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Z:\girlScoutsTrax\Modified Trax\"/>
    </mc:Choice>
  </mc:AlternateContent>
  <bookViews>
    <workbookView xWindow="0" yWindow="0" windowWidth="28800" windowHeight="14235" tabRatio="898" activeTab="11"/>
  </bookViews>
  <sheets>
    <sheet name="Instructions" sheetId="115" r:id="rId1"/>
    <sheet name="Parent Contact Info" sheetId="75" r:id="rId2"/>
    <sheet name="Registration" sheetId="72" r:id="rId3"/>
    <sheet name="Dues" sheetId="207" r:id="rId4"/>
    <sheet name="Attendance" sheetId="54" r:id="rId5"/>
    <sheet name="Badges" sheetId="208" r:id="rId6"/>
    <sheet name="Journey" sheetId="229" r:id="rId7"/>
    <sheet name="Council Own" sheetId="213" r:id="rId8"/>
    <sheet name="Age-Level" sheetId="76" r:id="rId9"/>
    <sheet name="Bridging" sheetId="232" r:id="rId10"/>
    <sheet name="Silver" sheetId="230" r:id="rId11"/>
    <sheet name="Fun Patches" sheetId="177" r:id="rId12"/>
    <sheet name="Summary" sheetId="210" r:id="rId13"/>
    <sheet name="Order" sheetId="211" r:id="rId14"/>
    <sheet name="Cadette 1" sheetId="214" r:id="rId15"/>
    <sheet name="Cadette 2" sheetId="235" r:id="rId16"/>
    <sheet name="Cadette 3" sheetId="236" r:id="rId17"/>
    <sheet name="Cadette 4" sheetId="237" r:id="rId18"/>
    <sheet name="Cadette 5" sheetId="238" r:id="rId19"/>
    <sheet name="Cadette 6" sheetId="239" r:id="rId20"/>
    <sheet name="Cadette 7" sheetId="240" r:id="rId21"/>
    <sheet name="Cadette 8" sheetId="241" r:id="rId22"/>
    <sheet name="Cadette 9" sheetId="242" r:id="rId23"/>
    <sheet name="Cadette 10" sheetId="243" r:id="rId24"/>
    <sheet name="Cadette 11" sheetId="244" r:id="rId25"/>
    <sheet name="Cadette 12" sheetId="245" r:id="rId26"/>
    <sheet name="Cadette 13" sheetId="246" r:id="rId27"/>
    <sheet name="Cadette 14" sheetId="247" r:id="rId28"/>
    <sheet name="Cadette 15" sheetId="248" r:id="rId29"/>
    <sheet name="Cadette 16" sheetId="255" r:id="rId30"/>
    <sheet name="Cadette 17" sheetId="256" r:id="rId31"/>
    <sheet name="Cadette 18" sheetId="257" r:id="rId32"/>
    <sheet name="Cadette 19" sheetId="258" r:id="rId33"/>
    <sheet name="Cadette 20" sheetId="259" r:id="rId34"/>
  </sheets>
  <functionGroups builtInGroupCount="18"/>
  <definedNames>
    <definedName name="_xlnm.Print_Area" localSheetId="8">'Age-Level'!$A$1:$W$81</definedName>
    <definedName name="_xlnm.Print_Area" localSheetId="14">'Cadette 1'!$A$1:$S$190</definedName>
    <definedName name="_xlnm.Print_Area" localSheetId="23">'Cadette 10'!$A$1:$S$190</definedName>
    <definedName name="_xlnm.Print_Area" localSheetId="24">'Cadette 11'!$A$1:$S$190</definedName>
    <definedName name="_xlnm.Print_Area" localSheetId="25">'Cadette 12'!$A$1:$S$190</definedName>
    <definedName name="_xlnm.Print_Area" localSheetId="26">'Cadette 13'!$A$1:$S$190</definedName>
    <definedName name="_xlnm.Print_Area" localSheetId="27">'Cadette 14'!$A$1:$S$190</definedName>
    <definedName name="_xlnm.Print_Area" localSheetId="28">'Cadette 15'!$A$1:$S$190</definedName>
    <definedName name="_xlnm.Print_Area" localSheetId="29">'Cadette 16'!$A$1:$S$190</definedName>
    <definedName name="_xlnm.Print_Area" localSheetId="30">'Cadette 17'!$A$1:$S$190</definedName>
    <definedName name="_xlnm.Print_Area" localSheetId="31">'Cadette 18'!$A$1:$S$190</definedName>
    <definedName name="_xlnm.Print_Area" localSheetId="32">'Cadette 19'!$A$1:$S$190</definedName>
    <definedName name="_xlnm.Print_Area" localSheetId="15">'Cadette 2'!$A$1:$S$190</definedName>
    <definedName name="_xlnm.Print_Area" localSheetId="33">'Cadette 20'!$A$1:$S$190</definedName>
    <definedName name="_xlnm.Print_Area" localSheetId="16">'Cadette 3'!$A$1:$S$190</definedName>
    <definedName name="_xlnm.Print_Area" localSheetId="17">'Cadette 4'!$A$1:$S$190</definedName>
    <definedName name="_xlnm.Print_Area" localSheetId="18">'Cadette 5'!$A$1:$S$190</definedName>
    <definedName name="_xlnm.Print_Area" localSheetId="19">'Cadette 6'!$A$1:$S$190</definedName>
    <definedName name="_xlnm.Print_Area" localSheetId="20">'Cadette 7'!$A$1:$S$190</definedName>
    <definedName name="_xlnm.Print_Area" localSheetId="21">'Cadette 8'!$A$1:$S$190</definedName>
    <definedName name="_xlnm.Print_Area" localSheetId="22">'Cadette 9'!$A$1:$S$190</definedName>
    <definedName name="_xlnm.Print_Area" localSheetId="7">'Council Own'!$A$1:$W$148</definedName>
    <definedName name="_xlnm.Print_Area" localSheetId="0">Instructions!$A$1:$I$54</definedName>
    <definedName name="_xlnm.Print_Area" localSheetId="12">Summary!$A$1:$AO$150</definedName>
    <definedName name="_xlnm.Print_Titles" localSheetId="8">'Age-Level'!$1:$4</definedName>
    <definedName name="_xlnm.Print_Titles" localSheetId="4">Attendance!$1:$4</definedName>
    <definedName name="_xlnm.Print_Titles" localSheetId="7">'Council Own'!$1:$5</definedName>
    <definedName name="_xlnm.Print_Titles" localSheetId="11">'Fun Patches'!$1:$4</definedName>
    <definedName name="_xlnm.Print_Titles" localSheetId="6">Journey!$1:$4</definedName>
    <definedName name="_xlnm.Print_Titles" localSheetId="2">Registration!$1:$4</definedName>
    <definedName name="_xlnm.Print_Titles" localSheetId="12">Summary!$1:$2</definedName>
  </definedNames>
  <calcPr calcId="152511"/>
</workbook>
</file>

<file path=xl/calcChain.xml><?xml version="1.0" encoding="utf-8"?>
<calcChain xmlns="http://schemas.openxmlformats.org/spreadsheetml/2006/main">
  <c r="C139" i="259" l="1"/>
  <c r="K138" i="259"/>
  <c r="G138" i="259"/>
  <c r="C138" i="259"/>
  <c r="K137" i="259"/>
  <c r="G137" i="259"/>
  <c r="C137" i="259"/>
  <c r="K136" i="259"/>
  <c r="G136" i="259"/>
  <c r="S135" i="259"/>
  <c r="O135" i="259"/>
  <c r="S134" i="259"/>
  <c r="O134" i="259"/>
  <c r="K134" i="259"/>
  <c r="G134" i="259"/>
  <c r="C134" i="259"/>
  <c r="S133" i="259"/>
  <c r="O133" i="259"/>
  <c r="K133" i="259"/>
  <c r="G133" i="259"/>
  <c r="C133" i="259"/>
  <c r="S132" i="259"/>
  <c r="K132" i="259"/>
  <c r="G132" i="259"/>
  <c r="C132" i="259"/>
  <c r="S131" i="259"/>
  <c r="O131" i="259"/>
  <c r="O130" i="259"/>
  <c r="K130" i="259"/>
  <c r="C130" i="259"/>
  <c r="S129" i="259"/>
  <c r="O129" i="259"/>
  <c r="K129" i="259"/>
  <c r="G129" i="259"/>
  <c r="C129" i="259"/>
  <c r="S128" i="259"/>
  <c r="K128" i="259"/>
  <c r="G128" i="259"/>
  <c r="C128" i="259"/>
  <c r="S127" i="259"/>
  <c r="O127" i="259"/>
  <c r="G127" i="259"/>
  <c r="S126" i="259"/>
  <c r="O126" i="259"/>
  <c r="C126" i="259"/>
  <c r="S125" i="259"/>
  <c r="O125" i="259"/>
  <c r="K125" i="259"/>
  <c r="G125" i="259"/>
  <c r="C125" i="259"/>
  <c r="K124" i="259"/>
  <c r="G124" i="259"/>
  <c r="C124" i="259"/>
  <c r="S123" i="259"/>
  <c r="K123" i="259"/>
  <c r="G123" i="259"/>
  <c r="S122" i="259"/>
  <c r="O122" i="259"/>
  <c r="C122" i="259"/>
  <c r="S121" i="259"/>
  <c r="K121" i="259"/>
  <c r="G121" i="259"/>
  <c r="C121" i="259"/>
  <c r="S120" i="259"/>
  <c r="O120" i="259"/>
  <c r="K120" i="259"/>
  <c r="G120" i="259"/>
  <c r="C120" i="259"/>
  <c r="S119" i="259"/>
  <c r="K119" i="259"/>
  <c r="G119" i="259"/>
  <c r="O118" i="259"/>
  <c r="C118" i="259"/>
  <c r="S117" i="259"/>
  <c r="K117" i="259"/>
  <c r="G117" i="259"/>
  <c r="C117" i="259"/>
  <c r="S116" i="259"/>
  <c r="O116" i="259"/>
  <c r="K116" i="259"/>
  <c r="G116" i="259"/>
  <c r="C116" i="259"/>
  <c r="S115" i="259"/>
  <c r="K115" i="259"/>
  <c r="G115" i="259"/>
  <c r="S114" i="259"/>
  <c r="O114" i="259"/>
  <c r="S113" i="259"/>
  <c r="K113" i="259"/>
  <c r="G113" i="259"/>
  <c r="K112" i="259"/>
  <c r="G112" i="259"/>
  <c r="C112" i="259"/>
  <c r="S111" i="259"/>
  <c r="O111" i="259"/>
  <c r="K111" i="259"/>
  <c r="G111" i="259"/>
  <c r="C111" i="259"/>
  <c r="S110" i="259"/>
  <c r="C110" i="259"/>
  <c r="S109" i="259"/>
  <c r="O109" i="259"/>
  <c r="K109" i="259"/>
  <c r="C109" i="259"/>
  <c r="S108" i="259"/>
  <c r="K108" i="259"/>
  <c r="G108" i="259"/>
  <c r="S107" i="259"/>
  <c r="O107" i="259"/>
  <c r="K107" i="259"/>
  <c r="G107" i="259"/>
  <c r="S106" i="259"/>
  <c r="G106" i="259"/>
  <c r="C106" i="259"/>
  <c r="S105" i="259"/>
  <c r="O105" i="259"/>
  <c r="C105" i="259"/>
  <c r="S104" i="259"/>
  <c r="K104" i="259"/>
  <c r="G104" i="259"/>
  <c r="C104" i="259"/>
  <c r="S103" i="259"/>
  <c r="O103" i="259"/>
  <c r="K103" i="259"/>
  <c r="G103" i="259"/>
  <c r="C103" i="259"/>
  <c r="S102" i="259"/>
  <c r="K102" i="259"/>
  <c r="G102" i="259"/>
  <c r="S101" i="259"/>
  <c r="C101" i="259"/>
  <c r="S100" i="259"/>
  <c r="O100" i="259"/>
  <c r="K100" i="259"/>
  <c r="G100" i="259"/>
  <c r="C100" i="259"/>
  <c r="S99" i="259"/>
  <c r="O99" i="259"/>
  <c r="K99" i="259"/>
  <c r="G99" i="259"/>
  <c r="C99" i="259"/>
  <c r="S98" i="259"/>
  <c r="O98" i="259"/>
  <c r="K98" i="259"/>
  <c r="G98" i="259"/>
  <c r="C98" i="259"/>
  <c r="S97" i="259"/>
  <c r="S96" i="259"/>
  <c r="O96" i="259"/>
  <c r="K96" i="259"/>
  <c r="G96" i="259"/>
  <c r="C96" i="259"/>
  <c r="S95" i="259"/>
  <c r="O95" i="259"/>
  <c r="K95" i="259"/>
  <c r="G95" i="259"/>
  <c r="C95" i="259"/>
  <c r="S94" i="259"/>
  <c r="O94" i="259"/>
  <c r="K94" i="259"/>
  <c r="G94" i="259"/>
  <c r="C94" i="259"/>
  <c r="S93" i="259"/>
  <c r="C93" i="259"/>
  <c r="S92" i="259"/>
  <c r="O92" i="259"/>
  <c r="K92" i="259"/>
  <c r="G92" i="259"/>
  <c r="S91" i="259"/>
  <c r="O91" i="259"/>
  <c r="K91" i="259"/>
  <c r="G91" i="259"/>
  <c r="S90" i="259"/>
  <c r="O90" i="259"/>
  <c r="K90" i="259"/>
  <c r="G90" i="259"/>
  <c r="S89" i="259"/>
  <c r="C89" i="259"/>
  <c r="S88" i="259"/>
  <c r="O88" i="259"/>
  <c r="K88" i="259"/>
  <c r="S87" i="259"/>
  <c r="O87" i="259"/>
  <c r="K87" i="259"/>
  <c r="G87" i="259"/>
  <c r="C87" i="259"/>
  <c r="S86" i="259"/>
  <c r="O86" i="259"/>
  <c r="K86" i="259"/>
  <c r="G86" i="259"/>
  <c r="C86" i="259"/>
  <c r="G85" i="259"/>
  <c r="C85" i="259"/>
  <c r="S84" i="259"/>
  <c r="O84" i="259"/>
  <c r="S83" i="259"/>
  <c r="O83" i="259"/>
  <c r="K83" i="259"/>
  <c r="G83" i="259"/>
  <c r="C83" i="259"/>
  <c r="S82" i="259"/>
  <c r="O82" i="259"/>
  <c r="K82" i="259"/>
  <c r="G82" i="259"/>
  <c r="C82" i="259"/>
  <c r="K81" i="259"/>
  <c r="G81" i="259"/>
  <c r="C81" i="259"/>
  <c r="S79" i="259"/>
  <c r="O79" i="259"/>
  <c r="K79" i="259"/>
  <c r="G79" i="259"/>
  <c r="C79" i="259"/>
  <c r="S78" i="259"/>
  <c r="O78" i="259"/>
  <c r="K78" i="259"/>
  <c r="G78" i="259"/>
  <c r="C78" i="259"/>
  <c r="S77" i="259"/>
  <c r="O77" i="259"/>
  <c r="K77" i="259"/>
  <c r="G77" i="259"/>
  <c r="C77" i="259"/>
  <c r="C76" i="259"/>
  <c r="S75" i="259"/>
  <c r="O75" i="259"/>
  <c r="K75" i="259"/>
  <c r="G75" i="259"/>
  <c r="C75" i="259"/>
  <c r="S74" i="259"/>
  <c r="O74" i="259"/>
  <c r="K74" i="259"/>
  <c r="G74" i="259"/>
  <c r="C74" i="259"/>
  <c r="S73" i="259"/>
  <c r="O73" i="259"/>
  <c r="K73" i="259"/>
  <c r="G73" i="259"/>
  <c r="C73" i="259"/>
  <c r="B139" i="259"/>
  <c r="J138" i="259"/>
  <c r="F138" i="259"/>
  <c r="B138" i="259"/>
  <c r="J137" i="259"/>
  <c r="F137" i="259"/>
  <c r="B137" i="259"/>
  <c r="J136" i="259"/>
  <c r="F136" i="259"/>
  <c r="B136" i="259"/>
  <c r="R135" i="259"/>
  <c r="N135" i="259"/>
  <c r="J135" i="259"/>
  <c r="F135" i="259"/>
  <c r="A135" i="259"/>
  <c r="R134" i="259"/>
  <c r="N134" i="259"/>
  <c r="J134" i="259"/>
  <c r="F134" i="259"/>
  <c r="B134" i="259"/>
  <c r="R133" i="259"/>
  <c r="N133" i="259"/>
  <c r="J133" i="259"/>
  <c r="F133" i="259"/>
  <c r="B133" i="259"/>
  <c r="R132" i="259"/>
  <c r="N132" i="259"/>
  <c r="J132" i="259"/>
  <c r="F132" i="259"/>
  <c r="B132" i="259"/>
  <c r="R131" i="259"/>
  <c r="N131" i="259"/>
  <c r="J131" i="259"/>
  <c r="F131" i="259"/>
  <c r="B131" i="259"/>
  <c r="Q130" i="259"/>
  <c r="N130" i="259"/>
  <c r="J130" i="259"/>
  <c r="E130" i="259"/>
  <c r="B130" i="259"/>
  <c r="R129" i="259"/>
  <c r="N129" i="259"/>
  <c r="J129" i="259"/>
  <c r="F129" i="259"/>
  <c r="B129" i="259"/>
  <c r="R128" i="259"/>
  <c r="N128" i="259"/>
  <c r="J128" i="259"/>
  <c r="F128" i="259"/>
  <c r="B128" i="259"/>
  <c r="R127" i="259"/>
  <c r="N127" i="259"/>
  <c r="J127" i="259"/>
  <c r="F127" i="259"/>
  <c r="B127" i="259"/>
  <c r="R126" i="259"/>
  <c r="N126" i="259"/>
  <c r="I126" i="259"/>
  <c r="F126" i="259"/>
  <c r="B126" i="259"/>
  <c r="R125" i="259"/>
  <c r="N125" i="259"/>
  <c r="J125" i="259"/>
  <c r="F125" i="259"/>
  <c r="B125" i="259"/>
  <c r="Q124" i="259"/>
  <c r="N124" i="259"/>
  <c r="J124" i="259"/>
  <c r="F124" i="259"/>
  <c r="B124" i="259"/>
  <c r="R123" i="259"/>
  <c r="M123" i="259"/>
  <c r="J123" i="259"/>
  <c r="F123" i="259"/>
  <c r="B123" i="259"/>
  <c r="R122" i="259"/>
  <c r="N122" i="259"/>
  <c r="J122" i="259"/>
  <c r="F122" i="259"/>
  <c r="B122" i="259"/>
  <c r="R121" i="259"/>
  <c r="N121" i="259"/>
  <c r="J121" i="259"/>
  <c r="F121" i="259"/>
  <c r="B121" i="259"/>
  <c r="R120" i="259"/>
  <c r="N120" i="259"/>
  <c r="J120" i="259"/>
  <c r="F120" i="259"/>
  <c r="B120" i="259"/>
  <c r="R119" i="259"/>
  <c r="N119" i="259"/>
  <c r="J119" i="259"/>
  <c r="F119" i="259"/>
  <c r="B119" i="259"/>
  <c r="Q118" i="259"/>
  <c r="N118" i="259"/>
  <c r="J118" i="259"/>
  <c r="F118" i="259"/>
  <c r="B118" i="259"/>
  <c r="R117" i="259"/>
  <c r="N117" i="259"/>
  <c r="J117" i="259"/>
  <c r="F117" i="259"/>
  <c r="B117" i="259"/>
  <c r="R116" i="259"/>
  <c r="N116" i="259"/>
  <c r="J116" i="259"/>
  <c r="F116" i="259"/>
  <c r="B116" i="259"/>
  <c r="R115" i="259"/>
  <c r="N115" i="259"/>
  <c r="J115" i="259"/>
  <c r="F115" i="259"/>
  <c r="B115" i="259"/>
  <c r="R114" i="259"/>
  <c r="N114" i="259"/>
  <c r="J114" i="259"/>
  <c r="F114" i="259"/>
  <c r="A114" i="259"/>
  <c r="R113" i="259"/>
  <c r="N113" i="259"/>
  <c r="J113" i="259"/>
  <c r="F113" i="259"/>
  <c r="Q112" i="259"/>
  <c r="M112" i="259"/>
  <c r="J112" i="259"/>
  <c r="F112" i="259"/>
  <c r="Q111" i="259"/>
  <c r="N111" i="259"/>
  <c r="J111" i="259"/>
  <c r="F111" i="259"/>
  <c r="B111" i="259"/>
  <c r="Q110" i="259"/>
  <c r="N110" i="259"/>
  <c r="J110" i="259"/>
  <c r="F110" i="259"/>
  <c r="B110" i="259"/>
  <c r="Q109" i="259"/>
  <c r="N109" i="259"/>
  <c r="J109" i="259"/>
  <c r="E109" i="259"/>
  <c r="B109" i="259"/>
  <c r="Q108" i="259"/>
  <c r="N108" i="259"/>
  <c r="J108" i="259"/>
  <c r="F108" i="259"/>
  <c r="Q107" i="259"/>
  <c r="N107" i="259"/>
  <c r="J107" i="259"/>
  <c r="F107" i="259"/>
  <c r="Q106" i="259"/>
  <c r="N106" i="259"/>
  <c r="J106" i="259"/>
  <c r="F106" i="259"/>
  <c r="B106" i="259"/>
  <c r="Q105" i="259"/>
  <c r="N105" i="259"/>
  <c r="I105" i="259"/>
  <c r="F105" i="259"/>
  <c r="B105" i="259"/>
  <c r="Q104" i="259"/>
  <c r="N104" i="259"/>
  <c r="J104" i="259"/>
  <c r="F104" i="259"/>
  <c r="B104" i="259"/>
  <c r="Q103" i="259"/>
  <c r="N103" i="259"/>
  <c r="J103" i="259"/>
  <c r="F103" i="259"/>
  <c r="B103" i="259"/>
  <c r="Q102" i="259"/>
  <c r="N102" i="259"/>
  <c r="J102" i="259"/>
  <c r="F102" i="259"/>
  <c r="B102" i="259"/>
  <c r="Q101" i="259"/>
  <c r="M101" i="259"/>
  <c r="J101" i="259"/>
  <c r="F101" i="259"/>
  <c r="B101" i="259"/>
  <c r="Q100" i="259"/>
  <c r="N100" i="259"/>
  <c r="J100" i="259"/>
  <c r="F100" i="259"/>
  <c r="B100" i="259"/>
  <c r="Q99" i="259"/>
  <c r="N99" i="259"/>
  <c r="J99" i="259"/>
  <c r="F99" i="259"/>
  <c r="B99" i="259"/>
  <c r="Q98" i="259"/>
  <c r="N98" i="259"/>
  <c r="J98" i="259"/>
  <c r="F98" i="259"/>
  <c r="B98" i="259"/>
  <c r="Q97" i="259"/>
  <c r="N97" i="259"/>
  <c r="J97" i="259"/>
  <c r="F97" i="259"/>
  <c r="B97" i="259"/>
  <c r="Q96" i="259"/>
  <c r="N96" i="259"/>
  <c r="J96" i="259"/>
  <c r="F96" i="259"/>
  <c r="B96" i="259"/>
  <c r="Q95" i="259"/>
  <c r="N95" i="259"/>
  <c r="J95" i="259"/>
  <c r="F95" i="259"/>
  <c r="B95" i="259"/>
  <c r="Q94" i="259"/>
  <c r="N94" i="259"/>
  <c r="J94" i="259"/>
  <c r="F94" i="259"/>
  <c r="B94" i="259"/>
  <c r="Q93" i="259"/>
  <c r="N93" i="259"/>
  <c r="J93" i="259"/>
  <c r="F93" i="259"/>
  <c r="B93" i="259"/>
  <c r="Q92" i="259"/>
  <c r="N92" i="259"/>
  <c r="J92" i="259"/>
  <c r="F92" i="259"/>
  <c r="B92" i="259"/>
  <c r="Q91" i="259"/>
  <c r="N91" i="259"/>
  <c r="J91" i="259"/>
  <c r="F91" i="259"/>
  <c r="Q90" i="259"/>
  <c r="N90" i="259"/>
  <c r="J90" i="259"/>
  <c r="F90" i="259"/>
  <c r="Q89" i="259"/>
  <c r="N89" i="259"/>
  <c r="J89" i="259"/>
  <c r="F89" i="259"/>
  <c r="A89" i="259"/>
  <c r="Q88" i="259"/>
  <c r="N88" i="259"/>
  <c r="J88" i="259"/>
  <c r="E88" i="259"/>
  <c r="A88" i="259"/>
  <c r="Q87" i="259"/>
  <c r="N87" i="259"/>
  <c r="J87" i="259"/>
  <c r="F87" i="259"/>
  <c r="A87" i="259"/>
  <c r="Q86" i="259"/>
  <c r="N86" i="259"/>
  <c r="J86" i="259"/>
  <c r="F86" i="259"/>
  <c r="A86" i="259"/>
  <c r="Q85" i="259"/>
  <c r="N85" i="259"/>
  <c r="J85" i="259"/>
  <c r="F85" i="259"/>
  <c r="A85" i="259"/>
  <c r="Q84" i="259"/>
  <c r="N84" i="259"/>
  <c r="I84" i="259"/>
  <c r="F84" i="259"/>
  <c r="A84" i="259"/>
  <c r="Q83" i="259"/>
  <c r="N83" i="259"/>
  <c r="J83" i="259"/>
  <c r="F83" i="259"/>
  <c r="A83" i="259"/>
  <c r="Q82" i="259"/>
  <c r="N82" i="259"/>
  <c r="J82" i="259"/>
  <c r="F82" i="259"/>
  <c r="A82" i="259"/>
  <c r="Q81" i="259"/>
  <c r="N81" i="259"/>
  <c r="J81" i="259"/>
  <c r="F81" i="259"/>
  <c r="A81" i="259"/>
  <c r="M80" i="259"/>
  <c r="J80" i="259"/>
  <c r="F80" i="259"/>
  <c r="A80" i="259"/>
  <c r="R79" i="259"/>
  <c r="N79" i="259"/>
  <c r="J79" i="259"/>
  <c r="F79" i="259"/>
  <c r="A79" i="259"/>
  <c r="R78" i="259"/>
  <c r="N78" i="259"/>
  <c r="J78" i="259"/>
  <c r="F78" i="259"/>
  <c r="A78" i="259"/>
  <c r="R77" i="259"/>
  <c r="N77" i="259"/>
  <c r="J77" i="259"/>
  <c r="F77" i="259"/>
  <c r="A77" i="259"/>
  <c r="R76" i="259"/>
  <c r="N76" i="259"/>
  <c r="J76" i="259"/>
  <c r="F76" i="259"/>
  <c r="A76" i="259"/>
  <c r="R75" i="259"/>
  <c r="N75" i="259"/>
  <c r="J75" i="259"/>
  <c r="F75" i="259"/>
  <c r="A75" i="259"/>
  <c r="R74" i="259"/>
  <c r="N74" i="259"/>
  <c r="J74" i="259"/>
  <c r="F74" i="259"/>
  <c r="A74" i="259"/>
  <c r="R73" i="259"/>
  <c r="N73" i="259"/>
  <c r="J73" i="259"/>
  <c r="F73" i="259"/>
  <c r="A73" i="259"/>
  <c r="R72" i="259"/>
  <c r="N72" i="259"/>
  <c r="J72" i="259"/>
  <c r="F72" i="259"/>
  <c r="A72" i="259"/>
  <c r="Q71" i="259"/>
  <c r="M71" i="259"/>
  <c r="I71" i="259"/>
  <c r="E71" i="259"/>
  <c r="A70" i="259"/>
  <c r="C139" i="258"/>
  <c r="K138" i="258"/>
  <c r="G138" i="258"/>
  <c r="C138" i="258"/>
  <c r="K137" i="258"/>
  <c r="G137" i="258"/>
  <c r="C137" i="258"/>
  <c r="K136" i="258"/>
  <c r="G136" i="258"/>
  <c r="S135" i="258"/>
  <c r="O135" i="258"/>
  <c r="S134" i="258"/>
  <c r="O134" i="258"/>
  <c r="K134" i="258"/>
  <c r="G134" i="258"/>
  <c r="C134" i="258"/>
  <c r="S133" i="258"/>
  <c r="O133" i="258"/>
  <c r="K133" i="258"/>
  <c r="G133" i="258"/>
  <c r="C133" i="258"/>
  <c r="S132" i="258"/>
  <c r="K132" i="258"/>
  <c r="G132" i="258"/>
  <c r="C132" i="258"/>
  <c r="S131" i="258"/>
  <c r="O131" i="258"/>
  <c r="O130" i="258"/>
  <c r="K130" i="258"/>
  <c r="C130" i="258"/>
  <c r="S129" i="258"/>
  <c r="O129" i="258"/>
  <c r="K129" i="258"/>
  <c r="G129" i="258"/>
  <c r="C129" i="258"/>
  <c r="S128" i="258"/>
  <c r="K128" i="258"/>
  <c r="G128" i="258"/>
  <c r="C128" i="258"/>
  <c r="S127" i="258"/>
  <c r="O127" i="258"/>
  <c r="G127" i="258"/>
  <c r="S126" i="258"/>
  <c r="O126" i="258"/>
  <c r="C126" i="258"/>
  <c r="S125" i="258"/>
  <c r="O125" i="258"/>
  <c r="K125" i="258"/>
  <c r="G125" i="258"/>
  <c r="C125" i="258"/>
  <c r="K124" i="258"/>
  <c r="G124" i="258"/>
  <c r="C124" i="258"/>
  <c r="S123" i="258"/>
  <c r="K123" i="258"/>
  <c r="G123" i="258"/>
  <c r="S122" i="258"/>
  <c r="O122" i="258"/>
  <c r="C122" i="258"/>
  <c r="S121" i="258"/>
  <c r="K121" i="258"/>
  <c r="G121" i="258"/>
  <c r="C121" i="258"/>
  <c r="S120" i="258"/>
  <c r="O120" i="258"/>
  <c r="K120" i="258"/>
  <c r="G120" i="258"/>
  <c r="C120" i="258"/>
  <c r="S119" i="258"/>
  <c r="K119" i="258"/>
  <c r="G119" i="258"/>
  <c r="O118" i="258"/>
  <c r="C118" i="258"/>
  <c r="S117" i="258"/>
  <c r="K117" i="258"/>
  <c r="G117" i="258"/>
  <c r="C117" i="258"/>
  <c r="S116" i="258"/>
  <c r="O116" i="258"/>
  <c r="K116" i="258"/>
  <c r="G116" i="258"/>
  <c r="C116" i="258"/>
  <c r="S115" i="258"/>
  <c r="K115" i="258"/>
  <c r="G115" i="258"/>
  <c r="S114" i="258"/>
  <c r="O114" i="258"/>
  <c r="S113" i="258"/>
  <c r="K113" i="258"/>
  <c r="G113" i="258"/>
  <c r="K112" i="258"/>
  <c r="G112" i="258"/>
  <c r="C112" i="258"/>
  <c r="S111" i="258"/>
  <c r="O111" i="258"/>
  <c r="K111" i="258"/>
  <c r="G111" i="258"/>
  <c r="C111" i="258"/>
  <c r="S110" i="258"/>
  <c r="C110" i="258"/>
  <c r="S109" i="258"/>
  <c r="O109" i="258"/>
  <c r="K109" i="258"/>
  <c r="C109" i="258"/>
  <c r="S108" i="258"/>
  <c r="K108" i="258"/>
  <c r="G108" i="258"/>
  <c r="S107" i="258"/>
  <c r="O107" i="258"/>
  <c r="K107" i="258"/>
  <c r="G107" i="258"/>
  <c r="S106" i="258"/>
  <c r="G106" i="258"/>
  <c r="C106" i="258"/>
  <c r="S105" i="258"/>
  <c r="O105" i="258"/>
  <c r="C105" i="258"/>
  <c r="S104" i="258"/>
  <c r="K104" i="258"/>
  <c r="G104" i="258"/>
  <c r="C104" i="258"/>
  <c r="S103" i="258"/>
  <c r="O103" i="258"/>
  <c r="K103" i="258"/>
  <c r="G103" i="258"/>
  <c r="C103" i="258"/>
  <c r="S102" i="258"/>
  <c r="K102" i="258"/>
  <c r="G102" i="258"/>
  <c r="S101" i="258"/>
  <c r="C101" i="258"/>
  <c r="S100" i="258"/>
  <c r="O100" i="258"/>
  <c r="K100" i="258"/>
  <c r="G100" i="258"/>
  <c r="C100" i="258"/>
  <c r="S99" i="258"/>
  <c r="O99" i="258"/>
  <c r="K99" i="258"/>
  <c r="G99" i="258"/>
  <c r="C99" i="258"/>
  <c r="S98" i="258"/>
  <c r="O98" i="258"/>
  <c r="K98" i="258"/>
  <c r="G98" i="258"/>
  <c r="C98" i="258"/>
  <c r="S97" i="258"/>
  <c r="S96" i="258"/>
  <c r="O96" i="258"/>
  <c r="K96" i="258"/>
  <c r="G96" i="258"/>
  <c r="C96" i="258"/>
  <c r="S95" i="258"/>
  <c r="O95" i="258"/>
  <c r="K95" i="258"/>
  <c r="G95" i="258"/>
  <c r="C95" i="258"/>
  <c r="S94" i="258"/>
  <c r="O94" i="258"/>
  <c r="K94" i="258"/>
  <c r="G94" i="258"/>
  <c r="C94" i="258"/>
  <c r="S93" i="258"/>
  <c r="C93" i="258"/>
  <c r="S92" i="258"/>
  <c r="O92" i="258"/>
  <c r="K92" i="258"/>
  <c r="G92" i="258"/>
  <c r="S91" i="258"/>
  <c r="O91" i="258"/>
  <c r="K91" i="258"/>
  <c r="G91" i="258"/>
  <c r="S90" i="258"/>
  <c r="O90" i="258"/>
  <c r="K90" i="258"/>
  <c r="G90" i="258"/>
  <c r="S89" i="258"/>
  <c r="C89" i="258"/>
  <c r="S88" i="258"/>
  <c r="O88" i="258"/>
  <c r="K88" i="258"/>
  <c r="S87" i="258"/>
  <c r="O87" i="258"/>
  <c r="K87" i="258"/>
  <c r="G87" i="258"/>
  <c r="C87" i="258"/>
  <c r="S86" i="258"/>
  <c r="O86" i="258"/>
  <c r="K86" i="258"/>
  <c r="G86" i="258"/>
  <c r="C86" i="258"/>
  <c r="G85" i="258"/>
  <c r="C85" i="258"/>
  <c r="S84" i="258"/>
  <c r="O84" i="258"/>
  <c r="S83" i="258"/>
  <c r="O83" i="258"/>
  <c r="K83" i="258"/>
  <c r="G83" i="258"/>
  <c r="C83" i="258"/>
  <c r="S82" i="258"/>
  <c r="O82" i="258"/>
  <c r="K82" i="258"/>
  <c r="G82" i="258"/>
  <c r="C82" i="258"/>
  <c r="K81" i="258"/>
  <c r="G81" i="258"/>
  <c r="C81" i="258"/>
  <c r="S79" i="258"/>
  <c r="O79" i="258"/>
  <c r="K79" i="258"/>
  <c r="G79" i="258"/>
  <c r="C79" i="258"/>
  <c r="S78" i="258"/>
  <c r="O78" i="258"/>
  <c r="K78" i="258"/>
  <c r="G78" i="258"/>
  <c r="C78" i="258"/>
  <c r="S77" i="258"/>
  <c r="O77" i="258"/>
  <c r="K77" i="258"/>
  <c r="G77" i="258"/>
  <c r="C77" i="258"/>
  <c r="C76" i="258"/>
  <c r="S75" i="258"/>
  <c r="O75" i="258"/>
  <c r="K75" i="258"/>
  <c r="G75" i="258"/>
  <c r="C75" i="258"/>
  <c r="S74" i="258"/>
  <c r="O74" i="258"/>
  <c r="K74" i="258"/>
  <c r="G74" i="258"/>
  <c r="C74" i="258"/>
  <c r="S73" i="258"/>
  <c r="O73" i="258"/>
  <c r="K73" i="258"/>
  <c r="G73" i="258"/>
  <c r="C73" i="258"/>
  <c r="B139" i="258"/>
  <c r="J138" i="258"/>
  <c r="F138" i="258"/>
  <c r="B138" i="258"/>
  <c r="J137" i="258"/>
  <c r="F137" i="258"/>
  <c r="B137" i="258"/>
  <c r="J136" i="258"/>
  <c r="F136" i="258"/>
  <c r="B136" i="258"/>
  <c r="R135" i="258"/>
  <c r="N135" i="258"/>
  <c r="J135" i="258"/>
  <c r="F135" i="258"/>
  <c r="A135" i="258"/>
  <c r="R134" i="258"/>
  <c r="N134" i="258"/>
  <c r="J134" i="258"/>
  <c r="F134" i="258"/>
  <c r="B134" i="258"/>
  <c r="R133" i="258"/>
  <c r="N133" i="258"/>
  <c r="J133" i="258"/>
  <c r="F133" i="258"/>
  <c r="B133" i="258"/>
  <c r="R132" i="258"/>
  <c r="N132" i="258"/>
  <c r="J132" i="258"/>
  <c r="F132" i="258"/>
  <c r="B132" i="258"/>
  <c r="R131" i="258"/>
  <c r="N131" i="258"/>
  <c r="J131" i="258"/>
  <c r="F131" i="258"/>
  <c r="B131" i="258"/>
  <c r="Q130" i="258"/>
  <c r="N130" i="258"/>
  <c r="J130" i="258"/>
  <c r="E130" i="258"/>
  <c r="B130" i="258"/>
  <c r="R129" i="258"/>
  <c r="N129" i="258"/>
  <c r="J129" i="258"/>
  <c r="F129" i="258"/>
  <c r="B129" i="258"/>
  <c r="R128" i="258"/>
  <c r="N128" i="258"/>
  <c r="J128" i="258"/>
  <c r="F128" i="258"/>
  <c r="B128" i="258"/>
  <c r="R127" i="258"/>
  <c r="N127" i="258"/>
  <c r="J127" i="258"/>
  <c r="F127" i="258"/>
  <c r="B127" i="258"/>
  <c r="R126" i="258"/>
  <c r="N126" i="258"/>
  <c r="I126" i="258"/>
  <c r="F126" i="258"/>
  <c r="B126" i="258"/>
  <c r="R125" i="258"/>
  <c r="N125" i="258"/>
  <c r="J125" i="258"/>
  <c r="F125" i="258"/>
  <c r="B125" i="258"/>
  <c r="Q124" i="258"/>
  <c r="N124" i="258"/>
  <c r="J124" i="258"/>
  <c r="F124" i="258"/>
  <c r="B124" i="258"/>
  <c r="R123" i="258"/>
  <c r="M123" i="258"/>
  <c r="J123" i="258"/>
  <c r="F123" i="258"/>
  <c r="B123" i="258"/>
  <c r="R122" i="258"/>
  <c r="N122" i="258"/>
  <c r="J122" i="258"/>
  <c r="F122" i="258"/>
  <c r="B122" i="258"/>
  <c r="R121" i="258"/>
  <c r="N121" i="258"/>
  <c r="J121" i="258"/>
  <c r="F121" i="258"/>
  <c r="B121" i="258"/>
  <c r="R120" i="258"/>
  <c r="N120" i="258"/>
  <c r="J120" i="258"/>
  <c r="F120" i="258"/>
  <c r="B120" i="258"/>
  <c r="R119" i="258"/>
  <c r="N119" i="258"/>
  <c r="J119" i="258"/>
  <c r="F119" i="258"/>
  <c r="B119" i="258"/>
  <c r="Q118" i="258"/>
  <c r="N118" i="258"/>
  <c r="J118" i="258"/>
  <c r="F118" i="258"/>
  <c r="B118" i="258"/>
  <c r="R117" i="258"/>
  <c r="N117" i="258"/>
  <c r="J117" i="258"/>
  <c r="F117" i="258"/>
  <c r="B117" i="258"/>
  <c r="R116" i="258"/>
  <c r="N116" i="258"/>
  <c r="J116" i="258"/>
  <c r="F116" i="258"/>
  <c r="B116" i="258"/>
  <c r="R115" i="258"/>
  <c r="N115" i="258"/>
  <c r="J115" i="258"/>
  <c r="F115" i="258"/>
  <c r="B115" i="258"/>
  <c r="R114" i="258"/>
  <c r="N114" i="258"/>
  <c r="J114" i="258"/>
  <c r="F114" i="258"/>
  <c r="A114" i="258"/>
  <c r="R113" i="258"/>
  <c r="N113" i="258"/>
  <c r="J113" i="258"/>
  <c r="F113" i="258"/>
  <c r="Q112" i="258"/>
  <c r="M112" i="258"/>
  <c r="J112" i="258"/>
  <c r="F112" i="258"/>
  <c r="Q111" i="258"/>
  <c r="N111" i="258"/>
  <c r="J111" i="258"/>
  <c r="F111" i="258"/>
  <c r="B111" i="258"/>
  <c r="Q110" i="258"/>
  <c r="N110" i="258"/>
  <c r="J110" i="258"/>
  <c r="F110" i="258"/>
  <c r="B110" i="258"/>
  <c r="Q109" i="258"/>
  <c r="N109" i="258"/>
  <c r="J109" i="258"/>
  <c r="E109" i="258"/>
  <c r="B109" i="258"/>
  <c r="Q108" i="258"/>
  <c r="N108" i="258"/>
  <c r="J108" i="258"/>
  <c r="F108" i="258"/>
  <c r="Q107" i="258"/>
  <c r="N107" i="258"/>
  <c r="J107" i="258"/>
  <c r="F107" i="258"/>
  <c r="Q106" i="258"/>
  <c r="N106" i="258"/>
  <c r="J106" i="258"/>
  <c r="F106" i="258"/>
  <c r="B106" i="258"/>
  <c r="Q105" i="258"/>
  <c r="N105" i="258"/>
  <c r="I105" i="258"/>
  <c r="F105" i="258"/>
  <c r="B105" i="258"/>
  <c r="Q104" i="258"/>
  <c r="N104" i="258"/>
  <c r="J104" i="258"/>
  <c r="F104" i="258"/>
  <c r="B104" i="258"/>
  <c r="Q103" i="258"/>
  <c r="N103" i="258"/>
  <c r="J103" i="258"/>
  <c r="F103" i="258"/>
  <c r="B103" i="258"/>
  <c r="Q102" i="258"/>
  <c r="N102" i="258"/>
  <c r="J102" i="258"/>
  <c r="F102" i="258"/>
  <c r="B102" i="258"/>
  <c r="Q101" i="258"/>
  <c r="M101" i="258"/>
  <c r="J101" i="258"/>
  <c r="F101" i="258"/>
  <c r="B101" i="258"/>
  <c r="Q100" i="258"/>
  <c r="N100" i="258"/>
  <c r="J100" i="258"/>
  <c r="F100" i="258"/>
  <c r="B100" i="258"/>
  <c r="Q99" i="258"/>
  <c r="N99" i="258"/>
  <c r="J99" i="258"/>
  <c r="F99" i="258"/>
  <c r="B99" i="258"/>
  <c r="Q98" i="258"/>
  <c r="N98" i="258"/>
  <c r="J98" i="258"/>
  <c r="F98" i="258"/>
  <c r="B98" i="258"/>
  <c r="Q97" i="258"/>
  <c r="N97" i="258"/>
  <c r="J97" i="258"/>
  <c r="F97" i="258"/>
  <c r="B97" i="258"/>
  <c r="Q96" i="258"/>
  <c r="N96" i="258"/>
  <c r="J96" i="258"/>
  <c r="F96" i="258"/>
  <c r="B96" i="258"/>
  <c r="Q95" i="258"/>
  <c r="N95" i="258"/>
  <c r="J95" i="258"/>
  <c r="F95" i="258"/>
  <c r="B95" i="258"/>
  <c r="Q94" i="258"/>
  <c r="N94" i="258"/>
  <c r="J94" i="258"/>
  <c r="F94" i="258"/>
  <c r="B94" i="258"/>
  <c r="Q93" i="258"/>
  <c r="N93" i="258"/>
  <c r="J93" i="258"/>
  <c r="F93" i="258"/>
  <c r="B93" i="258"/>
  <c r="Q92" i="258"/>
  <c r="N92" i="258"/>
  <c r="J92" i="258"/>
  <c r="F92" i="258"/>
  <c r="B92" i="258"/>
  <c r="Q91" i="258"/>
  <c r="N91" i="258"/>
  <c r="J91" i="258"/>
  <c r="F91" i="258"/>
  <c r="Q90" i="258"/>
  <c r="N90" i="258"/>
  <c r="J90" i="258"/>
  <c r="F90" i="258"/>
  <c r="Q89" i="258"/>
  <c r="N89" i="258"/>
  <c r="J89" i="258"/>
  <c r="F89" i="258"/>
  <c r="A89" i="258"/>
  <c r="Q88" i="258"/>
  <c r="N88" i="258"/>
  <c r="J88" i="258"/>
  <c r="E88" i="258"/>
  <c r="A88" i="258"/>
  <c r="Q87" i="258"/>
  <c r="N87" i="258"/>
  <c r="J87" i="258"/>
  <c r="F87" i="258"/>
  <c r="A87" i="258"/>
  <c r="Q86" i="258"/>
  <c r="N86" i="258"/>
  <c r="J86" i="258"/>
  <c r="F86" i="258"/>
  <c r="A86" i="258"/>
  <c r="Q85" i="258"/>
  <c r="N85" i="258"/>
  <c r="J85" i="258"/>
  <c r="F85" i="258"/>
  <c r="A85" i="258"/>
  <c r="Q84" i="258"/>
  <c r="N84" i="258"/>
  <c r="I84" i="258"/>
  <c r="F84" i="258"/>
  <c r="A84" i="258"/>
  <c r="Q83" i="258"/>
  <c r="N83" i="258"/>
  <c r="J83" i="258"/>
  <c r="F83" i="258"/>
  <c r="A83" i="258"/>
  <c r="Q82" i="258"/>
  <c r="N82" i="258"/>
  <c r="J82" i="258"/>
  <c r="F82" i="258"/>
  <c r="A82" i="258"/>
  <c r="Q81" i="258"/>
  <c r="N81" i="258"/>
  <c r="J81" i="258"/>
  <c r="F81" i="258"/>
  <c r="A81" i="258"/>
  <c r="M80" i="258"/>
  <c r="J80" i="258"/>
  <c r="F80" i="258"/>
  <c r="A80" i="258"/>
  <c r="R79" i="258"/>
  <c r="N79" i="258"/>
  <c r="J79" i="258"/>
  <c r="F79" i="258"/>
  <c r="A79" i="258"/>
  <c r="R78" i="258"/>
  <c r="N78" i="258"/>
  <c r="J78" i="258"/>
  <c r="F78" i="258"/>
  <c r="A78" i="258"/>
  <c r="R77" i="258"/>
  <c r="N77" i="258"/>
  <c r="J77" i="258"/>
  <c r="F77" i="258"/>
  <c r="A77" i="258"/>
  <c r="R76" i="258"/>
  <c r="N76" i="258"/>
  <c r="J76" i="258"/>
  <c r="F76" i="258"/>
  <c r="A76" i="258"/>
  <c r="R75" i="258"/>
  <c r="N75" i="258"/>
  <c r="J75" i="258"/>
  <c r="F75" i="258"/>
  <c r="A75" i="258"/>
  <c r="R74" i="258"/>
  <c r="N74" i="258"/>
  <c r="J74" i="258"/>
  <c r="F74" i="258"/>
  <c r="A74" i="258"/>
  <c r="R73" i="258"/>
  <c r="N73" i="258"/>
  <c r="J73" i="258"/>
  <c r="F73" i="258"/>
  <c r="A73" i="258"/>
  <c r="R72" i="258"/>
  <c r="N72" i="258"/>
  <c r="J72" i="258"/>
  <c r="F72" i="258"/>
  <c r="A72" i="258"/>
  <c r="Q71" i="258"/>
  <c r="M71" i="258"/>
  <c r="I71" i="258"/>
  <c r="E71" i="258"/>
  <c r="A70" i="258"/>
  <c r="C139" i="257"/>
  <c r="K138" i="257"/>
  <c r="G138" i="257"/>
  <c r="C138" i="257"/>
  <c r="K137" i="257"/>
  <c r="G137" i="257"/>
  <c r="C137" i="257"/>
  <c r="K136" i="257"/>
  <c r="G136" i="257"/>
  <c r="S135" i="257"/>
  <c r="O135" i="257"/>
  <c r="S134" i="257"/>
  <c r="O134" i="257"/>
  <c r="K134" i="257"/>
  <c r="G134" i="257"/>
  <c r="C134" i="257"/>
  <c r="S133" i="257"/>
  <c r="O133" i="257"/>
  <c r="K133" i="257"/>
  <c r="G133" i="257"/>
  <c r="C133" i="257"/>
  <c r="S132" i="257"/>
  <c r="K132" i="257"/>
  <c r="G132" i="257"/>
  <c r="C132" i="257"/>
  <c r="S131" i="257"/>
  <c r="O131" i="257"/>
  <c r="O130" i="257"/>
  <c r="K130" i="257"/>
  <c r="C130" i="257"/>
  <c r="S129" i="257"/>
  <c r="O129" i="257"/>
  <c r="K129" i="257"/>
  <c r="G129" i="257"/>
  <c r="C129" i="257"/>
  <c r="S128" i="257"/>
  <c r="K128" i="257"/>
  <c r="G128" i="257"/>
  <c r="C128" i="257"/>
  <c r="S127" i="257"/>
  <c r="O127" i="257"/>
  <c r="G127" i="257"/>
  <c r="S126" i="257"/>
  <c r="O126" i="257"/>
  <c r="C126" i="257"/>
  <c r="S125" i="257"/>
  <c r="O125" i="257"/>
  <c r="K125" i="257"/>
  <c r="G125" i="257"/>
  <c r="C125" i="257"/>
  <c r="K124" i="257"/>
  <c r="G124" i="257"/>
  <c r="C124" i="257"/>
  <c r="S123" i="257"/>
  <c r="K123" i="257"/>
  <c r="G123" i="257"/>
  <c r="S122" i="257"/>
  <c r="O122" i="257"/>
  <c r="C122" i="257"/>
  <c r="S121" i="257"/>
  <c r="K121" i="257"/>
  <c r="G121" i="257"/>
  <c r="C121" i="257"/>
  <c r="S120" i="257"/>
  <c r="O120" i="257"/>
  <c r="K120" i="257"/>
  <c r="G120" i="257"/>
  <c r="C120" i="257"/>
  <c r="S119" i="257"/>
  <c r="K119" i="257"/>
  <c r="G119" i="257"/>
  <c r="O118" i="257"/>
  <c r="C118" i="257"/>
  <c r="S117" i="257"/>
  <c r="K117" i="257"/>
  <c r="G117" i="257"/>
  <c r="C117" i="257"/>
  <c r="S116" i="257"/>
  <c r="O116" i="257"/>
  <c r="K116" i="257"/>
  <c r="G116" i="257"/>
  <c r="C116" i="257"/>
  <c r="S115" i="257"/>
  <c r="K115" i="257"/>
  <c r="G115" i="257"/>
  <c r="S114" i="257"/>
  <c r="O114" i="257"/>
  <c r="S113" i="257"/>
  <c r="K113" i="257"/>
  <c r="G113" i="257"/>
  <c r="K112" i="257"/>
  <c r="G112" i="257"/>
  <c r="C112" i="257"/>
  <c r="S111" i="257"/>
  <c r="O111" i="257"/>
  <c r="K111" i="257"/>
  <c r="G111" i="257"/>
  <c r="C111" i="257"/>
  <c r="S110" i="257"/>
  <c r="C110" i="257"/>
  <c r="S109" i="257"/>
  <c r="O109" i="257"/>
  <c r="K109" i="257"/>
  <c r="C109" i="257"/>
  <c r="S108" i="257"/>
  <c r="K108" i="257"/>
  <c r="G108" i="257"/>
  <c r="S107" i="257"/>
  <c r="O107" i="257"/>
  <c r="K107" i="257"/>
  <c r="G107" i="257"/>
  <c r="S106" i="257"/>
  <c r="G106" i="257"/>
  <c r="C106" i="257"/>
  <c r="S105" i="257"/>
  <c r="O105" i="257"/>
  <c r="C105" i="257"/>
  <c r="S104" i="257"/>
  <c r="K104" i="257"/>
  <c r="G104" i="257"/>
  <c r="C104" i="257"/>
  <c r="S103" i="257"/>
  <c r="O103" i="257"/>
  <c r="K103" i="257"/>
  <c r="G103" i="257"/>
  <c r="C103" i="257"/>
  <c r="S102" i="257"/>
  <c r="K102" i="257"/>
  <c r="G102" i="257"/>
  <c r="S101" i="257"/>
  <c r="C101" i="257"/>
  <c r="S100" i="257"/>
  <c r="O100" i="257"/>
  <c r="K100" i="257"/>
  <c r="G100" i="257"/>
  <c r="C100" i="257"/>
  <c r="S99" i="257"/>
  <c r="O99" i="257"/>
  <c r="K99" i="257"/>
  <c r="G99" i="257"/>
  <c r="C99" i="257"/>
  <c r="S98" i="257"/>
  <c r="O98" i="257"/>
  <c r="K98" i="257"/>
  <c r="G98" i="257"/>
  <c r="C98" i="257"/>
  <c r="S97" i="257"/>
  <c r="S96" i="257"/>
  <c r="O96" i="257"/>
  <c r="K96" i="257"/>
  <c r="G96" i="257"/>
  <c r="C96" i="257"/>
  <c r="S95" i="257"/>
  <c r="O95" i="257"/>
  <c r="K95" i="257"/>
  <c r="G95" i="257"/>
  <c r="C95" i="257"/>
  <c r="S94" i="257"/>
  <c r="O94" i="257"/>
  <c r="K94" i="257"/>
  <c r="G94" i="257"/>
  <c r="C94" i="257"/>
  <c r="S93" i="257"/>
  <c r="C93" i="257"/>
  <c r="S92" i="257"/>
  <c r="O92" i="257"/>
  <c r="K92" i="257"/>
  <c r="G92" i="257"/>
  <c r="S91" i="257"/>
  <c r="O91" i="257"/>
  <c r="K91" i="257"/>
  <c r="G91" i="257"/>
  <c r="S90" i="257"/>
  <c r="O90" i="257"/>
  <c r="K90" i="257"/>
  <c r="G90" i="257"/>
  <c r="S89" i="257"/>
  <c r="C89" i="257"/>
  <c r="S88" i="257"/>
  <c r="O88" i="257"/>
  <c r="K88" i="257"/>
  <c r="S87" i="257"/>
  <c r="O87" i="257"/>
  <c r="K87" i="257"/>
  <c r="G87" i="257"/>
  <c r="C87" i="257"/>
  <c r="S86" i="257"/>
  <c r="O86" i="257"/>
  <c r="K86" i="257"/>
  <c r="G86" i="257"/>
  <c r="C86" i="257"/>
  <c r="G85" i="257"/>
  <c r="C85" i="257"/>
  <c r="S84" i="257"/>
  <c r="O84" i="257"/>
  <c r="S83" i="257"/>
  <c r="O83" i="257"/>
  <c r="K83" i="257"/>
  <c r="G83" i="257"/>
  <c r="C83" i="257"/>
  <c r="S82" i="257"/>
  <c r="O82" i="257"/>
  <c r="K82" i="257"/>
  <c r="G82" i="257"/>
  <c r="C82" i="257"/>
  <c r="K81" i="257"/>
  <c r="G81" i="257"/>
  <c r="C81" i="257"/>
  <c r="S79" i="257"/>
  <c r="O79" i="257"/>
  <c r="K79" i="257"/>
  <c r="G79" i="257"/>
  <c r="C79" i="257"/>
  <c r="S78" i="257"/>
  <c r="O78" i="257"/>
  <c r="K78" i="257"/>
  <c r="G78" i="257"/>
  <c r="C78" i="257"/>
  <c r="S77" i="257"/>
  <c r="O77" i="257"/>
  <c r="K77" i="257"/>
  <c r="G77" i="257"/>
  <c r="C77" i="257"/>
  <c r="C76" i="257"/>
  <c r="S75" i="257"/>
  <c r="O75" i="257"/>
  <c r="K75" i="257"/>
  <c r="G75" i="257"/>
  <c r="C75" i="257"/>
  <c r="S74" i="257"/>
  <c r="O74" i="257"/>
  <c r="K74" i="257"/>
  <c r="G74" i="257"/>
  <c r="C74" i="257"/>
  <c r="S73" i="257"/>
  <c r="O73" i="257"/>
  <c r="K73" i="257"/>
  <c r="G73" i="257"/>
  <c r="C73" i="257"/>
  <c r="B139" i="257"/>
  <c r="J138" i="257"/>
  <c r="F138" i="257"/>
  <c r="B138" i="257"/>
  <c r="J137" i="257"/>
  <c r="F137" i="257"/>
  <c r="B137" i="257"/>
  <c r="J136" i="257"/>
  <c r="F136" i="257"/>
  <c r="B136" i="257"/>
  <c r="R135" i="257"/>
  <c r="N135" i="257"/>
  <c r="J135" i="257"/>
  <c r="F135" i="257"/>
  <c r="A135" i="257"/>
  <c r="R134" i="257"/>
  <c r="N134" i="257"/>
  <c r="J134" i="257"/>
  <c r="F134" i="257"/>
  <c r="B134" i="257"/>
  <c r="R133" i="257"/>
  <c r="N133" i="257"/>
  <c r="J133" i="257"/>
  <c r="F133" i="257"/>
  <c r="B133" i="257"/>
  <c r="R132" i="257"/>
  <c r="N132" i="257"/>
  <c r="J132" i="257"/>
  <c r="F132" i="257"/>
  <c r="B132" i="257"/>
  <c r="R131" i="257"/>
  <c r="N131" i="257"/>
  <c r="J131" i="257"/>
  <c r="F131" i="257"/>
  <c r="B131" i="257"/>
  <c r="Q130" i="257"/>
  <c r="N130" i="257"/>
  <c r="J130" i="257"/>
  <c r="E130" i="257"/>
  <c r="B130" i="257"/>
  <c r="R129" i="257"/>
  <c r="N129" i="257"/>
  <c r="J129" i="257"/>
  <c r="F129" i="257"/>
  <c r="B129" i="257"/>
  <c r="R128" i="257"/>
  <c r="N128" i="257"/>
  <c r="J128" i="257"/>
  <c r="F128" i="257"/>
  <c r="B128" i="257"/>
  <c r="R127" i="257"/>
  <c r="N127" i="257"/>
  <c r="J127" i="257"/>
  <c r="F127" i="257"/>
  <c r="B127" i="257"/>
  <c r="R126" i="257"/>
  <c r="N126" i="257"/>
  <c r="I126" i="257"/>
  <c r="F126" i="257"/>
  <c r="B126" i="257"/>
  <c r="R125" i="257"/>
  <c r="N125" i="257"/>
  <c r="J125" i="257"/>
  <c r="F125" i="257"/>
  <c r="B125" i="257"/>
  <c r="Q124" i="257"/>
  <c r="N124" i="257"/>
  <c r="J124" i="257"/>
  <c r="F124" i="257"/>
  <c r="B124" i="257"/>
  <c r="R123" i="257"/>
  <c r="M123" i="257"/>
  <c r="J123" i="257"/>
  <c r="F123" i="257"/>
  <c r="B123" i="257"/>
  <c r="R122" i="257"/>
  <c r="N122" i="257"/>
  <c r="J122" i="257"/>
  <c r="F122" i="257"/>
  <c r="B122" i="257"/>
  <c r="R121" i="257"/>
  <c r="N121" i="257"/>
  <c r="J121" i="257"/>
  <c r="F121" i="257"/>
  <c r="B121" i="257"/>
  <c r="R120" i="257"/>
  <c r="N120" i="257"/>
  <c r="J120" i="257"/>
  <c r="F120" i="257"/>
  <c r="B120" i="257"/>
  <c r="R119" i="257"/>
  <c r="N119" i="257"/>
  <c r="J119" i="257"/>
  <c r="F119" i="257"/>
  <c r="B119" i="257"/>
  <c r="Q118" i="257"/>
  <c r="N118" i="257"/>
  <c r="J118" i="257"/>
  <c r="F118" i="257"/>
  <c r="B118" i="257"/>
  <c r="R117" i="257"/>
  <c r="N117" i="257"/>
  <c r="J117" i="257"/>
  <c r="F117" i="257"/>
  <c r="B117" i="257"/>
  <c r="R116" i="257"/>
  <c r="N116" i="257"/>
  <c r="J116" i="257"/>
  <c r="F116" i="257"/>
  <c r="B116" i="257"/>
  <c r="R115" i="257"/>
  <c r="N115" i="257"/>
  <c r="J115" i="257"/>
  <c r="F115" i="257"/>
  <c r="B115" i="257"/>
  <c r="R114" i="257"/>
  <c r="N114" i="257"/>
  <c r="J114" i="257"/>
  <c r="F114" i="257"/>
  <c r="A114" i="257"/>
  <c r="R113" i="257"/>
  <c r="N113" i="257"/>
  <c r="J113" i="257"/>
  <c r="F113" i="257"/>
  <c r="Q112" i="257"/>
  <c r="M112" i="257"/>
  <c r="J112" i="257"/>
  <c r="F112" i="257"/>
  <c r="Q111" i="257"/>
  <c r="N111" i="257"/>
  <c r="J111" i="257"/>
  <c r="F111" i="257"/>
  <c r="B111" i="257"/>
  <c r="Q110" i="257"/>
  <c r="N110" i="257"/>
  <c r="J110" i="257"/>
  <c r="F110" i="257"/>
  <c r="B110" i="257"/>
  <c r="Q109" i="257"/>
  <c r="N109" i="257"/>
  <c r="J109" i="257"/>
  <c r="E109" i="257"/>
  <c r="B109" i="257"/>
  <c r="Q108" i="257"/>
  <c r="N108" i="257"/>
  <c r="J108" i="257"/>
  <c r="F108" i="257"/>
  <c r="Q107" i="257"/>
  <c r="N107" i="257"/>
  <c r="J107" i="257"/>
  <c r="F107" i="257"/>
  <c r="Q106" i="257"/>
  <c r="N106" i="257"/>
  <c r="J106" i="257"/>
  <c r="F106" i="257"/>
  <c r="B106" i="257"/>
  <c r="Q105" i="257"/>
  <c r="N105" i="257"/>
  <c r="I105" i="257"/>
  <c r="F105" i="257"/>
  <c r="B105" i="257"/>
  <c r="Q104" i="257"/>
  <c r="N104" i="257"/>
  <c r="J104" i="257"/>
  <c r="F104" i="257"/>
  <c r="B104" i="257"/>
  <c r="Q103" i="257"/>
  <c r="N103" i="257"/>
  <c r="J103" i="257"/>
  <c r="F103" i="257"/>
  <c r="B103" i="257"/>
  <c r="Q102" i="257"/>
  <c r="N102" i="257"/>
  <c r="J102" i="257"/>
  <c r="F102" i="257"/>
  <c r="B102" i="257"/>
  <c r="Q101" i="257"/>
  <c r="M101" i="257"/>
  <c r="J101" i="257"/>
  <c r="F101" i="257"/>
  <c r="B101" i="257"/>
  <c r="Q100" i="257"/>
  <c r="N100" i="257"/>
  <c r="J100" i="257"/>
  <c r="F100" i="257"/>
  <c r="B100" i="257"/>
  <c r="Q99" i="257"/>
  <c r="N99" i="257"/>
  <c r="J99" i="257"/>
  <c r="F99" i="257"/>
  <c r="B99" i="257"/>
  <c r="Q98" i="257"/>
  <c r="N98" i="257"/>
  <c r="J98" i="257"/>
  <c r="F98" i="257"/>
  <c r="B98" i="257"/>
  <c r="Q97" i="257"/>
  <c r="N97" i="257"/>
  <c r="J97" i="257"/>
  <c r="F97" i="257"/>
  <c r="B97" i="257"/>
  <c r="Q96" i="257"/>
  <c r="N96" i="257"/>
  <c r="J96" i="257"/>
  <c r="F96" i="257"/>
  <c r="B96" i="257"/>
  <c r="Q95" i="257"/>
  <c r="N95" i="257"/>
  <c r="J95" i="257"/>
  <c r="F95" i="257"/>
  <c r="B95" i="257"/>
  <c r="Q94" i="257"/>
  <c r="N94" i="257"/>
  <c r="J94" i="257"/>
  <c r="F94" i="257"/>
  <c r="B94" i="257"/>
  <c r="Q93" i="257"/>
  <c r="N93" i="257"/>
  <c r="J93" i="257"/>
  <c r="F93" i="257"/>
  <c r="B93" i="257"/>
  <c r="Q92" i="257"/>
  <c r="N92" i="257"/>
  <c r="J92" i="257"/>
  <c r="F92" i="257"/>
  <c r="B92" i="257"/>
  <c r="Q91" i="257"/>
  <c r="N91" i="257"/>
  <c r="J91" i="257"/>
  <c r="F91" i="257"/>
  <c r="Q90" i="257"/>
  <c r="N90" i="257"/>
  <c r="J90" i="257"/>
  <c r="F90" i="257"/>
  <c r="Q89" i="257"/>
  <c r="N89" i="257"/>
  <c r="J89" i="257"/>
  <c r="F89" i="257"/>
  <c r="A89" i="257"/>
  <c r="Q88" i="257"/>
  <c r="N88" i="257"/>
  <c r="J88" i="257"/>
  <c r="E88" i="257"/>
  <c r="A88" i="257"/>
  <c r="Q87" i="257"/>
  <c r="N87" i="257"/>
  <c r="J87" i="257"/>
  <c r="F87" i="257"/>
  <c r="A87" i="257"/>
  <c r="Q86" i="257"/>
  <c r="N86" i="257"/>
  <c r="J86" i="257"/>
  <c r="F86" i="257"/>
  <c r="A86" i="257"/>
  <c r="Q85" i="257"/>
  <c r="N85" i="257"/>
  <c r="J85" i="257"/>
  <c r="F85" i="257"/>
  <c r="A85" i="257"/>
  <c r="Q84" i="257"/>
  <c r="N84" i="257"/>
  <c r="I84" i="257"/>
  <c r="F84" i="257"/>
  <c r="A84" i="257"/>
  <c r="Q83" i="257"/>
  <c r="N83" i="257"/>
  <c r="J83" i="257"/>
  <c r="F83" i="257"/>
  <c r="A83" i="257"/>
  <c r="Q82" i="257"/>
  <c r="N82" i="257"/>
  <c r="J82" i="257"/>
  <c r="F82" i="257"/>
  <c r="A82" i="257"/>
  <c r="Q81" i="257"/>
  <c r="N81" i="257"/>
  <c r="J81" i="257"/>
  <c r="F81" i="257"/>
  <c r="A81" i="257"/>
  <c r="M80" i="257"/>
  <c r="J80" i="257"/>
  <c r="F80" i="257"/>
  <c r="A80" i="257"/>
  <c r="R79" i="257"/>
  <c r="N79" i="257"/>
  <c r="J79" i="257"/>
  <c r="F79" i="257"/>
  <c r="A79" i="257"/>
  <c r="R78" i="257"/>
  <c r="N78" i="257"/>
  <c r="J78" i="257"/>
  <c r="F78" i="257"/>
  <c r="A78" i="257"/>
  <c r="R77" i="257"/>
  <c r="N77" i="257"/>
  <c r="J77" i="257"/>
  <c r="F77" i="257"/>
  <c r="A77" i="257"/>
  <c r="R76" i="257"/>
  <c r="N76" i="257"/>
  <c r="J76" i="257"/>
  <c r="F76" i="257"/>
  <c r="A76" i="257"/>
  <c r="R75" i="257"/>
  <c r="N75" i="257"/>
  <c r="J75" i="257"/>
  <c r="F75" i="257"/>
  <c r="A75" i="257"/>
  <c r="R74" i="257"/>
  <c r="N74" i="257"/>
  <c r="J74" i="257"/>
  <c r="F74" i="257"/>
  <c r="A74" i="257"/>
  <c r="R73" i="257"/>
  <c r="N73" i="257"/>
  <c r="J73" i="257"/>
  <c r="F73" i="257"/>
  <c r="A73" i="257"/>
  <c r="R72" i="257"/>
  <c r="N72" i="257"/>
  <c r="J72" i="257"/>
  <c r="F72" i="257"/>
  <c r="A72" i="257"/>
  <c r="Q71" i="257"/>
  <c r="M71" i="257"/>
  <c r="I71" i="257"/>
  <c r="E71" i="257"/>
  <c r="A70" i="257"/>
  <c r="C139" i="256"/>
  <c r="K138" i="256"/>
  <c r="G138" i="256"/>
  <c r="C138" i="256"/>
  <c r="K137" i="256"/>
  <c r="G137" i="256"/>
  <c r="C137" i="256"/>
  <c r="K136" i="256"/>
  <c r="G136" i="256"/>
  <c r="S135" i="256"/>
  <c r="O135" i="256"/>
  <c r="S134" i="256"/>
  <c r="O134" i="256"/>
  <c r="K134" i="256"/>
  <c r="G134" i="256"/>
  <c r="C134" i="256"/>
  <c r="S133" i="256"/>
  <c r="O133" i="256"/>
  <c r="K133" i="256"/>
  <c r="G133" i="256"/>
  <c r="C133" i="256"/>
  <c r="S132" i="256"/>
  <c r="K132" i="256"/>
  <c r="G132" i="256"/>
  <c r="C132" i="256"/>
  <c r="S131" i="256"/>
  <c r="O131" i="256"/>
  <c r="O130" i="256"/>
  <c r="K130" i="256"/>
  <c r="C130" i="256"/>
  <c r="S129" i="256"/>
  <c r="O129" i="256"/>
  <c r="K129" i="256"/>
  <c r="G129" i="256"/>
  <c r="C129" i="256"/>
  <c r="S128" i="256"/>
  <c r="K128" i="256"/>
  <c r="G128" i="256"/>
  <c r="C128" i="256"/>
  <c r="S127" i="256"/>
  <c r="O127" i="256"/>
  <c r="G127" i="256"/>
  <c r="S126" i="256"/>
  <c r="O126" i="256"/>
  <c r="C126" i="256"/>
  <c r="S125" i="256"/>
  <c r="O125" i="256"/>
  <c r="K125" i="256"/>
  <c r="G125" i="256"/>
  <c r="C125" i="256"/>
  <c r="K124" i="256"/>
  <c r="G124" i="256"/>
  <c r="C124" i="256"/>
  <c r="S123" i="256"/>
  <c r="K123" i="256"/>
  <c r="G123" i="256"/>
  <c r="S122" i="256"/>
  <c r="O122" i="256"/>
  <c r="C122" i="256"/>
  <c r="S121" i="256"/>
  <c r="K121" i="256"/>
  <c r="G121" i="256"/>
  <c r="C121" i="256"/>
  <c r="S120" i="256"/>
  <c r="O120" i="256"/>
  <c r="K120" i="256"/>
  <c r="G120" i="256"/>
  <c r="C120" i="256"/>
  <c r="S119" i="256"/>
  <c r="K119" i="256"/>
  <c r="G119" i="256"/>
  <c r="O118" i="256"/>
  <c r="C118" i="256"/>
  <c r="S117" i="256"/>
  <c r="K117" i="256"/>
  <c r="G117" i="256"/>
  <c r="C117" i="256"/>
  <c r="S116" i="256"/>
  <c r="O116" i="256"/>
  <c r="K116" i="256"/>
  <c r="G116" i="256"/>
  <c r="C116" i="256"/>
  <c r="S115" i="256"/>
  <c r="K115" i="256"/>
  <c r="G115" i="256"/>
  <c r="S114" i="256"/>
  <c r="O114" i="256"/>
  <c r="S113" i="256"/>
  <c r="K113" i="256"/>
  <c r="G113" i="256"/>
  <c r="K112" i="256"/>
  <c r="G112" i="256"/>
  <c r="C112" i="256"/>
  <c r="S111" i="256"/>
  <c r="O111" i="256"/>
  <c r="K111" i="256"/>
  <c r="G111" i="256"/>
  <c r="C111" i="256"/>
  <c r="S110" i="256"/>
  <c r="C110" i="256"/>
  <c r="S109" i="256"/>
  <c r="O109" i="256"/>
  <c r="K109" i="256"/>
  <c r="C109" i="256"/>
  <c r="S108" i="256"/>
  <c r="K108" i="256"/>
  <c r="G108" i="256"/>
  <c r="S107" i="256"/>
  <c r="O107" i="256"/>
  <c r="K107" i="256"/>
  <c r="G107" i="256"/>
  <c r="S106" i="256"/>
  <c r="G106" i="256"/>
  <c r="C106" i="256"/>
  <c r="S105" i="256"/>
  <c r="O105" i="256"/>
  <c r="C105" i="256"/>
  <c r="S104" i="256"/>
  <c r="K104" i="256"/>
  <c r="G104" i="256"/>
  <c r="C104" i="256"/>
  <c r="S103" i="256"/>
  <c r="O103" i="256"/>
  <c r="K103" i="256"/>
  <c r="G103" i="256"/>
  <c r="C103" i="256"/>
  <c r="S102" i="256"/>
  <c r="K102" i="256"/>
  <c r="G102" i="256"/>
  <c r="S101" i="256"/>
  <c r="C101" i="256"/>
  <c r="S100" i="256"/>
  <c r="O100" i="256"/>
  <c r="K100" i="256"/>
  <c r="G100" i="256"/>
  <c r="C100" i="256"/>
  <c r="S99" i="256"/>
  <c r="O99" i="256"/>
  <c r="K99" i="256"/>
  <c r="G99" i="256"/>
  <c r="C99" i="256"/>
  <c r="S98" i="256"/>
  <c r="O98" i="256"/>
  <c r="K98" i="256"/>
  <c r="G98" i="256"/>
  <c r="C98" i="256"/>
  <c r="S97" i="256"/>
  <c r="S96" i="256"/>
  <c r="O96" i="256"/>
  <c r="K96" i="256"/>
  <c r="G96" i="256"/>
  <c r="C96" i="256"/>
  <c r="S95" i="256"/>
  <c r="O95" i="256"/>
  <c r="K95" i="256"/>
  <c r="G95" i="256"/>
  <c r="C95" i="256"/>
  <c r="S94" i="256"/>
  <c r="O94" i="256"/>
  <c r="K94" i="256"/>
  <c r="G94" i="256"/>
  <c r="C94" i="256"/>
  <c r="S93" i="256"/>
  <c r="C93" i="256"/>
  <c r="S92" i="256"/>
  <c r="O92" i="256"/>
  <c r="K92" i="256"/>
  <c r="G92" i="256"/>
  <c r="S91" i="256"/>
  <c r="O91" i="256"/>
  <c r="K91" i="256"/>
  <c r="G91" i="256"/>
  <c r="S90" i="256"/>
  <c r="O90" i="256"/>
  <c r="K90" i="256"/>
  <c r="G90" i="256"/>
  <c r="S89" i="256"/>
  <c r="C89" i="256"/>
  <c r="S88" i="256"/>
  <c r="O88" i="256"/>
  <c r="K88" i="256"/>
  <c r="S87" i="256"/>
  <c r="O87" i="256"/>
  <c r="K87" i="256"/>
  <c r="G87" i="256"/>
  <c r="C87" i="256"/>
  <c r="S86" i="256"/>
  <c r="O86" i="256"/>
  <c r="K86" i="256"/>
  <c r="G86" i="256"/>
  <c r="C86" i="256"/>
  <c r="G85" i="256"/>
  <c r="C85" i="256"/>
  <c r="S84" i="256"/>
  <c r="O84" i="256"/>
  <c r="S83" i="256"/>
  <c r="O83" i="256"/>
  <c r="K83" i="256"/>
  <c r="G83" i="256"/>
  <c r="C83" i="256"/>
  <c r="S82" i="256"/>
  <c r="O82" i="256"/>
  <c r="K82" i="256"/>
  <c r="G82" i="256"/>
  <c r="C82" i="256"/>
  <c r="K81" i="256"/>
  <c r="G81" i="256"/>
  <c r="C81" i="256"/>
  <c r="S79" i="256"/>
  <c r="O79" i="256"/>
  <c r="K79" i="256"/>
  <c r="G79" i="256"/>
  <c r="C79" i="256"/>
  <c r="S78" i="256"/>
  <c r="O78" i="256"/>
  <c r="K78" i="256"/>
  <c r="G78" i="256"/>
  <c r="C78" i="256"/>
  <c r="S77" i="256"/>
  <c r="O77" i="256"/>
  <c r="K77" i="256"/>
  <c r="G77" i="256"/>
  <c r="C77" i="256"/>
  <c r="C76" i="256"/>
  <c r="S75" i="256"/>
  <c r="O75" i="256"/>
  <c r="K75" i="256"/>
  <c r="G75" i="256"/>
  <c r="C75" i="256"/>
  <c r="S74" i="256"/>
  <c r="O74" i="256"/>
  <c r="K74" i="256"/>
  <c r="G74" i="256"/>
  <c r="C74" i="256"/>
  <c r="S73" i="256"/>
  <c r="O73" i="256"/>
  <c r="K73" i="256"/>
  <c r="G73" i="256"/>
  <c r="C73" i="256"/>
  <c r="B139" i="256"/>
  <c r="J138" i="256"/>
  <c r="F138" i="256"/>
  <c r="B138" i="256"/>
  <c r="J137" i="256"/>
  <c r="F137" i="256"/>
  <c r="B137" i="256"/>
  <c r="J136" i="256"/>
  <c r="F136" i="256"/>
  <c r="B136" i="256"/>
  <c r="R135" i="256"/>
  <c r="N135" i="256"/>
  <c r="J135" i="256"/>
  <c r="F135" i="256"/>
  <c r="A135" i="256"/>
  <c r="R134" i="256"/>
  <c r="N134" i="256"/>
  <c r="J134" i="256"/>
  <c r="F134" i="256"/>
  <c r="B134" i="256"/>
  <c r="R133" i="256"/>
  <c r="N133" i="256"/>
  <c r="J133" i="256"/>
  <c r="F133" i="256"/>
  <c r="B133" i="256"/>
  <c r="R132" i="256"/>
  <c r="N132" i="256"/>
  <c r="J132" i="256"/>
  <c r="F132" i="256"/>
  <c r="B132" i="256"/>
  <c r="R131" i="256"/>
  <c r="N131" i="256"/>
  <c r="J131" i="256"/>
  <c r="F131" i="256"/>
  <c r="B131" i="256"/>
  <c r="Q130" i="256"/>
  <c r="N130" i="256"/>
  <c r="J130" i="256"/>
  <c r="E130" i="256"/>
  <c r="B130" i="256"/>
  <c r="R129" i="256"/>
  <c r="N129" i="256"/>
  <c r="J129" i="256"/>
  <c r="F129" i="256"/>
  <c r="B129" i="256"/>
  <c r="R128" i="256"/>
  <c r="N128" i="256"/>
  <c r="J128" i="256"/>
  <c r="F128" i="256"/>
  <c r="B128" i="256"/>
  <c r="R127" i="256"/>
  <c r="N127" i="256"/>
  <c r="J127" i="256"/>
  <c r="F127" i="256"/>
  <c r="B127" i="256"/>
  <c r="R126" i="256"/>
  <c r="N126" i="256"/>
  <c r="I126" i="256"/>
  <c r="F126" i="256"/>
  <c r="B126" i="256"/>
  <c r="R125" i="256"/>
  <c r="N125" i="256"/>
  <c r="J125" i="256"/>
  <c r="F125" i="256"/>
  <c r="B125" i="256"/>
  <c r="Q124" i="256"/>
  <c r="N124" i="256"/>
  <c r="J124" i="256"/>
  <c r="F124" i="256"/>
  <c r="B124" i="256"/>
  <c r="R123" i="256"/>
  <c r="M123" i="256"/>
  <c r="J123" i="256"/>
  <c r="F123" i="256"/>
  <c r="B123" i="256"/>
  <c r="R122" i="256"/>
  <c r="N122" i="256"/>
  <c r="J122" i="256"/>
  <c r="F122" i="256"/>
  <c r="B122" i="256"/>
  <c r="R121" i="256"/>
  <c r="N121" i="256"/>
  <c r="J121" i="256"/>
  <c r="F121" i="256"/>
  <c r="B121" i="256"/>
  <c r="R120" i="256"/>
  <c r="N120" i="256"/>
  <c r="J120" i="256"/>
  <c r="F120" i="256"/>
  <c r="B120" i="256"/>
  <c r="R119" i="256"/>
  <c r="N119" i="256"/>
  <c r="J119" i="256"/>
  <c r="F119" i="256"/>
  <c r="B119" i="256"/>
  <c r="Q118" i="256"/>
  <c r="N118" i="256"/>
  <c r="J118" i="256"/>
  <c r="F118" i="256"/>
  <c r="B118" i="256"/>
  <c r="R117" i="256"/>
  <c r="N117" i="256"/>
  <c r="J117" i="256"/>
  <c r="F117" i="256"/>
  <c r="B117" i="256"/>
  <c r="R116" i="256"/>
  <c r="N116" i="256"/>
  <c r="J116" i="256"/>
  <c r="F116" i="256"/>
  <c r="B116" i="256"/>
  <c r="R115" i="256"/>
  <c r="N115" i="256"/>
  <c r="J115" i="256"/>
  <c r="F115" i="256"/>
  <c r="B115" i="256"/>
  <c r="R114" i="256"/>
  <c r="N114" i="256"/>
  <c r="J114" i="256"/>
  <c r="F114" i="256"/>
  <c r="A114" i="256"/>
  <c r="R113" i="256"/>
  <c r="N113" i="256"/>
  <c r="J113" i="256"/>
  <c r="F113" i="256"/>
  <c r="Q112" i="256"/>
  <c r="M112" i="256"/>
  <c r="J112" i="256"/>
  <c r="F112" i="256"/>
  <c r="Q111" i="256"/>
  <c r="N111" i="256"/>
  <c r="J111" i="256"/>
  <c r="F111" i="256"/>
  <c r="B111" i="256"/>
  <c r="Q110" i="256"/>
  <c r="N110" i="256"/>
  <c r="J110" i="256"/>
  <c r="F110" i="256"/>
  <c r="B110" i="256"/>
  <c r="Q109" i="256"/>
  <c r="N109" i="256"/>
  <c r="J109" i="256"/>
  <c r="E109" i="256"/>
  <c r="B109" i="256"/>
  <c r="Q108" i="256"/>
  <c r="N108" i="256"/>
  <c r="J108" i="256"/>
  <c r="F108" i="256"/>
  <c r="Q107" i="256"/>
  <c r="N107" i="256"/>
  <c r="J107" i="256"/>
  <c r="F107" i="256"/>
  <c r="Q106" i="256"/>
  <c r="N106" i="256"/>
  <c r="J106" i="256"/>
  <c r="F106" i="256"/>
  <c r="B106" i="256"/>
  <c r="Q105" i="256"/>
  <c r="N105" i="256"/>
  <c r="I105" i="256"/>
  <c r="F105" i="256"/>
  <c r="B105" i="256"/>
  <c r="Q104" i="256"/>
  <c r="N104" i="256"/>
  <c r="J104" i="256"/>
  <c r="F104" i="256"/>
  <c r="B104" i="256"/>
  <c r="Q103" i="256"/>
  <c r="N103" i="256"/>
  <c r="J103" i="256"/>
  <c r="F103" i="256"/>
  <c r="B103" i="256"/>
  <c r="Q102" i="256"/>
  <c r="N102" i="256"/>
  <c r="J102" i="256"/>
  <c r="F102" i="256"/>
  <c r="B102" i="256"/>
  <c r="Q101" i="256"/>
  <c r="M101" i="256"/>
  <c r="J101" i="256"/>
  <c r="F101" i="256"/>
  <c r="B101" i="256"/>
  <c r="Q100" i="256"/>
  <c r="N100" i="256"/>
  <c r="J100" i="256"/>
  <c r="F100" i="256"/>
  <c r="B100" i="256"/>
  <c r="Q99" i="256"/>
  <c r="N99" i="256"/>
  <c r="J99" i="256"/>
  <c r="F99" i="256"/>
  <c r="B99" i="256"/>
  <c r="Q98" i="256"/>
  <c r="N98" i="256"/>
  <c r="J98" i="256"/>
  <c r="F98" i="256"/>
  <c r="B98" i="256"/>
  <c r="Q97" i="256"/>
  <c r="N97" i="256"/>
  <c r="J97" i="256"/>
  <c r="F97" i="256"/>
  <c r="B97" i="256"/>
  <c r="Q96" i="256"/>
  <c r="N96" i="256"/>
  <c r="J96" i="256"/>
  <c r="F96" i="256"/>
  <c r="B96" i="256"/>
  <c r="Q95" i="256"/>
  <c r="N95" i="256"/>
  <c r="J95" i="256"/>
  <c r="F95" i="256"/>
  <c r="B95" i="256"/>
  <c r="Q94" i="256"/>
  <c r="N94" i="256"/>
  <c r="J94" i="256"/>
  <c r="F94" i="256"/>
  <c r="B94" i="256"/>
  <c r="Q93" i="256"/>
  <c r="N93" i="256"/>
  <c r="J93" i="256"/>
  <c r="F93" i="256"/>
  <c r="B93" i="256"/>
  <c r="Q92" i="256"/>
  <c r="N92" i="256"/>
  <c r="J92" i="256"/>
  <c r="F92" i="256"/>
  <c r="B92" i="256"/>
  <c r="Q91" i="256"/>
  <c r="N91" i="256"/>
  <c r="J91" i="256"/>
  <c r="F91" i="256"/>
  <c r="Q90" i="256"/>
  <c r="N90" i="256"/>
  <c r="J90" i="256"/>
  <c r="F90" i="256"/>
  <c r="Q89" i="256"/>
  <c r="N89" i="256"/>
  <c r="J89" i="256"/>
  <c r="F89" i="256"/>
  <c r="A89" i="256"/>
  <c r="Q88" i="256"/>
  <c r="N88" i="256"/>
  <c r="J88" i="256"/>
  <c r="E88" i="256"/>
  <c r="A88" i="256"/>
  <c r="Q87" i="256"/>
  <c r="N87" i="256"/>
  <c r="J87" i="256"/>
  <c r="F87" i="256"/>
  <c r="A87" i="256"/>
  <c r="Q86" i="256"/>
  <c r="N86" i="256"/>
  <c r="J86" i="256"/>
  <c r="F86" i="256"/>
  <c r="A86" i="256"/>
  <c r="Q85" i="256"/>
  <c r="N85" i="256"/>
  <c r="J85" i="256"/>
  <c r="F85" i="256"/>
  <c r="A85" i="256"/>
  <c r="Q84" i="256"/>
  <c r="N84" i="256"/>
  <c r="I84" i="256"/>
  <c r="F84" i="256"/>
  <c r="A84" i="256"/>
  <c r="Q83" i="256"/>
  <c r="N83" i="256"/>
  <c r="J83" i="256"/>
  <c r="F83" i="256"/>
  <c r="A83" i="256"/>
  <c r="Q82" i="256"/>
  <c r="N82" i="256"/>
  <c r="J82" i="256"/>
  <c r="F82" i="256"/>
  <c r="A82" i="256"/>
  <c r="Q81" i="256"/>
  <c r="N81" i="256"/>
  <c r="J81" i="256"/>
  <c r="F81" i="256"/>
  <c r="A81" i="256"/>
  <c r="M80" i="256"/>
  <c r="J80" i="256"/>
  <c r="F80" i="256"/>
  <c r="A80" i="256"/>
  <c r="R79" i="256"/>
  <c r="N79" i="256"/>
  <c r="J79" i="256"/>
  <c r="F79" i="256"/>
  <c r="A79" i="256"/>
  <c r="R78" i="256"/>
  <c r="N78" i="256"/>
  <c r="J78" i="256"/>
  <c r="F78" i="256"/>
  <c r="A78" i="256"/>
  <c r="R77" i="256"/>
  <c r="N77" i="256"/>
  <c r="J77" i="256"/>
  <c r="F77" i="256"/>
  <c r="A77" i="256"/>
  <c r="R76" i="256"/>
  <c r="N76" i="256"/>
  <c r="J76" i="256"/>
  <c r="F76" i="256"/>
  <c r="A76" i="256"/>
  <c r="R75" i="256"/>
  <c r="N75" i="256"/>
  <c r="J75" i="256"/>
  <c r="F75" i="256"/>
  <c r="A75" i="256"/>
  <c r="R74" i="256"/>
  <c r="N74" i="256"/>
  <c r="J74" i="256"/>
  <c r="F74" i="256"/>
  <c r="A74" i="256"/>
  <c r="R73" i="256"/>
  <c r="N73" i="256"/>
  <c r="J73" i="256"/>
  <c r="F73" i="256"/>
  <c r="A73" i="256"/>
  <c r="R72" i="256"/>
  <c r="N72" i="256"/>
  <c r="J72" i="256"/>
  <c r="F72" i="256"/>
  <c r="A72" i="256"/>
  <c r="Q71" i="256"/>
  <c r="M71" i="256"/>
  <c r="I71" i="256"/>
  <c r="E71" i="256"/>
  <c r="A70" i="256"/>
  <c r="C139" i="255"/>
  <c r="K138" i="255"/>
  <c r="G138" i="255"/>
  <c r="C138" i="255"/>
  <c r="K137" i="255"/>
  <c r="G137" i="255"/>
  <c r="C137" i="255"/>
  <c r="K136" i="255"/>
  <c r="G136" i="255"/>
  <c r="S135" i="255"/>
  <c r="O135" i="255"/>
  <c r="S134" i="255"/>
  <c r="O134" i="255"/>
  <c r="K134" i="255"/>
  <c r="G134" i="255"/>
  <c r="C134" i="255"/>
  <c r="S133" i="255"/>
  <c r="O133" i="255"/>
  <c r="K133" i="255"/>
  <c r="G133" i="255"/>
  <c r="C133" i="255"/>
  <c r="S132" i="255"/>
  <c r="K132" i="255"/>
  <c r="G132" i="255"/>
  <c r="C132" i="255"/>
  <c r="S131" i="255"/>
  <c r="O131" i="255"/>
  <c r="O130" i="255"/>
  <c r="K130" i="255"/>
  <c r="C130" i="255"/>
  <c r="S129" i="255"/>
  <c r="O129" i="255"/>
  <c r="K129" i="255"/>
  <c r="G129" i="255"/>
  <c r="C129" i="255"/>
  <c r="S128" i="255"/>
  <c r="K128" i="255"/>
  <c r="G128" i="255"/>
  <c r="C128" i="255"/>
  <c r="S127" i="255"/>
  <c r="O127" i="255"/>
  <c r="G127" i="255"/>
  <c r="S126" i="255"/>
  <c r="O126" i="255"/>
  <c r="C126" i="255"/>
  <c r="S125" i="255"/>
  <c r="O125" i="255"/>
  <c r="K125" i="255"/>
  <c r="G125" i="255"/>
  <c r="C125" i="255"/>
  <c r="K124" i="255"/>
  <c r="G124" i="255"/>
  <c r="C124" i="255"/>
  <c r="S123" i="255"/>
  <c r="K123" i="255"/>
  <c r="G123" i="255"/>
  <c r="S122" i="255"/>
  <c r="O122" i="255"/>
  <c r="C122" i="255"/>
  <c r="S121" i="255"/>
  <c r="K121" i="255"/>
  <c r="G121" i="255"/>
  <c r="C121" i="255"/>
  <c r="S120" i="255"/>
  <c r="O120" i="255"/>
  <c r="K120" i="255"/>
  <c r="G120" i="255"/>
  <c r="C120" i="255"/>
  <c r="S119" i="255"/>
  <c r="K119" i="255"/>
  <c r="G119" i="255"/>
  <c r="O118" i="255"/>
  <c r="C118" i="255"/>
  <c r="S117" i="255"/>
  <c r="K117" i="255"/>
  <c r="G117" i="255"/>
  <c r="C117" i="255"/>
  <c r="S116" i="255"/>
  <c r="O116" i="255"/>
  <c r="K116" i="255"/>
  <c r="G116" i="255"/>
  <c r="C116" i="255"/>
  <c r="S115" i="255"/>
  <c r="K115" i="255"/>
  <c r="G115" i="255"/>
  <c r="S114" i="255"/>
  <c r="O114" i="255"/>
  <c r="S113" i="255"/>
  <c r="K113" i="255"/>
  <c r="G113" i="255"/>
  <c r="K112" i="255"/>
  <c r="G112" i="255"/>
  <c r="C112" i="255"/>
  <c r="S111" i="255"/>
  <c r="O111" i="255"/>
  <c r="K111" i="255"/>
  <c r="G111" i="255"/>
  <c r="C111" i="255"/>
  <c r="S110" i="255"/>
  <c r="C110" i="255"/>
  <c r="S109" i="255"/>
  <c r="O109" i="255"/>
  <c r="K109" i="255"/>
  <c r="C109" i="255"/>
  <c r="S108" i="255"/>
  <c r="K108" i="255"/>
  <c r="G108" i="255"/>
  <c r="S107" i="255"/>
  <c r="O107" i="255"/>
  <c r="K107" i="255"/>
  <c r="G107" i="255"/>
  <c r="S106" i="255"/>
  <c r="G106" i="255"/>
  <c r="C106" i="255"/>
  <c r="S105" i="255"/>
  <c r="O105" i="255"/>
  <c r="C105" i="255"/>
  <c r="S104" i="255"/>
  <c r="K104" i="255"/>
  <c r="G104" i="255"/>
  <c r="C104" i="255"/>
  <c r="S103" i="255"/>
  <c r="O103" i="255"/>
  <c r="K103" i="255"/>
  <c r="G103" i="255"/>
  <c r="C103" i="255"/>
  <c r="S102" i="255"/>
  <c r="K102" i="255"/>
  <c r="G102" i="255"/>
  <c r="S101" i="255"/>
  <c r="C101" i="255"/>
  <c r="S100" i="255"/>
  <c r="O100" i="255"/>
  <c r="K100" i="255"/>
  <c r="G100" i="255"/>
  <c r="C100" i="255"/>
  <c r="S99" i="255"/>
  <c r="O99" i="255"/>
  <c r="K99" i="255"/>
  <c r="G99" i="255"/>
  <c r="C99" i="255"/>
  <c r="S98" i="255"/>
  <c r="O98" i="255"/>
  <c r="K98" i="255"/>
  <c r="G98" i="255"/>
  <c r="C98" i="255"/>
  <c r="S97" i="255"/>
  <c r="S96" i="255"/>
  <c r="O96" i="255"/>
  <c r="K96" i="255"/>
  <c r="G96" i="255"/>
  <c r="C96" i="255"/>
  <c r="S95" i="255"/>
  <c r="O95" i="255"/>
  <c r="K95" i="255"/>
  <c r="G95" i="255"/>
  <c r="C95" i="255"/>
  <c r="S94" i="255"/>
  <c r="O94" i="255"/>
  <c r="K94" i="255"/>
  <c r="G94" i="255"/>
  <c r="C94" i="255"/>
  <c r="S93" i="255"/>
  <c r="C93" i="255"/>
  <c r="S92" i="255"/>
  <c r="O92" i="255"/>
  <c r="K92" i="255"/>
  <c r="G92" i="255"/>
  <c r="S91" i="255"/>
  <c r="O91" i="255"/>
  <c r="K91" i="255"/>
  <c r="G91" i="255"/>
  <c r="S90" i="255"/>
  <c r="O90" i="255"/>
  <c r="K90" i="255"/>
  <c r="G90" i="255"/>
  <c r="S89" i="255"/>
  <c r="C89" i="255"/>
  <c r="S88" i="255"/>
  <c r="O88" i="255"/>
  <c r="K88" i="255"/>
  <c r="S87" i="255"/>
  <c r="O87" i="255"/>
  <c r="K87" i="255"/>
  <c r="G87" i="255"/>
  <c r="C87" i="255"/>
  <c r="S86" i="255"/>
  <c r="O86" i="255"/>
  <c r="K86" i="255"/>
  <c r="G86" i="255"/>
  <c r="C86" i="255"/>
  <c r="G85" i="255"/>
  <c r="C85" i="255"/>
  <c r="S84" i="255"/>
  <c r="O84" i="255"/>
  <c r="S83" i="255"/>
  <c r="O83" i="255"/>
  <c r="K83" i="255"/>
  <c r="G83" i="255"/>
  <c r="C83" i="255"/>
  <c r="S82" i="255"/>
  <c r="O82" i="255"/>
  <c r="K82" i="255"/>
  <c r="G82" i="255"/>
  <c r="C82" i="255"/>
  <c r="K81" i="255"/>
  <c r="G81" i="255"/>
  <c r="C81" i="255"/>
  <c r="S79" i="255"/>
  <c r="O79" i="255"/>
  <c r="K79" i="255"/>
  <c r="G79" i="255"/>
  <c r="C79" i="255"/>
  <c r="S78" i="255"/>
  <c r="O78" i="255"/>
  <c r="K78" i="255"/>
  <c r="G78" i="255"/>
  <c r="C78" i="255"/>
  <c r="S77" i="255"/>
  <c r="O77" i="255"/>
  <c r="K77" i="255"/>
  <c r="G77" i="255"/>
  <c r="C77" i="255"/>
  <c r="C76" i="255"/>
  <c r="S75" i="255"/>
  <c r="O75" i="255"/>
  <c r="K75" i="255"/>
  <c r="G75" i="255"/>
  <c r="C75" i="255"/>
  <c r="S74" i="255"/>
  <c r="O74" i="255"/>
  <c r="K74" i="255"/>
  <c r="G74" i="255"/>
  <c r="C74" i="255"/>
  <c r="S73" i="255"/>
  <c r="O73" i="255"/>
  <c r="K73" i="255"/>
  <c r="G73" i="255"/>
  <c r="C73" i="255"/>
  <c r="B139" i="255"/>
  <c r="J138" i="255"/>
  <c r="F138" i="255"/>
  <c r="B138" i="255"/>
  <c r="J137" i="255"/>
  <c r="F137" i="255"/>
  <c r="B137" i="255"/>
  <c r="J136" i="255"/>
  <c r="F136" i="255"/>
  <c r="B136" i="255"/>
  <c r="R135" i="255"/>
  <c r="N135" i="255"/>
  <c r="J135" i="255"/>
  <c r="F135" i="255"/>
  <c r="A135" i="255"/>
  <c r="R134" i="255"/>
  <c r="N134" i="255"/>
  <c r="J134" i="255"/>
  <c r="F134" i="255"/>
  <c r="B134" i="255"/>
  <c r="R133" i="255"/>
  <c r="N133" i="255"/>
  <c r="J133" i="255"/>
  <c r="F133" i="255"/>
  <c r="B133" i="255"/>
  <c r="R132" i="255"/>
  <c r="N132" i="255"/>
  <c r="J132" i="255"/>
  <c r="F132" i="255"/>
  <c r="B132" i="255"/>
  <c r="R131" i="255"/>
  <c r="N131" i="255"/>
  <c r="J131" i="255"/>
  <c r="F131" i="255"/>
  <c r="B131" i="255"/>
  <c r="Q130" i="255"/>
  <c r="N130" i="255"/>
  <c r="J130" i="255"/>
  <c r="E130" i="255"/>
  <c r="B130" i="255"/>
  <c r="R129" i="255"/>
  <c r="N129" i="255"/>
  <c r="J129" i="255"/>
  <c r="F129" i="255"/>
  <c r="B129" i="255"/>
  <c r="R128" i="255"/>
  <c r="N128" i="255"/>
  <c r="J128" i="255"/>
  <c r="F128" i="255"/>
  <c r="B128" i="255"/>
  <c r="R127" i="255"/>
  <c r="N127" i="255"/>
  <c r="J127" i="255"/>
  <c r="F127" i="255"/>
  <c r="B127" i="255"/>
  <c r="R126" i="255"/>
  <c r="N126" i="255"/>
  <c r="I126" i="255"/>
  <c r="F126" i="255"/>
  <c r="B126" i="255"/>
  <c r="R125" i="255"/>
  <c r="N125" i="255"/>
  <c r="J125" i="255"/>
  <c r="F125" i="255"/>
  <c r="B125" i="255"/>
  <c r="Q124" i="255"/>
  <c r="N124" i="255"/>
  <c r="J124" i="255"/>
  <c r="F124" i="255"/>
  <c r="B124" i="255"/>
  <c r="R123" i="255"/>
  <c r="M123" i="255"/>
  <c r="J123" i="255"/>
  <c r="F123" i="255"/>
  <c r="B123" i="255"/>
  <c r="R122" i="255"/>
  <c r="N122" i="255"/>
  <c r="J122" i="255"/>
  <c r="F122" i="255"/>
  <c r="B122" i="255"/>
  <c r="R121" i="255"/>
  <c r="N121" i="255"/>
  <c r="J121" i="255"/>
  <c r="F121" i="255"/>
  <c r="B121" i="255"/>
  <c r="R120" i="255"/>
  <c r="N120" i="255"/>
  <c r="J120" i="255"/>
  <c r="F120" i="255"/>
  <c r="B120" i="255"/>
  <c r="R119" i="255"/>
  <c r="N119" i="255"/>
  <c r="J119" i="255"/>
  <c r="F119" i="255"/>
  <c r="B119" i="255"/>
  <c r="Q118" i="255"/>
  <c r="N118" i="255"/>
  <c r="J118" i="255"/>
  <c r="F118" i="255"/>
  <c r="B118" i="255"/>
  <c r="R117" i="255"/>
  <c r="N117" i="255"/>
  <c r="J117" i="255"/>
  <c r="F117" i="255"/>
  <c r="B117" i="255"/>
  <c r="R116" i="255"/>
  <c r="N116" i="255"/>
  <c r="J116" i="255"/>
  <c r="F116" i="255"/>
  <c r="B116" i="255"/>
  <c r="R115" i="255"/>
  <c r="N115" i="255"/>
  <c r="J115" i="255"/>
  <c r="F115" i="255"/>
  <c r="B115" i="255"/>
  <c r="R114" i="255"/>
  <c r="N114" i="255"/>
  <c r="J114" i="255"/>
  <c r="F114" i="255"/>
  <c r="A114" i="255"/>
  <c r="R113" i="255"/>
  <c r="N113" i="255"/>
  <c r="J113" i="255"/>
  <c r="F113" i="255"/>
  <c r="Q112" i="255"/>
  <c r="M112" i="255"/>
  <c r="J112" i="255"/>
  <c r="F112" i="255"/>
  <c r="Q111" i="255"/>
  <c r="N111" i="255"/>
  <c r="J111" i="255"/>
  <c r="F111" i="255"/>
  <c r="B111" i="255"/>
  <c r="Q110" i="255"/>
  <c r="N110" i="255"/>
  <c r="J110" i="255"/>
  <c r="F110" i="255"/>
  <c r="B110" i="255"/>
  <c r="Q109" i="255"/>
  <c r="N109" i="255"/>
  <c r="J109" i="255"/>
  <c r="E109" i="255"/>
  <c r="B109" i="255"/>
  <c r="Q108" i="255"/>
  <c r="N108" i="255"/>
  <c r="J108" i="255"/>
  <c r="F108" i="255"/>
  <c r="Q107" i="255"/>
  <c r="N107" i="255"/>
  <c r="J107" i="255"/>
  <c r="F107" i="255"/>
  <c r="Q106" i="255"/>
  <c r="N106" i="255"/>
  <c r="J106" i="255"/>
  <c r="F106" i="255"/>
  <c r="B106" i="255"/>
  <c r="Q105" i="255"/>
  <c r="N105" i="255"/>
  <c r="I105" i="255"/>
  <c r="F105" i="255"/>
  <c r="B105" i="255"/>
  <c r="Q104" i="255"/>
  <c r="N104" i="255"/>
  <c r="J104" i="255"/>
  <c r="F104" i="255"/>
  <c r="B104" i="255"/>
  <c r="Q103" i="255"/>
  <c r="N103" i="255"/>
  <c r="J103" i="255"/>
  <c r="F103" i="255"/>
  <c r="B103" i="255"/>
  <c r="Q102" i="255"/>
  <c r="N102" i="255"/>
  <c r="J102" i="255"/>
  <c r="F102" i="255"/>
  <c r="B102" i="255"/>
  <c r="Q101" i="255"/>
  <c r="M101" i="255"/>
  <c r="J101" i="255"/>
  <c r="F101" i="255"/>
  <c r="B101" i="255"/>
  <c r="Q100" i="255"/>
  <c r="N100" i="255"/>
  <c r="J100" i="255"/>
  <c r="F100" i="255"/>
  <c r="B100" i="255"/>
  <c r="Q99" i="255"/>
  <c r="N99" i="255"/>
  <c r="J99" i="255"/>
  <c r="F99" i="255"/>
  <c r="B99" i="255"/>
  <c r="Q98" i="255"/>
  <c r="N98" i="255"/>
  <c r="J98" i="255"/>
  <c r="F98" i="255"/>
  <c r="B98" i="255"/>
  <c r="Q97" i="255"/>
  <c r="N97" i="255"/>
  <c r="J97" i="255"/>
  <c r="F97" i="255"/>
  <c r="B97" i="255"/>
  <c r="Q96" i="255"/>
  <c r="N96" i="255"/>
  <c r="J96" i="255"/>
  <c r="F96" i="255"/>
  <c r="B96" i="255"/>
  <c r="Q95" i="255"/>
  <c r="N95" i="255"/>
  <c r="J95" i="255"/>
  <c r="F95" i="255"/>
  <c r="B95" i="255"/>
  <c r="Q94" i="255"/>
  <c r="N94" i="255"/>
  <c r="J94" i="255"/>
  <c r="F94" i="255"/>
  <c r="B94" i="255"/>
  <c r="Q93" i="255"/>
  <c r="N93" i="255"/>
  <c r="J93" i="255"/>
  <c r="F93" i="255"/>
  <c r="B93" i="255"/>
  <c r="Q92" i="255"/>
  <c r="N92" i="255"/>
  <c r="J92" i="255"/>
  <c r="F92" i="255"/>
  <c r="B92" i="255"/>
  <c r="Q91" i="255"/>
  <c r="N91" i="255"/>
  <c r="J91" i="255"/>
  <c r="F91" i="255"/>
  <c r="Q90" i="255"/>
  <c r="N90" i="255"/>
  <c r="J90" i="255"/>
  <c r="F90" i="255"/>
  <c r="Q89" i="255"/>
  <c r="N89" i="255"/>
  <c r="J89" i="255"/>
  <c r="F89" i="255"/>
  <c r="A89" i="255"/>
  <c r="Q88" i="255"/>
  <c r="N88" i="255"/>
  <c r="J88" i="255"/>
  <c r="E88" i="255"/>
  <c r="A88" i="255"/>
  <c r="Q87" i="255"/>
  <c r="N87" i="255"/>
  <c r="J87" i="255"/>
  <c r="F87" i="255"/>
  <c r="A87" i="255"/>
  <c r="Q86" i="255"/>
  <c r="N86" i="255"/>
  <c r="J86" i="255"/>
  <c r="F86" i="255"/>
  <c r="A86" i="255"/>
  <c r="Q85" i="255"/>
  <c r="N85" i="255"/>
  <c r="J85" i="255"/>
  <c r="F85" i="255"/>
  <c r="A85" i="255"/>
  <c r="Q84" i="255"/>
  <c r="N84" i="255"/>
  <c r="I84" i="255"/>
  <c r="F84" i="255"/>
  <c r="A84" i="255"/>
  <c r="Q83" i="255"/>
  <c r="N83" i="255"/>
  <c r="J83" i="255"/>
  <c r="F83" i="255"/>
  <c r="A83" i="255"/>
  <c r="Q82" i="255"/>
  <c r="N82" i="255"/>
  <c r="J82" i="255"/>
  <c r="F82" i="255"/>
  <c r="A82" i="255"/>
  <c r="Q81" i="255"/>
  <c r="N81" i="255"/>
  <c r="J81" i="255"/>
  <c r="F81" i="255"/>
  <c r="A81" i="255"/>
  <c r="M80" i="255"/>
  <c r="J80" i="255"/>
  <c r="F80" i="255"/>
  <c r="A80" i="255"/>
  <c r="R79" i="255"/>
  <c r="N79" i="255"/>
  <c r="J79" i="255"/>
  <c r="F79" i="255"/>
  <c r="A79" i="255"/>
  <c r="R78" i="255"/>
  <c r="N78" i="255"/>
  <c r="J78" i="255"/>
  <c r="F78" i="255"/>
  <c r="A78" i="255"/>
  <c r="R77" i="255"/>
  <c r="N77" i="255"/>
  <c r="J77" i="255"/>
  <c r="F77" i="255"/>
  <c r="A77" i="255"/>
  <c r="R76" i="255"/>
  <c r="N76" i="255"/>
  <c r="J76" i="255"/>
  <c r="F76" i="255"/>
  <c r="A76" i="255"/>
  <c r="R75" i="255"/>
  <c r="N75" i="255"/>
  <c r="J75" i="255"/>
  <c r="F75" i="255"/>
  <c r="A75" i="255"/>
  <c r="R74" i="255"/>
  <c r="N74" i="255"/>
  <c r="J74" i="255"/>
  <c r="F74" i="255"/>
  <c r="A74" i="255"/>
  <c r="R73" i="255"/>
  <c r="N73" i="255"/>
  <c r="J73" i="255"/>
  <c r="F73" i="255"/>
  <c r="A73" i="255"/>
  <c r="R72" i="255"/>
  <c r="N72" i="255"/>
  <c r="J72" i="255"/>
  <c r="F72" i="255"/>
  <c r="A72" i="255"/>
  <c r="Q71" i="255"/>
  <c r="M71" i="255"/>
  <c r="I71" i="255"/>
  <c r="E71" i="255"/>
  <c r="A70" i="255"/>
  <c r="C139" i="248"/>
  <c r="K138" i="248"/>
  <c r="G138" i="248"/>
  <c r="C138" i="248"/>
  <c r="K137" i="248"/>
  <c r="G137" i="248"/>
  <c r="C137" i="248"/>
  <c r="K136" i="248"/>
  <c r="G136" i="248"/>
  <c r="S135" i="248"/>
  <c r="O135" i="248"/>
  <c r="S134" i="248"/>
  <c r="O134" i="248"/>
  <c r="K134" i="248"/>
  <c r="G134" i="248"/>
  <c r="C134" i="248"/>
  <c r="S133" i="248"/>
  <c r="O133" i="248"/>
  <c r="K133" i="248"/>
  <c r="G133" i="248"/>
  <c r="C133" i="248"/>
  <c r="S132" i="248"/>
  <c r="K132" i="248"/>
  <c r="G132" i="248"/>
  <c r="C132" i="248"/>
  <c r="S131" i="248"/>
  <c r="O131" i="248"/>
  <c r="O130" i="248"/>
  <c r="K130" i="248"/>
  <c r="C130" i="248"/>
  <c r="S129" i="248"/>
  <c r="O129" i="248"/>
  <c r="K129" i="248"/>
  <c r="G129" i="248"/>
  <c r="C129" i="248"/>
  <c r="S128" i="248"/>
  <c r="K128" i="248"/>
  <c r="G128" i="248"/>
  <c r="C128" i="248"/>
  <c r="S127" i="248"/>
  <c r="O127" i="248"/>
  <c r="G127" i="248"/>
  <c r="S126" i="248"/>
  <c r="O126" i="248"/>
  <c r="C126" i="248"/>
  <c r="S125" i="248"/>
  <c r="O125" i="248"/>
  <c r="K125" i="248"/>
  <c r="G125" i="248"/>
  <c r="C125" i="248"/>
  <c r="K124" i="248"/>
  <c r="G124" i="248"/>
  <c r="C124" i="248"/>
  <c r="S123" i="248"/>
  <c r="K123" i="248"/>
  <c r="G123" i="248"/>
  <c r="S122" i="248"/>
  <c r="O122" i="248"/>
  <c r="C122" i="248"/>
  <c r="S121" i="248"/>
  <c r="K121" i="248"/>
  <c r="G121" i="248"/>
  <c r="C121" i="248"/>
  <c r="S120" i="248"/>
  <c r="O120" i="248"/>
  <c r="K120" i="248"/>
  <c r="G120" i="248"/>
  <c r="C120" i="248"/>
  <c r="S119" i="248"/>
  <c r="K119" i="248"/>
  <c r="G119" i="248"/>
  <c r="O118" i="248"/>
  <c r="C118" i="248"/>
  <c r="S117" i="248"/>
  <c r="K117" i="248"/>
  <c r="G117" i="248"/>
  <c r="C117" i="248"/>
  <c r="S116" i="248"/>
  <c r="O116" i="248"/>
  <c r="K116" i="248"/>
  <c r="G116" i="248"/>
  <c r="C116" i="248"/>
  <c r="S115" i="248"/>
  <c r="K115" i="248"/>
  <c r="G115" i="248"/>
  <c r="S114" i="248"/>
  <c r="O114" i="248"/>
  <c r="S113" i="248"/>
  <c r="K113" i="248"/>
  <c r="G113" i="248"/>
  <c r="K112" i="248"/>
  <c r="G112" i="248"/>
  <c r="C112" i="248"/>
  <c r="S111" i="248"/>
  <c r="O111" i="248"/>
  <c r="K111" i="248"/>
  <c r="G111" i="248"/>
  <c r="C111" i="248"/>
  <c r="S110" i="248"/>
  <c r="C110" i="248"/>
  <c r="S109" i="248"/>
  <c r="O109" i="248"/>
  <c r="K109" i="248"/>
  <c r="C109" i="248"/>
  <c r="S108" i="248"/>
  <c r="K108" i="248"/>
  <c r="G108" i="248"/>
  <c r="S107" i="248"/>
  <c r="O107" i="248"/>
  <c r="K107" i="248"/>
  <c r="G107" i="248"/>
  <c r="S106" i="248"/>
  <c r="G106" i="248"/>
  <c r="C106" i="248"/>
  <c r="S105" i="248"/>
  <c r="O105" i="248"/>
  <c r="C105" i="248"/>
  <c r="S104" i="248"/>
  <c r="K104" i="248"/>
  <c r="G104" i="248"/>
  <c r="C104" i="248"/>
  <c r="S103" i="248"/>
  <c r="O103" i="248"/>
  <c r="K103" i="248"/>
  <c r="G103" i="248"/>
  <c r="C103" i="248"/>
  <c r="S102" i="248"/>
  <c r="K102" i="248"/>
  <c r="G102" i="248"/>
  <c r="S101" i="248"/>
  <c r="C101" i="248"/>
  <c r="S100" i="248"/>
  <c r="O100" i="248"/>
  <c r="K100" i="248"/>
  <c r="G100" i="248"/>
  <c r="C100" i="248"/>
  <c r="S99" i="248"/>
  <c r="O99" i="248"/>
  <c r="K99" i="248"/>
  <c r="G99" i="248"/>
  <c r="C99" i="248"/>
  <c r="S98" i="248"/>
  <c r="O98" i="248"/>
  <c r="K98" i="248"/>
  <c r="G98" i="248"/>
  <c r="C98" i="248"/>
  <c r="S97" i="248"/>
  <c r="S96" i="248"/>
  <c r="O96" i="248"/>
  <c r="K96" i="248"/>
  <c r="G96" i="248"/>
  <c r="C96" i="248"/>
  <c r="S95" i="248"/>
  <c r="O95" i="248"/>
  <c r="K95" i="248"/>
  <c r="G95" i="248"/>
  <c r="C95" i="248"/>
  <c r="S94" i="248"/>
  <c r="O94" i="248"/>
  <c r="K94" i="248"/>
  <c r="G94" i="248"/>
  <c r="C94" i="248"/>
  <c r="S93" i="248"/>
  <c r="C93" i="248"/>
  <c r="S92" i="248"/>
  <c r="O92" i="248"/>
  <c r="K92" i="248"/>
  <c r="G92" i="248"/>
  <c r="S91" i="248"/>
  <c r="O91" i="248"/>
  <c r="K91" i="248"/>
  <c r="G91" i="248"/>
  <c r="S90" i="248"/>
  <c r="O90" i="248"/>
  <c r="K90" i="248"/>
  <c r="G90" i="248"/>
  <c r="S89" i="248"/>
  <c r="C89" i="248"/>
  <c r="S88" i="248"/>
  <c r="O88" i="248"/>
  <c r="K88" i="248"/>
  <c r="S87" i="248"/>
  <c r="O87" i="248"/>
  <c r="K87" i="248"/>
  <c r="G87" i="248"/>
  <c r="C87" i="248"/>
  <c r="S86" i="248"/>
  <c r="O86" i="248"/>
  <c r="K86" i="248"/>
  <c r="G86" i="248"/>
  <c r="C86" i="248"/>
  <c r="G85" i="248"/>
  <c r="C85" i="248"/>
  <c r="S84" i="248"/>
  <c r="O84" i="248"/>
  <c r="S83" i="248"/>
  <c r="O83" i="248"/>
  <c r="K83" i="248"/>
  <c r="G83" i="248"/>
  <c r="C83" i="248"/>
  <c r="S82" i="248"/>
  <c r="O82" i="248"/>
  <c r="K82" i="248"/>
  <c r="G82" i="248"/>
  <c r="C82" i="248"/>
  <c r="K81" i="248"/>
  <c r="G81" i="248"/>
  <c r="C81" i="248"/>
  <c r="S79" i="248"/>
  <c r="O79" i="248"/>
  <c r="K79" i="248"/>
  <c r="G79" i="248"/>
  <c r="C79" i="248"/>
  <c r="S78" i="248"/>
  <c r="O78" i="248"/>
  <c r="K78" i="248"/>
  <c r="G78" i="248"/>
  <c r="C78" i="248"/>
  <c r="S77" i="248"/>
  <c r="O77" i="248"/>
  <c r="K77" i="248"/>
  <c r="G77" i="248"/>
  <c r="C77" i="248"/>
  <c r="C76" i="248"/>
  <c r="S75" i="248"/>
  <c r="O75" i="248"/>
  <c r="K75" i="248"/>
  <c r="G75" i="248"/>
  <c r="C75" i="248"/>
  <c r="S74" i="248"/>
  <c r="O74" i="248"/>
  <c r="K74" i="248"/>
  <c r="G74" i="248"/>
  <c r="C74" i="248"/>
  <c r="S73" i="248"/>
  <c r="O73" i="248"/>
  <c r="K73" i="248"/>
  <c r="G73" i="248"/>
  <c r="C73" i="248"/>
  <c r="B139" i="248"/>
  <c r="J138" i="248"/>
  <c r="F138" i="248"/>
  <c r="B138" i="248"/>
  <c r="J137" i="248"/>
  <c r="F137" i="248"/>
  <c r="B137" i="248"/>
  <c r="J136" i="248"/>
  <c r="F136" i="248"/>
  <c r="B136" i="248"/>
  <c r="R135" i="248"/>
  <c r="N135" i="248"/>
  <c r="J135" i="248"/>
  <c r="F135" i="248"/>
  <c r="A135" i="248"/>
  <c r="R134" i="248"/>
  <c r="N134" i="248"/>
  <c r="J134" i="248"/>
  <c r="F134" i="248"/>
  <c r="B134" i="248"/>
  <c r="R133" i="248"/>
  <c r="N133" i="248"/>
  <c r="J133" i="248"/>
  <c r="F133" i="248"/>
  <c r="B133" i="248"/>
  <c r="R132" i="248"/>
  <c r="N132" i="248"/>
  <c r="J132" i="248"/>
  <c r="F132" i="248"/>
  <c r="B132" i="248"/>
  <c r="R131" i="248"/>
  <c r="N131" i="248"/>
  <c r="J131" i="248"/>
  <c r="F131" i="248"/>
  <c r="B131" i="248"/>
  <c r="Q130" i="248"/>
  <c r="N130" i="248"/>
  <c r="J130" i="248"/>
  <c r="E130" i="248"/>
  <c r="B130" i="248"/>
  <c r="R129" i="248"/>
  <c r="N129" i="248"/>
  <c r="J129" i="248"/>
  <c r="F129" i="248"/>
  <c r="B129" i="248"/>
  <c r="R128" i="248"/>
  <c r="N128" i="248"/>
  <c r="J128" i="248"/>
  <c r="F128" i="248"/>
  <c r="B128" i="248"/>
  <c r="R127" i="248"/>
  <c r="N127" i="248"/>
  <c r="J127" i="248"/>
  <c r="F127" i="248"/>
  <c r="B127" i="248"/>
  <c r="R126" i="248"/>
  <c r="N126" i="248"/>
  <c r="I126" i="248"/>
  <c r="F126" i="248"/>
  <c r="B126" i="248"/>
  <c r="R125" i="248"/>
  <c r="N125" i="248"/>
  <c r="J125" i="248"/>
  <c r="F125" i="248"/>
  <c r="B125" i="248"/>
  <c r="Q124" i="248"/>
  <c r="N124" i="248"/>
  <c r="J124" i="248"/>
  <c r="F124" i="248"/>
  <c r="B124" i="248"/>
  <c r="R123" i="248"/>
  <c r="M123" i="248"/>
  <c r="J123" i="248"/>
  <c r="F123" i="248"/>
  <c r="B123" i="248"/>
  <c r="R122" i="248"/>
  <c r="N122" i="248"/>
  <c r="J122" i="248"/>
  <c r="F122" i="248"/>
  <c r="B122" i="248"/>
  <c r="R121" i="248"/>
  <c r="N121" i="248"/>
  <c r="J121" i="248"/>
  <c r="F121" i="248"/>
  <c r="B121" i="248"/>
  <c r="R120" i="248"/>
  <c r="N120" i="248"/>
  <c r="J120" i="248"/>
  <c r="F120" i="248"/>
  <c r="B120" i="248"/>
  <c r="R119" i="248"/>
  <c r="N119" i="248"/>
  <c r="J119" i="248"/>
  <c r="F119" i="248"/>
  <c r="B119" i="248"/>
  <c r="Q118" i="248"/>
  <c r="N118" i="248"/>
  <c r="J118" i="248"/>
  <c r="F118" i="248"/>
  <c r="B118" i="248"/>
  <c r="R117" i="248"/>
  <c r="N117" i="248"/>
  <c r="J117" i="248"/>
  <c r="F117" i="248"/>
  <c r="B117" i="248"/>
  <c r="R116" i="248"/>
  <c r="N116" i="248"/>
  <c r="J116" i="248"/>
  <c r="F116" i="248"/>
  <c r="B116" i="248"/>
  <c r="R115" i="248"/>
  <c r="N115" i="248"/>
  <c r="J115" i="248"/>
  <c r="F115" i="248"/>
  <c r="B115" i="248"/>
  <c r="R114" i="248"/>
  <c r="N114" i="248"/>
  <c r="J114" i="248"/>
  <c r="F114" i="248"/>
  <c r="A114" i="248"/>
  <c r="R113" i="248"/>
  <c r="N113" i="248"/>
  <c r="J113" i="248"/>
  <c r="F113" i="248"/>
  <c r="Q112" i="248"/>
  <c r="M112" i="248"/>
  <c r="J112" i="248"/>
  <c r="F112" i="248"/>
  <c r="Q111" i="248"/>
  <c r="N111" i="248"/>
  <c r="J111" i="248"/>
  <c r="F111" i="248"/>
  <c r="B111" i="248"/>
  <c r="Q110" i="248"/>
  <c r="N110" i="248"/>
  <c r="J110" i="248"/>
  <c r="F110" i="248"/>
  <c r="B110" i="248"/>
  <c r="Q109" i="248"/>
  <c r="N109" i="248"/>
  <c r="J109" i="248"/>
  <c r="E109" i="248"/>
  <c r="B109" i="248"/>
  <c r="Q108" i="248"/>
  <c r="N108" i="248"/>
  <c r="J108" i="248"/>
  <c r="F108" i="248"/>
  <c r="Q107" i="248"/>
  <c r="N107" i="248"/>
  <c r="J107" i="248"/>
  <c r="F107" i="248"/>
  <c r="Q106" i="248"/>
  <c r="N106" i="248"/>
  <c r="J106" i="248"/>
  <c r="F106" i="248"/>
  <c r="B106" i="248"/>
  <c r="Q105" i="248"/>
  <c r="N105" i="248"/>
  <c r="I105" i="248"/>
  <c r="F105" i="248"/>
  <c r="B105" i="248"/>
  <c r="Q104" i="248"/>
  <c r="N104" i="248"/>
  <c r="J104" i="248"/>
  <c r="F104" i="248"/>
  <c r="B104" i="248"/>
  <c r="Q103" i="248"/>
  <c r="N103" i="248"/>
  <c r="J103" i="248"/>
  <c r="F103" i="248"/>
  <c r="B103" i="248"/>
  <c r="Q102" i="248"/>
  <c r="N102" i="248"/>
  <c r="J102" i="248"/>
  <c r="F102" i="248"/>
  <c r="B102" i="248"/>
  <c r="Q101" i="248"/>
  <c r="M101" i="248"/>
  <c r="J101" i="248"/>
  <c r="F101" i="248"/>
  <c r="B101" i="248"/>
  <c r="Q100" i="248"/>
  <c r="N100" i="248"/>
  <c r="J100" i="248"/>
  <c r="F100" i="248"/>
  <c r="B100" i="248"/>
  <c r="Q99" i="248"/>
  <c r="N99" i="248"/>
  <c r="J99" i="248"/>
  <c r="F99" i="248"/>
  <c r="B99" i="248"/>
  <c r="Q98" i="248"/>
  <c r="N98" i="248"/>
  <c r="J98" i="248"/>
  <c r="F98" i="248"/>
  <c r="B98" i="248"/>
  <c r="Q97" i="248"/>
  <c r="N97" i="248"/>
  <c r="J97" i="248"/>
  <c r="F97" i="248"/>
  <c r="B97" i="248"/>
  <c r="Q96" i="248"/>
  <c r="N96" i="248"/>
  <c r="J96" i="248"/>
  <c r="F96" i="248"/>
  <c r="B96" i="248"/>
  <c r="Q95" i="248"/>
  <c r="N95" i="248"/>
  <c r="J95" i="248"/>
  <c r="F95" i="248"/>
  <c r="B95" i="248"/>
  <c r="Q94" i="248"/>
  <c r="N94" i="248"/>
  <c r="J94" i="248"/>
  <c r="F94" i="248"/>
  <c r="B94" i="248"/>
  <c r="Q93" i="248"/>
  <c r="N93" i="248"/>
  <c r="J93" i="248"/>
  <c r="F93" i="248"/>
  <c r="B93" i="248"/>
  <c r="Q92" i="248"/>
  <c r="N92" i="248"/>
  <c r="J92" i="248"/>
  <c r="F92" i="248"/>
  <c r="B92" i="248"/>
  <c r="Q91" i="248"/>
  <c r="N91" i="248"/>
  <c r="J91" i="248"/>
  <c r="F91" i="248"/>
  <c r="Q90" i="248"/>
  <c r="N90" i="248"/>
  <c r="J90" i="248"/>
  <c r="F90" i="248"/>
  <c r="Q89" i="248"/>
  <c r="N89" i="248"/>
  <c r="J89" i="248"/>
  <c r="F89" i="248"/>
  <c r="A89" i="248"/>
  <c r="Q88" i="248"/>
  <c r="N88" i="248"/>
  <c r="J88" i="248"/>
  <c r="E88" i="248"/>
  <c r="A88" i="248"/>
  <c r="Q87" i="248"/>
  <c r="N87" i="248"/>
  <c r="J87" i="248"/>
  <c r="F87" i="248"/>
  <c r="A87" i="248"/>
  <c r="Q86" i="248"/>
  <c r="N86" i="248"/>
  <c r="J86" i="248"/>
  <c r="F86" i="248"/>
  <c r="A86" i="248"/>
  <c r="Q85" i="248"/>
  <c r="N85" i="248"/>
  <c r="J85" i="248"/>
  <c r="F85" i="248"/>
  <c r="A85" i="248"/>
  <c r="Q84" i="248"/>
  <c r="N84" i="248"/>
  <c r="I84" i="248"/>
  <c r="F84" i="248"/>
  <c r="A84" i="248"/>
  <c r="Q83" i="248"/>
  <c r="N83" i="248"/>
  <c r="J83" i="248"/>
  <c r="F83" i="248"/>
  <c r="A83" i="248"/>
  <c r="Q82" i="248"/>
  <c r="N82" i="248"/>
  <c r="J82" i="248"/>
  <c r="F82" i="248"/>
  <c r="A82" i="248"/>
  <c r="Q81" i="248"/>
  <c r="N81" i="248"/>
  <c r="J81" i="248"/>
  <c r="F81" i="248"/>
  <c r="A81" i="248"/>
  <c r="M80" i="248"/>
  <c r="J80" i="248"/>
  <c r="F80" i="248"/>
  <c r="A80" i="248"/>
  <c r="R79" i="248"/>
  <c r="N79" i="248"/>
  <c r="J79" i="248"/>
  <c r="F79" i="248"/>
  <c r="A79" i="248"/>
  <c r="R78" i="248"/>
  <c r="N78" i="248"/>
  <c r="J78" i="248"/>
  <c r="F78" i="248"/>
  <c r="A78" i="248"/>
  <c r="R77" i="248"/>
  <c r="N77" i="248"/>
  <c r="J77" i="248"/>
  <c r="F77" i="248"/>
  <c r="A77" i="248"/>
  <c r="R76" i="248"/>
  <c r="N76" i="248"/>
  <c r="J76" i="248"/>
  <c r="F76" i="248"/>
  <c r="A76" i="248"/>
  <c r="R75" i="248"/>
  <c r="N75" i="248"/>
  <c r="J75" i="248"/>
  <c r="F75" i="248"/>
  <c r="A75" i="248"/>
  <c r="R74" i="248"/>
  <c r="N74" i="248"/>
  <c r="J74" i="248"/>
  <c r="F74" i="248"/>
  <c r="A74" i="248"/>
  <c r="R73" i="248"/>
  <c r="N73" i="248"/>
  <c r="J73" i="248"/>
  <c r="F73" i="248"/>
  <c r="A73" i="248"/>
  <c r="R72" i="248"/>
  <c r="N72" i="248"/>
  <c r="J72" i="248"/>
  <c r="F72" i="248"/>
  <c r="A72" i="248"/>
  <c r="Q71" i="248"/>
  <c r="M71" i="248"/>
  <c r="I71" i="248"/>
  <c r="E71" i="248"/>
  <c r="A70" i="248"/>
  <c r="C139" i="247"/>
  <c r="K138" i="247"/>
  <c r="G138" i="247"/>
  <c r="C138" i="247"/>
  <c r="K137" i="247"/>
  <c r="G137" i="247"/>
  <c r="C137" i="247"/>
  <c r="K136" i="247"/>
  <c r="G136" i="247"/>
  <c r="S135" i="247"/>
  <c r="O135" i="247"/>
  <c r="S134" i="247"/>
  <c r="O134" i="247"/>
  <c r="K134" i="247"/>
  <c r="G134" i="247"/>
  <c r="C134" i="247"/>
  <c r="S133" i="247"/>
  <c r="O133" i="247"/>
  <c r="K133" i="247"/>
  <c r="G133" i="247"/>
  <c r="C133" i="247"/>
  <c r="S132" i="247"/>
  <c r="K132" i="247"/>
  <c r="G132" i="247"/>
  <c r="C132" i="247"/>
  <c r="S131" i="247"/>
  <c r="O131" i="247"/>
  <c r="O130" i="247"/>
  <c r="K130" i="247"/>
  <c r="C130" i="247"/>
  <c r="S129" i="247"/>
  <c r="O129" i="247"/>
  <c r="K129" i="247"/>
  <c r="G129" i="247"/>
  <c r="C129" i="247"/>
  <c r="S128" i="247"/>
  <c r="K128" i="247"/>
  <c r="G128" i="247"/>
  <c r="C128" i="247"/>
  <c r="S127" i="247"/>
  <c r="O127" i="247"/>
  <c r="G127" i="247"/>
  <c r="S126" i="247"/>
  <c r="O126" i="247"/>
  <c r="C126" i="247"/>
  <c r="S125" i="247"/>
  <c r="O125" i="247"/>
  <c r="K125" i="247"/>
  <c r="G125" i="247"/>
  <c r="C125" i="247"/>
  <c r="K124" i="247"/>
  <c r="G124" i="247"/>
  <c r="C124" i="247"/>
  <c r="S123" i="247"/>
  <c r="K123" i="247"/>
  <c r="G123" i="247"/>
  <c r="S122" i="247"/>
  <c r="O122" i="247"/>
  <c r="C122" i="247"/>
  <c r="S121" i="247"/>
  <c r="K121" i="247"/>
  <c r="G121" i="247"/>
  <c r="C121" i="247"/>
  <c r="S120" i="247"/>
  <c r="O120" i="247"/>
  <c r="K120" i="247"/>
  <c r="G120" i="247"/>
  <c r="C120" i="247"/>
  <c r="S119" i="247"/>
  <c r="K119" i="247"/>
  <c r="G119" i="247"/>
  <c r="O118" i="247"/>
  <c r="C118" i="247"/>
  <c r="S117" i="247"/>
  <c r="K117" i="247"/>
  <c r="G117" i="247"/>
  <c r="C117" i="247"/>
  <c r="S116" i="247"/>
  <c r="O116" i="247"/>
  <c r="K116" i="247"/>
  <c r="G116" i="247"/>
  <c r="C116" i="247"/>
  <c r="S115" i="247"/>
  <c r="K115" i="247"/>
  <c r="G115" i="247"/>
  <c r="S114" i="247"/>
  <c r="O114" i="247"/>
  <c r="S113" i="247"/>
  <c r="K113" i="247"/>
  <c r="G113" i="247"/>
  <c r="K112" i="247"/>
  <c r="G112" i="247"/>
  <c r="C112" i="247"/>
  <c r="S111" i="247"/>
  <c r="O111" i="247"/>
  <c r="K111" i="247"/>
  <c r="G111" i="247"/>
  <c r="C111" i="247"/>
  <c r="S110" i="247"/>
  <c r="C110" i="247"/>
  <c r="S109" i="247"/>
  <c r="O109" i="247"/>
  <c r="K109" i="247"/>
  <c r="C109" i="247"/>
  <c r="S108" i="247"/>
  <c r="K108" i="247"/>
  <c r="G108" i="247"/>
  <c r="S107" i="247"/>
  <c r="O107" i="247"/>
  <c r="K107" i="247"/>
  <c r="G107" i="247"/>
  <c r="S106" i="247"/>
  <c r="G106" i="247"/>
  <c r="C106" i="247"/>
  <c r="S105" i="247"/>
  <c r="O105" i="247"/>
  <c r="C105" i="247"/>
  <c r="S104" i="247"/>
  <c r="K104" i="247"/>
  <c r="G104" i="247"/>
  <c r="C104" i="247"/>
  <c r="S103" i="247"/>
  <c r="O103" i="247"/>
  <c r="K103" i="247"/>
  <c r="G103" i="247"/>
  <c r="C103" i="247"/>
  <c r="S102" i="247"/>
  <c r="K102" i="247"/>
  <c r="G102" i="247"/>
  <c r="S101" i="247"/>
  <c r="C101" i="247"/>
  <c r="S100" i="247"/>
  <c r="O100" i="247"/>
  <c r="K100" i="247"/>
  <c r="G100" i="247"/>
  <c r="C100" i="247"/>
  <c r="S99" i="247"/>
  <c r="O99" i="247"/>
  <c r="K99" i="247"/>
  <c r="G99" i="247"/>
  <c r="C99" i="247"/>
  <c r="S98" i="247"/>
  <c r="O98" i="247"/>
  <c r="K98" i="247"/>
  <c r="G98" i="247"/>
  <c r="C98" i="247"/>
  <c r="S97" i="247"/>
  <c r="S96" i="247"/>
  <c r="O96" i="247"/>
  <c r="K96" i="247"/>
  <c r="G96" i="247"/>
  <c r="C96" i="247"/>
  <c r="S95" i="247"/>
  <c r="O95" i="247"/>
  <c r="K95" i="247"/>
  <c r="G95" i="247"/>
  <c r="C95" i="247"/>
  <c r="S94" i="247"/>
  <c r="O94" i="247"/>
  <c r="K94" i="247"/>
  <c r="G94" i="247"/>
  <c r="C94" i="247"/>
  <c r="S93" i="247"/>
  <c r="C93" i="247"/>
  <c r="S92" i="247"/>
  <c r="O92" i="247"/>
  <c r="K92" i="247"/>
  <c r="G92" i="247"/>
  <c r="S91" i="247"/>
  <c r="O91" i="247"/>
  <c r="K91" i="247"/>
  <c r="G91" i="247"/>
  <c r="S90" i="247"/>
  <c r="O90" i="247"/>
  <c r="K90" i="247"/>
  <c r="G90" i="247"/>
  <c r="S89" i="247"/>
  <c r="C89" i="247"/>
  <c r="S88" i="247"/>
  <c r="O88" i="247"/>
  <c r="K88" i="247"/>
  <c r="S87" i="247"/>
  <c r="O87" i="247"/>
  <c r="K87" i="247"/>
  <c r="G87" i="247"/>
  <c r="C87" i="247"/>
  <c r="S86" i="247"/>
  <c r="O86" i="247"/>
  <c r="K86" i="247"/>
  <c r="G86" i="247"/>
  <c r="C86" i="247"/>
  <c r="G85" i="247"/>
  <c r="C85" i="247"/>
  <c r="S84" i="247"/>
  <c r="O84" i="247"/>
  <c r="S83" i="247"/>
  <c r="O83" i="247"/>
  <c r="K83" i="247"/>
  <c r="G83" i="247"/>
  <c r="C83" i="247"/>
  <c r="S82" i="247"/>
  <c r="O82" i="247"/>
  <c r="K82" i="247"/>
  <c r="G82" i="247"/>
  <c r="C82" i="247"/>
  <c r="K81" i="247"/>
  <c r="G81" i="247"/>
  <c r="C81" i="247"/>
  <c r="S79" i="247"/>
  <c r="O79" i="247"/>
  <c r="K79" i="247"/>
  <c r="G79" i="247"/>
  <c r="C79" i="247"/>
  <c r="S78" i="247"/>
  <c r="O78" i="247"/>
  <c r="K78" i="247"/>
  <c r="G78" i="247"/>
  <c r="C78" i="247"/>
  <c r="S77" i="247"/>
  <c r="O77" i="247"/>
  <c r="K77" i="247"/>
  <c r="G77" i="247"/>
  <c r="C77" i="247"/>
  <c r="C76" i="247"/>
  <c r="S75" i="247"/>
  <c r="O75" i="247"/>
  <c r="K75" i="247"/>
  <c r="G75" i="247"/>
  <c r="C75" i="247"/>
  <c r="S74" i="247"/>
  <c r="O74" i="247"/>
  <c r="K74" i="247"/>
  <c r="G74" i="247"/>
  <c r="C74" i="247"/>
  <c r="S73" i="247"/>
  <c r="O73" i="247"/>
  <c r="K73" i="247"/>
  <c r="G73" i="247"/>
  <c r="C73" i="247"/>
  <c r="B139" i="247"/>
  <c r="J138" i="247"/>
  <c r="F138" i="247"/>
  <c r="B138" i="247"/>
  <c r="J137" i="247"/>
  <c r="F137" i="247"/>
  <c r="B137" i="247"/>
  <c r="J136" i="247"/>
  <c r="F136" i="247"/>
  <c r="B136" i="247"/>
  <c r="R135" i="247"/>
  <c r="N135" i="247"/>
  <c r="J135" i="247"/>
  <c r="F135" i="247"/>
  <c r="A135" i="247"/>
  <c r="R134" i="247"/>
  <c r="N134" i="247"/>
  <c r="J134" i="247"/>
  <c r="F134" i="247"/>
  <c r="B134" i="247"/>
  <c r="R133" i="247"/>
  <c r="N133" i="247"/>
  <c r="J133" i="247"/>
  <c r="F133" i="247"/>
  <c r="B133" i="247"/>
  <c r="R132" i="247"/>
  <c r="N132" i="247"/>
  <c r="J132" i="247"/>
  <c r="F132" i="247"/>
  <c r="B132" i="247"/>
  <c r="R131" i="247"/>
  <c r="N131" i="247"/>
  <c r="J131" i="247"/>
  <c r="F131" i="247"/>
  <c r="B131" i="247"/>
  <c r="Q130" i="247"/>
  <c r="N130" i="247"/>
  <c r="J130" i="247"/>
  <c r="E130" i="247"/>
  <c r="B130" i="247"/>
  <c r="R129" i="247"/>
  <c r="N129" i="247"/>
  <c r="J129" i="247"/>
  <c r="F129" i="247"/>
  <c r="B129" i="247"/>
  <c r="R128" i="247"/>
  <c r="N128" i="247"/>
  <c r="J128" i="247"/>
  <c r="F128" i="247"/>
  <c r="B128" i="247"/>
  <c r="R127" i="247"/>
  <c r="N127" i="247"/>
  <c r="J127" i="247"/>
  <c r="F127" i="247"/>
  <c r="B127" i="247"/>
  <c r="R126" i="247"/>
  <c r="N126" i="247"/>
  <c r="I126" i="247"/>
  <c r="F126" i="247"/>
  <c r="B126" i="247"/>
  <c r="R125" i="247"/>
  <c r="N125" i="247"/>
  <c r="J125" i="247"/>
  <c r="F125" i="247"/>
  <c r="B125" i="247"/>
  <c r="Q124" i="247"/>
  <c r="N124" i="247"/>
  <c r="J124" i="247"/>
  <c r="F124" i="247"/>
  <c r="B124" i="247"/>
  <c r="R123" i="247"/>
  <c r="M123" i="247"/>
  <c r="J123" i="247"/>
  <c r="F123" i="247"/>
  <c r="B123" i="247"/>
  <c r="R122" i="247"/>
  <c r="N122" i="247"/>
  <c r="J122" i="247"/>
  <c r="F122" i="247"/>
  <c r="B122" i="247"/>
  <c r="R121" i="247"/>
  <c r="N121" i="247"/>
  <c r="J121" i="247"/>
  <c r="F121" i="247"/>
  <c r="B121" i="247"/>
  <c r="R120" i="247"/>
  <c r="N120" i="247"/>
  <c r="J120" i="247"/>
  <c r="F120" i="247"/>
  <c r="B120" i="247"/>
  <c r="R119" i="247"/>
  <c r="N119" i="247"/>
  <c r="J119" i="247"/>
  <c r="F119" i="247"/>
  <c r="B119" i="247"/>
  <c r="Q118" i="247"/>
  <c r="N118" i="247"/>
  <c r="J118" i="247"/>
  <c r="F118" i="247"/>
  <c r="B118" i="247"/>
  <c r="R117" i="247"/>
  <c r="N117" i="247"/>
  <c r="J117" i="247"/>
  <c r="F117" i="247"/>
  <c r="B117" i="247"/>
  <c r="R116" i="247"/>
  <c r="N116" i="247"/>
  <c r="J116" i="247"/>
  <c r="F116" i="247"/>
  <c r="B116" i="247"/>
  <c r="R115" i="247"/>
  <c r="N115" i="247"/>
  <c r="J115" i="247"/>
  <c r="F115" i="247"/>
  <c r="B115" i="247"/>
  <c r="R114" i="247"/>
  <c r="N114" i="247"/>
  <c r="J114" i="247"/>
  <c r="F114" i="247"/>
  <c r="A114" i="247"/>
  <c r="R113" i="247"/>
  <c r="N113" i="247"/>
  <c r="J113" i="247"/>
  <c r="F113" i="247"/>
  <c r="Q112" i="247"/>
  <c r="M112" i="247"/>
  <c r="J112" i="247"/>
  <c r="F112" i="247"/>
  <c r="Q111" i="247"/>
  <c r="N111" i="247"/>
  <c r="J111" i="247"/>
  <c r="F111" i="247"/>
  <c r="B111" i="247"/>
  <c r="Q110" i="247"/>
  <c r="N110" i="247"/>
  <c r="J110" i="247"/>
  <c r="F110" i="247"/>
  <c r="B110" i="247"/>
  <c r="Q109" i="247"/>
  <c r="N109" i="247"/>
  <c r="J109" i="247"/>
  <c r="E109" i="247"/>
  <c r="B109" i="247"/>
  <c r="Q108" i="247"/>
  <c r="N108" i="247"/>
  <c r="J108" i="247"/>
  <c r="F108" i="247"/>
  <c r="Q107" i="247"/>
  <c r="N107" i="247"/>
  <c r="J107" i="247"/>
  <c r="F107" i="247"/>
  <c r="Q106" i="247"/>
  <c r="N106" i="247"/>
  <c r="J106" i="247"/>
  <c r="F106" i="247"/>
  <c r="B106" i="247"/>
  <c r="Q105" i="247"/>
  <c r="N105" i="247"/>
  <c r="I105" i="247"/>
  <c r="F105" i="247"/>
  <c r="B105" i="247"/>
  <c r="Q104" i="247"/>
  <c r="N104" i="247"/>
  <c r="J104" i="247"/>
  <c r="F104" i="247"/>
  <c r="B104" i="247"/>
  <c r="Q103" i="247"/>
  <c r="N103" i="247"/>
  <c r="J103" i="247"/>
  <c r="F103" i="247"/>
  <c r="B103" i="247"/>
  <c r="Q102" i="247"/>
  <c r="N102" i="247"/>
  <c r="J102" i="247"/>
  <c r="F102" i="247"/>
  <c r="B102" i="247"/>
  <c r="Q101" i="247"/>
  <c r="M101" i="247"/>
  <c r="J101" i="247"/>
  <c r="F101" i="247"/>
  <c r="B101" i="247"/>
  <c r="Q100" i="247"/>
  <c r="N100" i="247"/>
  <c r="J100" i="247"/>
  <c r="F100" i="247"/>
  <c r="B100" i="247"/>
  <c r="Q99" i="247"/>
  <c r="N99" i="247"/>
  <c r="J99" i="247"/>
  <c r="F99" i="247"/>
  <c r="B99" i="247"/>
  <c r="Q98" i="247"/>
  <c r="N98" i="247"/>
  <c r="J98" i="247"/>
  <c r="F98" i="247"/>
  <c r="B98" i="247"/>
  <c r="Q97" i="247"/>
  <c r="N97" i="247"/>
  <c r="J97" i="247"/>
  <c r="F97" i="247"/>
  <c r="B97" i="247"/>
  <c r="Q96" i="247"/>
  <c r="N96" i="247"/>
  <c r="J96" i="247"/>
  <c r="F96" i="247"/>
  <c r="B96" i="247"/>
  <c r="Q95" i="247"/>
  <c r="N95" i="247"/>
  <c r="J95" i="247"/>
  <c r="F95" i="247"/>
  <c r="B95" i="247"/>
  <c r="Q94" i="247"/>
  <c r="N94" i="247"/>
  <c r="J94" i="247"/>
  <c r="F94" i="247"/>
  <c r="B94" i="247"/>
  <c r="Q93" i="247"/>
  <c r="N93" i="247"/>
  <c r="J93" i="247"/>
  <c r="F93" i="247"/>
  <c r="B93" i="247"/>
  <c r="Q92" i="247"/>
  <c r="N92" i="247"/>
  <c r="J92" i="247"/>
  <c r="F92" i="247"/>
  <c r="B92" i="247"/>
  <c r="Q91" i="247"/>
  <c r="N91" i="247"/>
  <c r="J91" i="247"/>
  <c r="F91" i="247"/>
  <c r="Q90" i="247"/>
  <c r="N90" i="247"/>
  <c r="J90" i="247"/>
  <c r="F90" i="247"/>
  <c r="Q89" i="247"/>
  <c r="N89" i="247"/>
  <c r="J89" i="247"/>
  <c r="F89" i="247"/>
  <c r="A89" i="247"/>
  <c r="Q88" i="247"/>
  <c r="N88" i="247"/>
  <c r="J88" i="247"/>
  <c r="E88" i="247"/>
  <c r="A88" i="247"/>
  <c r="Q87" i="247"/>
  <c r="N87" i="247"/>
  <c r="J87" i="247"/>
  <c r="F87" i="247"/>
  <c r="A87" i="247"/>
  <c r="Q86" i="247"/>
  <c r="N86" i="247"/>
  <c r="J86" i="247"/>
  <c r="F86" i="247"/>
  <c r="A86" i="247"/>
  <c r="Q85" i="247"/>
  <c r="N85" i="247"/>
  <c r="J85" i="247"/>
  <c r="F85" i="247"/>
  <c r="A85" i="247"/>
  <c r="Q84" i="247"/>
  <c r="N84" i="247"/>
  <c r="I84" i="247"/>
  <c r="F84" i="247"/>
  <c r="A84" i="247"/>
  <c r="Q83" i="247"/>
  <c r="N83" i="247"/>
  <c r="J83" i="247"/>
  <c r="F83" i="247"/>
  <c r="A83" i="247"/>
  <c r="Q82" i="247"/>
  <c r="N82" i="247"/>
  <c r="J82" i="247"/>
  <c r="F82" i="247"/>
  <c r="A82" i="247"/>
  <c r="Q81" i="247"/>
  <c r="N81" i="247"/>
  <c r="J81" i="247"/>
  <c r="F81" i="247"/>
  <c r="A81" i="247"/>
  <c r="M80" i="247"/>
  <c r="J80" i="247"/>
  <c r="F80" i="247"/>
  <c r="A80" i="247"/>
  <c r="R79" i="247"/>
  <c r="N79" i="247"/>
  <c r="J79" i="247"/>
  <c r="F79" i="247"/>
  <c r="A79" i="247"/>
  <c r="R78" i="247"/>
  <c r="N78" i="247"/>
  <c r="J78" i="247"/>
  <c r="F78" i="247"/>
  <c r="A78" i="247"/>
  <c r="R77" i="247"/>
  <c r="N77" i="247"/>
  <c r="J77" i="247"/>
  <c r="F77" i="247"/>
  <c r="A77" i="247"/>
  <c r="R76" i="247"/>
  <c r="N76" i="247"/>
  <c r="J76" i="247"/>
  <c r="F76" i="247"/>
  <c r="A76" i="247"/>
  <c r="R75" i="247"/>
  <c r="N75" i="247"/>
  <c r="J75" i="247"/>
  <c r="F75" i="247"/>
  <c r="A75" i="247"/>
  <c r="R74" i="247"/>
  <c r="N74" i="247"/>
  <c r="J74" i="247"/>
  <c r="F74" i="247"/>
  <c r="A74" i="247"/>
  <c r="R73" i="247"/>
  <c r="N73" i="247"/>
  <c r="J73" i="247"/>
  <c r="F73" i="247"/>
  <c r="A73" i="247"/>
  <c r="R72" i="247"/>
  <c r="N72" i="247"/>
  <c r="J72" i="247"/>
  <c r="F72" i="247"/>
  <c r="A72" i="247"/>
  <c r="Q71" i="247"/>
  <c r="M71" i="247"/>
  <c r="I71" i="247"/>
  <c r="E71" i="247"/>
  <c r="A70" i="247"/>
  <c r="C139" i="246"/>
  <c r="K138" i="246"/>
  <c r="G138" i="246"/>
  <c r="C138" i="246"/>
  <c r="K137" i="246"/>
  <c r="G137" i="246"/>
  <c r="C137" i="246"/>
  <c r="K136" i="246"/>
  <c r="G136" i="246"/>
  <c r="S135" i="246"/>
  <c r="O135" i="246"/>
  <c r="S134" i="246"/>
  <c r="O134" i="246"/>
  <c r="K134" i="246"/>
  <c r="G134" i="246"/>
  <c r="C134" i="246"/>
  <c r="S133" i="246"/>
  <c r="O133" i="246"/>
  <c r="K133" i="246"/>
  <c r="G133" i="246"/>
  <c r="C133" i="246"/>
  <c r="S132" i="246"/>
  <c r="K132" i="246"/>
  <c r="G132" i="246"/>
  <c r="C132" i="246"/>
  <c r="S131" i="246"/>
  <c r="O131" i="246"/>
  <c r="O130" i="246"/>
  <c r="K130" i="246"/>
  <c r="C130" i="246"/>
  <c r="S129" i="246"/>
  <c r="O129" i="246"/>
  <c r="K129" i="246"/>
  <c r="G129" i="246"/>
  <c r="C129" i="246"/>
  <c r="S128" i="246"/>
  <c r="K128" i="246"/>
  <c r="G128" i="246"/>
  <c r="C128" i="246"/>
  <c r="S127" i="246"/>
  <c r="O127" i="246"/>
  <c r="G127" i="246"/>
  <c r="S126" i="246"/>
  <c r="O126" i="246"/>
  <c r="C126" i="246"/>
  <c r="S125" i="246"/>
  <c r="O125" i="246"/>
  <c r="K125" i="246"/>
  <c r="G125" i="246"/>
  <c r="C125" i="246"/>
  <c r="K124" i="246"/>
  <c r="G124" i="246"/>
  <c r="C124" i="246"/>
  <c r="S123" i="246"/>
  <c r="K123" i="246"/>
  <c r="G123" i="246"/>
  <c r="S122" i="246"/>
  <c r="O122" i="246"/>
  <c r="C122" i="246"/>
  <c r="S121" i="246"/>
  <c r="K121" i="246"/>
  <c r="G121" i="246"/>
  <c r="C121" i="246"/>
  <c r="S120" i="246"/>
  <c r="O120" i="246"/>
  <c r="K120" i="246"/>
  <c r="G120" i="246"/>
  <c r="C120" i="246"/>
  <c r="S119" i="246"/>
  <c r="K119" i="246"/>
  <c r="G119" i="246"/>
  <c r="O118" i="246"/>
  <c r="C118" i="246"/>
  <c r="S117" i="246"/>
  <c r="K117" i="246"/>
  <c r="G117" i="246"/>
  <c r="C117" i="246"/>
  <c r="S116" i="246"/>
  <c r="O116" i="246"/>
  <c r="K116" i="246"/>
  <c r="G116" i="246"/>
  <c r="C116" i="246"/>
  <c r="S115" i="246"/>
  <c r="K115" i="246"/>
  <c r="G115" i="246"/>
  <c r="S114" i="246"/>
  <c r="O114" i="246"/>
  <c r="S113" i="246"/>
  <c r="K113" i="246"/>
  <c r="G113" i="246"/>
  <c r="K112" i="246"/>
  <c r="G112" i="246"/>
  <c r="C112" i="246"/>
  <c r="S111" i="246"/>
  <c r="O111" i="246"/>
  <c r="K111" i="246"/>
  <c r="G111" i="246"/>
  <c r="C111" i="246"/>
  <c r="S110" i="246"/>
  <c r="C110" i="246"/>
  <c r="S109" i="246"/>
  <c r="O109" i="246"/>
  <c r="K109" i="246"/>
  <c r="C109" i="246"/>
  <c r="S108" i="246"/>
  <c r="K108" i="246"/>
  <c r="G108" i="246"/>
  <c r="S107" i="246"/>
  <c r="O107" i="246"/>
  <c r="K107" i="246"/>
  <c r="G107" i="246"/>
  <c r="S106" i="246"/>
  <c r="G106" i="246"/>
  <c r="C106" i="246"/>
  <c r="S105" i="246"/>
  <c r="O105" i="246"/>
  <c r="C105" i="246"/>
  <c r="S104" i="246"/>
  <c r="K104" i="246"/>
  <c r="G104" i="246"/>
  <c r="C104" i="246"/>
  <c r="S103" i="246"/>
  <c r="O103" i="246"/>
  <c r="K103" i="246"/>
  <c r="G103" i="246"/>
  <c r="C103" i="246"/>
  <c r="S102" i="246"/>
  <c r="K102" i="246"/>
  <c r="G102" i="246"/>
  <c r="S101" i="246"/>
  <c r="C101" i="246"/>
  <c r="S100" i="246"/>
  <c r="O100" i="246"/>
  <c r="K100" i="246"/>
  <c r="G100" i="246"/>
  <c r="C100" i="246"/>
  <c r="S99" i="246"/>
  <c r="O99" i="246"/>
  <c r="K99" i="246"/>
  <c r="G99" i="246"/>
  <c r="C99" i="246"/>
  <c r="S98" i="246"/>
  <c r="O98" i="246"/>
  <c r="K98" i="246"/>
  <c r="G98" i="246"/>
  <c r="C98" i="246"/>
  <c r="S97" i="246"/>
  <c r="S96" i="246"/>
  <c r="O96" i="246"/>
  <c r="K96" i="246"/>
  <c r="G96" i="246"/>
  <c r="C96" i="246"/>
  <c r="S95" i="246"/>
  <c r="O95" i="246"/>
  <c r="K95" i="246"/>
  <c r="G95" i="246"/>
  <c r="C95" i="246"/>
  <c r="S94" i="246"/>
  <c r="O94" i="246"/>
  <c r="K94" i="246"/>
  <c r="G94" i="246"/>
  <c r="C94" i="246"/>
  <c r="S93" i="246"/>
  <c r="C93" i="246"/>
  <c r="S92" i="246"/>
  <c r="O92" i="246"/>
  <c r="K92" i="246"/>
  <c r="G92" i="246"/>
  <c r="S91" i="246"/>
  <c r="O91" i="246"/>
  <c r="K91" i="246"/>
  <c r="G91" i="246"/>
  <c r="S90" i="246"/>
  <c r="O90" i="246"/>
  <c r="K90" i="246"/>
  <c r="G90" i="246"/>
  <c r="S89" i="246"/>
  <c r="C89" i="246"/>
  <c r="S88" i="246"/>
  <c r="O88" i="246"/>
  <c r="K88" i="246"/>
  <c r="S87" i="246"/>
  <c r="O87" i="246"/>
  <c r="K87" i="246"/>
  <c r="G87" i="246"/>
  <c r="C87" i="246"/>
  <c r="S86" i="246"/>
  <c r="O86" i="246"/>
  <c r="K86" i="246"/>
  <c r="G86" i="246"/>
  <c r="C86" i="246"/>
  <c r="G85" i="246"/>
  <c r="C85" i="246"/>
  <c r="S84" i="246"/>
  <c r="O84" i="246"/>
  <c r="S83" i="246"/>
  <c r="O83" i="246"/>
  <c r="K83" i="246"/>
  <c r="G83" i="246"/>
  <c r="C83" i="246"/>
  <c r="S82" i="246"/>
  <c r="O82" i="246"/>
  <c r="K82" i="246"/>
  <c r="G82" i="246"/>
  <c r="C82" i="246"/>
  <c r="K81" i="246"/>
  <c r="G81" i="246"/>
  <c r="C81" i="246"/>
  <c r="S79" i="246"/>
  <c r="O79" i="246"/>
  <c r="K79" i="246"/>
  <c r="G79" i="246"/>
  <c r="C79" i="246"/>
  <c r="S78" i="246"/>
  <c r="O78" i="246"/>
  <c r="K78" i="246"/>
  <c r="G78" i="246"/>
  <c r="C78" i="246"/>
  <c r="S77" i="246"/>
  <c r="O77" i="246"/>
  <c r="K77" i="246"/>
  <c r="G77" i="246"/>
  <c r="C77" i="246"/>
  <c r="C76" i="246"/>
  <c r="S75" i="246"/>
  <c r="O75" i="246"/>
  <c r="K75" i="246"/>
  <c r="G75" i="246"/>
  <c r="C75" i="246"/>
  <c r="S74" i="246"/>
  <c r="O74" i="246"/>
  <c r="K74" i="246"/>
  <c r="G74" i="246"/>
  <c r="C74" i="246"/>
  <c r="S73" i="246"/>
  <c r="O73" i="246"/>
  <c r="K73" i="246"/>
  <c r="G73" i="246"/>
  <c r="C73" i="246"/>
  <c r="B139" i="246"/>
  <c r="J138" i="246"/>
  <c r="F138" i="246"/>
  <c r="B138" i="246"/>
  <c r="J137" i="246"/>
  <c r="F137" i="246"/>
  <c r="B137" i="246"/>
  <c r="J136" i="246"/>
  <c r="F136" i="246"/>
  <c r="B136" i="246"/>
  <c r="R135" i="246"/>
  <c r="N135" i="246"/>
  <c r="J135" i="246"/>
  <c r="F135" i="246"/>
  <c r="A135" i="246"/>
  <c r="R134" i="246"/>
  <c r="N134" i="246"/>
  <c r="J134" i="246"/>
  <c r="F134" i="246"/>
  <c r="B134" i="246"/>
  <c r="R133" i="246"/>
  <c r="N133" i="246"/>
  <c r="J133" i="246"/>
  <c r="F133" i="246"/>
  <c r="B133" i="246"/>
  <c r="R132" i="246"/>
  <c r="N132" i="246"/>
  <c r="J132" i="246"/>
  <c r="F132" i="246"/>
  <c r="B132" i="246"/>
  <c r="R131" i="246"/>
  <c r="N131" i="246"/>
  <c r="J131" i="246"/>
  <c r="F131" i="246"/>
  <c r="B131" i="246"/>
  <c r="Q130" i="246"/>
  <c r="N130" i="246"/>
  <c r="J130" i="246"/>
  <c r="E130" i="246"/>
  <c r="B130" i="246"/>
  <c r="R129" i="246"/>
  <c r="N129" i="246"/>
  <c r="J129" i="246"/>
  <c r="F129" i="246"/>
  <c r="B129" i="246"/>
  <c r="R128" i="246"/>
  <c r="N128" i="246"/>
  <c r="J128" i="246"/>
  <c r="F128" i="246"/>
  <c r="B128" i="246"/>
  <c r="R127" i="246"/>
  <c r="N127" i="246"/>
  <c r="J127" i="246"/>
  <c r="F127" i="246"/>
  <c r="B127" i="246"/>
  <c r="R126" i="246"/>
  <c r="N126" i="246"/>
  <c r="I126" i="246"/>
  <c r="F126" i="246"/>
  <c r="B126" i="246"/>
  <c r="R125" i="246"/>
  <c r="N125" i="246"/>
  <c r="J125" i="246"/>
  <c r="F125" i="246"/>
  <c r="B125" i="246"/>
  <c r="Q124" i="246"/>
  <c r="N124" i="246"/>
  <c r="J124" i="246"/>
  <c r="F124" i="246"/>
  <c r="B124" i="246"/>
  <c r="R123" i="246"/>
  <c r="M123" i="246"/>
  <c r="J123" i="246"/>
  <c r="F123" i="246"/>
  <c r="B123" i="246"/>
  <c r="R122" i="246"/>
  <c r="N122" i="246"/>
  <c r="J122" i="246"/>
  <c r="F122" i="246"/>
  <c r="B122" i="246"/>
  <c r="R121" i="246"/>
  <c r="N121" i="246"/>
  <c r="J121" i="246"/>
  <c r="F121" i="246"/>
  <c r="B121" i="246"/>
  <c r="R120" i="246"/>
  <c r="N120" i="246"/>
  <c r="J120" i="246"/>
  <c r="F120" i="246"/>
  <c r="B120" i="246"/>
  <c r="R119" i="246"/>
  <c r="N119" i="246"/>
  <c r="J119" i="246"/>
  <c r="F119" i="246"/>
  <c r="B119" i="246"/>
  <c r="Q118" i="246"/>
  <c r="N118" i="246"/>
  <c r="J118" i="246"/>
  <c r="F118" i="246"/>
  <c r="B118" i="246"/>
  <c r="R117" i="246"/>
  <c r="N117" i="246"/>
  <c r="J117" i="246"/>
  <c r="F117" i="246"/>
  <c r="B117" i="246"/>
  <c r="R116" i="246"/>
  <c r="N116" i="246"/>
  <c r="J116" i="246"/>
  <c r="F116" i="246"/>
  <c r="B116" i="246"/>
  <c r="R115" i="246"/>
  <c r="N115" i="246"/>
  <c r="J115" i="246"/>
  <c r="F115" i="246"/>
  <c r="B115" i="246"/>
  <c r="R114" i="246"/>
  <c r="N114" i="246"/>
  <c r="J114" i="246"/>
  <c r="F114" i="246"/>
  <c r="A114" i="246"/>
  <c r="R113" i="246"/>
  <c r="N113" i="246"/>
  <c r="J113" i="246"/>
  <c r="F113" i="246"/>
  <c r="Q112" i="246"/>
  <c r="M112" i="246"/>
  <c r="J112" i="246"/>
  <c r="F112" i="246"/>
  <c r="Q111" i="246"/>
  <c r="N111" i="246"/>
  <c r="J111" i="246"/>
  <c r="F111" i="246"/>
  <c r="B111" i="246"/>
  <c r="Q110" i="246"/>
  <c r="N110" i="246"/>
  <c r="J110" i="246"/>
  <c r="F110" i="246"/>
  <c r="B110" i="246"/>
  <c r="Q109" i="246"/>
  <c r="N109" i="246"/>
  <c r="J109" i="246"/>
  <c r="E109" i="246"/>
  <c r="B109" i="246"/>
  <c r="Q108" i="246"/>
  <c r="N108" i="246"/>
  <c r="J108" i="246"/>
  <c r="F108" i="246"/>
  <c r="Q107" i="246"/>
  <c r="N107" i="246"/>
  <c r="J107" i="246"/>
  <c r="F107" i="246"/>
  <c r="Q106" i="246"/>
  <c r="N106" i="246"/>
  <c r="J106" i="246"/>
  <c r="F106" i="246"/>
  <c r="B106" i="246"/>
  <c r="Q105" i="246"/>
  <c r="N105" i="246"/>
  <c r="I105" i="246"/>
  <c r="F105" i="246"/>
  <c r="B105" i="246"/>
  <c r="Q104" i="246"/>
  <c r="N104" i="246"/>
  <c r="J104" i="246"/>
  <c r="F104" i="246"/>
  <c r="B104" i="246"/>
  <c r="Q103" i="246"/>
  <c r="N103" i="246"/>
  <c r="J103" i="246"/>
  <c r="F103" i="246"/>
  <c r="B103" i="246"/>
  <c r="Q102" i="246"/>
  <c r="N102" i="246"/>
  <c r="J102" i="246"/>
  <c r="F102" i="246"/>
  <c r="B102" i="246"/>
  <c r="Q101" i="246"/>
  <c r="M101" i="246"/>
  <c r="J101" i="246"/>
  <c r="F101" i="246"/>
  <c r="B101" i="246"/>
  <c r="Q100" i="246"/>
  <c r="N100" i="246"/>
  <c r="J100" i="246"/>
  <c r="F100" i="246"/>
  <c r="B100" i="246"/>
  <c r="Q99" i="246"/>
  <c r="N99" i="246"/>
  <c r="J99" i="246"/>
  <c r="F99" i="246"/>
  <c r="B99" i="246"/>
  <c r="Q98" i="246"/>
  <c r="N98" i="246"/>
  <c r="J98" i="246"/>
  <c r="F98" i="246"/>
  <c r="B98" i="246"/>
  <c r="Q97" i="246"/>
  <c r="N97" i="246"/>
  <c r="J97" i="246"/>
  <c r="F97" i="246"/>
  <c r="B97" i="246"/>
  <c r="Q96" i="246"/>
  <c r="N96" i="246"/>
  <c r="J96" i="246"/>
  <c r="F96" i="246"/>
  <c r="B96" i="246"/>
  <c r="Q95" i="246"/>
  <c r="N95" i="246"/>
  <c r="J95" i="246"/>
  <c r="F95" i="246"/>
  <c r="B95" i="246"/>
  <c r="Q94" i="246"/>
  <c r="N94" i="246"/>
  <c r="J94" i="246"/>
  <c r="F94" i="246"/>
  <c r="B94" i="246"/>
  <c r="Q93" i="246"/>
  <c r="N93" i="246"/>
  <c r="J93" i="246"/>
  <c r="F93" i="246"/>
  <c r="B93" i="246"/>
  <c r="Q92" i="246"/>
  <c r="N92" i="246"/>
  <c r="J92" i="246"/>
  <c r="F92" i="246"/>
  <c r="B92" i="246"/>
  <c r="Q91" i="246"/>
  <c r="N91" i="246"/>
  <c r="J91" i="246"/>
  <c r="F91" i="246"/>
  <c r="Q90" i="246"/>
  <c r="N90" i="246"/>
  <c r="J90" i="246"/>
  <c r="F90" i="246"/>
  <c r="Q89" i="246"/>
  <c r="N89" i="246"/>
  <c r="J89" i="246"/>
  <c r="F89" i="246"/>
  <c r="A89" i="246"/>
  <c r="Q88" i="246"/>
  <c r="N88" i="246"/>
  <c r="J88" i="246"/>
  <c r="E88" i="246"/>
  <c r="A88" i="246"/>
  <c r="Q87" i="246"/>
  <c r="N87" i="246"/>
  <c r="J87" i="246"/>
  <c r="F87" i="246"/>
  <c r="A87" i="246"/>
  <c r="Q86" i="246"/>
  <c r="N86" i="246"/>
  <c r="J86" i="246"/>
  <c r="F86" i="246"/>
  <c r="A86" i="246"/>
  <c r="Q85" i="246"/>
  <c r="N85" i="246"/>
  <c r="J85" i="246"/>
  <c r="F85" i="246"/>
  <c r="A85" i="246"/>
  <c r="Q84" i="246"/>
  <c r="N84" i="246"/>
  <c r="I84" i="246"/>
  <c r="F84" i="246"/>
  <c r="A84" i="246"/>
  <c r="Q83" i="246"/>
  <c r="N83" i="246"/>
  <c r="J83" i="246"/>
  <c r="F83" i="246"/>
  <c r="A83" i="246"/>
  <c r="Q82" i="246"/>
  <c r="N82" i="246"/>
  <c r="J82" i="246"/>
  <c r="F82" i="246"/>
  <c r="A82" i="246"/>
  <c r="Q81" i="246"/>
  <c r="N81" i="246"/>
  <c r="J81" i="246"/>
  <c r="F81" i="246"/>
  <c r="A81" i="246"/>
  <c r="M80" i="246"/>
  <c r="J80" i="246"/>
  <c r="F80" i="246"/>
  <c r="A80" i="246"/>
  <c r="R79" i="246"/>
  <c r="N79" i="246"/>
  <c r="J79" i="246"/>
  <c r="F79" i="246"/>
  <c r="A79" i="246"/>
  <c r="R78" i="246"/>
  <c r="N78" i="246"/>
  <c r="J78" i="246"/>
  <c r="F78" i="246"/>
  <c r="A78" i="246"/>
  <c r="R77" i="246"/>
  <c r="N77" i="246"/>
  <c r="J77" i="246"/>
  <c r="F77" i="246"/>
  <c r="A77" i="246"/>
  <c r="R76" i="246"/>
  <c r="N76" i="246"/>
  <c r="J76" i="246"/>
  <c r="F76" i="246"/>
  <c r="A76" i="246"/>
  <c r="R75" i="246"/>
  <c r="N75" i="246"/>
  <c r="J75" i="246"/>
  <c r="F75" i="246"/>
  <c r="A75" i="246"/>
  <c r="R74" i="246"/>
  <c r="N74" i="246"/>
  <c r="J74" i="246"/>
  <c r="F74" i="246"/>
  <c r="A74" i="246"/>
  <c r="R73" i="246"/>
  <c r="N73" i="246"/>
  <c r="J73" i="246"/>
  <c r="F73" i="246"/>
  <c r="A73" i="246"/>
  <c r="R72" i="246"/>
  <c r="N72" i="246"/>
  <c r="J72" i="246"/>
  <c r="F72" i="246"/>
  <c r="A72" i="246"/>
  <c r="Q71" i="246"/>
  <c r="M71" i="246"/>
  <c r="I71" i="246"/>
  <c r="E71" i="246"/>
  <c r="A70" i="246"/>
  <c r="C139" i="245"/>
  <c r="K138" i="245"/>
  <c r="G138" i="245"/>
  <c r="C138" i="245"/>
  <c r="K137" i="245"/>
  <c r="G137" i="245"/>
  <c r="C137" i="245"/>
  <c r="K136" i="245"/>
  <c r="G136" i="245"/>
  <c r="S135" i="245"/>
  <c r="O135" i="245"/>
  <c r="S134" i="245"/>
  <c r="O134" i="245"/>
  <c r="K134" i="245"/>
  <c r="G134" i="245"/>
  <c r="C134" i="245"/>
  <c r="S133" i="245"/>
  <c r="O133" i="245"/>
  <c r="K133" i="245"/>
  <c r="G133" i="245"/>
  <c r="C133" i="245"/>
  <c r="S132" i="245"/>
  <c r="K132" i="245"/>
  <c r="G132" i="245"/>
  <c r="C132" i="245"/>
  <c r="S131" i="245"/>
  <c r="O131" i="245"/>
  <c r="O130" i="245"/>
  <c r="K130" i="245"/>
  <c r="C130" i="245"/>
  <c r="S129" i="245"/>
  <c r="O129" i="245"/>
  <c r="K129" i="245"/>
  <c r="G129" i="245"/>
  <c r="C129" i="245"/>
  <c r="S128" i="245"/>
  <c r="K128" i="245"/>
  <c r="G128" i="245"/>
  <c r="C128" i="245"/>
  <c r="S127" i="245"/>
  <c r="O127" i="245"/>
  <c r="G127" i="245"/>
  <c r="S126" i="245"/>
  <c r="O126" i="245"/>
  <c r="C126" i="245"/>
  <c r="S125" i="245"/>
  <c r="O125" i="245"/>
  <c r="K125" i="245"/>
  <c r="G125" i="245"/>
  <c r="C125" i="245"/>
  <c r="K124" i="245"/>
  <c r="G124" i="245"/>
  <c r="C124" i="245"/>
  <c r="S123" i="245"/>
  <c r="K123" i="245"/>
  <c r="G123" i="245"/>
  <c r="S122" i="245"/>
  <c r="O122" i="245"/>
  <c r="C122" i="245"/>
  <c r="S121" i="245"/>
  <c r="K121" i="245"/>
  <c r="G121" i="245"/>
  <c r="C121" i="245"/>
  <c r="S120" i="245"/>
  <c r="O120" i="245"/>
  <c r="K120" i="245"/>
  <c r="G120" i="245"/>
  <c r="C120" i="245"/>
  <c r="S119" i="245"/>
  <c r="K119" i="245"/>
  <c r="G119" i="245"/>
  <c r="O118" i="245"/>
  <c r="C118" i="245"/>
  <c r="S117" i="245"/>
  <c r="K117" i="245"/>
  <c r="G117" i="245"/>
  <c r="C117" i="245"/>
  <c r="S116" i="245"/>
  <c r="O116" i="245"/>
  <c r="K116" i="245"/>
  <c r="G116" i="245"/>
  <c r="C116" i="245"/>
  <c r="S115" i="245"/>
  <c r="K115" i="245"/>
  <c r="G115" i="245"/>
  <c r="S114" i="245"/>
  <c r="O114" i="245"/>
  <c r="S113" i="245"/>
  <c r="K113" i="245"/>
  <c r="G113" i="245"/>
  <c r="K112" i="245"/>
  <c r="G112" i="245"/>
  <c r="C112" i="245"/>
  <c r="S111" i="245"/>
  <c r="O111" i="245"/>
  <c r="K111" i="245"/>
  <c r="G111" i="245"/>
  <c r="C111" i="245"/>
  <c r="S110" i="245"/>
  <c r="C110" i="245"/>
  <c r="S109" i="245"/>
  <c r="O109" i="245"/>
  <c r="K109" i="245"/>
  <c r="C109" i="245"/>
  <c r="S108" i="245"/>
  <c r="K108" i="245"/>
  <c r="G108" i="245"/>
  <c r="S107" i="245"/>
  <c r="O107" i="245"/>
  <c r="K107" i="245"/>
  <c r="G107" i="245"/>
  <c r="S106" i="245"/>
  <c r="G106" i="245"/>
  <c r="C106" i="245"/>
  <c r="S105" i="245"/>
  <c r="O105" i="245"/>
  <c r="C105" i="245"/>
  <c r="S104" i="245"/>
  <c r="K104" i="245"/>
  <c r="G104" i="245"/>
  <c r="C104" i="245"/>
  <c r="S103" i="245"/>
  <c r="O103" i="245"/>
  <c r="K103" i="245"/>
  <c r="G103" i="245"/>
  <c r="C103" i="245"/>
  <c r="S102" i="245"/>
  <c r="K102" i="245"/>
  <c r="G102" i="245"/>
  <c r="S101" i="245"/>
  <c r="C101" i="245"/>
  <c r="S100" i="245"/>
  <c r="O100" i="245"/>
  <c r="K100" i="245"/>
  <c r="G100" i="245"/>
  <c r="C100" i="245"/>
  <c r="S99" i="245"/>
  <c r="O99" i="245"/>
  <c r="K99" i="245"/>
  <c r="G99" i="245"/>
  <c r="C99" i="245"/>
  <c r="S98" i="245"/>
  <c r="O98" i="245"/>
  <c r="K98" i="245"/>
  <c r="G98" i="245"/>
  <c r="C98" i="245"/>
  <c r="S97" i="245"/>
  <c r="S96" i="245"/>
  <c r="O96" i="245"/>
  <c r="K96" i="245"/>
  <c r="G96" i="245"/>
  <c r="C96" i="245"/>
  <c r="S95" i="245"/>
  <c r="O95" i="245"/>
  <c r="K95" i="245"/>
  <c r="G95" i="245"/>
  <c r="C95" i="245"/>
  <c r="S94" i="245"/>
  <c r="O94" i="245"/>
  <c r="K94" i="245"/>
  <c r="G94" i="245"/>
  <c r="C94" i="245"/>
  <c r="S93" i="245"/>
  <c r="C93" i="245"/>
  <c r="S92" i="245"/>
  <c r="O92" i="245"/>
  <c r="K92" i="245"/>
  <c r="G92" i="245"/>
  <c r="S91" i="245"/>
  <c r="O91" i="245"/>
  <c r="K91" i="245"/>
  <c r="G91" i="245"/>
  <c r="S90" i="245"/>
  <c r="O90" i="245"/>
  <c r="K90" i="245"/>
  <c r="G90" i="245"/>
  <c r="S89" i="245"/>
  <c r="C89" i="245"/>
  <c r="S88" i="245"/>
  <c r="O88" i="245"/>
  <c r="K88" i="245"/>
  <c r="S87" i="245"/>
  <c r="O87" i="245"/>
  <c r="K87" i="245"/>
  <c r="G87" i="245"/>
  <c r="C87" i="245"/>
  <c r="S86" i="245"/>
  <c r="O86" i="245"/>
  <c r="K86" i="245"/>
  <c r="G86" i="245"/>
  <c r="C86" i="245"/>
  <c r="G85" i="245"/>
  <c r="C85" i="245"/>
  <c r="S84" i="245"/>
  <c r="O84" i="245"/>
  <c r="S83" i="245"/>
  <c r="O83" i="245"/>
  <c r="K83" i="245"/>
  <c r="G83" i="245"/>
  <c r="C83" i="245"/>
  <c r="S82" i="245"/>
  <c r="O82" i="245"/>
  <c r="K82" i="245"/>
  <c r="G82" i="245"/>
  <c r="C82" i="245"/>
  <c r="K81" i="245"/>
  <c r="G81" i="245"/>
  <c r="C81" i="245"/>
  <c r="S79" i="245"/>
  <c r="O79" i="245"/>
  <c r="K79" i="245"/>
  <c r="G79" i="245"/>
  <c r="C79" i="245"/>
  <c r="S78" i="245"/>
  <c r="O78" i="245"/>
  <c r="K78" i="245"/>
  <c r="G78" i="245"/>
  <c r="C78" i="245"/>
  <c r="S77" i="245"/>
  <c r="O77" i="245"/>
  <c r="K77" i="245"/>
  <c r="G77" i="245"/>
  <c r="C77" i="245"/>
  <c r="C76" i="245"/>
  <c r="S75" i="245"/>
  <c r="O75" i="245"/>
  <c r="K75" i="245"/>
  <c r="G75" i="245"/>
  <c r="C75" i="245"/>
  <c r="S74" i="245"/>
  <c r="O74" i="245"/>
  <c r="K74" i="245"/>
  <c r="G74" i="245"/>
  <c r="C74" i="245"/>
  <c r="S73" i="245"/>
  <c r="O73" i="245"/>
  <c r="K73" i="245"/>
  <c r="G73" i="245"/>
  <c r="C73" i="245"/>
  <c r="B139" i="245"/>
  <c r="J138" i="245"/>
  <c r="F138" i="245"/>
  <c r="B138" i="245"/>
  <c r="J137" i="245"/>
  <c r="F137" i="245"/>
  <c r="B137" i="245"/>
  <c r="J136" i="245"/>
  <c r="F136" i="245"/>
  <c r="B136" i="245"/>
  <c r="R135" i="245"/>
  <c r="N135" i="245"/>
  <c r="J135" i="245"/>
  <c r="F135" i="245"/>
  <c r="A135" i="245"/>
  <c r="R134" i="245"/>
  <c r="N134" i="245"/>
  <c r="J134" i="245"/>
  <c r="F134" i="245"/>
  <c r="B134" i="245"/>
  <c r="R133" i="245"/>
  <c r="N133" i="245"/>
  <c r="J133" i="245"/>
  <c r="F133" i="245"/>
  <c r="B133" i="245"/>
  <c r="R132" i="245"/>
  <c r="N132" i="245"/>
  <c r="J132" i="245"/>
  <c r="F132" i="245"/>
  <c r="B132" i="245"/>
  <c r="R131" i="245"/>
  <c r="N131" i="245"/>
  <c r="J131" i="245"/>
  <c r="F131" i="245"/>
  <c r="B131" i="245"/>
  <c r="Q130" i="245"/>
  <c r="N130" i="245"/>
  <c r="J130" i="245"/>
  <c r="E130" i="245"/>
  <c r="B130" i="245"/>
  <c r="R129" i="245"/>
  <c r="N129" i="245"/>
  <c r="J129" i="245"/>
  <c r="F129" i="245"/>
  <c r="B129" i="245"/>
  <c r="R128" i="245"/>
  <c r="N128" i="245"/>
  <c r="J128" i="245"/>
  <c r="F128" i="245"/>
  <c r="B128" i="245"/>
  <c r="R127" i="245"/>
  <c r="N127" i="245"/>
  <c r="J127" i="245"/>
  <c r="F127" i="245"/>
  <c r="B127" i="245"/>
  <c r="R126" i="245"/>
  <c r="N126" i="245"/>
  <c r="I126" i="245"/>
  <c r="F126" i="245"/>
  <c r="B126" i="245"/>
  <c r="R125" i="245"/>
  <c r="N125" i="245"/>
  <c r="J125" i="245"/>
  <c r="F125" i="245"/>
  <c r="B125" i="245"/>
  <c r="Q124" i="245"/>
  <c r="N124" i="245"/>
  <c r="J124" i="245"/>
  <c r="F124" i="245"/>
  <c r="B124" i="245"/>
  <c r="R123" i="245"/>
  <c r="M123" i="245"/>
  <c r="J123" i="245"/>
  <c r="F123" i="245"/>
  <c r="B123" i="245"/>
  <c r="R122" i="245"/>
  <c r="N122" i="245"/>
  <c r="J122" i="245"/>
  <c r="F122" i="245"/>
  <c r="B122" i="245"/>
  <c r="R121" i="245"/>
  <c r="N121" i="245"/>
  <c r="J121" i="245"/>
  <c r="F121" i="245"/>
  <c r="B121" i="245"/>
  <c r="R120" i="245"/>
  <c r="N120" i="245"/>
  <c r="J120" i="245"/>
  <c r="F120" i="245"/>
  <c r="B120" i="245"/>
  <c r="R119" i="245"/>
  <c r="N119" i="245"/>
  <c r="J119" i="245"/>
  <c r="F119" i="245"/>
  <c r="B119" i="245"/>
  <c r="Q118" i="245"/>
  <c r="N118" i="245"/>
  <c r="J118" i="245"/>
  <c r="F118" i="245"/>
  <c r="B118" i="245"/>
  <c r="R117" i="245"/>
  <c r="N117" i="245"/>
  <c r="J117" i="245"/>
  <c r="F117" i="245"/>
  <c r="B117" i="245"/>
  <c r="R116" i="245"/>
  <c r="N116" i="245"/>
  <c r="J116" i="245"/>
  <c r="F116" i="245"/>
  <c r="B116" i="245"/>
  <c r="R115" i="245"/>
  <c r="N115" i="245"/>
  <c r="J115" i="245"/>
  <c r="F115" i="245"/>
  <c r="B115" i="245"/>
  <c r="R114" i="245"/>
  <c r="N114" i="245"/>
  <c r="J114" i="245"/>
  <c r="F114" i="245"/>
  <c r="A114" i="245"/>
  <c r="R113" i="245"/>
  <c r="N113" i="245"/>
  <c r="J113" i="245"/>
  <c r="F113" i="245"/>
  <c r="Q112" i="245"/>
  <c r="M112" i="245"/>
  <c r="J112" i="245"/>
  <c r="F112" i="245"/>
  <c r="Q111" i="245"/>
  <c r="N111" i="245"/>
  <c r="J111" i="245"/>
  <c r="F111" i="245"/>
  <c r="B111" i="245"/>
  <c r="Q110" i="245"/>
  <c r="N110" i="245"/>
  <c r="J110" i="245"/>
  <c r="F110" i="245"/>
  <c r="B110" i="245"/>
  <c r="Q109" i="245"/>
  <c r="N109" i="245"/>
  <c r="J109" i="245"/>
  <c r="E109" i="245"/>
  <c r="B109" i="245"/>
  <c r="Q108" i="245"/>
  <c r="N108" i="245"/>
  <c r="J108" i="245"/>
  <c r="F108" i="245"/>
  <c r="Q107" i="245"/>
  <c r="N107" i="245"/>
  <c r="J107" i="245"/>
  <c r="F107" i="245"/>
  <c r="Q106" i="245"/>
  <c r="N106" i="245"/>
  <c r="J106" i="245"/>
  <c r="F106" i="245"/>
  <c r="B106" i="245"/>
  <c r="Q105" i="245"/>
  <c r="N105" i="245"/>
  <c r="I105" i="245"/>
  <c r="F105" i="245"/>
  <c r="B105" i="245"/>
  <c r="Q104" i="245"/>
  <c r="N104" i="245"/>
  <c r="J104" i="245"/>
  <c r="F104" i="245"/>
  <c r="B104" i="245"/>
  <c r="Q103" i="245"/>
  <c r="N103" i="245"/>
  <c r="J103" i="245"/>
  <c r="F103" i="245"/>
  <c r="B103" i="245"/>
  <c r="Q102" i="245"/>
  <c r="N102" i="245"/>
  <c r="J102" i="245"/>
  <c r="F102" i="245"/>
  <c r="B102" i="245"/>
  <c r="Q101" i="245"/>
  <c r="M101" i="245"/>
  <c r="J101" i="245"/>
  <c r="F101" i="245"/>
  <c r="B101" i="245"/>
  <c r="Q100" i="245"/>
  <c r="N100" i="245"/>
  <c r="J100" i="245"/>
  <c r="F100" i="245"/>
  <c r="B100" i="245"/>
  <c r="Q99" i="245"/>
  <c r="N99" i="245"/>
  <c r="J99" i="245"/>
  <c r="F99" i="245"/>
  <c r="B99" i="245"/>
  <c r="Q98" i="245"/>
  <c r="N98" i="245"/>
  <c r="J98" i="245"/>
  <c r="F98" i="245"/>
  <c r="B98" i="245"/>
  <c r="Q97" i="245"/>
  <c r="N97" i="245"/>
  <c r="J97" i="245"/>
  <c r="F97" i="245"/>
  <c r="B97" i="245"/>
  <c r="Q96" i="245"/>
  <c r="N96" i="245"/>
  <c r="J96" i="245"/>
  <c r="F96" i="245"/>
  <c r="B96" i="245"/>
  <c r="Q95" i="245"/>
  <c r="N95" i="245"/>
  <c r="J95" i="245"/>
  <c r="F95" i="245"/>
  <c r="B95" i="245"/>
  <c r="Q94" i="245"/>
  <c r="N94" i="245"/>
  <c r="J94" i="245"/>
  <c r="F94" i="245"/>
  <c r="B94" i="245"/>
  <c r="Q93" i="245"/>
  <c r="N93" i="245"/>
  <c r="J93" i="245"/>
  <c r="F93" i="245"/>
  <c r="B93" i="245"/>
  <c r="Q92" i="245"/>
  <c r="N92" i="245"/>
  <c r="J92" i="245"/>
  <c r="F92" i="245"/>
  <c r="B92" i="245"/>
  <c r="Q91" i="245"/>
  <c r="N91" i="245"/>
  <c r="J91" i="245"/>
  <c r="F91" i="245"/>
  <c r="Q90" i="245"/>
  <c r="N90" i="245"/>
  <c r="J90" i="245"/>
  <c r="F90" i="245"/>
  <c r="Q89" i="245"/>
  <c r="N89" i="245"/>
  <c r="J89" i="245"/>
  <c r="F89" i="245"/>
  <c r="A89" i="245"/>
  <c r="Q88" i="245"/>
  <c r="N88" i="245"/>
  <c r="J88" i="245"/>
  <c r="E88" i="245"/>
  <c r="A88" i="245"/>
  <c r="Q87" i="245"/>
  <c r="N87" i="245"/>
  <c r="J87" i="245"/>
  <c r="F87" i="245"/>
  <c r="A87" i="245"/>
  <c r="Q86" i="245"/>
  <c r="N86" i="245"/>
  <c r="J86" i="245"/>
  <c r="F86" i="245"/>
  <c r="A86" i="245"/>
  <c r="Q85" i="245"/>
  <c r="N85" i="245"/>
  <c r="J85" i="245"/>
  <c r="F85" i="245"/>
  <c r="A85" i="245"/>
  <c r="Q84" i="245"/>
  <c r="N84" i="245"/>
  <c r="I84" i="245"/>
  <c r="F84" i="245"/>
  <c r="A84" i="245"/>
  <c r="Q83" i="245"/>
  <c r="N83" i="245"/>
  <c r="J83" i="245"/>
  <c r="F83" i="245"/>
  <c r="A83" i="245"/>
  <c r="Q82" i="245"/>
  <c r="N82" i="245"/>
  <c r="J82" i="245"/>
  <c r="F82" i="245"/>
  <c r="A82" i="245"/>
  <c r="Q81" i="245"/>
  <c r="N81" i="245"/>
  <c r="J81" i="245"/>
  <c r="F81" i="245"/>
  <c r="A81" i="245"/>
  <c r="M80" i="245"/>
  <c r="J80" i="245"/>
  <c r="F80" i="245"/>
  <c r="A80" i="245"/>
  <c r="R79" i="245"/>
  <c r="N79" i="245"/>
  <c r="J79" i="245"/>
  <c r="F79" i="245"/>
  <c r="A79" i="245"/>
  <c r="R78" i="245"/>
  <c r="N78" i="245"/>
  <c r="J78" i="245"/>
  <c r="F78" i="245"/>
  <c r="A78" i="245"/>
  <c r="R77" i="245"/>
  <c r="N77" i="245"/>
  <c r="J77" i="245"/>
  <c r="F77" i="245"/>
  <c r="A77" i="245"/>
  <c r="R76" i="245"/>
  <c r="N76" i="245"/>
  <c r="J76" i="245"/>
  <c r="F76" i="245"/>
  <c r="A76" i="245"/>
  <c r="R75" i="245"/>
  <c r="N75" i="245"/>
  <c r="J75" i="245"/>
  <c r="F75" i="245"/>
  <c r="A75" i="245"/>
  <c r="R74" i="245"/>
  <c r="N74" i="245"/>
  <c r="J74" i="245"/>
  <c r="F74" i="245"/>
  <c r="A74" i="245"/>
  <c r="R73" i="245"/>
  <c r="N73" i="245"/>
  <c r="J73" i="245"/>
  <c r="F73" i="245"/>
  <c r="A73" i="245"/>
  <c r="R72" i="245"/>
  <c r="N72" i="245"/>
  <c r="J72" i="245"/>
  <c r="F72" i="245"/>
  <c r="A72" i="245"/>
  <c r="Q71" i="245"/>
  <c r="M71" i="245"/>
  <c r="I71" i="245"/>
  <c r="E71" i="245"/>
  <c r="A70" i="245"/>
  <c r="C139" i="244"/>
  <c r="K138" i="244"/>
  <c r="G138" i="244"/>
  <c r="C138" i="244"/>
  <c r="K137" i="244"/>
  <c r="G137" i="244"/>
  <c r="C137" i="244"/>
  <c r="K136" i="244"/>
  <c r="G136" i="244"/>
  <c r="S135" i="244"/>
  <c r="O135" i="244"/>
  <c r="S134" i="244"/>
  <c r="O134" i="244"/>
  <c r="K134" i="244"/>
  <c r="G134" i="244"/>
  <c r="C134" i="244"/>
  <c r="S133" i="244"/>
  <c r="O133" i="244"/>
  <c r="K133" i="244"/>
  <c r="G133" i="244"/>
  <c r="C133" i="244"/>
  <c r="S132" i="244"/>
  <c r="K132" i="244"/>
  <c r="G132" i="244"/>
  <c r="C132" i="244"/>
  <c r="S131" i="244"/>
  <c r="O131" i="244"/>
  <c r="O130" i="244"/>
  <c r="K130" i="244"/>
  <c r="C130" i="244"/>
  <c r="S129" i="244"/>
  <c r="O129" i="244"/>
  <c r="K129" i="244"/>
  <c r="G129" i="244"/>
  <c r="C129" i="244"/>
  <c r="S128" i="244"/>
  <c r="K128" i="244"/>
  <c r="G128" i="244"/>
  <c r="C128" i="244"/>
  <c r="S127" i="244"/>
  <c r="O127" i="244"/>
  <c r="G127" i="244"/>
  <c r="S126" i="244"/>
  <c r="O126" i="244"/>
  <c r="C126" i="244"/>
  <c r="S125" i="244"/>
  <c r="O125" i="244"/>
  <c r="K125" i="244"/>
  <c r="G125" i="244"/>
  <c r="C125" i="244"/>
  <c r="K124" i="244"/>
  <c r="G124" i="244"/>
  <c r="C124" i="244"/>
  <c r="S123" i="244"/>
  <c r="K123" i="244"/>
  <c r="G123" i="244"/>
  <c r="S122" i="244"/>
  <c r="O122" i="244"/>
  <c r="C122" i="244"/>
  <c r="S121" i="244"/>
  <c r="K121" i="244"/>
  <c r="G121" i="244"/>
  <c r="C121" i="244"/>
  <c r="S120" i="244"/>
  <c r="O120" i="244"/>
  <c r="K120" i="244"/>
  <c r="G120" i="244"/>
  <c r="C120" i="244"/>
  <c r="S119" i="244"/>
  <c r="K119" i="244"/>
  <c r="G119" i="244"/>
  <c r="O118" i="244"/>
  <c r="C118" i="244"/>
  <c r="S117" i="244"/>
  <c r="K117" i="244"/>
  <c r="G117" i="244"/>
  <c r="C117" i="244"/>
  <c r="S116" i="244"/>
  <c r="O116" i="244"/>
  <c r="K116" i="244"/>
  <c r="G116" i="244"/>
  <c r="C116" i="244"/>
  <c r="S115" i="244"/>
  <c r="K115" i="244"/>
  <c r="G115" i="244"/>
  <c r="S114" i="244"/>
  <c r="O114" i="244"/>
  <c r="S113" i="244"/>
  <c r="K113" i="244"/>
  <c r="G113" i="244"/>
  <c r="K112" i="244"/>
  <c r="G112" i="244"/>
  <c r="C112" i="244"/>
  <c r="S111" i="244"/>
  <c r="O111" i="244"/>
  <c r="K111" i="244"/>
  <c r="G111" i="244"/>
  <c r="C111" i="244"/>
  <c r="S110" i="244"/>
  <c r="C110" i="244"/>
  <c r="S109" i="244"/>
  <c r="O109" i="244"/>
  <c r="K109" i="244"/>
  <c r="C109" i="244"/>
  <c r="S108" i="244"/>
  <c r="K108" i="244"/>
  <c r="G108" i="244"/>
  <c r="S107" i="244"/>
  <c r="O107" i="244"/>
  <c r="K107" i="244"/>
  <c r="G107" i="244"/>
  <c r="S106" i="244"/>
  <c r="G106" i="244"/>
  <c r="C106" i="244"/>
  <c r="S105" i="244"/>
  <c r="O105" i="244"/>
  <c r="C105" i="244"/>
  <c r="S104" i="244"/>
  <c r="K104" i="244"/>
  <c r="G104" i="244"/>
  <c r="C104" i="244"/>
  <c r="S103" i="244"/>
  <c r="O103" i="244"/>
  <c r="K103" i="244"/>
  <c r="G103" i="244"/>
  <c r="C103" i="244"/>
  <c r="S102" i="244"/>
  <c r="K102" i="244"/>
  <c r="G102" i="244"/>
  <c r="S101" i="244"/>
  <c r="C101" i="244"/>
  <c r="S100" i="244"/>
  <c r="O100" i="244"/>
  <c r="K100" i="244"/>
  <c r="G100" i="244"/>
  <c r="C100" i="244"/>
  <c r="S99" i="244"/>
  <c r="O99" i="244"/>
  <c r="K99" i="244"/>
  <c r="G99" i="244"/>
  <c r="C99" i="244"/>
  <c r="S98" i="244"/>
  <c r="O98" i="244"/>
  <c r="K98" i="244"/>
  <c r="G98" i="244"/>
  <c r="C98" i="244"/>
  <c r="S97" i="244"/>
  <c r="S96" i="244"/>
  <c r="O96" i="244"/>
  <c r="K96" i="244"/>
  <c r="G96" i="244"/>
  <c r="C96" i="244"/>
  <c r="S95" i="244"/>
  <c r="O95" i="244"/>
  <c r="K95" i="244"/>
  <c r="G95" i="244"/>
  <c r="C95" i="244"/>
  <c r="S94" i="244"/>
  <c r="O94" i="244"/>
  <c r="K94" i="244"/>
  <c r="G94" i="244"/>
  <c r="C94" i="244"/>
  <c r="S93" i="244"/>
  <c r="C93" i="244"/>
  <c r="S92" i="244"/>
  <c r="O92" i="244"/>
  <c r="K92" i="244"/>
  <c r="G92" i="244"/>
  <c r="S91" i="244"/>
  <c r="O91" i="244"/>
  <c r="K91" i="244"/>
  <c r="G91" i="244"/>
  <c r="S90" i="244"/>
  <c r="O90" i="244"/>
  <c r="K90" i="244"/>
  <c r="G90" i="244"/>
  <c r="S89" i="244"/>
  <c r="C89" i="244"/>
  <c r="S88" i="244"/>
  <c r="O88" i="244"/>
  <c r="K88" i="244"/>
  <c r="S87" i="244"/>
  <c r="O87" i="244"/>
  <c r="K87" i="244"/>
  <c r="G87" i="244"/>
  <c r="C87" i="244"/>
  <c r="S86" i="244"/>
  <c r="O86" i="244"/>
  <c r="K86" i="244"/>
  <c r="G86" i="244"/>
  <c r="C86" i="244"/>
  <c r="G85" i="244"/>
  <c r="C85" i="244"/>
  <c r="S84" i="244"/>
  <c r="O84" i="244"/>
  <c r="S83" i="244"/>
  <c r="O83" i="244"/>
  <c r="K83" i="244"/>
  <c r="G83" i="244"/>
  <c r="C83" i="244"/>
  <c r="S82" i="244"/>
  <c r="O82" i="244"/>
  <c r="K82" i="244"/>
  <c r="G82" i="244"/>
  <c r="C82" i="244"/>
  <c r="K81" i="244"/>
  <c r="G81" i="244"/>
  <c r="C81" i="244"/>
  <c r="S79" i="244"/>
  <c r="O79" i="244"/>
  <c r="K79" i="244"/>
  <c r="G79" i="244"/>
  <c r="C79" i="244"/>
  <c r="S78" i="244"/>
  <c r="O78" i="244"/>
  <c r="K78" i="244"/>
  <c r="G78" i="244"/>
  <c r="C78" i="244"/>
  <c r="S77" i="244"/>
  <c r="O77" i="244"/>
  <c r="K77" i="244"/>
  <c r="G77" i="244"/>
  <c r="C77" i="244"/>
  <c r="C76" i="244"/>
  <c r="S75" i="244"/>
  <c r="O75" i="244"/>
  <c r="K75" i="244"/>
  <c r="G75" i="244"/>
  <c r="C75" i="244"/>
  <c r="S74" i="244"/>
  <c r="O74" i="244"/>
  <c r="K74" i="244"/>
  <c r="G74" i="244"/>
  <c r="C74" i="244"/>
  <c r="S73" i="244"/>
  <c r="O73" i="244"/>
  <c r="K73" i="244"/>
  <c r="G73" i="244"/>
  <c r="C73" i="244"/>
  <c r="B139" i="244"/>
  <c r="J138" i="244"/>
  <c r="F138" i="244"/>
  <c r="B138" i="244"/>
  <c r="J137" i="244"/>
  <c r="F137" i="244"/>
  <c r="B137" i="244"/>
  <c r="J136" i="244"/>
  <c r="F136" i="244"/>
  <c r="B136" i="244"/>
  <c r="R135" i="244"/>
  <c r="N135" i="244"/>
  <c r="J135" i="244"/>
  <c r="F135" i="244"/>
  <c r="A135" i="244"/>
  <c r="R134" i="244"/>
  <c r="N134" i="244"/>
  <c r="J134" i="244"/>
  <c r="F134" i="244"/>
  <c r="B134" i="244"/>
  <c r="R133" i="244"/>
  <c r="N133" i="244"/>
  <c r="J133" i="244"/>
  <c r="F133" i="244"/>
  <c r="B133" i="244"/>
  <c r="R132" i="244"/>
  <c r="N132" i="244"/>
  <c r="J132" i="244"/>
  <c r="F132" i="244"/>
  <c r="B132" i="244"/>
  <c r="R131" i="244"/>
  <c r="N131" i="244"/>
  <c r="J131" i="244"/>
  <c r="F131" i="244"/>
  <c r="B131" i="244"/>
  <c r="Q130" i="244"/>
  <c r="N130" i="244"/>
  <c r="J130" i="244"/>
  <c r="E130" i="244"/>
  <c r="B130" i="244"/>
  <c r="R129" i="244"/>
  <c r="N129" i="244"/>
  <c r="J129" i="244"/>
  <c r="F129" i="244"/>
  <c r="B129" i="244"/>
  <c r="R128" i="244"/>
  <c r="N128" i="244"/>
  <c r="J128" i="244"/>
  <c r="F128" i="244"/>
  <c r="B128" i="244"/>
  <c r="R127" i="244"/>
  <c r="N127" i="244"/>
  <c r="J127" i="244"/>
  <c r="F127" i="244"/>
  <c r="B127" i="244"/>
  <c r="R126" i="244"/>
  <c r="N126" i="244"/>
  <c r="I126" i="244"/>
  <c r="F126" i="244"/>
  <c r="B126" i="244"/>
  <c r="R125" i="244"/>
  <c r="N125" i="244"/>
  <c r="J125" i="244"/>
  <c r="F125" i="244"/>
  <c r="B125" i="244"/>
  <c r="Q124" i="244"/>
  <c r="N124" i="244"/>
  <c r="J124" i="244"/>
  <c r="F124" i="244"/>
  <c r="B124" i="244"/>
  <c r="R123" i="244"/>
  <c r="M123" i="244"/>
  <c r="J123" i="244"/>
  <c r="F123" i="244"/>
  <c r="B123" i="244"/>
  <c r="R122" i="244"/>
  <c r="N122" i="244"/>
  <c r="J122" i="244"/>
  <c r="F122" i="244"/>
  <c r="B122" i="244"/>
  <c r="R121" i="244"/>
  <c r="N121" i="244"/>
  <c r="J121" i="244"/>
  <c r="F121" i="244"/>
  <c r="B121" i="244"/>
  <c r="R120" i="244"/>
  <c r="N120" i="244"/>
  <c r="J120" i="244"/>
  <c r="F120" i="244"/>
  <c r="B120" i="244"/>
  <c r="R119" i="244"/>
  <c r="N119" i="244"/>
  <c r="J119" i="244"/>
  <c r="F119" i="244"/>
  <c r="B119" i="244"/>
  <c r="Q118" i="244"/>
  <c r="N118" i="244"/>
  <c r="J118" i="244"/>
  <c r="F118" i="244"/>
  <c r="B118" i="244"/>
  <c r="R117" i="244"/>
  <c r="N117" i="244"/>
  <c r="J117" i="244"/>
  <c r="F117" i="244"/>
  <c r="B117" i="244"/>
  <c r="R116" i="244"/>
  <c r="N116" i="244"/>
  <c r="J116" i="244"/>
  <c r="F116" i="244"/>
  <c r="B116" i="244"/>
  <c r="R115" i="244"/>
  <c r="N115" i="244"/>
  <c r="J115" i="244"/>
  <c r="F115" i="244"/>
  <c r="B115" i="244"/>
  <c r="R114" i="244"/>
  <c r="N114" i="244"/>
  <c r="J114" i="244"/>
  <c r="F114" i="244"/>
  <c r="A114" i="244"/>
  <c r="R113" i="244"/>
  <c r="N113" i="244"/>
  <c r="J113" i="244"/>
  <c r="F113" i="244"/>
  <c r="Q112" i="244"/>
  <c r="M112" i="244"/>
  <c r="J112" i="244"/>
  <c r="F112" i="244"/>
  <c r="Q111" i="244"/>
  <c r="N111" i="244"/>
  <c r="J111" i="244"/>
  <c r="F111" i="244"/>
  <c r="B111" i="244"/>
  <c r="Q110" i="244"/>
  <c r="N110" i="244"/>
  <c r="J110" i="244"/>
  <c r="F110" i="244"/>
  <c r="B110" i="244"/>
  <c r="Q109" i="244"/>
  <c r="N109" i="244"/>
  <c r="J109" i="244"/>
  <c r="E109" i="244"/>
  <c r="B109" i="244"/>
  <c r="Q108" i="244"/>
  <c r="N108" i="244"/>
  <c r="J108" i="244"/>
  <c r="F108" i="244"/>
  <c r="Q107" i="244"/>
  <c r="N107" i="244"/>
  <c r="J107" i="244"/>
  <c r="F107" i="244"/>
  <c r="Q106" i="244"/>
  <c r="N106" i="244"/>
  <c r="J106" i="244"/>
  <c r="F106" i="244"/>
  <c r="B106" i="244"/>
  <c r="Q105" i="244"/>
  <c r="N105" i="244"/>
  <c r="I105" i="244"/>
  <c r="F105" i="244"/>
  <c r="B105" i="244"/>
  <c r="Q104" i="244"/>
  <c r="N104" i="244"/>
  <c r="J104" i="244"/>
  <c r="F104" i="244"/>
  <c r="B104" i="244"/>
  <c r="Q103" i="244"/>
  <c r="N103" i="244"/>
  <c r="J103" i="244"/>
  <c r="F103" i="244"/>
  <c r="B103" i="244"/>
  <c r="Q102" i="244"/>
  <c r="N102" i="244"/>
  <c r="J102" i="244"/>
  <c r="F102" i="244"/>
  <c r="B102" i="244"/>
  <c r="Q101" i="244"/>
  <c r="M101" i="244"/>
  <c r="J101" i="244"/>
  <c r="F101" i="244"/>
  <c r="B101" i="244"/>
  <c r="Q100" i="244"/>
  <c r="N100" i="244"/>
  <c r="J100" i="244"/>
  <c r="F100" i="244"/>
  <c r="B100" i="244"/>
  <c r="Q99" i="244"/>
  <c r="N99" i="244"/>
  <c r="J99" i="244"/>
  <c r="F99" i="244"/>
  <c r="B99" i="244"/>
  <c r="Q98" i="244"/>
  <c r="N98" i="244"/>
  <c r="J98" i="244"/>
  <c r="F98" i="244"/>
  <c r="B98" i="244"/>
  <c r="Q97" i="244"/>
  <c r="N97" i="244"/>
  <c r="J97" i="244"/>
  <c r="F97" i="244"/>
  <c r="B97" i="244"/>
  <c r="Q96" i="244"/>
  <c r="N96" i="244"/>
  <c r="J96" i="244"/>
  <c r="F96" i="244"/>
  <c r="B96" i="244"/>
  <c r="Q95" i="244"/>
  <c r="N95" i="244"/>
  <c r="J95" i="244"/>
  <c r="F95" i="244"/>
  <c r="B95" i="244"/>
  <c r="Q94" i="244"/>
  <c r="N94" i="244"/>
  <c r="J94" i="244"/>
  <c r="F94" i="244"/>
  <c r="B94" i="244"/>
  <c r="Q93" i="244"/>
  <c r="N93" i="244"/>
  <c r="J93" i="244"/>
  <c r="F93" i="244"/>
  <c r="B93" i="244"/>
  <c r="Q92" i="244"/>
  <c r="N92" i="244"/>
  <c r="J92" i="244"/>
  <c r="F92" i="244"/>
  <c r="B92" i="244"/>
  <c r="Q91" i="244"/>
  <c r="N91" i="244"/>
  <c r="J91" i="244"/>
  <c r="F91" i="244"/>
  <c r="Q90" i="244"/>
  <c r="N90" i="244"/>
  <c r="J90" i="244"/>
  <c r="F90" i="244"/>
  <c r="Q89" i="244"/>
  <c r="N89" i="244"/>
  <c r="J89" i="244"/>
  <c r="F89" i="244"/>
  <c r="A89" i="244"/>
  <c r="Q88" i="244"/>
  <c r="N88" i="244"/>
  <c r="J88" i="244"/>
  <c r="E88" i="244"/>
  <c r="A88" i="244"/>
  <c r="Q87" i="244"/>
  <c r="N87" i="244"/>
  <c r="J87" i="244"/>
  <c r="F87" i="244"/>
  <c r="A87" i="244"/>
  <c r="Q86" i="244"/>
  <c r="N86" i="244"/>
  <c r="J86" i="244"/>
  <c r="F86" i="244"/>
  <c r="A86" i="244"/>
  <c r="Q85" i="244"/>
  <c r="N85" i="244"/>
  <c r="J85" i="244"/>
  <c r="F85" i="244"/>
  <c r="A85" i="244"/>
  <c r="Q84" i="244"/>
  <c r="N84" i="244"/>
  <c r="I84" i="244"/>
  <c r="F84" i="244"/>
  <c r="A84" i="244"/>
  <c r="Q83" i="244"/>
  <c r="N83" i="244"/>
  <c r="J83" i="244"/>
  <c r="F83" i="244"/>
  <c r="A83" i="244"/>
  <c r="Q82" i="244"/>
  <c r="N82" i="244"/>
  <c r="J82" i="244"/>
  <c r="F82" i="244"/>
  <c r="A82" i="244"/>
  <c r="Q81" i="244"/>
  <c r="N81" i="244"/>
  <c r="J81" i="244"/>
  <c r="F81" i="244"/>
  <c r="A81" i="244"/>
  <c r="M80" i="244"/>
  <c r="J80" i="244"/>
  <c r="F80" i="244"/>
  <c r="A80" i="244"/>
  <c r="R79" i="244"/>
  <c r="N79" i="244"/>
  <c r="J79" i="244"/>
  <c r="F79" i="244"/>
  <c r="A79" i="244"/>
  <c r="R78" i="244"/>
  <c r="N78" i="244"/>
  <c r="J78" i="244"/>
  <c r="F78" i="244"/>
  <c r="A78" i="244"/>
  <c r="R77" i="244"/>
  <c r="N77" i="244"/>
  <c r="J77" i="244"/>
  <c r="F77" i="244"/>
  <c r="A77" i="244"/>
  <c r="R76" i="244"/>
  <c r="N76" i="244"/>
  <c r="J76" i="244"/>
  <c r="F76" i="244"/>
  <c r="A76" i="244"/>
  <c r="R75" i="244"/>
  <c r="N75" i="244"/>
  <c r="J75" i="244"/>
  <c r="F75" i="244"/>
  <c r="A75" i="244"/>
  <c r="R74" i="244"/>
  <c r="N74" i="244"/>
  <c r="J74" i="244"/>
  <c r="F74" i="244"/>
  <c r="A74" i="244"/>
  <c r="R73" i="244"/>
  <c r="N73" i="244"/>
  <c r="J73" i="244"/>
  <c r="F73" i="244"/>
  <c r="A73" i="244"/>
  <c r="R72" i="244"/>
  <c r="N72" i="244"/>
  <c r="J72" i="244"/>
  <c r="F72" i="244"/>
  <c r="A72" i="244"/>
  <c r="Q71" i="244"/>
  <c r="M71" i="244"/>
  <c r="I71" i="244"/>
  <c r="E71" i="244"/>
  <c r="A70" i="244"/>
  <c r="C139" i="243"/>
  <c r="K138" i="243"/>
  <c r="G138" i="243"/>
  <c r="C138" i="243"/>
  <c r="K137" i="243"/>
  <c r="G137" i="243"/>
  <c r="C137" i="243"/>
  <c r="K136" i="243"/>
  <c r="G136" i="243"/>
  <c r="S135" i="243"/>
  <c r="O135" i="243"/>
  <c r="S134" i="243"/>
  <c r="O134" i="243"/>
  <c r="K134" i="243"/>
  <c r="G134" i="243"/>
  <c r="C134" i="243"/>
  <c r="S133" i="243"/>
  <c r="O133" i="243"/>
  <c r="K133" i="243"/>
  <c r="G133" i="243"/>
  <c r="C133" i="243"/>
  <c r="S132" i="243"/>
  <c r="K132" i="243"/>
  <c r="G132" i="243"/>
  <c r="C132" i="243"/>
  <c r="S131" i="243"/>
  <c r="O131" i="243"/>
  <c r="O130" i="243"/>
  <c r="K130" i="243"/>
  <c r="C130" i="243"/>
  <c r="S129" i="243"/>
  <c r="O129" i="243"/>
  <c r="K129" i="243"/>
  <c r="G129" i="243"/>
  <c r="C129" i="243"/>
  <c r="S128" i="243"/>
  <c r="K128" i="243"/>
  <c r="G128" i="243"/>
  <c r="C128" i="243"/>
  <c r="S127" i="243"/>
  <c r="O127" i="243"/>
  <c r="G127" i="243"/>
  <c r="S126" i="243"/>
  <c r="O126" i="243"/>
  <c r="C126" i="243"/>
  <c r="S125" i="243"/>
  <c r="O125" i="243"/>
  <c r="K125" i="243"/>
  <c r="G125" i="243"/>
  <c r="C125" i="243"/>
  <c r="K124" i="243"/>
  <c r="G124" i="243"/>
  <c r="C124" i="243"/>
  <c r="S123" i="243"/>
  <c r="K123" i="243"/>
  <c r="G123" i="243"/>
  <c r="S122" i="243"/>
  <c r="O122" i="243"/>
  <c r="C122" i="243"/>
  <c r="S121" i="243"/>
  <c r="K121" i="243"/>
  <c r="G121" i="243"/>
  <c r="C121" i="243"/>
  <c r="S120" i="243"/>
  <c r="O120" i="243"/>
  <c r="K120" i="243"/>
  <c r="G120" i="243"/>
  <c r="C120" i="243"/>
  <c r="S119" i="243"/>
  <c r="K119" i="243"/>
  <c r="G119" i="243"/>
  <c r="O118" i="243"/>
  <c r="C118" i="243"/>
  <c r="S117" i="243"/>
  <c r="K117" i="243"/>
  <c r="G117" i="243"/>
  <c r="C117" i="243"/>
  <c r="S116" i="243"/>
  <c r="O116" i="243"/>
  <c r="K116" i="243"/>
  <c r="G116" i="243"/>
  <c r="C116" i="243"/>
  <c r="S115" i="243"/>
  <c r="K115" i="243"/>
  <c r="G115" i="243"/>
  <c r="S114" i="243"/>
  <c r="O114" i="243"/>
  <c r="S113" i="243"/>
  <c r="K113" i="243"/>
  <c r="G113" i="243"/>
  <c r="K112" i="243"/>
  <c r="G112" i="243"/>
  <c r="C112" i="243"/>
  <c r="S111" i="243"/>
  <c r="O111" i="243"/>
  <c r="K111" i="243"/>
  <c r="G111" i="243"/>
  <c r="C111" i="243"/>
  <c r="S110" i="243"/>
  <c r="C110" i="243"/>
  <c r="S109" i="243"/>
  <c r="O109" i="243"/>
  <c r="K109" i="243"/>
  <c r="C109" i="243"/>
  <c r="S108" i="243"/>
  <c r="K108" i="243"/>
  <c r="G108" i="243"/>
  <c r="S107" i="243"/>
  <c r="O107" i="243"/>
  <c r="K107" i="243"/>
  <c r="G107" i="243"/>
  <c r="S106" i="243"/>
  <c r="G106" i="243"/>
  <c r="C106" i="243"/>
  <c r="S105" i="243"/>
  <c r="O105" i="243"/>
  <c r="C105" i="243"/>
  <c r="S104" i="243"/>
  <c r="K104" i="243"/>
  <c r="G104" i="243"/>
  <c r="C104" i="243"/>
  <c r="S103" i="243"/>
  <c r="O103" i="243"/>
  <c r="K103" i="243"/>
  <c r="G103" i="243"/>
  <c r="C103" i="243"/>
  <c r="S102" i="243"/>
  <c r="K102" i="243"/>
  <c r="G102" i="243"/>
  <c r="S101" i="243"/>
  <c r="C101" i="243"/>
  <c r="S100" i="243"/>
  <c r="O100" i="243"/>
  <c r="K100" i="243"/>
  <c r="G100" i="243"/>
  <c r="C100" i="243"/>
  <c r="S99" i="243"/>
  <c r="O99" i="243"/>
  <c r="K99" i="243"/>
  <c r="G99" i="243"/>
  <c r="C99" i="243"/>
  <c r="S98" i="243"/>
  <c r="O98" i="243"/>
  <c r="K98" i="243"/>
  <c r="G98" i="243"/>
  <c r="C98" i="243"/>
  <c r="S97" i="243"/>
  <c r="S96" i="243"/>
  <c r="O96" i="243"/>
  <c r="K96" i="243"/>
  <c r="G96" i="243"/>
  <c r="C96" i="243"/>
  <c r="S95" i="243"/>
  <c r="O95" i="243"/>
  <c r="K95" i="243"/>
  <c r="G95" i="243"/>
  <c r="C95" i="243"/>
  <c r="S94" i="243"/>
  <c r="O94" i="243"/>
  <c r="K94" i="243"/>
  <c r="G94" i="243"/>
  <c r="C94" i="243"/>
  <c r="S93" i="243"/>
  <c r="C93" i="243"/>
  <c r="S92" i="243"/>
  <c r="O92" i="243"/>
  <c r="K92" i="243"/>
  <c r="G92" i="243"/>
  <c r="S91" i="243"/>
  <c r="O91" i="243"/>
  <c r="K91" i="243"/>
  <c r="G91" i="243"/>
  <c r="S90" i="243"/>
  <c r="O90" i="243"/>
  <c r="K90" i="243"/>
  <c r="G90" i="243"/>
  <c r="S89" i="243"/>
  <c r="C89" i="243"/>
  <c r="S88" i="243"/>
  <c r="O88" i="243"/>
  <c r="K88" i="243"/>
  <c r="S87" i="243"/>
  <c r="O87" i="243"/>
  <c r="K87" i="243"/>
  <c r="G87" i="243"/>
  <c r="C87" i="243"/>
  <c r="S86" i="243"/>
  <c r="O86" i="243"/>
  <c r="K86" i="243"/>
  <c r="G86" i="243"/>
  <c r="C86" i="243"/>
  <c r="G85" i="243"/>
  <c r="C85" i="243"/>
  <c r="S84" i="243"/>
  <c r="O84" i="243"/>
  <c r="S83" i="243"/>
  <c r="O83" i="243"/>
  <c r="K83" i="243"/>
  <c r="G83" i="243"/>
  <c r="C83" i="243"/>
  <c r="S82" i="243"/>
  <c r="O82" i="243"/>
  <c r="K82" i="243"/>
  <c r="G82" i="243"/>
  <c r="C82" i="243"/>
  <c r="K81" i="243"/>
  <c r="G81" i="243"/>
  <c r="C81" i="243"/>
  <c r="S79" i="243"/>
  <c r="O79" i="243"/>
  <c r="K79" i="243"/>
  <c r="G79" i="243"/>
  <c r="C79" i="243"/>
  <c r="S78" i="243"/>
  <c r="O78" i="243"/>
  <c r="K78" i="243"/>
  <c r="G78" i="243"/>
  <c r="C78" i="243"/>
  <c r="S77" i="243"/>
  <c r="O77" i="243"/>
  <c r="K77" i="243"/>
  <c r="G77" i="243"/>
  <c r="C77" i="243"/>
  <c r="C76" i="243"/>
  <c r="S75" i="243"/>
  <c r="O75" i="243"/>
  <c r="K75" i="243"/>
  <c r="G75" i="243"/>
  <c r="C75" i="243"/>
  <c r="S74" i="243"/>
  <c r="O74" i="243"/>
  <c r="K74" i="243"/>
  <c r="G74" i="243"/>
  <c r="C74" i="243"/>
  <c r="S73" i="243"/>
  <c r="O73" i="243"/>
  <c r="K73" i="243"/>
  <c r="G73" i="243"/>
  <c r="C73" i="243"/>
  <c r="B139" i="243"/>
  <c r="J138" i="243"/>
  <c r="F138" i="243"/>
  <c r="B138" i="243"/>
  <c r="J137" i="243"/>
  <c r="F137" i="243"/>
  <c r="B137" i="243"/>
  <c r="J136" i="243"/>
  <c r="F136" i="243"/>
  <c r="B136" i="243"/>
  <c r="R135" i="243"/>
  <c r="N135" i="243"/>
  <c r="J135" i="243"/>
  <c r="F135" i="243"/>
  <c r="A135" i="243"/>
  <c r="R134" i="243"/>
  <c r="N134" i="243"/>
  <c r="J134" i="243"/>
  <c r="F134" i="243"/>
  <c r="B134" i="243"/>
  <c r="R133" i="243"/>
  <c r="N133" i="243"/>
  <c r="J133" i="243"/>
  <c r="F133" i="243"/>
  <c r="B133" i="243"/>
  <c r="R132" i="243"/>
  <c r="N132" i="243"/>
  <c r="J132" i="243"/>
  <c r="F132" i="243"/>
  <c r="B132" i="243"/>
  <c r="R131" i="243"/>
  <c r="N131" i="243"/>
  <c r="J131" i="243"/>
  <c r="F131" i="243"/>
  <c r="B131" i="243"/>
  <c r="Q130" i="243"/>
  <c r="N130" i="243"/>
  <c r="J130" i="243"/>
  <c r="E130" i="243"/>
  <c r="B130" i="243"/>
  <c r="R129" i="243"/>
  <c r="N129" i="243"/>
  <c r="J129" i="243"/>
  <c r="F129" i="243"/>
  <c r="B129" i="243"/>
  <c r="R128" i="243"/>
  <c r="N128" i="243"/>
  <c r="J128" i="243"/>
  <c r="F128" i="243"/>
  <c r="B128" i="243"/>
  <c r="R127" i="243"/>
  <c r="N127" i="243"/>
  <c r="J127" i="243"/>
  <c r="F127" i="243"/>
  <c r="B127" i="243"/>
  <c r="R126" i="243"/>
  <c r="N126" i="243"/>
  <c r="I126" i="243"/>
  <c r="F126" i="243"/>
  <c r="B126" i="243"/>
  <c r="R125" i="243"/>
  <c r="N125" i="243"/>
  <c r="J125" i="243"/>
  <c r="F125" i="243"/>
  <c r="B125" i="243"/>
  <c r="Q124" i="243"/>
  <c r="N124" i="243"/>
  <c r="J124" i="243"/>
  <c r="F124" i="243"/>
  <c r="B124" i="243"/>
  <c r="R123" i="243"/>
  <c r="M123" i="243"/>
  <c r="J123" i="243"/>
  <c r="F123" i="243"/>
  <c r="B123" i="243"/>
  <c r="R122" i="243"/>
  <c r="N122" i="243"/>
  <c r="J122" i="243"/>
  <c r="F122" i="243"/>
  <c r="B122" i="243"/>
  <c r="R121" i="243"/>
  <c r="N121" i="243"/>
  <c r="J121" i="243"/>
  <c r="F121" i="243"/>
  <c r="B121" i="243"/>
  <c r="R120" i="243"/>
  <c r="N120" i="243"/>
  <c r="J120" i="243"/>
  <c r="F120" i="243"/>
  <c r="B120" i="243"/>
  <c r="R119" i="243"/>
  <c r="N119" i="243"/>
  <c r="J119" i="243"/>
  <c r="F119" i="243"/>
  <c r="B119" i="243"/>
  <c r="Q118" i="243"/>
  <c r="N118" i="243"/>
  <c r="J118" i="243"/>
  <c r="F118" i="243"/>
  <c r="B118" i="243"/>
  <c r="R117" i="243"/>
  <c r="N117" i="243"/>
  <c r="J117" i="243"/>
  <c r="F117" i="243"/>
  <c r="B117" i="243"/>
  <c r="R116" i="243"/>
  <c r="N116" i="243"/>
  <c r="J116" i="243"/>
  <c r="F116" i="243"/>
  <c r="B116" i="243"/>
  <c r="R115" i="243"/>
  <c r="N115" i="243"/>
  <c r="J115" i="243"/>
  <c r="F115" i="243"/>
  <c r="B115" i="243"/>
  <c r="R114" i="243"/>
  <c r="N114" i="243"/>
  <c r="J114" i="243"/>
  <c r="F114" i="243"/>
  <c r="A114" i="243"/>
  <c r="R113" i="243"/>
  <c r="N113" i="243"/>
  <c r="J113" i="243"/>
  <c r="F113" i="243"/>
  <c r="Q112" i="243"/>
  <c r="M112" i="243"/>
  <c r="J112" i="243"/>
  <c r="F112" i="243"/>
  <c r="Q111" i="243"/>
  <c r="N111" i="243"/>
  <c r="J111" i="243"/>
  <c r="F111" i="243"/>
  <c r="B111" i="243"/>
  <c r="Q110" i="243"/>
  <c r="N110" i="243"/>
  <c r="J110" i="243"/>
  <c r="F110" i="243"/>
  <c r="B110" i="243"/>
  <c r="Q109" i="243"/>
  <c r="N109" i="243"/>
  <c r="J109" i="243"/>
  <c r="E109" i="243"/>
  <c r="B109" i="243"/>
  <c r="Q108" i="243"/>
  <c r="N108" i="243"/>
  <c r="J108" i="243"/>
  <c r="F108" i="243"/>
  <c r="Q107" i="243"/>
  <c r="N107" i="243"/>
  <c r="J107" i="243"/>
  <c r="F107" i="243"/>
  <c r="Q106" i="243"/>
  <c r="N106" i="243"/>
  <c r="J106" i="243"/>
  <c r="F106" i="243"/>
  <c r="B106" i="243"/>
  <c r="Q105" i="243"/>
  <c r="N105" i="243"/>
  <c r="I105" i="243"/>
  <c r="F105" i="243"/>
  <c r="B105" i="243"/>
  <c r="Q104" i="243"/>
  <c r="N104" i="243"/>
  <c r="J104" i="243"/>
  <c r="F104" i="243"/>
  <c r="B104" i="243"/>
  <c r="Q103" i="243"/>
  <c r="N103" i="243"/>
  <c r="J103" i="243"/>
  <c r="F103" i="243"/>
  <c r="B103" i="243"/>
  <c r="Q102" i="243"/>
  <c r="N102" i="243"/>
  <c r="J102" i="243"/>
  <c r="F102" i="243"/>
  <c r="B102" i="243"/>
  <c r="Q101" i="243"/>
  <c r="M101" i="243"/>
  <c r="J101" i="243"/>
  <c r="F101" i="243"/>
  <c r="B101" i="243"/>
  <c r="Q100" i="243"/>
  <c r="N100" i="243"/>
  <c r="J100" i="243"/>
  <c r="F100" i="243"/>
  <c r="B100" i="243"/>
  <c r="Q99" i="243"/>
  <c r="N99" i="243"/>
  <c r="J99" i="243"/>
  <c r="F99" i="243"/>
  <c r="B99" i="243"/>
  <c r="Q98" i="243"/>
  <c r="N98" i="243"/>
  <c r="J98" i="243"/>
  <c r="F98" i="243"/>
  <c r="B98" i="243"/>
  <c r="Q97" i="243"/>
  <c r="N97" i="243"/>
  <c r="J97" i="243"/>
  <c r="F97" i="243"/>
  <c r="B97" i="243"/>
  <c r="Q96" i="243"/>
  <c r="N96" i="243"/>
  <c r="J96" i="243"/>
  <c r="F96" i="243"/>
  <c r="B96" i="243"/>
  <c r="Q95" i="243"/>
  <c r="N95" i="243"/>
  <c r="J95" i="243"/>
  <c r="F95" i="243"/>
  <c r="B95" i="243"/>
  <c r="Q94" i="243"/>
  <c r="N94" i="243"/>
  <c r="J94" i="243"/>
  <c r="F94" i="243"/>
  <c r="B94" i="243"/>
  <c r="Q93" i="243"/>
  <c r="N93" i="243"/>
  <c r="J93" i="243"/>
  <c r="F93" i="243"/>
  <c r="B93" i="243"/>
  <c r="Q92" i="243"/>
  <c r="N92" i="243"/>
  <c r="J92" i="243"/>
  <c r="F92" i="243"/>
  <c r="B92" i="243"/>
  <c r="Q91" i="243"/>
  <c r="N91" i="243"/>
  <c r="J91" i="243"/>
  <c r="F91" i="243"/>
  <c r="Q90" i="243"/>
  <c r="N90" i="243"/>
  <c r="J90" i="243"/>
  <c r="F90" i="243"/>
  <c r="Q89" i="243"/>
  <c r="N89" i="243"/>
  <c r="J89" i="243"/>
  <c r="F89" i="243"/>
  <c r="A89" i="243"/>
  <c r="Q88" i="243"/>
  <c r="N88" i="243"/>
  <c r="J88" i="243"/>
  <c r="E88" i="243"/>
  <c r="A88" i="243"/>
  <c r="Q87" i="243"/>
  <c r="N87" i="243"/>
  <c r="J87" i="243"/>
  <c r="F87" i="243"/>
  <c r="A87" i="243"/>
  <c r="Q86" i="243"/>
  <c r="N86" i="243"/>
  <c r="J86" i="243"/>
  <c r="F86" i="243"/>
  <c r="A86" i="243"/>
  <c r="Q85" i="243"/>
  <c r="N85" i="243"/>
  <c r="J85" i="243"/>
  <c r="F85" i="243"/>
  <c r="A85" i="243"/>
  <c r="Q84" i="243"/>
  <c r="N84" i="243"/>
  <c r="I84" i="243"/>
  <c r="F84" i="243"/>
  <c r="A84" i="243"/>
  <c r="Q83" i="243"/>
  <c r="N83" i="243"/>
  <c r="J83" i="243"/>
  <c r="F83" i="243"/>
  <c r="A83" i="243"/>
  <c r="Q82" i="243"/>
  <c r="N82" i="243"/>
  <c r="J82" i="243"/>
  <c r="F82" i="243"/>
  <c r="A82" i="243"/>
  <c r="Q81" i="243"/>
  <c r="N81" i="243"/>
  <c r="J81" i="243"/>
  <c r="F81" i="243"/>
  <c r="A81" i="243"/>
  <c r="M80" i="243"/>
  <c r="J80" i="243"/>
  <c r="F80" i="243"/>
  <c r="A80" i="243"/>
  <c r="R79" i="243"/>
  <c r="N79" i="243"/>
  <c r="J79" i="243"/>
  <c r="F79" i="243"/>
  <c r="A79" i="243"/>
  <c r="R78" i="243"/>
  <c r="N78" i="243"/>
  <c r="J78" i="243"/>
  <c r="F78" i="243"/>
  <c r="A78" i="243"/>
  <c r="R77" i="243"/>
  <c r="N77" i="243"/>
  <c r="J77" i="243"/>
  <c r="F77" i="243"/>
  <c r="A77" i="243"/>
  <c r="R76" i="243"/>
  <c r="N76" i="243"/>
  <c r="J76" i="243"/>
  <c r="F76" i="243"/>
  <c r="A76" i="243"/>
  <c r="R75" i="243"/>
  <c r="N75" i="243"/>
  <c r="J75" i="243"/>
  <c r="F75" i="243"/>
  <c r="A75" i="243"/>
  <c r="R74" i="243"/>
  <c r="N74" i="243"/>
  <c r="J74" i="243"/>
  <c r="F74" i="243"/>
  <c r="A74" i="243"/>
  <c r="R73" i="243"/>
  <c r="N73" i="243"/>
  <c r="J73" i="243"/>
  <c r="F73" i="243"/>
  <c r="A73" i="243"/>
  <c r="R72" i="243"/>
  <c r="N72" i="243"/>
  <c r="J72" i="243"/>
  <c r="F72" i="243"/>
  <c r="A72" i="243"/>
  <c r="Q71" i="243"/>
  <c r="M71" i="243"/>
  <c r="I71" i="243"/>
  <c r="E71" i="243"/>
  <c r="A70" i="243"/>
  <c r="C139" i="242"/>
  <c r="K138" i="242"/>
  <c r="G138" i="242"/>
  <c r="C138" i="242"/>
  <c r="K137" i="242"/>
  <c r="G137" i="242"/>
  <c r="C137" i="242"/>
  <c r="K136" i="242"/>
  <c r="G136" i="242"/>
  <c r="S135" i="242"/>
  <c r="O135" i="242"/>
  <c r="S134" i="242"/>
  <c r="O134" i="242"/>
  <c r="K134" i="242"/>
  <c r="G134" i="242"/>
  <c r="C134" i="242"/>
  <c r="S133" i="242"/>
  <c r="O133" i="242"/>
  <c r="K133" i="242"/>
  <c r="G133" i="242"/>
  <c r="C133" i="242"/>
  <c r="S132" i="242"/>
  <c r="K132" i="242"/>
  <c r="G132" i="242"/>
  <c r="C132" i="242"/>
  <c r="S131" i="242"/>
  <c r="O131" i="242"/>
  <c r="O130" i="242"/>
  <c r="K130" i="242"/>
  <c r="C130" i="242"/>
  <c r="S129" i="242"/>
  <c r="O129" i="242"/>
  <c r="K129" i="242"/>
  <c r="G129" i="242"/>
  <c r="C129" i="242"/>
  <c r="S128" i="242"/>
  <c r="K128" i="242"/>
  <c r="G128" i="242"/>
  <c r="C128" i="242"/>
  <c r="S127" i="242"/>
  <c r="O127" i="242"/>
  <c r="G127" i="242"/>
  <c r="S126" i="242"/>
  <c r="O126" i="242"/>
  <c r="C126" i="242"/>
  <c r="S125" i="242"/>
  <c r="O125" i="242"/>
  <c r="K125" i="242"/>
  <c r="G125" i="242"/>
  <c r="C125" i="242"/>
  <c r="K124" i="242"/>
  <c r="G124" i="242"/>
  <c r="C124" i="242"/>
  <c r="S123" i="242"/>
  <c r="K123" i="242"/>
  <c r="G123" i="242"/>
  <c r="S122" i="242"/>
  <c r="O122" i="242"/>
  <c r="C122" i="242"/>
  <c r="S121" i="242"/>
  <c r="K121" i="242"/>
  <c r="G121" i="242"/>
  <c r="C121" i="242"/>
  <c r="S120" i="242"/>
  <c r="O120" i="242"/>
  <c r="K120" i="242"/>
  <c r="G120" i="242"/>
  <c r="C120" i="242"/>
  <c r="S119" i="242"/>
  <c r="K119" i="242"/>
  <c r="G119" i="242"/>
  <c r="O118" i="242"/>
  <c r="C118" i="242"/>
  <c r="S117" i="242"/>
  <c r="K117" i="242"/>
  <c r="G117" i="242"/>
  <c r="C117" i="242"/>
  <c r="S116" i="242"/>
  <c r="O116" i="242"/>
  <c r="K116" i="242"/>
  <c r="G116" i="242"/>
  <c r="C116" i="242"/>
  <c r="S115" i="242"/>
  <c r="K115" i="242"/>
  <c r="G115" i="242"/>
  <c r="S114" i="242"/>
  <c r="O114" i="242"/>
  <c r="S113" i="242"/>
  <c r="K113" i="242"/>
  <c r="G113" i="242"/>
  <c r="K112" i="242"/>
  <c r="G112" i="242"/>
  <c r="C112" i="242"/>
  <c r="S111" i="242"/>
  <c r="O111" i="242"/>
  <c r="K111" i="242"/>
  <c r="G111" i="242"/>
  <c r="C111" i="242"/>
  <c r="S110" i="242"/>
  <c r="C110" i="242"/>
  <c r="S109" i="242"/>
  <c r="O109" i="242"/>
  <c r="K109" i="242"/>
  <c r="C109" i="242"/>
  <c r="S108" i="242"/>
  <c r="K108" i="242"/>
  <c r="G108" i="242"/>
  <c r="S107" i="242"/>
  <c r="O107" i="242"/>
  <c r="K107" i="242"/>
  <c r="G107" i="242"/>
  <c r="S106" i="242"/>
  <c r="G106" i="242"/>
  <c r="C106" i="242"/>
  <c r="S105" i="242"/>
  <c r="O105" i="242"/>
  <c r="C105" i="242"/>
  <c r="S104" i="242"/>
  <c r="K104" i="242"/>
  <c r="G104" i="242"/>
  <c r="C104" i="242"/>
  <c r="S103" i="242"/>
  <c r="O103" i="242"/>
  <c r="K103" i="242"/>
  <c r="G103" i="242"/>
  <c r="C103" i="242"/>
  <c r="S102" i="242"/>
  <c r="K102" i="242"/>
  <c r="G102" i="242"/>
  <c r="S101" i="242"/>
  <c r="C101" i="242"/>
  <c r="S100" i="242"/>
  <c r="O100" i="242"/>
  <c r="K100" i="242"/>
  <c r="G100" i="242"/>
  <c r="C100" i="242"/>
  <c r="S99" i="242"/>
  <c r="O99" i="242"/>
  <c r="K99" i="242"/>
  <c r="G99" i="242"/>
  <c r="C99" i="242"/>
  <c r="S98" i="242"/>
  <c r="O98" i="242"/>
  <c r="K98" i="242"/>
  <c r="G98" i="242"/>
  <c r="C98" i="242"/>
  <c r="S97" i="242"/>
  <c r="S96" i="242"/>
  <c r="O96" i="242"/>
  <c r="K96" i="242"/>
  <c r="G96" i="242"/>
  <c r="C96" i="242"/>
  <c r="S95" i="242"/>
  <c r="O95" i="242"/>
  <c r="K95" i="242"/>
  <c r="G95" i="242"/>
  <c r="C95" i="242"/>
  <c r="S94" i="242"/>
  <c r="O94" i="242"/>
  <c r="K94" i="242"/>
  <c r="G94" i="242"/>
  <c r="C94" i="242"/>
  <c r="S93" i="242"/>
  <c r="C93" i="242"/>
  <c r="S92" i="242"/>
  <c r="O92" i="242"/>
  <c r="K92" i="242"/>
  <c r="G92" i="242"/>
  <c r="S91" i="242"/>
  <c r="O91" i="242"/>
  <c r="K91" i="242"/>
  <c r="G91" i="242"/>
  <c r="S90" i="242"/>
  <c r="O90" i="242"/>
  <c r="K90" i="242"/>
  <c r="G90" i="242"/>
  <c r="S89" i="242"/>
  <c r="C89" i="242"/>
  <c r="S88" i="242"/>
  <c r="O88" i="242"/>
  <c r="K88" i="242"/>
  <c r="S87" i="242"/>
  <c r="O87" i="242"/>
  <c r="K87" i="242"/>
  <c r="G87" i="242"/>
  <c r="C87" i="242"/>
  <c r="S86" i="242"/>
  <c r="O86" i="242"/>
  <c r="K86" i="242"/>
  <c r="G86" i="242"/>
  <c r="C86" i="242"/>
  <c r="G85" i="242"/>
  <c r="C85" i="242"/>
  <c r="S84" i="242"/>
  <c r="O84" i="242"/>
  <c r="S83" i="242"/>
  <c r="O83" i="242"/>
  <c r="K83" i="242"/>
  <c r="G83" i="242"/>
  <c r="C83" i="242"/>
  <c r="S82" i="242"/>
  <c r="O82" i="242"/>
  <c r="K82" i="242"/>
  <c r="G82" i="242"/>
  <c r="C82" i="242"/>
  <c r="K81" i="242"/>
  <c r="G81" i="242"/>
  <c r="C81" i="242"/>
  <c r="S79" i="242"/>
  <c r="O79" i="242"/>
  <c r="K79" i="242"/>
  <c r="G79" i="242"/>
  <c r="C79" i="242"/>
  <c r="S78" i="242"/>
  <c r="O78" i="242"/>
  <c r="K78" i="242"/>
  <c r="G78" i="242"/>
  <c r="C78" i="242"/>
  <c r="S77" i="242"/>
  <c r="O77" i="242"/>
  <c r="K77" i="242"/>
  <c r="G77" i="242"/>
  <c r="C77" i="242"/>
  <c r="C76" i="242"/>
  <c r="S75" i="242"/>
  <c r="O75" i="242"/>
  <c r="K75" i="242"/>
  <c r="G75" i="242"/>
  <c r="C75" i="242"/>
  <c r="S74" i="242"/>
  <c r="O74" i="242"/>
  <c r="K74" i="242"/>
  <c r="G74" i="242"/>
  <c r="C74" i="242"/>
  <c r="S73" i="242"/>
  <c r="O73" i="242"/>
  <c r="K73" i="242"/>
  <c r="G73" i="242"/>
  <c r="C73" i="242"/>
  <c r="B139" i="242"/>
  <c r="J138" i="242"/>
  <c r="F138" i="242"/>
  <c r="B138" i="242"/>
  <c r="J137" i="242"/>
  <c r="F137" i="242"/>
  <c r="B137" i="242"/>
  <c r="J136" i="242"/>
  <c r="F136" i="242"/>
  <c r="B136" i="242"/>
  <c r="R135" i="242"/>
  <c r="N135" i="242"/>
  <c r="J135" i="242"/>
  <c r="F135" i="242"/>
  <c r="A135" i="242"/>
  <c r="R134" i="242"/>
  <c r="N134" i="242"/>
  <c r="J134" i="242"/>
  <c r="F134" i="242"/>
  <c r="B134" i="242"/>
  <c r="R133" i="242"/>
  <c r="N133" i="242"/>
  <c r="J133" i="242"/>
  <c r="F133" i="242"/>
  <c r="B133" i="242"/>
  <c r="R132" i="242"/>
  <c r="N132" i="242"/>
  <c r="J132" i="242"/>
  <c r="F132" i="242"/>
  <c r="B132" i="242"/>
  <c r="R131" i="242"/>
  <c r="N131" i="242"/>
  <c r="J131" i="242"/>
  <c r="F131" i="242"/>
  <c r="B131" i="242"/>
  <c r="Q130" i="242"/>
  <c r="N130" i="242"/>
  <c r="J130" i="242"/>
  <c r="E130" i="242"/>
  <c r="B130" i="242"/>
  <c r="R129" i="242"/>
  <c r="N129" i="242"/>
  <c r="J129" i="242"/>
  <c r="F129" i="242"/>
  <c r="B129" i="242"/>
  <c r="R128" i="242"/>
  <c r="N128" i="242"/>
  <c r="J128" i="242"/>
  <c r="F128" i="242"/>
  <c r="B128" i="242"/>
  <c r="R127" i="242"/>
  <c r="N127" i="242"/>
  <c r="J127" i="242"/>
  <c r="F127" i="242"/>
  <c r="B127" i="242"/>
  <c r="R126" i="242"/>
  <c r="N126" i="242"/>
  <c r="I126" i="242"/>
  <c r="F126" i="242"/>
  <c r="B126" i="242"/>
  <c r="R125" i="242"/>
  <c r="N125" i="242"/>
  <c r="J125" i="242"/>
  <c r="F125" i="242"/>
  <c r="B125" i="242"/>
  <c r="Q124" i="242"/>
  <c r="N124" i="242"/>
  <c r="J124" i="242"/>
  <c r="F124" i="242"/>
  <c r="B124" i="242"/>
  <c r="R123" i="242"/>
  <c r="M123" i="242"/>
  <c r="J123" i="242"/>
  <c r="F123" i="242"/>
  <c r="B123" i="242"/>
  <c r="R122" i="242"/>
  <c r="N122" i="242"/>
  <c r="J122" i="242"/>
  <c r="F122" i="242"/>
  <c r="B122" i="242"/>
  <c r="R121" i="242"/>
  <c r="N121" i="242"/>
  <c r="J121" i="242"/>
  <c r="F121" i="242"/>
  <c r="B121" i="242"/>
  <c r="R120" i="242"/>
  <c r="N120" i="242"/>
  <c r="J120" i="242"/>
  <c r="F120" i="242"/>
  <c r="B120" i="242"/>
  <c r="R119" i="242"/>
  <c r="N119" i="242"/>
  <c r="J119" i="242"/>
  <c r="F119" i="242"/>
  <c r="B119" i="242"/>
  <c r="Q118" i="242"/>
  <c r="N118" i="242"/>
  <c r="J118" i="242"/>
  <c r="F118" i="242"/>
  <c r="B118" i="242"/>
  <c r="R117" i="242"/>
  <c r="N117" i="242"/>
  <c r="J117" i="242"/>
  <c r="F117" i="242"/>
  <c r="B117" i="242"/>
  <c r="R116" i="242"/>
  <c r="N116" i="242"/>
  <c r="J116" i="242"/>
  <c r="F116" i="242"/>
  <c r="B116" i="242"/>
  <c r="R115" i="242"/>
  <c r="N115" i="242"/>
  <c r="J115" i="242"/>
  <c r="F115" i="242"/>
  <c r="B115" i="242"/>
  <c r="R114" i="242"/>
  <c r="N114" i="242"/>
  <c r="J114" i="242"/>
  <c r="F114" i="242"/>
  <c r="A114" i="242"/>
  <c r="R113" i="242"/>
  <c r="N113" i="242"/>
  <c r="J113" i="242"/>
  <c r="F113" i="242"/>
  <c r="Q112" i="242"/>
  <c r="M112" i="242"/>
  <c r="J112" i="242"/>
  <c r="F112" i="242"/>
  <c r="Q111" i="242"/>
  <c r="N111" i="242"/>
  <c r="J111" i="242"/>
  <c r="F111" i="242"/>
  <c r="B111" i="242"/>
  <c r="Q110" i="242"/>
  <c r="N110" i="242"/>
  <c r="J110" i="242"/>
  <c r="F110" i="242"/>
  <c r="B110" i="242"/>
  <c r="Q109" i="242"/>
  <c r="N109" i="242"/>
  <c r="J109" i="242"/>
  <c r="E109" i="242"/>
  <c r="B109" i="242"/>
  <c r="Q108" i="242"/>
  <c r="N108" i="242"/>
  <c r="J108" i="242"/>
  <c r="F108" i="242"/>
  <c r="Q107" i="242"/>
  <c r="N107" i="242"/>
  <c r="J107" i="242"/>
  <c r="F107" i="242"/>
  <c r="Q106" i="242"/>
  <c r="N106" i="242"/>
  <c r="J106" i="242"/>
  <c r="F106" i="242"/>
  <c r="B106" i="242"/>
  <c r="Q105" i="242"/>
  <c r="N105" i="242"/>
  <c r="I105" i="242"/>
  <c r="F105" i="242"/>
  <c r="B105" i="242"/>
  <c r="Q104" i="242"/>
  <c r="N104" i="242"/>
  <c r="J104" i="242"/>
  <c r="F104" i="242"/>
  <c r="B104" i="242"/>
  <c r="Q103" i="242"/>
  <c r="N103" i="242"/>
  <c r="J103" i="242"/>
  <c r="F103" i="242"/>
  <c r="B103" i="242"/>
  <c r="Q102" i="242"/>
  <c r="N102" i="242"/>
  <c r="J102" i="242"/>
  <c r="F102" i="242"/>
  <c r="B102" i="242"/>
  <c r="Q101" i="242"/>
  <c r="M101" i="242"/>
  <c r="J101" i="242"/>
  <c r="F101" i="242"/>
  <c r="B101" i="242"/>
  <c r="Q100" i="242"/>
  <c r="N100" i="242"/>
  <c r="J100" i="242"/>
  <c r="F100" i="242"/>
  <c r="B100" i="242"/>
  <c r="Q99" i="242"/>
  <c r="N99" i="242"/>
  <c r="J99" i="242"/>
  <c r="F99" i="242"/>
  <c r="B99" i="242"/>
  <c r="Q98" i="242"/>
  <c r="N98" i="242"/>
  <c r="J98" i="242"/>
  <c r="F98" i="242"/>
  <c r="B98" i="242"/>
  <c r="Q97" i="242"/>
  <c r="N97" i="242"/>
  <c r="J97" i="242"/>
  <c r="F97" i="242"/>
  <c r="B97" i="242"/>
  <c r="Q96" i="242"/>
  <c r="N96" i="242"/>
  <c r="J96" i="242"/>
  <c r="F96" i="242"/>
  <c r="B96" i="242"/>
  <c r="Q95" i="242"/>
  <c r="N95" i="242"/>
  <c r="J95" i="242"/>
  <c r="F95" i="242"/>
  <c r="B95" i="242"/>
  <c r="Q94" i="242"/>
  <c r="N94" i="242"/>
  <c r="J94" i="242"/>
  <c r="F94" i="242"/>
  <c r="B94" i="242"/>
  <c r="Q93" i="242"/>
  <c r="N93" i="242"/>
  <c r="J93" i="242"/>
  <c r="F93" i="242"/>
  <c r="B93" i="242"/>
  <c r="Q92" i="242"/>
  <c r="N92" i="242"/>
  <c r="J92" i="242"/>
  <c r="F92" i="242"/>
  <c r="B92" i="242"/>
  <c r="Q91" i="242"/>
  <c r="N91" i="242"/>
  <c r="J91" i="242"/>
  <c r="F91" i="242"/>
  <c r="Q90" i="242"/>
  <c r="N90" i="242"/>
  <c r="J90" i="242"/>
  <c r="F90" i="242"/>
  <c r="Q89" i="242"/>
  <c r="N89" i="242"/>
  <c r="J89" i="242"/>
  <c r="F89" i="242"/>
  <c r="A89" i="242"/>
  <c r="Q88" i="242"/>
  <c r="N88" i="242"/>
  <c r="J88" i="242"/>
  <c r="E88" i="242"/>
  <c r="A88" i="242"/>
  <c r="Q87" i="242"/>
  <c r="N87" i="242"/>
  <c r="J87" i="242"/>
  <c r="F87" i="242"/>
  <c r="A87" i="242"/>
  <c r="Q86" i="242"/>
  <c r="N86" i="242"/>
  <c r="J86" i="242"/>
  <c r="F86" i="242"/>
  <c r="A86" i="242"/>
  <c r="Q85" i="242"/>
  <c r="N85" i="242"/>
  <c r="J85" i="242"/>
  <c r="F85" i="242"/>
  <c r="A85" i="242"/>
  <c r="Q84" i="242"/>
  <c r="N84" i="242"/>
  <c r="I84" i="242"/>
  <c r="F84" i="242"/>
  <c r="A84" i="242"/>
  <c r="Q83" i="242"/>
  <c r="N83" i="242"/>
  <c r="J83" i="242"/>
  <c r="F83" i="242"/>
  <c r="A83" i="242"/>
  <c r="Q82" i="242"/>
  <c r="N82" i="242"/>
  <c r="J82" i="242"/>
  <c r="F82" i="242"/>
  <c r="A82" i="242"/>
  <c r="Q81" i="242"/>
  <c r="N81" i="242"/>
  <c r="J81" i="242"/>
  <c r="F81" i="242"/>
  <c r="A81" i="242"/>
  <c r="M80" i="242"/>
  <c r="J80" i="242"/>
  <c r="F80" i="242"/>
  <c r="A80" i="242"/>
  <c r="R79" i="242"/>
  <c r="N79" i="242"/>
  <c r="J79" i="242"/>
  <c r="F79" i="242"/>
  <c r="A79" i="242"/>
  <c r="R78" i="242"/>
  <c r="N78" i="242"/>
  <c r="J78" i="242"/>
  <c r="F78" i="242"/>
  <c r="A78" i="242"/>
  <c r="R77" i="242"/>
  <c r="N77" i="242"/>
  <c r="J77" i="242"/>
  <c r="F77" i="242"/>
  <c r="A77" i="242"/>
  <c r="R76" i="242"/>
  <c r="N76" i="242"/>
  <c r="J76" i="242"/>
  <c r="F76" i="242"/>
  <c r="A76" i="242"/>
  <c r="R75" i="242"/>
  <c r="N75" i="242"/>
  <c r="J75" i="242"/>
  <c r="F75" i="242"/>
  <c r="A75" i="242"/>
  <c r="R74" i="242"/>
  <c r="N74" i="242"/>
  <c r="J74" i="242"/>
  <c r="F74" i="242"/>
  <c r="A74" i="242"/>
  <c r="R73" i="242"/>
  <c r="N73" i="242"/>
  <c r="J73" i="242"/>
  <c r="F73" i="242"/>
  <c r="A73" i="242"/>
  <c r="R72" i="242"/>
  <c r="N72" i="242"/>
  <c r="J72" i="242"/>
  <c r="F72" i="242"/>
  <c r="A72" i="242"/>
  <c r="Q71" i="242"/>
  <c r="M71" i="242"/>
  <c r="I71" i="242"/>
  <c r="E71" i="242"/>
  <c r="A70" i="242"/>
  <c r="C139" i="241"/>
  <c r="K138" i="241"/>
  <c r="G138" i="241"/>
  <c r="C138" i="241"/>
  <c r="K137" i="241"/>
  <c r="G137" i="241"/>
  <c r="C137" i="241"/>
  <c r="K136" i="241"/>
  <c r="G136" i="241"/>
  <c r="S135" i="241"/>
  <c r="O135" i="241"/>
  <c r="S134" i="241"/>
  <c r="O134" i="241"/>
  <c r="K134" i="241"/>
  <c r="G134" i="241"/>
  <c r="C134" i="241"/>
  <c r="S133" i="241"/>
  <c r="O133" i="241"/>
  <c r="K133" i="241"/>
  <c r="G133" i="241"/>
  <c r="C133" i="241"/>
  <c r="S132" i="241"/>
  <c r="K132" i="241"/>
  <c r="G132" i="241"/>
  <c r="C132" i="241"/>
  <c r="S131" i="241"/>
  <c r="O131" i="241"/>
  <c r="O130" i="241"/>
  <c r="K130" i="241"/>
  <c r="C130" i="241"/>
  <c r="S129" i="241"/>
  <c r="O129" i="241"/>
  <c r="K129" i="241"/>
  <c r="G129" i="241"/>
  <c r="C129" i="241"/>
  <c r="S128" i="241"/>
  <c r="K128" i="241"/>
  <c r="G128" i="241"/>
  <c r="C128" i="241"/>
  <c r="S127" i="241"/>
  <c r="O127" i="241"/>
  <c r="G127" i="241"/>
  <c r="S126" i="241"/>
  <c r="O126" i="241"/>
  <c r="C126" i="241"/>
  <c r="S125" i="241"/>
  <c r="O125" i="241"/>
  <c r="K125" i="241"/>
  <c r="G125" i="241"/>
  <c r="C125" i="241"/>
  <c r="K124" i="241"/>
  <c r="G124" i="241"/>
  <c r="C124" i="241"/>
  <c r="S123" i="241"/>
  <c r="K123" i="241"/>
  <c r="G123" i="241"/>
  <c r="S122" i="241"/>
  <c r="O122" i="241"/>
  <c r="C122" i="241"/>
  <c r="S121" i="241"/>
  <c r="K121" i="241"/>
  <c r="G121" i="241"/>
  <c r="C121" i="241"/>
  <c r="S120" i="241"/>
  <c r="O120" i="241"/>
  <c r="K120" i="241"/>
  <c r="G120" i="241"/>
  <c r="C120" i="241"/>
  <c r="S119" i="241"/>
  <c r="K119" i="241"/>
  <c r="G119" i="241"/>
  <c r="O118" i="241"/>
  <c r="C118" i="241"/>
  <c r="S117" i="241"/>
  <c r="K117" i="241"/>
  <c r="G117" i="241"/>
  <c r="C117" i="241"/>
  <c r="S116" i="241"/>
  <c r="O116" i="241"/>
  <c r="K116" i="241"/>
  <c r="G116" i="241"/>
  <c r="C116" i="241"/>
  <c r="S115" i="241"/>
  <c r="K115" i="241"/>
  <c r="G115" i="241"/>
  <c r="S114" i="241"/>
  <c r="O114" i="241"/>
  <c r="S113" i="241"/>
  <c r="K113" i="241"/>
  <c r="G113" i="241"/>
  <c r="K112" i="241"/>
  <c r="G112" i="241"/>
  <c r="C112" i="241"/>
  <c r="S111" i="241"/>
  <c r="O111" i="241"/>
  <c r="K111" i="241"/>
  <c r="G111" i="241"/>
  <c r="C111" i="241"/>
  <c r="S110" i="241"/>
  <c r="C110" i="241"/>
  <c r="S109" i="241"/>
  <c r="O109" i="241"/>
  <c r="K109" i="241"/>
  <c r="C109" i="241"/>
  <c r="S108" i="241"/>
  <c r="K108" i="241"/>
  <c r="G108" i="241"/>
  <c r="S107" i="241"/>
  <c r="O107" i="241"/>
  <c r="K107" i="241"/>
  <c r="G107" i="241"/>
  <c r="S106" i="241"/>
  <c r="G106" i="241"/>
  <c r="C106" i="241"/>
  <c r="S105" i="241"/>
  <c r="O105" i="241"/>
  <c r="C105" i="241"/>
  <c r="S104" i="241"/>
  <c r="K104" i="241"/>
  <c r="G104" i="241"/>
  <c r="C104" i="241"/>
  <c r="S103" i="241"/>
  <c r="O103" i="241"/>
  <c r="K103" i="241"/>
  <c r="G103" i="241"/>
  <c r="C103" i="241"/>
  <c r="S102" i="241"/>
  <c r="K102" i="241"/>
  <c r="G102" i="241"/>
  <c r="S101" i="241"/>
  <c r="C101" i="241"/>
  <c r="S100" i="241"/>
  <c r="O100" i="241"/>
  <c r="K100" i="241"/>
  <c r="G100" i="241"/>
  <c r="C100" i="241"/>
  <c r="S99" i="241"/>
  <c r="O99" i="241"/>
  <c r="K99" i="241"/>
  <c r="G99" i="241"/>
  <c r="C99" i="241"/>
  <c r="S98" i="241"/>
  <c r="O98" i="241"/>
  <c r="K98" i="241"/>
  <c r="G98" i="241"/>
  <c r="C98" i="241"/>
  <c r="S97" i="241"/>
  <c r="S96" i="241"/>
  <c r="O96" i="241"/>
  <c r="K96" i="241"/>
  <c r="G96" i="241"/>
  <c r="C96" i="241"/>
  <c r="S95" i="241"/>
  <c r="O95" i="241"/>
  <c r="K95" i="241"/>
  <c r="G95" i="241"/>
  <c r="C95" i="241"/>
  <c r="S94" i="241"/>
  <c r="O94" i="241"/>
  <c r="K94" i="241"/>
  <c r="G94" i="241"/>
  <c r="C94" i="241"/>
  <c r="S93" i="241"/>
  <c r="C93" i="241"/>
  <c r="S92" i="241"/>
  <c r="O92" i="241"/>
  <c r="K92" i="241"/>
  <c r="G92" i="241"/>
  <c r="S91" i="241"/>
  <c r="O91" i="241"/>
  <c r="K91" i="241"/>
  <c r="G91" i="241"/>
  <c r="S90" i="241"/>
  <c r="O90" i="241"/>
  <c r="K90" i="241"/>
  <c r="G90" i="241"/>
  <c r="S89" i="241"/>
  <c r="C89" i="241"/>
  <c r="S88" i="241"/>
  <c r="O88" i="241"/>
  <c r="K88" i="241"/>
  <c r="S87" i="241"/>
  <c r="O87" i="241"/>
  <c r="K87" i="241"/>
  <c r="G87" i="241"/>
  <c r="C87" i="241"/>
  <c r="S86" i="241"/>
  <c r="O86" i="241"/>
  <c r="K86" i="241"/>
  <c r="G86" i="241"/>
  <c r="C86" i="241"/>
  <c r="G85" i="241"/>
  <c r="C85" i="241"/>
  <c r="S84" i="241"/>
  <c r="O84" i="241"/>
  <c r="S83" i="241"/>
  <c r="O83" i="241"/>
  <c r="K83" i="241"/>
  <c r="G83" i="241"/>
  <c r="C83" i="241"/>
  <c r="S82" i="241"/>
  <c r="O82" i="241"/>
  <c r="K82" i="241"/>
  <c r="G82" i="241"/>
  <c r="C82" i="241"/>
  <c r="K81" i="241"/>
  <c r="G81" i="241"/>
  <c r="C81" i="241"/>
  <c r="S79" i="241"/>
  <c r="O79" i="241"/>
  <c r="K79" i="241"/>
  <c r="G79" i="241"/>
  <c r="C79" i="241"/>
  <c r="S78" i="241"/>
  <c r="O78" i="241"/>
  <c r="K78" i="241"/>
  <c r="G78" i="241"/>
  <c r="C78" i="241"/>
  <c r="S77" i="241"/>
  <c r="O77" i="241"/>
  <c r="K77" i="241"/>
  <c r="G77" i="241"/>
  <c r="C77" i="241"/>
  <c r="C76" i="241"/>
  <c r="S75" i="241"/>
  <c r="O75" i="241"/>
  <c r="K75" i="241"/>
  <c r="G75" i="241"/>
  <c r="C75" i="241"/>
  <c r="S74" i="241"/>
  <c r="O74" i="241"/>
  <c r="K74" i="241"/>
  <c r="G74" i="241"/>
  <c r="C74" i="241"/>
  <c r="S73" i="241"/>
  <c r="O73" i="241"/>
  <c r="K73" i="241"/>
  <c r="G73" i="241"/>
  <c r="C73" i="241"/>
  <c r="B139" i="241"/>
  <c r="J138" i="241"/>
  <c r="F138" i="241"/>
  <c r="B138" i="241"/>
  <c r="J137" i="241"/>
  <c r="F137" i="241"/>
  <c r="B137" i="241"/>
  <c r="J136" i="241"/>
  <c r="F136" i="241"/>
  <c r="B136" i="241"/>
  <c r="R135" i="241"/>
  <c r="N135" i="241"/>
  <c r="J135" i="241"/>
  <c r="F135" i="241"/>
  <c r="A135" i="241"/>
  <c r="R134" i="241"/>
  <c r="N134" i="241"/>
  <c r="J134" i="241"/>
  <c r="F134" i="241"/>
  <c r="B134" i="241"/>
  <c r="R133" i="241"/>
  <c r="N133" i="241"/>
  <c r="J133" i="241"/>
  <c r="F133" i="241"/>
  <c r="B133" i="241"/>
  <c r="R132" i="241"/>
  <c r="N132" i="241"/>
  <c r="J132" i="241"/>
  <c r="F132" i="241"/>
  <c r="B132" i="241"/>
  <c r="R131" i="241"/>
  <c r="N131" i="241"/>
  <c r="J131" i="241"/>
  <c r="F131" i="241"/>
  <c r="B131" i="241"/>
  <c r="Q130" i="241"/>
  <c r="N130" i="241"/>
  <c r="J130" i="241"/>
  <c r="E130" i="241"/>
  <c r="B130" i="241"/>
  <c r="R129" i="241"/>
  <c r="N129" i="241"/>
  <c r="J129" i="241"/>
  <c r="F129" i="241"/>
  <c r="B129" i="241"/>
  <c r="R128" i="241"/>
  <c r="N128" i="241"/>
  <c r="J128" i="241"/>
  <c r="F128" i="241"/>
  <c r="B128" i="241"/>
  <c r="R127" i="241"/>
  <c r="N127" i="241"/>
  <c r="J127" i="241"/>
  <c r="F127" i="241"/>
  <c r="B127" i="241"/>
  <c r="R126" i="241"/>
  <c r="N126" i="241"/>
  <c r="I126" i="241"/>
  <c r="F126" i="241"/>
  <c r="B126" i="241"/>
  <c r="R125" i="241"/>
  <c r="N125" i="241"/>
  <c r="J125" i="241"/>
  <c r="F125" i="241"/>
  <c r="B125" i="241"/>
  <c r="Q124" i="241"/>
  <c r="N124" i="241"/>
  <c r="J124" i="241"/>
  <c r="F124" i="241"/>
  <c r="B124" i="241"/>
  <c r="R123" i="241"/>
  <c r="M123" i="241"/>
  <c r="J123" i="241"/>
  <c r="F123" i="241"/>
  <c r="B123" i="241"/>
  <c r="R122" i="241"/>
  <c r="N122" i="241"/>
  <c r="J122" i="241"/>
  <c r="F122" i="241"/>
  <c r="B122" i="241"/>
  <c r="R121" i="241"/>
  <c r="N121" i="241"/>
  <c r="J121" i="241"/>
  <c r="F121" i="241"/>
  <c r="B121" i="241"/>
  <c r="R120" i="241"/>
  <c r="N120" i="241"/>
  <c r="J120" i="241"/>
  <c r="F120" i="241"/>
  <c r="B120" i="241"/>
  <c r="R119" i="241"/>
  <c r="N119" i="241"/>
  <c r="J119" i="241"/>
  <c r="F119" i="241"/>
  <c r="B119" i="241"/>
  <c r="Q118" i="241"/>
  <c r="N118" i="241"/>
  <c r="J118" i="241"/>
  <c r="F118" i="241"/>
  <c r="B118" i="241"/>
  <c r="R117" i="241"/>
  <c r="N117" i="241"/>
  <c r="J117" i="241"/>
  <c r="F117" i="241"/>
  <c r="B117" i="241"/>
  <c r="R116" i="241"/>
  <c r="N116" i="241"/>
  <c r="J116" i="241"/>
  <c r="F116" i="241"/>
  <c r="B116" i="241"/>
  <c r="R115" i="241"/>
  <c r="N115" i="241"/>
  <c r="J115" i="241"/>
  <c r="F115" i="241"/>
  <c r="B115" i="241"/>
  <c r="R114" i="241"/>
  <c r="N114" i="241"/>
  <c r="J114" i="241"/>
  <c r="F114" i="241"/>
  <c r="A114" i="241"/>
  <c r="R113" i="241"/>
  <c r="N113" i="241"/>
  <c r="J113" i="241"/>
  <c r="F113" i="241"/>
  <c r="Q112" i="241"/>
  <c r="M112" i="241"/>
  <c r="J112" i="241"/>
  <c r="F112" i="241"/>
  <c r="Q111" i="241"/>
  <c r="N111" i="241"/>
  <c r="J111" i="241"/>
  <c r="F111" i="241"/>
  <c r="B111" i="241"/>
  <c r="Q110" i="241"/>
  <c r="N110" i="241"/>
  <c r="J110" i="241"/>
  <c r="F110" i="241"/>
  <c r="B110" i="241"/>
  <c r="Q109" i="241"/>
  <c r="N109" i="241"/>
  <c r="J109" i="241"/>
  <c r="E109" i="241"/>
  <c r="B109" i="241"/>
  <c r="Q108" i="241"/>
  <c r="N108" i="241"/>
  <c r="J108" i="241"/>
  <c r="F108" i="241"/>
  <c r="Q107" i="241"/>
  <c r="N107" i="241"/>
  <c r="J107" i="241"/>
  <c r="F107" i="241"/>
  <c r="Q106" i="241"/>
  <c r="N106" i="241"/>
  <c r="J106" i="241"/>
  <c r="F106" i="241"/>
  <c r="B106" i="241"/>
  <c r="Q105" i="241"/>
  <c r="N105" i="241"/>
  <c r="I105" i="241"/>
  <c r="F105" i="241"/>
  <c r="B105" i="241"/>
  <c r="Q104" i="241"/>
  <c r="N104" i="241"/>
  <c r="J104" i="241"/>
  <c r="F104" i="241"/>
  <c r="B104" i="241"/>
  <c r="Q103" i="241"/>
  <c r="N103" i="241"/>
  <c r="J103" i="241"/>
  <c r="F103" i="241"/>
  <c r="B103" i="241"/>
  <c r="Q102" i="241"/>
  <c r="N102" i="241"/>
  <c r="J102" i="241"/>
  <c r="F102" i="241"/>
  <c r="B102" i="241"/>
  <c r="Q101" i="241"/>
  <c r="M101" i="241"/>
  <c r="J101" i="241"/>
  <c r="F101" i="241"/>
  <c r="B101" i="241"/>
  <c r="Q100" i="241"/>
  <c r="N100" i="241"/>
  <c r="J100" i="241"/>
  <c r="F100" i="241"/>
  <c r="B100" i="241"/>
  <c r="Q99" i="241"/>
  <c r="N99" i="241"/>
  <c r="J99" i="241"/>
  <c r="F99" i="241"/>
  <c r="B99" i="241"/>
  <c r="Q98" i="241"/>
  <c r="N98" i="241"/>
  <c r="J98" i="241"/>
  <c r="F98" i="241"/>
  <c r="B98" i="241"/>
  <c r="Q97" i="241"/>
  <c r="N97" i="241"/>
  <c r="J97" i="241"/>
  <c r="F97" i="241"/>
  <c r="B97" i="241"/>
  <c r="Q96" i="241"/>
  <c r="N96" i="241"/>
  <c r="J96" i="241"/>
  <c r="F96" i="241"/>
  <c r="B96" i="241"/>
  <c r="Q95" i="241"/>
  <c r="N95" i="241"/>
  <c r="J95" i="241"/>
  <c r="F95" i="241"/>
  <c r="B95" i="241"/>
  <c r="Q94" i="241"/>
  <c r="N94" i="241"/>
  <c r="J94" i="241"/>
  <c r="F94" i="241"/>
  <c r="B94" i="241"/>
  <c r="Q93" i="241"/>
  <c r="N93" i="241"/>
  <c r="J93" i="241"/>
  <c r="F93" i="241"/>
  <c r="B93" i="241"/>
  <c r="Q92" i="241"/>
  <c r="N92" i="241"/>
  <c r="J92" i="241"/>
  <c r="F92" i="241"/>
  <c r="B92" i="241"/>
  <c r="Q91" i="241"/>
  <c r="N91" i="241"/>
  <c r="J91" i="241"/>
  <c r="F91" i="241"/>
  <c r="Q90" i="241"/>
  <c r="N90" i="241"/>
  <c r="J90" i="241"/>
  <c r="F90" i="241"/>
  <c r="Q89" i="241"/>
  <c r="N89" i="241"/>
  <c r="J89" i="241"/>
  <c r="F89" i="241"/>
  <c r="A89" i="241"/>
  <c r="Q88" i="241"/>
  <c r="N88" i="241"/>
  <c r="J88" i="241"/>
  <c r="E88" i="241"/>
  <c r="A88" i="241"/>
  <c r="Q87" i="241"/>
  <c r="N87" i="241"/>
  <c r="J87" i="241"/>
  <c r="F87" i="241"/>
  <c r="A87" i="241"/>
  <c r="Q86" i="241"/>
  <c r="N86" i="241"/>
  <c r="J86" i="241"/>
  <c r="F86" i="241"/>
  <c r="A86" i="241"/>
  <c r="Q85" i="241"/>
  <c r="N85" i="241"/>
  <c r="J85" i="241"/>
  <c r="F85" i="241"/>
  <c r="A85" i="241"/>
  <c r="Q84" i="241"/>
  <c r="N84" i="241"/>
  <c r="I84" i="241"/>
  <c r="F84" i="241"/>
  <c r="A84" i="241"/>
  <c r="Q83" i="241"/>
  <c r="N83" i="241"/>
  <c r="J83" i="241"/>
  <c r="F83" i="241"/>
  <c r="A83" i="241"/>
  <c r="Q82" i="241"/>
  <c r="N82" i="241"/>
  <c r="J82" i="241"/>
  <c r="F82" i="241"/>
  <c r="A82" i="241"/>
  <c r="Q81" i="241"/>
  <c r="N81" i="241"/>
  <c r="J81" i="241"/>
  <c r="F81" i="241"/>
  <c r="A81" i="241"/>
  <c r="M80" i="241"/>
  <c r="J80" i="241"/>
  <c r="F80" i="241"/>
  <c r="A80" i="241"/>
  <c r="R79" i="241"/>
  <c r="N79" i="241"/>
  <c r="J79" i="241"/>
  <c r="F79" i="241"/>
  <c r="A79" i="241"/>
  <c r="R78" i="241"/>
  <c r="N78" i="241"/>
  <c r="J78" i="241"/>
  <c r="F78" i="241"/>
  <c r="A78" i="241"/>
  <c r="R77" i="241"/>
  <c r="N77" i="241"/>
  <c r="J77" i="241"/>
  <c r="F77" i="241"/>
  <c r="A77" i="241"/>
  <c r="R76" i="241"/>
  <c r="N76" i="241"/>
  <c r="J76" i="241"/>
  <c r="F76" i="241"/>
  <c r="A76" i="241"/>
  <c r="R75" i="241"/>
  <c r="N75" i="241"/>
  <c r="J75" i="241"/>
  <c r="F75" i="241"/>
  <c r="A75" i="241"/>
  <c r="R74" i="241"/>
  <c r="N74" i="241"/>
  <c r="J74" i="241"/>
  <c r="F74" i="241"/>
  <c r="A74" i="241"/>
  <c r="R73" i="241"/>
  <c r="N73" i="241"/>
  <c r="J73" i="241"/>
  <c r="F73" i="241"/>
  <c r="A73" i="241"/>
  <c r="R72" i="241"/>
  <c r="N72" i="241"/>
  <c r="J72" i="241"/>
  <c r="F72" i="241"/>
  <c r="A72" i="241"/>
  <c r="Q71" i="241"/>
  <c r="M71" i="241"/>
  <c r="I71" i="241"/>
  <c r="E71" i="241"/>
  <c r="A70" i="241"/>
  <c r="C139" i="240"/>
  <c r="K138" i="240"/>
  <c r="G138" i="240"/>
  <c r="C138" i="240"/>
  <c r="K137" i="240"/>
  <c r="G137" i="240"/>
  <c r="C137" i="240"/>
  <c r="K136" i="240"/>
  <c r="G136" i="240"/>
  <c r="S135" i="240"/>
  <c r="O135" i="240"/>
  <c r="S134" i="240"/>
  <c r="O134" i="240"/>
  <c r="K134" i="240"/>
  <c r="G134" i="240"/>
  <c r="C134" i="240"/>
  <c r="S133" i="240"/>
  <c r="O133" i="240"/>
  <c r="K133" i="240"/>
  <c r="G133" i="240"/>
  <c r="C133" i="240"/>
  <c r="S132" i="240"/>
  <c r="K132" i="240"/>
  <c r="G132" i="240"/>
  <c r="C132" i="240"/>
  <c r="S131" i="240"/>
  <c r="O131" i="240"/>
  <c r="O130" i="240"/>
  <c r="K130" i="240"/>
  <c r="C130" i="240"/>
  <c r="S129" i="240"/>
  <c r="O129" i="240"/>
  <c r="K129" i="240"/>
  <c r="G129" i="240"/>
  <c r="C129" i="240"/>
  <c r="S128" i="240"/>
  <c r="K128" i="240"/>
  <c r="G128" i="240"/>
  <c r="C128" i="240"/>
  <c r="S127" i="240"/>
  <c r="O127" i="240"/>
  <c r="G127" i="240"/>
  <c r="S126" i="240"/>
  <c r="O126" i="240"/>
  <c r="C126" i="240"/>
  <c r="S125" i="240"/>
  <c r="O125" i="240"/>
  <c r="K125" i="240"/>
  <c r="G125" i="240"/>
  <c r="C125" i="240"/>
  <c r="K124" i="240"/>
  <c r="G124" i="240"/>
  <c r="C124" i="240"/>
  <c r="S123" i="240"/>
  <c r="K123" i="240"/>
  <c r="G123" i="240"/>
  <c r="S122" i="240"/>
  <c r="O122" i="240"/>
  <c r="C122" i="240"/>
  <c r="S121" i="240"/>
  <c r="K121" i="240"/>
  <c r="G121" i="240"/>
  <c r="C121" i="240"/>
  <c r="S120" i="240"/>
  <c r="O120" i="240"/>
  <c r="K120" i="240"/>
  <c r="G120" i="240"/>
  <c r="C120" i="240"/>
  <c r="S119" i="240"/>
  <c r="K119" i="240"/>
  <c r="G119" i="240"/>
  <c r="O118" i="240"/>
  <c r="C118" i="240"/>
  <c r="S117" i="240"/>
  <c r="K117" i="240"/>
  <c r="G117" i="240"/>
  <c r="C117" i="240"/>
  <c r="S116" i="240"/>
  <c r="O116" i="240"/>
  <c r="K116" i="240"/>
  <c r="G116" i="240"/>
  <c r="C116" i="240"/>
  <c r="S115" i="240"/>
  <c r="K115" i="240"/>
  <c r="G115" i="240"/>
  <c r="S114" i="240"/>
  <c r="O114" i="240"/>
  <c r="S113" i="240"/>
  <c r="K113" i="240"/>
  <c r="G113" i="240"/>
  <c r="K112" i="240"/>
  <c r="G112" i="240"/>
  <c r="C112" i="240"/>
  <c r="S111" i="240"/>
  <c r="O111" i="240"/>
  <c r="K111" i="240"/>
  <c r="G111" i="240"/>
  <c r="C111" i="240"/>
  <c r="S110" i="240"/>
  <c r="C110" i="240"/>
  <c r="S109" i="240"/>
  <c r="O109" i="240"/>
  <c r="K109" i="240"/>
  <c r="C109" i="240"/>
  <c r="S108" i="240"/>
  <c r="K108" i="240"/>
  <c r="G108" i="240"/>
  <c r="S107" i="240"/>
  <c r="O107" i="240"/>
  <c r="K107" i="240"/>
  <c r="G107" i="240"/>
  <c r="S106" i="240"/>
  <c r="G106" i="240"/>
  <c r="C106" i="240"/>
  <c r="S105" i="240"/>
  <c r="O105" i="240"/>
  <c r="C105" i="240"/>
  <c r="S104" i="240"/>
  <c r="K104" i="240"/>
  <c r="G104" i="240"/>
  <c r="C104" i="240"/>
  <c r="S103" i="240"/>
  <c r="O103" i="240"/>
  <c r="K103" i="240"/>
  <c r="G103" i="240"/>
  <c r="C103" i="240"/>
  <c r="S102" i="240"/>
  <c r="K102" i="240"/>
  <c r="G102" i="240"/>
  <c r="S101" i="240"/>
  <c r="C101" i="240"/>
  <c r="S100" i="240"/>
  <c r="O100" i="240"/>
  <c r="K100" i="240"/>
  <c r="G100" i="240"/>
  <c r="C100" i="240"/>
  <c r="S99" i="240"/>
  <c r="O99" i="240"/>
  <c r="K99" i="240"/>
  <c r="G99" i="240"/>
  <c r="C99" i="240"/>
  <c r="S98" i="240"/>
  <c r="O98" i="240"/>
  <c r="K98" i="240"/>
  <c r="G98" i="240"/>
  <c r="C98" i="240"/>
  <c r="S97" i="240"/>
  <c r="S96" i="240"/>
  <c r="O96" i="240"/>
  <c r="K96" i="240"/>
  <c r="G96" i="240"/>
  <c r="C96" i="240"/>
  <c r="S95" i="240"/>
  <c r="O95" i="240"/>
  <c r="K95" i="240"/>
  <c r="G95" i="240"/>
  <c r="C95" i="240"/>
  <c r="S94" i="240"/>
  <c r="O94" i="240"/>
  <c r="K94" i="240"/>
  <c r="G94" i="240"/>
  <c r="C94" i="240"/>
  <c r="S93" i="240"/>
  <c r="C93" i="240"/>
  <c r="S92" i="240"/>
  <c r="O92" i="240"/>
  <c r="K92" i="240"/>
  <c r="G92" i="240"/>
  <c r="S91" i="240"/>
  <c r="O91" i="240"/>
  <c r="K91" i="240"/>
  <c r="G91" i="240"/>
  <c r="S90" i="240"/>
  <c r="O90" i="240"/>
  <c r="K90" i="240"/>
  <c r="G90" i="240"/>
  <c r="S89" i="240"/>
  <c r="C89" i="240"/>
  <c r="S88" i="240"/>
  <c r="O88" i="240"/>
  <c r="K88" i="240"/>
  <c r="S87" i="240"/>
  <c r="O87" i="240"/>
  <c r="K87" i="240"/>
  <c r="G87" i="240"/>
  <c r="C87" i="240"/>
  <c r="S86" i="240"/>
  <c r="O86" i="240"/>
  <c r="K86" i="240"/>
  <c r="G86" i="240"/>
  <c r="C86" i="240"/>
  <c r="G85" i="240"/>
  <c r="C85" i="240"/>
  <c r="S84" i="240"/>
  <c r="O84" i="240"/>
  <c r="S83" i="240"/>
  <c r="O83" i="240"/>
  <c r="K83" i="240"/>
  <c r="G83" i="240"/>
  <c r="C83" i="240"/>
  <c r="S82" i="240"/>
  <c r="O82" i="240"/>
  <c r="K82" i="240"/>
  <c r="G82" i="240"/>
  <c r="C82" i="240"/>
  <c r="K81" i="240"/>
  <c r="G81" i="240"/>
  <c r="C81" i="240"/>
  <c r="S79" i="240"/>
  <c r="O79" i="240"/>
  <c r="K79" i="240"/>
  <c r="G79" i="240"/>
  <c r="C79" i="240"/>
  <c r="S78" i="240"/>
  <c r="O78" i="240"/>
  <c r="K78" i="240"/>
  <c r="G78" i="240"/>
  <c r="C78" i="240"/>
  <c r="S77" i="240"/>
  <c r="O77" i="240"/>
  <c r="K77" i="240"/>
  <c r="G77" i="240"/>
  <c r="C77" i="240"/>
  <c r="C76" i="240"/>
  <c r="S75" i="240"/>
  <c r="O75" i="240"/>
  <c r="K75" i="240"/>
  <c r="G75" i="240"/>
  <c r="C75" i="240"/>
  <c r="S74" i="240"/>
  <c r="O74" i="240"/>
  <c r="K74" i="240"/>
  <c r="G74" i="240"/>
  <c r="C74" i="240"/>
  <c r="S73" i="240"/>
  <c r="O73" i="240"/>
  <c r="K73" i="240"/>
  <c r="G73" i="240"/>
  <c r="C73" i="240"/>
  <c r="B139" i="240"/>
  <c r="J138" i="240"/>
  <c r="F138" i="240"/>
  <c r="B138" i="240"/>
  <c r="J137" i="240"/>
  <c r="F137" i="240"/>
  <c r="B137" i="240"/>
  <c r="J136" i="240"/>
  <c r="F136" i="240"/>
  <c r="B136" i="240"/>
  <c r="R135" i="240"/>
  <c r="N135" i="240"/>
  <c r="J135" i="240"/>
  <c r="F135" i="240"/>
  <c r="A135" i="240"/>
  <c r="R134" i="240"/>
  <c r="N134" i="240"/>
  <c r="J134" i="240"/>
  <c r="F134" i="240"/>
  <c r="B134" i="240"/>
  <c r="R133" i="240"/>
  <c r="N133" i="240"/>
  <c r="J133" i="240"/>
  <c r="F133" i="240"/>
  <c r="B133" i="240"/>
  <c r="R132" i="240"/>
  <c r="N132" i="240"/>
  <c r="J132" i="240"/>
  <c r="F132" i="240"/>
  <c r="B132" i="240"/>
  <c r="R131" i="240"/>
  <c r="N131" i="240"/>
  <c r="J131" i="240"/>
  <c r="F131" i="240"/>
  <c r="B131" i="240"/>
  <c r="Q130" i="240"/>
  <c r="N130" i="240"/>
  <c r="J130" i="240"/>
  <c r="E130" i="240"/>
  <c r="B130" i="240"/>
  <c r="R129" i="240"/>
  <c r="N129" i="240"/>
  <c r="J129" i="240"/>
  <c r="F129" i="240"/>
  <c r="B129" i="240"/>
  <c r="R128" i="240"/>
  <c r="N128" i="240"/>
  <c r="J128" i="240"/>
  <c r="F128" i="240"/>
  <c r="B128" i="240"/>
  <c r="R127" i="240"/>
  <c r="N127" i="240"/>
  <c r="J127" i="240"/>
  <c r="F127" i="240"/>
  <c r="B127" i="240"/>
  <c r="R126" i="240"/>
  <c r="N126" i="240"/>
  <c r="I126" i="240"/>
  <c r="F126" i="240"/>
  <c r="B126" i="240"/>
  <c r="R125" i="240"/>
  <c r="N125" i="240"/>
  <c r="J125" i="240"/>
  <c r="F125" i="240"/>
  <c r="B125" i="240"/>
  <c r="Q124" i="240"/>
  <c r="N124" i="240"/>
  <c r="J124" i="240"/>
  <c r="F124" i="240"/>
  <c r="B124" i="240"/>
  <c r="R123" i="240"/>
  <c r="M123" i="240"/>
  <c r="J123" i="240"/>
  <c r="F123" i="240"/>
  <c r="B123" i="240"/>
  <c r="R122" i="240"/>
  <c r="N122" i="240"/>
  <c r="J122" i="240"/>
  <c r="F122" i="240"/>
  <c r="B122" i="240"/>
  <c r="R121" i="240"/>
  <c r="N121" i="240"/>
  <c r="J121" i="240"/>
  <c r="F121" i="240"/>
  <c r="B121" i="240"/>
  <c r="R120" i="240"/>
  <c r="N120" i="240"/>
  <c r="J120" i="240"/>
  <c r="F120" i="240"/>
  <c r="B120" i="240"/>
  <c r="R119" i="240"/>
  <c r="N119" i="240"/>
  <c r="J119" i="240"/>
  <c r="F119" i="240"/>
  <c r="B119" i="240"/>
  <c r="Q118" i="240"/>
  <c r="N118" i="240"/>
  <c r="J118" i="240"/>
  <c r="F118" i="240"/>
  <c r="B118" i="240"/>
  <c r="R117" i="240"/>
  <c r="N117" i="240"/>
  <c r="J117" i="240"/>
  <c r="F117" i="240"/>
  <c r="B117" i="240"/>
  <c r="R116" i="240"/>
  <c r="N116" i="240"/>
  <c r="J116" i="240"/>
  <c r="F116" i="240"/>
  <c r="B116" i="240"/>
  <c r="R115" i="240"/>
  <c r="N115" i="240"/>
  <c r="J115" i="240"/>
  <c r="F115" i="240"/>
  <c r="B115" i="240"/>
  <c r="R114" i="240"/>
  <c r="N114" i="240"/>
  <c r="J114" i="240"/>
  <c r="F114" i="240"/>
  <c r="A114" i="240"/>
  <c r="R113" i="240"/>
  <c r="N113" i="240"/>
  <c r="J113" i="240"/>
  <c r="F113" i="240"/>
  <c r="Q112" i="240"/>
  <c r="M112" i="240"/>
  <c r="J112" i="240"/>
  <c r="F112" i="240"/>
  <c r="Q111" i="240"/>
  <c r="N111" i="240"/>
  <c r="J111" i="240"/>
  <c r="F111" i="240"/>
  <c r="B111" i="240"/>
  <c r="Q110" i="240"/>
  <c r="N110" i="240"/>
  <c r="J110" i="240"/>
  <c r="F110" i="240"/>
  <c r="B110" i="240"/>
  <c r="Q109" i="240"/>
  <c r="N109" i="240"/>
  <c r="J109" i="240"/>
  <c r="E109" i="240"/>
  <c r="B109" i="240"/>
  <c r="Q108" i="240"/>
  <c r="N108" i="240"/>
  <c r="J108" i="240"/>
  <c r="F108" i="240"/>
  <c r="Q107" i="240"/>
  <c r="N107" i="240"/>
  <c r="J107" i="240"/>
  <c r="F107" i="240"/>
  <c r="Q106" i="240"/>
  <c r="N106" i="240"/>
  <c r="J106" i="240"/>
  <c r="F106" i="240"/>
  <c r="B106" i="240"/>
  <c r="Q105" i="240"/>
  <c r="N105" i="240"/>
  <c r="I105" i="240"/>
  <c r="F105" i="240"/>
  <c r="B105" i="240"/>
  <c r="Q104" i="240"/>
  <c r="N104" i="240"/>
  <c r="J104" i="240"/>
  <c r="F104" i="240"/>
  <c r="B104" i="240"/>
  <c r="Q103" i="240"/>
  <c r="N103" i="240"/>
  <c r="J103" i="240"/>
  <c r="F103" i="240"/>
  <c r="B103" i="240"/>
  <c r="Q102" i="240"/>
  <c r="N102" i="240"/>
  <c r="J102" i="240"/>
  <c r="F102" i="240"/>
  <c r="B102" i="240"/>
  <c r="Q101" i="240"/>
  <c r="M101" i="240"/>
  <c r="J101" i="240"/>
  <c r="F101" i="240"/>
  <c r="B101" i="240"/>
  <c r="Q100" i="240"/>
  <c r="N100" i="240"/>
  <c r="J100" i="240"/>
  <c r="F100" i="240"/>
  <c r="B100" i="240"/>
  <c r="Q99" i="240"/>
  <c r="N99" i="240"/>
  <c r="J99" i="240"/>
  <c r="F99" i="240"/>
  <c r="B99" i="240"/>
  <c r="Q98" i="240"/>
  <c r="N98" i="240"/>
  <c r="J98" i="240"/>
  <c r="F98" i="240"/>
  <c r="B98" i="240"/>
  <c r="Q97" i="240"/>
  <c r="N97" i="240"/>
  <c r="J97" i="240"/>
  <c r="F97" i="240"/>
  <c r="B97" i="240"/>
  <c r="Q96" i="240"/>
  <c r="N96" i="240"/>
  <c r="J96" i="240"/>
  <c r="F96" i="240"/>
  <c r="B96" i="240"/>
  <c r="Q95" i="240"/>
  <c r="N95" i="240"/>
  <c r="J95" i="240"/>
  <c r="F95" i="240"/>
  <c r="B95" i="240"/>
  <c r="Q94" i="240"/>
  <c r="N94" i="240"/>
  <c r="J94" i="240"/>
  <c r="F94" i="240"/>
  <c r="B94" i="240"/>
  <c r="Q93" i="240"/>
  <c r="N93" i="240"/>
  <c r="J93" i="240"/>
  <c r="F93" i="240"/>
  <c r="B93" i="240"/>
  <c r="Q92" i="240"/>
  <c r="N92" i="240"/>
  <c r="J92" i="240"/>
  <c r="F92" i="240"/>
  <c r="B92" i="240"/>
  <c r="Q91" i="240"/>
  <c r="N91" i="240"/>
  <c r="J91" i="240"/>
  <c r="F91" i="240"/>
  <c r="Q90" i="240"/>
  <c r="N90" i="240"/>
  <c r="J90" i="240"/>
  <c r="F90" i="240"/>
  <c r="Q89" i="240"/>
  <c r="N89" i="240"/>
  <c r="J89" i="240"/>
  <c r="F89" i="240"/>
  <c r="A89" i="240"/>
  <c r="Q88" i="240"/>
  <c r="N88" i="240"/>
  <c r="J88" i="240"/>
  <c r="E88" i="240"/>
  <c r="A88" i="240"/>
  <c r="Q87" i="240"/>
  <c r="N87" i="240"/>
  <c r="J87" i="240"/>
  <c r="F87" i="240"/>
  <c r="A87" i="240"/>
  <c r="Q86" i="240"/>
  <c r="N86" i="240"/>
  <c r="J86" i="240"/>
  <c r="F86" i="240"/>
  <c r="A86" i="240"/>
  <c r="Q85" i="240"/>
  <c r="N85" i="240"/>
  <c r="J85" i="240"/>
  <c r="F85" i="240"/>
  <c r="A85" i="240"/>
  <c r="Q84" i="240"/>
  <c r="N84" i="240"/>
  <c r="I84" i="240"/>
  <c r="F84" i="240"/>
  <c r="A84" i="240"/>
  <c r="Q83" i="240"/>
  <c r="N83" i="240"/>
  <c r="J83" i="240"/>
  <c r="F83" i="240"/>
  <c r="A83" i="240"/>
  <c r="Q82" i="240"/>
  <c r="N82" i="240"/>
  <c r="J82" i="240"/>
  <c r="F82" i="240"/>
  <c r="A82" i="240"/>
  <c r="Q81" i="240"/>
  <c r="N81" i="240"/>
  <c r="J81" i="240"/>
  <c r="F81" i="240"/>
  <c r="A81" i="240"/>
  <c r="M80" i="240"/>
  <c r="J80" i="240"/>
  <c r="F80" i="240"/>
  <c r="A80" i="240"/>
  <c r="R79" i="240"/>
  <c r="N79" i="240"/>
  <c r="J79" i="240"/>
  <c r="F79" i="240"/>
  <c r="A79" i="240"/>
  <c r="R78" i="240"/>
  <c r="N78" i="240"/>
  <c r="J78" i="240"/>
  <c r="F78" i="240"/>
  <c r="A78" i="240"/>
  <c r="R77" i="240"/>
  <c r="N77" i="240"/>
  <c r="J77" i="240"/>
  <c r="F77" i="240"/>
  <c r="A77" i="240"/>
  <c r="R76" i="240"/>
  <c r="N76" i="240"/>
  <c r="J76" i="240"/>
  <c r="F76" i="240"/>
  <c r="A76" i="240"/>
  <c r="R75" i="240"/>
  <c r="N75" i="240"/>
  <c r="J75" i="240"/>
  <c r="F75" i="240"/>
  <c r="A75" i="240"/>
  <c r="R74" i="240"/>
  <c r="N74" i="240"/>
  <c r="J74" i="240"/>
  <c r="F74" i="240"/>
  <c r="A74" i="240"/>
  <c r="R73" i="240"/>
  <c r="N73" i="240"/>
  <c r="J73" i="240"/>
  <c r="F73" i="240"/>
  <c r="A73" i="240"/>
  <c r="R72" i="240"/>
  <c r="N72" i="240"/>
  <c r="J72" i="240"/>
  <c r="F72" i="240"/>
  <c r="A72" i="240"/>
  <c r="Q71" i="240"/>
  <c r="M71" i="240"/>
  <c r="I71" i="240"/>
  <c r="E71" i="240"/>
  <c r="A70" i="240"/>
  <c r="G184" i="214"/>
  <c r="G183" i="214"/>
  <c r="S182" i="214"/>
  <c r="O182" i="214"/>
  <c r="K182" i="214"/>
  <c r="G182" i="214"/>
  <c r="S181" i="214"/>
  <c r="O181" i="214"/>
  <c r="K181" i="214"/>
  <c r="G181" i="214"/>
  <c r="S180" i="214"/>
  <c r="O180" i="214"/>
  <c r="K180" i="214"/>
  <c r="G180" i="214"/>
  <c r="S179" i="214"/>
  <c r="O179" i="214"/>
  <c r="K179" i="214"/>
  <c r="G179" i="214"/>
  <c r="S178" i="214"/>
  <c r="O178" i="214"/>
  <c r="K178" i="214"/>
  <c r="G178" i="214"/>
  <c r="S177" i="214"/>
  <c r="O177" i="214"/>
  <c r="K177" i="214"/>
  <c r="G177" i="214"/>
  <c r="S176" i="214"/>
  <c r="O176" i="214"/>
  <c r="K176" i="214"/>
  <c r="G176" i="214"/>
  <c r="S175" i="214"/>
  <c r="O175" i="214"/>
  <c r="K175" i="214"/>
  <c r="G175" i="214"/>
  <c r="S174" i="214"/>
  <c r="O174" i="214"/>
  <c r="K174" i="214"/>
  <c r="G174" i="214"/>
  <c r="S173" i="214"/>
  <c r="O173" i="214"/>
  <c r="K173" i="214"/>
  <c r="G173" i="214"/>
  <c r="S172" i="214"/>
  <c r="O172" i="214"/>
  <c r="K172" i="214"/>
  <c r="G172" i="214"/>
  <c r="S171" i="214"/>
  <c r="O171" i="214"/>
  <c r="K171" i="214"/>
  <c r="G171" i="214"/>
  <c r="S170" i="214"/>
  <c r="O170" i="214"/>
  <c r="K170" i="214"/>
  <c r="G170" i="214"/>
  <c r="S169" i="214"/>
  <c r="O169" i="214"/>
  <c r="K169" i="214"/>
  <c r="G169" i="214"/>
  <c r="S168" i="214"/>
  <c r="O168" i="214"/>
  <c r="K168" i="214"/>
  <c r="G168" i="214"/>
  <c r="S167" i="214"/>
  <c r="O167" i="214"/>
  <c r="K167" i="214"/>
  <c r="G167" i="214"/>
  <c r="S166" i="214"/>
  <c r="O166" i="214"/>
  <c r="K166" i="214"/>
  <c r="G166" i="214"/>
  <c r="S165" i="214"/>
  <c r="O165" i="214"/>
  <c r="K165" i="214"/>
  <c r="G165" i="214"/>
  <c r="S164" i="214"/>
  <c r="O164" i="214"/>
  <c r="K164" i="214"/>
  <c r="G164" i="214"/>
  <c r="S163" i="214"/>
  <c r="O163" i="214"/>
  <c r="K163" i="214"/>
  <c r="G163" i="214"/>
  <c r="G162" i="214"/>
  <c r="S161" i="214"/>
  <c r="O161" i="214"/>
  <c r="K161" i="214"/>
  <c r="G161" i="214"/>
  <c r="S160" i="214"/>
  <c r="O160" i="214"/>
  <c r="K160" i="214"/>
  <c r="G160" i="214"/>
  <c r="C160" i="214"/>
  <c r="S159" i="214"/>
  <c r="O159" i="214"/>
  <c r="K159" i="214"/>
  <c r="G159" i="214"/>
  <c r="C159" i="214"/>
  <c r="S158" i="214"/>
  <c r="O158" i="214"/>
  <c r="K158" i="214"/>
  <c r="G158" i="214"/>
  <c r="C158" i="214"/>
  <c r="S157" i="214"/>
  <c r="O157" i="214"/>
  <c r="K157" i="214"/>
  <c r="G157" i="214"/>
  <c r="C157" i="214"/>
  <c r="S156" i="214"/>
  <c r="O156" i="214"/>
  <c r="K156" i="214"/>
  <c r="G156" i="214"/>
  <c r="C156" i="214"/>
  <c r="S155" i="214"/>
  <c r="O155" i="214"/>
  <c r="K155" i="214"/>
  <c r="G155" i="214"/>
  <c r="C155" i="214"/>
  <c r="S154" i="214"/>
  <c r="O154" i="214"/>
  <c r="K154" i="214"/>
  <c r="G154" i="214"/>
  <c r="C154" i="214"/>
  <c r="S153" i="214"/>
  <c r="O153" i="214"/>
  <c r="K153" i="214"/>
  <c r="G153" i="214"/>
  <c r="S152" i="214"/>
  <c r="O152" i="214"/>
  <c r="K152" i="214"/>
  <c r="G152" i="214"/>
  <c r="S151" i="214"/>
  <c r="O151" i="214"/>
  <c r="K151" i="214"/>
  <c r="G151" i="214"/>
  <c r="S150" i="214"/>
  <c r="O150" i="214"/>
  <c r="K150" i="214"/>
  <c r="G150" i="214"/>
  <c r="S149" i="214"/>
  <c r="O149" i="214"/>
  <c r="K149" i="214"/>
  <c r="G149" i="214"/>
  <c r="S148" i="214"/>
  <c r="O148" i="214"/>
  <c r="K148" i="214"/>
  <c r="G148" i="214"/>
  <c r="C148" i="214"/>
  <c r="S147" i="214"/>
  <c r="O147" i="214"/>
  <c r="K147" i="214"/>
  <c r="G147" i="214"/>
  <c r="C147" i="214"/>
  <c r="S146" i="214"/>
  <c r="O146" i="214"/>
  <c r="K146" i="214"/>
  <c r="G146" i="214"/>
  <c r="C146" i="214"/>
  <c r="S145" i="214"/>
  <c r="O145" i="214"/>
  <c r="K145" i="214"/>
  <c r="G145" i="214"/>
  <c r="C145" i="214"/>
  <c r="S144" i="214"/>
  <c r="O144" i="214"/>
  <c r="K144" i="214"/>
  <c r="G144" i="214"/>
  <c r="C144" i="214"/>
  <c r="S143" i="214"/>
  <c r="O143" i="214"/>
  <c r="K143" i="214"/>
  <c r="G143" i="214"/>
  <c r="C143" i="214"/>
  <c r="S142" i="214"/>
  <c r="O142" i="214"/>
  <c r="K142" i="214"/>
  <c r="G142" i="214"/>
  <c r="G141" i="214"/>
  <c r="C139" i="214"/>
  <c r="K138" i="214"/>
  <c r="G138" i="214"/>
  <c r="C138" i="214"/>
  <c r="K137" i="214"/>
  <c r="G137" i="214"/>
  <c r="C137" i="214"/>
  <c r="K136" i="214"/>
  <c r="G136" i="214"/>
  <c r="S135" i="214"/>
  <c r="O135" i="214"/>
  <c r="S134" i="214"/>
  <c r="O134" i="214"/>
  <c r="K134" i="214"/>
  <c r="G134" i="214"/>
  <c r="C134" i="214"/>
  <c r="S133" i="214"/>
  <c r="O133" i="214"/>
  <c r="K133" i="214"/>
  <c r="G133" i="214"/>
  <c r="C133" i="214"/>
  <c r="S132" i="214"/>
  <c r="K132" i="214"/>
  <c r="G132" i="214"/>
  <c r="C132" i="214"/>
  <c r="S131" i="214"/>
  <c r="O131" i="214"/>
  <c r="O130" i="214"/>
  <c r="K130" i="214"/>
  <c r="C130" i="214"/>
  <c r="S129" i="214"/>
  <c r="O129" i="214"/>
  <c r="K129" i="214"/>
  <c r="G129" i="214"/>
  <c r="C129" i="214"/>
  <c r="S128" i="214"/>
  <c r="K128" i="214"/>
  <c r="G128" i="214"/>
  <c r="C128" i="214"/>
  <c r="S127" i="214"/>
  <c r="O127" i="214"/>
  <c r="G127" i="214"/>
  <c r="S126" i="214"/>
  <c r="O126" i="214"/>
  <c r="C126" i="214"/>
  <c r="S125" i="214"/>
  <c r="O125" i="214"/>
  <c r="K125" i="214"/>
  <c r="G125" i="214"/>
  <c r="C125" i="214"/>
  <c r="K124" i="214"/>
  <c r="G124" i="214"/>
  <c r="C124" i="214"/>
  <c r="S123" i="214"/>
  <c r="K123" i="214"/>
  <c r="G123" i="214"/>
  <c r="S122" i="214"/>
  <c r="O122" i="214"/>
  <c r="C122" i="214"/>
  <c r="S121" i="214"/>
  <c r="K121" i="214"/>
  <c r="G121" i="214"/>
  <c r="C121" i="214"/>
  <c r="S120" i="214"/>
  <c r="O120" i="214"/>
  <c r="K120" i="214"/>
  <c r="G120" i="214"/>
  <c r="C120" i="214"/>
  <c r="S119" i="214"/>
  <c r="K119" i="214"/>
  <c r="G119" i="214"/>
  <c r="O118" i="214"/>
  <c r="C118" i="214"/>
  <c r="S117" i="214"/>
  <c r="K117" i="214"/>
  <c r="G117" i="214"/>
  <c r="C117" i="214"/>
  <c r="S116" i="214"/>
  <c r="O116" i="214"/>
  <c r="K116" i="214"/>
  <c r="G116" i="214"/>
  <c r="C116" i="214"/>
  <c r="S115" i="214"/>
  <c r="K115" i="214"/>
  <c r="G115" i="214"/>
  <c r="S114" i="214"/>
  <c r="O114" i="214"/>
  <c r="S113" i="214"/>
  <c r="K113" i="214"/>
  <c r="G113" i="214"/>
  <c r="K112" i="214"/>
  <c r="G112" i="214"/>
  <c r="C112" i="214"/>
  <c r="S111" i="214"/>
  <c r="O111" i="214"/>
  <c r="K111" i="214"/>
  <c r="G111" i="214"/>
  <c r="C111" i="214"/>
  <c r="S110" i="214"/>
  <c r="C110" i="214"/>
  <c r="S109" i="214"/>
  <c r="O109" i="214"/>
  <c r="K109" i="214"/>
  <c r="C109" i="214"/>
  <c r="S108" i="214"/>
  <c r="K108" i="214"/>
  <c r="G108" i="214"/>
  <c r="S107" i="214"/>
  <c r="O107" i="214"/>
  <c r="K107" i="214"/>
  <c r="G107" i="214"/>
  <c r="S106" i="214"/>
  <c r="G106" i="214"/>
  <c r="C106" i="214"/>
  <c r="S105" i="214"/>
  <c r="O105" i="214"/>
  <c r="C105" i="214"/>
  <c r="S104" i="214"/>
  <c r="K104" i="214"/>
  <c r="G104" i="214"/>
  <c r="C104" i="214"/>
  <c r="S103" i="214"/>
  <c r="O103" i="214"/>
  <c r="K103" i="214"/>
  <c r="G103" i="214"/>
  <c r="C103" i="214"/>
  <c r="S102" i="214"/>
  <c r="K102" i="214"/>
  <c r="G102" i="214"/>
  <c r="S101" i="214"/>
  <c r="C101" i="214"/>
  <c r="S100" i="214"/>
  <c r="O100" i="214"/>
  <c r="K100" i="214"/>
  <c r="G100" i="214"/>
  <c r="C100" i="214"/>
  <c r="S99" i="214"/>
  <c r="O99" i="214"/>
  <c r="K99" i="214"/>
  <c r="G99" i="214"/>
  <c r="C99" i="214"/>
  <c r="S98" i="214"/>
  <c r="O98" i="214"/>
  <c r="K98" i="214"/>
  <c r="G98" i="214"/>
  <c r="C98" i="214"/>
  <c r="S97" i="214"/>
  <c r="S96" i="214"/>
  <c r="O96" i="214"/>
  <c r="K96" i="214"/>
  <c r="G96" i="214"/>
  <c r="C96" i="214"/>
  <c r="S95" i="214"/>
  <c r="O95" i="214"/>
  <c r="K95" i="214"/>
  <c r="G95" i="214"/>
  <c r="C95" i="214"/>
  <c r="S94" i="214"/>
  <c r="O94" i="214"/>
  <c r="K94" i="214"/>
  <c r="G94" i="214"/>
  <c r="C94" i="214"/>
  <c r="S93" i="214"/>
  <c r="C93" i="214"/>
  <c r="S92" i="214"/>
  <c r="O92" i="214"/>
  <c r="K92" i="214"/>
  <c r="G92" i="214"/>
  <c r="S91" i="214"/>
  <c r="O91" i="214"/>
  <c r="K91" i="214"/>
  <c r="G91" i="214"/>
  <c r="S90" i="214"/>
  <c r="O90" i="214"/>
  <c r="K90" i="214"/>
  <c r="G90" i="214"/>
  <c r="S89" i="214"/>
  <c r="C89" i="214"/>
  <c r="S88" i="214"/>
  <c r="O88" i="214"/>
  <c r="K88" i="214"/>
  <c r="S87" i="214"/>
  <c r="O87" i="214"/>
  <c r="K87" i="214"/>
  <c r="G87" i="214"/>
  <c r="C87" i="214"/>
  <c r="S86" i="214"/>
  <c r="O86" i="214"/>
  <c r="K86" i="214"/>
  <c r="G86" i="214"/>
  <c r="C86" i="214"/>
  <c r="G85" i="214"/>
  <c r="C85" i="214"/>
  <c r="S84" i="214"/>
  <c r="O84" i="214"/>
  <c r="S83" i="214"/>
  <c r="O83" i="214"/>
  <c r="K83" i="214"/>
  <c r="G83" i="214"/>
  <c r="C83" i="214"/>
  <c r="S82" i="214"/>
  <c r="O82" i="214"/>
  <c r="K82" i="214"/>
  <c r="G82" i="214"/>
  <c r="C82" i="214"/>
  <c r="K81" i="214"/>
  <c r="G81" i="214"/>
  <c r="C81" i="214"/>
  <c r="S79" i="214"/>
  <c r="O79" i="214"/>
  <c r="K79" i="214"/>
  <c r="G79" i="214"/>
  <c r="C79" i="214"/>
  <c r="S78" i="214"/>
  <c r="O78" i="214"/>
  <c r="K78" i="214"/>
  <c r="G78" i="214"/>
  <c r="C78" i="214"/>
  <c r="S77" i="214"/>
  <c r="O77" i="214"/>
  <c r="K77" i="214"/>
  <c r="G77" i="214"/>
  <c r="C77" i="214"/>
  <c r="C76" i="214"/>
  <c r="S75" i="214"/>
  <c r="O75" i="214"/>
  <c r="K75" i="214"/>
  <c r="G75" i="214"/>
  <c r="C75" i="214"/>
  <c r="S74" i="214"/>
  <c r="O74" i="214"/>
  <c r="K74" i="214"/>
  <c r="G74" i="214"/>
  <c r="C74" i="214"/>
  <c r="S73" i="214"/>
  <c r="O73" i="214"/>
  <c r="K73" i="214"/>
  <c r="G73" i="214"/>
  <c r="C73" i="214"/>
  <c r="S69" i="214"/>
  <c r="O69" i="214"/>
  <c r="K69" i="214"/>
  <c r="G69" i="214"/>
  <c r="C69" i="214"/>
  <c r="S68" i="214"/>
  <c r="O68" i="214"/>
  <c r="K68" i="214"/>
  <c r="G68" i="214"/>
  <c r="C68" i="214"/>
  <c r="S67" i="214"/>
  <c r="O67" i="214"/>
  <c r="K67" i="214"/>
  <c r="G67" i="214"/>
  <c r="C67" i="214"/>
  <c r="S65" i="214"/>
  <c r="O65" i="214"/>
  <c r="K65" i="214"/>
  <c r="G65" i="214"/>
  <c r="S64" i="214"/>
  <c r="O64" i="214"/>
  <c r="K64" i="214"/>
  <c r="G64" i="214"/>
  <c r="C64" i="214"/>
  <c r="S63" i="214"/>
  <c r="O63" i="214"/>
  <c r="K63" i="214"/>
  <c r="G63" i="214"/>
  <c r="C63" i="214"/>
  <c r="C62" i="214"/>
  <c r="S61" i="214"/>
  <c r="O61" i="214"/>
  <c r="K61" i="214"/>
  <c r="S60" i="214"/>
  <c r="O60" i="214"/>
  <c r="K60" i="214"/>
  <c r="G60" i="214"/>
  <c r="C60" i="214"/>
  <c r="S59" i="214"/>
  <c r="O59" i="214"/>
  <c r="K59" i="214"/>
  <c r="G59" i="214"/>
  <c r="C59" i="214"/>
  <c r="G58" i="214"/>
  <c r="C58" i="214"/>
  <c r="S57" i="214"/>
  <c r="O57" i="214"/>
  <c r="S56" i="214"/>
  <c r="O56" i="214"/>
  <c r="K56" i="214"/>
  <c r="G56" i="214"/>
  <c r="C56" i="214"/>
  <c r="S55" i="214"/>
  <c r="O55" i="214"/>
  <c r="K55" i="214"/>
  <c r="G55" i="214"/>
  <c r="C55" i="214"/>
  <c r="K54" i="214"/>
  <c r="G54" i="214"/>
  <c r="C54" i="214"/>
  <c r="S53" i="214"/>
  <c r="S52" i="214"/>
  <c r="O52" i="214"/>
  <c r="K52" i="214"/>
  <c r="G52" i="214"/>
  <c r="C52" i="214"/>
  <c r="S51" i="214"/>
  <c r="O51" i="214"/>
  <c r="K51" i="214"/>
  <c r="G51" i="214"/>
  <c r="C51" i="214"/>
  <c r="O50" i="214"/>
  <c r="K50" i="214"/>
  <c r="G50" i="214"/>
  <c r="C50" i="214"/>
  <c r="S48" i="214"/>
  <c r="O48" i="214"/>
  <c r="K48" i="214"/>
  <c r="G48" i="214"/>
  <c r="C48" i="214"/>
  <c r="S47" i="214"/>
  <c r="O47" i="214"/>
  <c r="K47" i="214"/>
  <c r="G47" i="214"/>
  <c r="C47" i="214"/>
  <c r="S46" i="214"/>
  <c r="O46" i="214"/>
  <c r="K46" i="214"/>
  <c r="G46" i="214"/>
  <c r="C46" i="214"/>
  <c r="S44" i="214"/>
  <c r="O44" i="214"/>
  <c r="K44" i="214"/>
  <c r="G44" i="214"/>
  <c r="S43" i="214"/>
  <c r="O43" i="214"/>
  <c r="K43" i="214"/>
  <c r="G43" i="214"/>
  <c r="C43" i="214"/>
  <c r="S42" i="214"/>
  <c r="O42" i="214"/>
  <c r="K42" i="214"/>
  <c r="G42" i="214"/>
  <c r="C42" i="214"/>
  <c r="C41" i="214"/>
  <c r="S40" i="214"/>
  <c r="O40" i="214"/>
  <c r="K40" i="214"/>
  <c r="S39" i="214"/>
  <c r="O39" i="214"/>
  <c r="K39" i="214"/>
  <c r="G39" i="214"/>
  <c r="C39" i="214"/>
  <c r="S38" i="214"/>
  <c r="O38" i="214"/>
  <c r="K38" i="214"/>
  <c r="G38" i="214"/>
  <c r="C38" i="214"/>
  <c r="G37" i="214"/>
  <c r="C37" i="214"/>
  <c r="S36" i="214"/>
  <c r="O36" i="214"/>
  <c r="S35" i="214"/>
  <c r="O35" i="214"/>
  <c r="K35" i="214"/>
  <c r="G35" i="214"/>
  <c r="C35" i="214"/>
  <c r="S34" i="214"/>
  <c r="O34" i="214"/>
  <c r="K34" i="214"/>
  <c r="G34" i="214"/>
  <c r="C34" i="214"/>
  <c r="K33" i="214"/>
  <c r="G33" i="214"/>
  <c r="C33" i="214"/>
  <c r="S32" i="214"/>
  <c r="S31" i="214"/>
  <c r="O31" i="214"/>
  <c r="K31" i="214"/>
  <c r="G31" i="214"/>
  <c r="C31" i="214"/>
  <c r="S30" i="214"/>
  <c r="O30" i="214"/>
  <c r="K30" i="214"/>
  <c r="G30" i="214"/>
  <c r="C30" i="214"/>
  <c r="O29" i="214"/>
  <c r="K29" i="214"/>
  <c r="G29" i="214"/>
  <c r="C29" i="214"/>
  <c r="S27" i="214"/>
  <c r="O27" i="214"/>
  <c r="K27" i="214"/>
  <c r="G27" i="214"/>
  <c r="C27" i="214"/>
  <c r="S26" i="214"/>
  <c r="O26" i="214"/>
  <c r="K26" i="214"/>
  <c r="G26" i="214"/>
  <c r="C26" i="214"/>
  <c r="S25" i="214"/>
  <c r="O25" i="214"/>
  <c r="K25" i="214"/>
  <c r="G25" i="214"/>
  <c r="C25" i="214"/>
  <c r="S23" i="214"/>
  <c r="O23" i="214"/>
  <c r="K23" i="214"/>
  <c r="G23" i="214"/>
  <c r="S22" i="214"/>
  <c r="O22" i="214"/>
  <c r="K22" i="214"/>
  <c r="G22" i="214"/>
  <c r="S21" i="214"/>
  <c r="O21" i="214"/>
  <c r="K21" i="214"/>
  <c r="G21" i="214"/>
  <c r="C21" i="214"/>
  <c r="C20" i="214"/>
  <c r="S19" i="214"/>
  <c r="O19" i="214"/>
  <c r="K19" i="214"/>
  <c r="C19" i="214"/>
  <c r="S18" i="214"/>
  <c r="O18" i="214"/>
  <c r="K18" i="214"/>
  <c r="G18" i="214"/>
  <c r="C18" i="214"/>
  <c r="S17" i="214"/>
  <c r="O17" i="214"/>
  <c r="K17" i="214"/>
  <c r="G17" i="214"/>
  <c r="C17" i="214"/>
  <c r="G16" i="214"/>
  <c r="S15" i="214"/>
  <c r="O15" i="214"/>
  <c r="C15" i="214"/>
  <c r="S14" i="214"/>
  <c r="O14" i="214"/>
  <c r="K14" i="214"/>
  <c r="G14" i="214"/>
  <c r="C14" i="214"/>
  <c r="S13" i="214"/>
  <c r="O13" i="214"/>
  <c r="K13" i="214"/>
  <c r="G13" i="214"/>
  <c r="C13" i="214"/>
  <c r="K12" i="214"/>
  <c r="G12" i="214"/>
  <c r="C12" i="214"/>
  <c r="S11" i="214"/>
  <c r="C11" i="214"/>
  <c r="S10" i="214"/>
  <c r="O10" i="214"/>
  <c r="K10" i="214"/>
  <c r="G10" i="214"/>
  <c r="S9" i="214"/>
  <c r="O9" i="214"/>
  <c r="K9" i="214"/>
  <c r="G9" i="214"/>
  <c r="C9" i="214"/>
  <c r="O8" i="214"/>
  <c r="K8" i="214"/>
  <c r="G8" i="214"/>
  <c r="C8" i="214"/>
  <c r="C7" i="214"/>
  <c r="S6" i="214"/>
  <c r="O6" i="214"/>
  <c r="K6" i="214"/>
  <c r="G6" i="214"/>
  <c r="C6" i="214"/>
  <c r="S5" i="214"/>
  <c r="O5" i="214"/>
  <c r="K5" i="214"/>
  <c r="G5" i="214"/>
  <c r="C5" i="214"/>
  <c r="S4" i="214"/>
  <c r="O4" i="214"/>
  <c r="K4" i="214"/>
  <c r="G4" i="214"/>
  <c r="G190" i="214"/>
  <c r="G189" i="214"/>
  <c r="G188" i="214"/>
  <c r="G187" i="214"/>
  <c r="G186" i="214"/>
  <c r="G185" i="214"/>
  <c r="C139" i="239"/>
  <c r="K138" i="239"/>
  <c r="G138" i="239"/>
  <c r="C138" i="239"/>
  <c r="K137" i="239"/>
  <c r="G137" i="239"/>
  <c r="C137" i="239"/>
  <c r="K136" i="239"/>
  <c r="G136" i="239"/>
  <c r="S135" i="239"/>
  <c r="O135" i="239"/>
  <c r="S134" i="239"/>
  <c r="O134" i="239"/>
  <c r="K134" i="239"/>
  <c r="G134" i="239"/>
  <c r="C134" i="239"/>
  <c r="S133" i="239"/>
  <c r="O133" i="239"/>
  <c r="K133" i="239"/>
  <c r="G133" i="239"/>
  <c r="C133" i="239"/>
  <c r="S132" i="239"/>
  <c r="K132" i="239"/>
  <c r="G132" i="239"/>
  <c r="C132" i="239"/>
  <c r="S131" i="239"/>
  <c r="O131" i="239"/>
  <c r="O130" i="239"/>
  <c r="K130" i="239"/>
  <c r="C130" i="239"/>
  <c r="S129" i="239"/>
  <c r="O129" i="239"/>
  <c r="K129" i="239"/>
  <c r="G129" i="239"/>
  <c r="C129" i="239"/>
  <c r="S128" i="239"/>
  <c r="K128" i="239"/>
  <c r="G128" i="239"/>
  <c r="C128" i="239"/>
  <c r="S127" i="239"/>
  <c r="O127" i="239"/>
  <c r="G127" i="239"/>
  <c r="S126" i="239"/>
  <c r="O126" i="239"/>
  <c r="C126" i="239"/>
  <c r="S125" i="239"/>
  <c r="O125" i="239"/>
  <c r="K125" i="239"/>
  <c r="G125" i="239"/>
  <c r="C125" i="239"/>
  <c r="K124" i="239"/>
  <c r="G124" i="239"/>
  <c r="C124" i="239"/>
  <c r="S123" i="239"/>
  <c r="K123" i="239"/>
  <c r="G123" i="239"/>
  <c r="S122" i="239"/>
  <c r="O122" i="239"/>
  <c r="C122" i="239"/>
  <c r="S121" i="239"/>
  <c r="K121" i="239"/>
  <c r="G121" i="239"/>
  <c r="C121" i="239"/>
  <c r="S120" i="239"/>
  <c r="O120" i="239"/>
  <c r="K120" i="239"/>
  <c r="G120" i="239"/>
  <c r="C120" i="239"/>
  <c r="S119" i="239"/>
  <c r="K119" i="239"/>
  <c r="G119" i="239"/>
  <c r="O118" i="239"/>
  <c r="C118" i="239"/>
  <c r="S117" i="239"/>
  <c r="K117" i="239"/>
  <c r="G117" i="239"/>
  <c r="C117" i="239"/>
  <c r="S116" i="239"/>
  <c r="O116" i="239"/>
  <c r="K116" i="239"/>
  <c r="G116" i="239"/>
  <c r="C116" i="239"/>
  <c r="S115" i="239"/>
  <c r="K115" i="239"/>
  <c r="G115" i="239"/>
  <c r="S114" i="239"/>
  <c r="O114" i="239"/>
  <c r="S113" i="239"/>
  <c r="K113" i="239"/>
  <c r="G113" i="239"/>
  <c r="K112" i="239"/>
  <c r="G112" i="239"/>
  <c r="C112" i="239"/>
  <c r="S111" i="239"/>
  <c r="O111" i="239"/>
  <c r="K111" i="239"/>
  <c r="G111" i="239"/>
  <c r="C111" i="239"/>
  <c r="S110" i="239"/>
  <c r="C110" i="239"/>
  <c r="S109" i="239"/>
  <c r="O109" i="239"/>
  <c r="K109" i="239"/>
  <c r="C109" i="239"/>
  <c r="S108" i="239"/>
  <c r="K108" i="239"/>
  <c r="G108" i="239"/>
  <c r="S107" i="239"/>
  <c r="O107" i="239"/>
  <c r="K107" i="239"/>
  <c r="G107" i="239"/>
  <c r="S106" i="239"/>
  <c r="G106" i="239"/>
  <c r="C106" i="239"/>
  <c r="S105" i="239"/>
  <c r="O105" i="239"/>
  <c r="C105" i="239"/>
  <c r="S104" i="239"/>
  <c r="K104" i="239"/>
  <c r="G104" i="239"/>
  <c r="C104" i="239"/>
  <c r="S103" i="239"/>
  <c r="O103" i="239"/>
  <c r="K103" i="239"/>
  <c r="G103" i="239"/>
  <c r="C103" i="239"/>
  <c r="S102" i="239"/>
  <c r="K102" i="239"/>
  <c r="G102" i="239"/>
  <c r="S101" i="239"/>
  <c r="C101" i="239"/>
  <c r="S100" i="239"/>
  <c r="O100" i="239"/>
  <c r="K100" i="239"/>
  <c r="G100" i="239"/>
  <c r="C100" i="239"/>
  <c r="S99" i="239"/>
  <c r="O99" i="239"/>
  <c r="K99" i="239"/>
  <c r="G99" i="239"/>
  <c r="C99" i="239"/>
  <c r="S98" i="239"/>
  <c r="O98" i="239"/>
  <c r="K98" i="239"/>
  <c r="G98" i="239"/>
  <c r="C98" i="239"/>
  <c r="S97" i="239"/>
  <c r="S96" i="239"/>
  <c r="O96" i="239"/>
  <c r="K96" i="239"/>
  <c r="G96" i="239"/>
  <c r="C96" i="239"/>
  <c r="S95" i="239"/>
  <c r="O95" i="239"/>
  <c r="K95" i="239"/>
  <c r="G95" i="239"/>
  <c r="C95" i="239"/>
  <c r="S94" i="239"/>
  <c r="O94" i="239"/>
  <c r="K94" i="239"/>
  <c r="G94" i="239"/>
  <c r="C94" i="239"/>
  <c r="S93" i="239"/>
  <c r="C93" i="239"/>
  <c r="S92" i="239"/>
  <c r="O92" i="239"/>
  <c r="K92" i="239"/>
  <c r="G92" i="239"/>
  <c r="S91" i="239"/>
  <c r="O91" i="239"/>
  <c r="K91" i="239"/>
  <c r="G91" i="239"/>
  <c r="S90" i="239"/>
  <c r="O90" i="239"/>
  <c r="K90" i="239"/>
  <c r="G90" i="239"/>
  <c r="S89" i="239"/>
  <c r="C89" i="239"/>
  <c r="S88" i="239"/>
  <c r="O88" i="239"/>
  <c r="K88" i="239"/>
  <c r="S87" i="239"/>
  <c r="O87" i="239"/>
  <c r="K87" i="239"/>
  <c r="G87" i="239"/>
  <c r="C87" i="239"/>
  <c r="S86" i="239"/>
  <c r="O86" i="239"/>
  <c r="K86" i="239"/>
  <c r="G86" i="239"/>
  <c r="C86" i="239"/>
  <c r="G85" i="239"/>
  <c r="C85" i="239"/>
  <c r="S84" i="239"/>
  <c r="O84" i="239"/>
  <c r="S83" i="239"/>
  <c r="O83" i="239"/>
  <c r="K83" i="239"/>
  <c r="G83" i="239"/>
  <c r="C83" i="239"/>
  <c r="S82" i="239"/>
  <c r="O82" i="239"/>
  <c r="K82" i="239"/>
  <c r="G82" i="239"/>
  <c r="C82" i="239"/>
  <c r="K81" i="239"/>
  <c r="G81" i="239"/>
  <c r="C81" i="239"/>
  <c r="S79" i="239"/>
  <c r="O79" i="239"/>
  <c r="K79" i="239"/>
  <c r="G79" i="239"/>
  <c r="C79" i="239"/>
  <c r="S78" i="239"/>
  <c r="O78" i="239"/>
  <c r="K78" i="239"/>
  <c r="G78" i="239"/>
  <c r="C78" i="239"/>
  <c r="S77" i="239"/>
  <c r="O77" i="239"/>
  <c r="K77" i="239"/>
  <c r="G77" i="239"/>
  <c r="C77" i="239"/>
  <c r="C76" i="239"/>
  <c r="S75" i="239"/>
  <c r="O75" i="239"/>
  <c r="K75" i="239"/>
  <c r="G75" i="239"/>
  <c r="C75" i="239"/>
  <c r="S74" i="239"/>
  <c r="O74" i="239"/>
  <c r="K74" i="239"/>
  <c r="G74" i="239"/>
  <c r="C74" i="239"/>
  <c r="S73" i="239"/>
  <c r="O73" i="239"/>
  <c r="K73" i="239"/>
  <c r="G73" i="239"/>
  <c r="C73" i="239"/>
  <c r="B139" i="239"/>
  <c r="J138" i="239"/>
  <c r="F138" i="239"/>
  <c r="B138" i="239"/>
  <c r="J137" i="239"/>
  <c r="F137" i="239"/>
  <c r="B137" i="239"/>
  <c r="J136" i="239"/>
  <c r="F136" i="239"/>
  <c r="B136" i="239"/>
  <c r="R135" i="239"/>
  <c r="N135" i="239"/>
  <c r="J135" i="239"/>
  <c r="F135" i="239"/>
  <c r="A135" i="239"/>
  <c r="R134" i="239"/>
  <c r="N134" i="239"/>
  <c r="J134" i="239"/>
  <c r="F134" i="239"/>
  <c r="B134" i="239"/>
  <c r="R133" i="239"/>
  <c r="N133" i="239"/>
  <c r="J133" i="239"/>
  <c r="F133" i="239"/>
  <c r="B133" i="239"/>
  <c r="R132" i="239"/>
  <c r="N132" i="239"/>
  <c r="J132" i="239"/>
  <c r="F132" i="239"/>
  <c r="B132" i="239"/>
  <c r="R131" i="239"/>
  <c r="N131" i="239"/>
  <c r="J131" i="239"/>
  <c r="F131" i="239"/>
  <c r="B131" i="239"/>
  <c r="Q130" i="239"/>
  <c r="N130" i="239"/>
  <c r="J130" i="239"/>
  <c r="E130" i="239"/>
  <c r="B130" i="239"/>
  <c r="R129" i="239"/>
  <c r="N129" i="239"/>
  <c r="J129" i="239"/>
  <c r="F129" i="239"/>
  <c r="B129" i="239"/>
  <c r="R128" i="239"/>
  <c r="N128" i="239"/>
  <c r="J128" i="239"/>
  <c r="F128" i="239"/>
  <c r="B128" i="239"/>
  <c r="R127" i="239"/>
  <c r="N127" i="239"/>
  <c r="J127" i="239"/>
  <c r="F127" i="239"/>
  <c r="B127" i="239"/>
  <c r="R126" i="239"/>
  <c r="N126" i="239"/>
  <c r="I126" i="239"/>
  <c r="F126" i="239"/>
  <c r="B126" i="239"/>
  <c r="R125" i="239"/>
  <c r="N125" i="239"/>
  <c r="J125" i="239"/>
  <c r="F125" i="239"/>
  <c r="B125" i="239"/>
  <c r="Q124" i="239"/>
  <c r="N124" i="239"/>
  <c r="J124" i="239"/>
  <c r="F124" i="239"/>
  <c r="B124" i="239"/>
  <c r="R123" i="239"/>
  <c r="M123" i="239"/>
  <c r="J123" i="239"/>
  <c r="F123" i="239"/>
  <c r="B123" i="239"/>
  <c r="R122" i="239"/>
  <c r="N122" i="239"/>
  <c r="J122" i="239"/>
  <c r="F122" i="239"/>
  <c r="B122" i="239"/>
  <c r="R121" i="239"/>
  <c r="N121" i="239"/>
  <c r="J121" i="239"/>
  <c r="F121" i="239"/>
  <c r="B121" i="239"/>
  <c r="R120" i="239"/>
  <c r="N120" i="239"/>
  <c r="J120" i="239"/>
  <c r="F120" i="239"/>
  <c r="B120" i="239"/>
  <c r="R119" i="239"/>
  <c r="N119" i="239"/>
  <c r="J119" i="239"/>
  <c r="F119" i="239"/>
  <c r="B119" i="239"/>
  <c r="Q118" i="239"/>
  <c r="N118" i="239"/>
  <c r="J118" i="239"/>
  <c r="F118" i="239"/>
  <c r="B118" i="239"/>
  <c r="R117" i="239"/>
  <c r="N117" i="239"/>
  <c r="J117" i="239"/>
  <c r="F117" i="239"/>
  <c r="B117" i="239"/>
  <c r="R116" i="239"/>
  <c r="N116" i="239"/>
  <c r="J116" i="239"/>
  <c r="F116" i="239"/>
  <c r="B116" i="239"/>
  <c r="R115" i="239"/>
  <c r="N115" i="239"/>
  <c r="J115" i="239"/>
  <c r="F115" i="239"/>
  <c r="B115" i="239"/>
  <c r="R114" i="239"/>
  <c r="N114" i="239"/>
  <c r="J114" i="239"/>
  <c r="F114" i="239"/>
  <c r="A114" i="239"/>
  <c r="R113" i="239"/>
  <c r="N113" i="239"/>
  <c r="J113" i="239"/>
  <c r="F113" i="239"/>
  <c r="Q112" i="239"/>
  <c r="M112" i="239"/>
  <c r="J112" i="239"/>
  <c r="F112" i="239"/>
  <c r="Q111" i="239"/>
  <c r="N111" i="239"/>
  <c r="J111" i="239"/>
  <c r="F111" i="239"/>
  <c r="B111" i="239"/>
  <c r="Q110" i="239"/>
  <c r="N110" i="239"/>
  <c r="J110" i="239"/>
  <c r="F110" i="239"/>
  <c r="B110" i="239"/>
  <c r="Q109" i="239"/>
  <c r="N109" i="239"/>
  <c r="J109" i="239"/>
  <c r="E109" i="239"/>
  <c r="B109" i="239"/>
  <c r="Q108" i="239"/>
  <c r="N108" i="239"/>
  <c r="J108" i="239"/>
  <c r="F108" i="239"/>
  <c r="Q107" i="239"/>
  <c r="N107" i="239"/>
  <c r="J107" i="239"/>
  <c r="F107" i="239"/>
  <c r="Q106" i="239"/>
  <c r="N106" i="239"/>
  <c r="J106" i="239"/>
  <c r="F106" i="239"/>
  <c r="B106" i="239"/>
  <c r="Q105" i="239"/>
  <c r="N105" i="239"/>
  <c r="I105" i="239"/>
  <c r="F105" i="239"/>
  <c r="B105" i="239"/>
  <c r="Q104" i="239"/>
  <c r="N104" i="239"/>
  <c r="J104" i="239"/>
  <c r="F104" i="239"/>
  <c r="B104" i="239"/>
  <c r="Q103" i="239"/>
  <c r="N103" i="239"/>
  <c r="J103" i="239"/>
  <c r="F103" i="239"/>
  <c r="B103" i="239"/>
  <c r="Q102" i="239"/>
  <c r="N102" i="239"/>
  <c r="J102" i="239"/>
  <c r="F102" i="239"/>
  <c r="B102" i="239"/>
  <c r="Q101" i="239"/>
  <c r="M101" i="239"/>
  <c r="J101" i="239"/>
  <c r="F101" i="239"/>
  <c r="B101" i="239"/>
  <c r="Q100" i="239"/>
  <c r="N100" i="239"/>
  <c r="J100" i="239"/>
  <c r="F100" i="239"/>
  <c r="B100" i="239"/>
  <c r="Q99" i="239"/>
  <c r="N99" i="239"/>
  <c r="J99" i="239"/>
  <c r="F99" i="239"/>
  <c r="B99" i="239"/>
  <c r="Q98" i="239"/>
  <c r="N98" i="239"/>
  <c r="J98" i="239"/>
  <c r="F98" i="239"/>
  <c r="B98" i="239"/>
  <c r="Q97" i="239"/>
  <c r="N97" i="239"/>
  <c r="J97" i="239"/>
  <c r="F97" i="239"/>
  <c r="B97" i="239"/>
  <c r="Q96" i="239"/>
  <c r="N96" i="239"/>
  <c r="J96" i="239"/>
  <c r="F96" i="239"/>
  <c r="B96" i="239"/>
  <c r="Q95" i="239"/>
  <c r="N95" i="239"/>
  <c r="J95" i="239"/>
  <c r="F95" i="239"/>
  <c r="B95" i="239"/>
  <c r="Q94" i="239"/>
  <c r="N94" i="239"/>
  <c r="J94" i="239"/>
  <c r="F94" i="239"/>
  <c r="B94" i="239"/>
  <c r="Q93" i="239"/>
  <c r="N93" i="239"/>
  <c r="J93" i="239"/>
  <c r="F93" i="239"/>
  <c r="B93" i="239"/>
  <c r="Q92" i="239"/>
  <c r="N92" i="239"/>
  <c r="J92" i="239"/>
  <c r="F92" i="239"/>
  <c r="B92" i="239"/>
  <c r="Q91" i="239"/>
  <c r="N91" i="239"/>
  <c r="J91" i="239"/>
  <c r="F91" i="239"/>
  <c r="Q90" i="239"/>
  <c r="N90" i="239"/>
  <c r="J90" i="239"/>
  <c r="F90" i="239"/>
  <c r="Q89" i="239"/>
  <c r="N89" i="239"/>
  <c r="J89" i="239"/>
  <c r="F89" i="239"/>
  <c r="A89" i="239"/>
  <c r="Q88" i="239"/>
  <c r="N88" i="239"/>
  <c r="J88" i="239"/>
  <c r="E88" i="239"/>
  <c r="A88" i="239"/>
  <c r="Q87" i="239"/>
  <c r="N87" i="239"/>
  <c r="J87" i="239"/>
  <c r="F87" i="239"/>
  <c r="A87" i="239"/>
  <c r="Q86" i="239"/>
  <c r="N86" i="239"/>
  <c r="J86" i="239"/>
  <c r="F86" i="239"/>
  <c r="A86" i="239"/>
  <c r="Q85" i="239"/>
  <c r="N85" i="239"/>
  <c r="J85" i="239"/>
  <c r="F85" i="239"/>
  <c r="A85" i="239"/>
  <c r="Q84" i="239"/>
  <c r="N84" i="239"/>
  <c r="I84" i="239"/>
  <c r="F84" i="239"/>
  <c r="A84" i="239"/>
  <c r="Q83" i="239"/>
  <c r="N83" i="239"/>
  <c r="J83" i="239"/>
  <c r="F83" i="239"/>
  <c r="A83" i="239"/>
  <c r="Q82" i="239"/>
  <c r="N82" i="239"/>
  <c r="J82" i="239"/>
  <c r="F82" i="239"/>
  <c r="A82" i="239"/>
  <c r="Q81" i="239"/>
  <c r="N81" i="239"/>
  <c r="J81" i="239"/>
  <c r="F81" i="239"/>
  <c r="A81" i="239"/>
  <c r="M80" i="239"/>
  <c r="J80" i="239"/>
  <c r="F80" i="239"/>
  <c r="A80" i="239"/>
  <c r="R79" i="239"/>
  <c r="N79" i="239"/>
  <c r="J79" i="239"/>
  <c r="F79" i="239"/>
  <c r="A79" i="239"/>
  <c r="R78" i="239"/>
  <c r="N78" i="239"/>
  <c r="J78" i="239"/>
  <c r="F78" i="239"/>
  <c r="A78" i="239"/>
  <c r="R77" i="239"/>
  <c r="N77" i="239"/>
  <c r="J77" i="239"/>
  <c r="F77" i="239"/>
  <c r="A77" i="239"/>
  <c r="R76" i="239"/>
  <c r="N76" i="239"/>
  <c r="J76" i="239"/>
  <c r="F76" i="239"/>
  <c r="A76" i="239"/>
  <c r="R75" i="239"/>
  <c r="N75" i="239"/>
  <c r="J75" i="239"/>
  <c r="F75" i="239"/>
  <c r="A75" i="239"/>
  <c r="R74" i="239"/>
  <c r="N74" i="239"/>
  <c r="J74" i="239"/>
  <c r="F74" i="239"/>
  <c r="A74" i="239"/>
  <c r="R73" i="239"/>
  <c r="N73" i="239"/>
  <c r="J73" i="239"/>
  <c r="F73" i="239"/>
  <c r="A73" i="239"/>
  <c r="R72" i="239"/>
  <c r="N72" i="239"/>
  <c r="J72" i="239"/>
  <c r="F72" i="239"/>
  <c r="A72" i="239"/>
  <c r="Q71" i="239"/>
  <c r="M71" i="239"/>
  <c r="I71" i="239"/>
  <c r="E71" i="239"/>
  <c r="A70" i="239"/>
  <c r="C139" i="238"/>
  <c r="K138" i="238"/>
  <c r="G138" i="238"/>
  <c r="C138" i="238"/>
  <c r="K137" i="238"/>
  <c r="G137" i="238"/>
  <c r="C137" i="238"/>
  <c r="K136" i="238"/>
  <c r="G136" i="238"/>
  <c r="S135" i="238"/>
  <c r="O135" i="238"/>
  <c r="S134" i="238"/>
  <c r="O134" i="238"/>
  <c r="K134" i="238"/>
  <c r="G134" i="238"/>
  <c r="C134" i="238"/>
  <c r="S133" i="238"/>
  <c r="O133" i="238"/>
  <c r="K133" i="238"/>
  <c r="G133" i="238"/>
  <c r="C133" i="238"/>
  <c r="S132" i="238"/>
  <c r="K132" i="238"/>
  <c r="G132" i="238"/>
  <c r="C132" i="238"/>
  <c r="S131" i="238"/>
  <c r="O131" i="238"/>
  <c r="O130" i="238"/>
  <c r="K130" i="238"/>
  <c r="C130" i="238"/>
  <c r="S129" i="238"/>
  <c r="O129" i="238"/>
  <c r="K129" i="238"/>
  <c r="G129" i="238"/>
  <c r="C129" i="238"/>
  <c r="S128" i="238"/>
  <c r="K128" i="238"/>
  <c r="G128" i="238"/>
  <c r="C128" i="238"/>
  <c r="S127" i="238"/>
  <c r="O127" i="238"/>
  <c r="G127" i="238"/>
  <c r="S126" i="238"/>
  <c r="O126" i="238"/>
  <c r="C126" i="238"/>
  <c r="S125" i="238"/>
  <c r="O125" i="238"/>
  <c r="K125" i="238"/>
  <c r="G125" i="238"/>
  <c r="C125" i="238"/>
  <c r="K124" i="238"/>
  <c r="G124" i="238"/>
  <c r="C124" i="238"/>
  <c r="S123" i="238"/>
  <c r="K123" i="238"/>
  <c r="G123" i="238"/>
  <c r="S122" i="238"/>
  <c r="O122" i="238"/>
  <c r="C122" i="238"/>
  <c r="S121" i="238"/>
  <c r="K121" i="238"/>
  <c r="G121" i="238"/>
  <c r="C121" i="238"/>
  <c r="S120" i="238"/>
  <c r="O120" i="238"/>
  <c r="K120" i="238"/>
  <c r="G120" i="238"/>
  <c r="C120" i="238"/>
  <c r="S119" i="238"/>
  <c r="K119" i="238"/>
  <c r="G119" i="238"/>
  <c r="O118" i="238"/>
  <c r="C118" i="238"/>
  <c r="S117" i="238"/>
  <c r="K117" i="238"/>
  <c r="G117" i="238"/>
  <c r="C117" i="238"/>
  <c r="S116" i="238"/>
  <c r="O116" i="238"/>
  <c r="K116" i="238"/>
  <c r="G116" i="238"/>
  <c r="C116" i="238"/>
  <c r="S115" i="238"/>
  <c r="K115" i="238"/>
  <c r="G115" i="238"/>
  <c r="S114" i="238"/>
  <c r="O114" i="238"/>
  <c r="S113" i="238"/>
  <c r="K113" i="238"/>
  <c r="G113" i="238"/>
  <c r="K112" i="238"/>
  <c r="G112" i="238"/>
  <c r="C112" i="238"/>
  <c r="S111" i="238"/>
  <c r="O111" i="238"/>
  <c r="K111" i="238"/>
  <c r="G111" i="238"/>
  <c r="C111" i="238"/>
  <c r="S110" i="238"/>
  <c r="C110" i="238"/>
  <c r="S109" i="238"/>
  <c r="O109" i="238"/>
  <c r="K109" i="238"/>
  <c r="C109" i="238"/>
  <c r="S108" i="238"/>
  <c r="K108" i="238"/>
  <c r="G108" i="238"/>
  <c r="S107" i="238"/>
  <c r="O107" i="238"/>
  <c r="K107" i="238"/>
  <c r="G107" i="238"/>
  <c r="S106" i="238"/>
  <c r="G106" i="238"/>
  <c r="C106" i="238"/>
  <c r="S105" i="238"/>
  <c r="O105" i="238"/>
  <c r="C105" i="238"/>
  <c r="S104" i="238"/>
  <c r="K104" i="238"/>
  <c r="G104" i="238"/>
  <c r="C104" i="238"/>
  <c r="S103" i="238"/>
  <c r="O103" i="238"/>
  <c r="K103" i="238"/>
  <c r="G103" i="238"/>
  <c r="C103" i="238"/>
  <c r="S102" i="238"/>
  <c r="K102" i="238"/>
  <c r="G102" i="238"/>
  <c r="S101" i="238"/>
  <c r="C101" i="238"/>
  <c r="S100" i="238"/>
  <c r="O100" i="238"/>
  <c r="K100" i="238"/>
  <c r="G100" i="238"/>
  <c r="C100" i="238"/>
  <c r="S99" i="238"/>
  <c r="O99" i="238"/>
  <c r="K99" i="238"/>
  <c r="G99" i="238"/>
  <c r="C99" i="238"/>
  <c r="S98" i="238"/>
  <c r="O98" i="238"/>
  <c r="K98" i="238"/>
  <c r="G98" i="238"/>
  <c r="C98" i="238"/>
  <c r="S97" i="238"/>
  <c r="S96" i="238"/>
  <c r="O96" i="238"/>
  <c r="K96" i="238"/>
  <c r="G96" i="238"/>
  <c r="C96" i="238"/>
  <c r="S95" i="238"/>
  <c r="O95" i="238"/>
  <c r="K95" i="238"/>
  <c r="G95" i="238"/>
  <c r="C95" i="238"/>
  <c r="S94" i="238"/>
  <c r="O94" i="238"/>
  <c r="K94" i="238"/>
  <c r="G94" i="238"/>
  <c r="C94" i="238"/>
  <c r="S93" i="238"/>
  <c r="C93" i="238"/>
  <c r="S92" i="238"/>
  <c r="O92" i="238"/>
  <c r="K92" i="238"/>
  <c r="G92" i="238"/>
  <c r="S91" i="238"/>
  <c r="O91" i="238"/>
  <c r="K91" i="238"/>
  <c r="G91" i="238"/>
  <c r="S90" i="238"/>
  <c r="O90" i="238"/>
  <c r="K90" i="238"/>
  <c r="G90" i="238"/>
  <c r="S89" i="238"/>
  <c r="C89" i="238"/>
  <c r="S88" i="238"/>
  <c r="O88" i="238"/>
  <c r="K88" i="238"/>
  <c r="S87" i="238"/>
  <c r="O87" i="238"/>
  <c r="K87" i="238"/>
  <c r="G87" i="238"/>
  <c r="C87" i="238"/>
  <c r="S86" i="238"/>
  <c r="O86" i="238"/>
  <c r="K86" i="238"/>
  <c r="G86" i="238"/>
  <c r="C86" i="238"/>
  <c r="G85" i="238"/>
  <c r="C85" i="238"/>
  <c r="S84" i="238"/>
  <c r="O84" i="238"/>
  <c r="S83" i="238"/>
  <c r="O83" i="238"/>
  <c r="K83" i="238"/>
  <c r="G83" i="238"/>
  <c r="C83" i="238"/>
  <c r="S82" i="238"/>
  <c r="O82" i="238"/>
  <c r="K82" i="238"/>
  <c r="G82" i="238"/>
  <c r="C82" i="238"/>
  <c r="K81" i="238"/>
  <c r="G81" i="238"/>
  <c r="C81" i="238"/>
  <c r="S79" i="238"/>
  <c r="O79" i="238"/>
  <c r="K79" i="238"/>
  <c r="G79" i="238"/>
  <c r="C79" i="238"/>
  <c r="S78" i="238"/>
  <c r="O78" i="238"/>
  <c r="K78" i="238"/>
  <c r="G78" i="238"/>
  <c r="C78" i="238"/>
  <c r="S77" i="238"/>
  <c r="O77" i="238"/>
  <c r="K77" i="238"/>
  <c r="G77" i="238"/>
  <c r="C77" i="238"/>
  <c r="C76" i="238"/>
  <c r="S75" i="238"/>
  <c r="O75" i="238"/>
  <c r="K75" i="238"/>
  <c r="G75" i="238"/>
  <c r="C75" i="238"/>
  <c r="S74" i="238"/>
  <c r="O74" i="238"/>
  <c r="K74" i="238"/>
  <c r="G74" i="238"/>
  <c r="C74" i="238"/>
  <c r="S73" i="238"/>
  <c r="O73" i="238"/>
  <c r="K73" i="238"/>
  <c r="G73" i="238"/>
  <c r="C73" i="238"/>
  <c r="B139" i="238"/>
  <c r="J138" i="238"/>
  <c r="F138" i="238"/>
  <c r="B138" i="238"/>
  <c r="J137" i="238"/>
  <c r="F137" i="238"/>
  <c r="B137" i="238"/>
  <c r="J136" i="238"/>
  <c r="F136" i="238"/>
  <c r="B136" i="238"/>
  <c r="R135" i="238"/>
  <c r="N135" i="238"/>
  <c r="J135" i="238"/>
  <c r="F135" i="238"/>
  <c r="A135" i="238"/>
  <c r="R134" i="238"/>
  <c r="N134" i="238"/>
  <c r="J134" i="238"/>
  <c r="F134" i="238"/>
  <c r="B134" i="238"/>
  <c r="R133" i="238"/>
  <c r="N133" i="238"/>
  <c r="J133" i="238"/>
  <c r="F133" i="238"/>
  <c r="B133" i="238"/>
  <c r="R132" i="238"/>
  <c r="N132" i="238"/>
  <c r="J132" i="238"/>
  <c r="F132" i="238"/>
  <c r="B132" i="238"/>
  <c r="R131" i="238"/>
  <c r="N131" i="238"/>
  <c r="J131" i="238"/>
  <c r="F131" i="238"/>
  <c r="B131" i="238"/>
  <c r="Q130" i="238"/>
  <c r="N130" i="238"/>
  <c r="J130" i="238"/>
  <c r="E130" i="238"/>
  <c r="B130" i="238"/>
  <c r="R129" i="238"/>
  <c r="N129" i="238"/>
  <c r="J129" i="238"/>
  <c r="F129" i="238"/>
  <c r="B129" i="238"/>
  <c r="R128" i="238"/>
  <c r="N128" i="238"/>
  <c r="J128" i="238"/>
  <c r="F128" i="238"/>
  <c r="B128" i="238"/>
  <c r="R127" i="238"/>
  <c r="N127" i="238"/>
  <c r="J127" i="238"/>
  <c r="F127" i="238"/>
  <c r="B127" i="238"/>
  <c r="R126" i="238"/>
  <c r="N126" i="238"/>
  <c r="I126" i="238"/>
  <c r="F126" i="238"/>
  <c r="B126" i="238"/>
  <c r="R125" i="238"/>
  <c r="N125" i="238"/>
  <c r="J125" i="238"/>
  <c r="F125" i="238"/>
  <c r="B125" i="238"/>
  <c r="Q124" i="238"/>
  <c r="N124" i="238"/>
  <c r="J124" i="238"/>
  <c r="F124" i="238"/>
  <c r="B124" i="238"/>
  <c r="R123" i="238"/>
  <c r="M123" i="238"/>
  <c r="J123" i="238"/>
  <c r="F123" i="238"/>
  <c r="B123" i="238"/>
  <c r="R122" i="238"/>
  <c r="N122" i="238"/>
  <c r="J122" i="238"/>
  <c r="F122" i="238"/>
  <c r="B122" i="238"/>
  <c r="R121" i="238"/>
  <c r="N121" i="238"/>
  <c r="J121" i="238"/>
  <c r="F121" i="238"/>
  <c r="B121" i="238"/>
  <c r="R120" i="238"/>
  <c r="N120" i="238"/>
  <c r="J120" i="238"/>
  <c r="F120" i="238"/>
  <c r="B120" i="238"/>
  <c r="R119" i="238"/>
  <c r="N119" i="238"/>
  <c r="J119" i="238"/>
  <c r="F119" i="238"/>
  <c r="B119" i="238"/>
  <c r="Q118" i="238"/>
  <c r="N118" i="238"/>
  <c r="J118" i="238"/>
  <c r="F118" i="238"/>
  <c r="B118" i="238"/>
  <c r="R117" i="238"/>
  <c r="N117" i="238"/>
  <c r="J117" i="238"/>
  <c r="F117" i="238"/>
  <c r="B117" i="238"/>
  <c r="R116" i="238"/>
  <c r="N116" i="238"/>
  <c r="J116" i="238"/>
  <c r="F116" i="238"/>
  <c r="B116" i="238"/>
  <c r="R115" i="238"/>
  <c r="N115" i="238"/>
  <c r="J115" i="238"/>
  <c r="F115" i="238"/>
  <c r="B115" i="238"/>
  <c r="R114" i="238"/>
  <c r="N114" i="238"/>
  <c r="J114" i="238"/>
  <c r="F114" i="238"/>
  <c r="A114" i="238"/>
  <c r="R113" i="238"/>
  <c r="N113" i="238"/>
  <c r="J113" i="238"/>
  <c r="F113" i="238"/>
  <c r="Q112" i="238"/>
  <c r="M112" i="238"/>
  <c r="J112" i="238"/>
  <c r="F112" i="238"/>
  <c r="Q111" i="238"/>
  <c r="N111" i="238"/>
  <c r="J111" i="238"/>
  <c r="F111" i="238"/>
  <c r="B111" i="238"/>
  <c r="Q110" i="238"/>
  <c r="N110" i="238"/>
  <c r="J110" i="238"/>
  <c r="F110" i="238"/>
  <c r="B110" i="238"/>
  <c r="Q109" i="238"/>
  <c r="N109" i="238"/>
  <c r="J109" i="238"/>
  <c r="E109" i="238"/>
  <c r="B109" i="238"/>
  <c r="Q108" i="238"/>
  <c r="N108" i="238"/>
  <c r="J108" i="238"/>
  <c r="F108" i="238"/>
  <c r="Q107" i="238"/>
  <c r="N107" i="238"/>
  <c r="J107" i="238"/>
  <c r="F107" i="238"/>
  <c r="Q106" i="238"/>
  <c r="N106" i="238"/>
  <c r="J106" i="238"/>
  <c r="F106" i="238"/>
  <c r="B106" i="238"/>
  <c r="Q105" i="238"/>
  <c r="N105" i="238"/>
  <c r="I105" i="238"/>
  <c r="F105" i="238"/>
  <c r="B105" i="238"/>
  <c r="Q104" i="238"/>
  <c r="N104" i="238"/>
  <c r="J104" i="238"/>
  <c r="F104" i="238"/>
  <c r="B104" i="238"/>
  <c r="Q103" i="238"/>
  <c r="N103" i="238"/>
  <c r="J103" i="238"/>
  <c r="F103" i="238"/>
  <c r="B103" i="238"/>
  <c r="Q102" i="238"/>
  <c r="N102" i="238"/>
  <c r="J102" i="238"/>
  <c r="F102" i="238"/>
  <c r="B102" i="238"/>
  <c r="Q101" i="238"/>
  <c r="M101" i="238"/>
  <c r="J101" i="238"/>
  <c r="F101" i="238"/>
  <c r="B101" i="238"/>
  <c r="Q100" i="238"/>
  <c r="N100" i="238"/>
  <c r="J100" i="238"/>
  <c r="F100" i="238"/>
  <c r="B100" i="238"/>
  <c r="Q99" i="238"/>
  <c r="N99" i="238"/>
  <c r="J99" i="238"/>
  <c r="F99" i="238"/>
  <c r="B99" i="238"/>
  <c r="Q98" i="238"/>
  <c r="N98" i="238"/>
  <c r="J98" i="238"/>
  <c r="F98" i="238"/>
  <c r="B98" i="238"/>
  <c r="Q97" i="238"/>
  <c r="N97" i="238"/>
  <c r="J97" i="238"/>
  <c r="F97" i="238"/>
  <c r="B97" i="238"/>
  <c r="Q96" i="238"/>
  <c r="N96" i="238"/>
  <c r="J96" i="238"/>
  <c r="F96" i="238"/>
  <c r="B96" i="238"/>
  <c r="Q95" i="238"/>
  <c r="N95" i="238"/>
  <c r="J95" i="238"/>
  <c r="F95" i="238"/>
  <c r="B95" i="238"/>
  <c r="Q94" i="238"/>
  <c r="N94" i="238"/>
  <c r="J94" i="238"/>
  <c r="F94" i="238"/>
  <c r="B94" i="238"/>
  <c r="Q93" i="238"/>
  <c r="N93" i="238"/>
  <c r="J93" i="238"/>
  <c r="F93" i="238"/>
  <c r="B93" i="238"/>
  <c r="Q92" i="238"/>
  <c r="N92" i="238"/>
  <c r="J92" i="238"/>
  <c r="F92" i="238"/>
  <c r="B92" i="238"/>
  <c r="Q91" i="238"/>
  <c r="N91" i="238"/>
  <c r="J91" i="238"/>
  <c r="F91" i="238"/>
  <c r="Q90" i="238"/>
  <c r="N90" i="238"/>
  <c r="J90" i="238"/>
  <c r="F90" i="238"/>
  <c r="Q89" i="238"/>
  <c r="N89" i="238"/>
  <c r="J89" i="238"/>
  <c r="F89" i="238"/>
  <c r="A89" i="238"/>
  <c r="Q88" i="238"/>
  <c r="N88" i="238"/>
  <c r="J88" i="238"/>
  <c r="E88" i="238"/>
  <c r="A88" i="238"/>
  <c r="Q87" i="238"/>
  <c r="N87" i="238"/>
  <c r="J87" i="238"/>
  <c r="F87" i="238"/>
  <c r="A87" i="238"/>
  <c r="Q86" i="238"/>
  <c r="N86" i="238"/>
  <c r="J86" i="238"/>
  <c r="F86" i="238"/>
  <c r="A86" i="238"/>
  <c r="Q85" i="238"/>
  <c r="N85" i="238"/>
  <c r="J85" i="238"/>
  <c r="F85" i="238"/>
  <c r="A85" i="238"/>
  <c r="Q84" i="238"/>
  <c r="N84" i="238"/>
  <c r="I84" i="238"/>
  <c r="F84" i="238"/>
  <c r="A84" i="238"/>
  <c r="Q83" i="238"/>
  <c r="N83" i="238"/>
  <c r="J83" i="238"/>
  <c r="F83" i="238"/>
  <c r="A83" i="238"/>
  <c r="Q82" i="238"/>
  <c r="N82" i="238"/>
  <c r="J82" i="238"/>
  <c r="F82" i="238"/>
  <c r="A82" i="238"/>
  <c r="Q81" i="238"/>
  <c r="N81" i="238"/>
  <c r="J81" i="238"/>
  <c r="F81" i="238"/>
  <c r="A81" i="238"/>
  <c r="M80" i="238"/>
  <c r="J80" i="238"/>
  <c r="F80" i="238"/>
  <c r="A80" i="238"/>
  <c r="R79" i="238"/>
  <c r="N79" i="238"/>
  <c r="J79" i="238"/>
  <c r="F79" i="238"/>
  <c r="A79" i="238"/>
  <c r="R78" i="238"/>
  <c r="N78" i="238"/>
  <c r="J78" i="238"/>
  <c r="F78" i="238"/>
  <c r="A78" i="238"/>
  <c r="R77" i="238"/>
  <c r="N77" i="238"/>
  <c r="J77" i="238"/>
  <c r="F77" i="238"/>
  <c r="A77" i="238"/>
  <c r="R76" i="238"/>
  <c r="N76" i="238"/>
  <c r="J76" i="238"/>
  <c r="F76" i="238"/>
  <c r="A76" i="238"/>
  <c r="R75" i="238"/>
  <c r="N75" i="238"/>
  <c r="J75" i="238"/>
  <c r="F75" i="238"/>
  <c r="A75" i="238"/>
  <c r="R74" i="238"/>
  <c r="N74" i="238"/>
  <c r="J74" i="238"/>
  <c r="F74" i="238"/>
  <c r="A74" i="238"/>
  <c r="R73" i="238"/>
  <c r="N73" i="238"/>
  <c r="J73" i="238"/>
  <c r="F73" i="238"/>
  <c r="A73" i="238"/>
  <c r="R72" i="238"/>
  <c r="N72" i="238"/>
  <c r="J72" i="238"/>
  <c r="F72" i="238"/>
  <c r="A72" i="238"/>
  <c r="Q71" i="238"/>
  <c r="M71" i="238"/>
  <c r="I71" i="238"/>
  <c r="E71" i="238"/>
  <c r="A70" i="238"/>
  <c r="C139" i="237"/>
  <c r="K138" i="237"/>
  <c r="G138" i="237"/>
  <c r="C138" i="237"/>
  <c r="K137" i="237"/>
  <c r="G137" i="237"/>
  <c r="C137" i="237"/>
  <c r="K136" i="237"/>
  <c r="G136" i="237"/>
  <c r="S135" i="237"/>
  <c r="O135" i="237"/>
  <c r="S134" i="237"/>
  <c r="O134" i="237"/>
  <c r="K134" i="237"/>
  <c r="G134" i="237"/>
  <c r="C134" i="237"/>
  <c r="S133" i="237"/>
  <c r="O133" i="237"/>
  <c r="K133" i="237"/>
  <c r="G133" i="237"/>
  <c r="C133" i="237"/>
  <c r="S132" i="237"/>
  <c r="K132" i="237"/>
  <c r="G132" i="237"/>
  <c r="C132" i="237"/>
  <c r="S131" i="237"/>
  <c r="O131" i="237"/>
  <c r="O130" i="237"/>
  <c r="K130" i="237"/>
  <c r="C130" i="237"/>
  <c r="S129" i="237"/>
  <c r="O129" i="237"/>
  <c r="K129" i="237"/>
  <c r="G129" i="237"/>
  <c r="C129" i="237"/>
  <c r="S128" i="237"/>
  <c r="K128" i="237"/>
  <c r="G128" i="237"/>
  <c r="C128" i="237"/>
  <c r="S127" i="237"/>
  <c r="O127" i="237"/>
  <c r="G127" i="237"/>
  <c r="S126" i="237"/>
  <c r="O126" i="237"/>
  <c r="C126" i="237"/>
  <c r="S125" i="237"/>
  <c r="O125" i="237"/>
  <c r="K125" i="237"/>
  <c r="G125" i="237"/>
  <c r="C125" i="237"/>
  <c r="K124" i="237"/>
  <c r="G124" i="237"/>
  <c r="C124" i="237"/>
  <c r="S123" i="237"/>
  <c r="K123" i="237"/>
  <c r="G123" i="237"/>
  <c r="S122" i="237"/>
  <c r="O122" i="237"/>
  <c r="C122" i="237"/>
  <c r="S121" i="237"/>
  <c r="K121" i="237"/>
  <c r="G121" i="237"/>
  <c r="C121" i="237"/>
  <c r="S120" i="237"/>
  <c r="O120" i="237"/>
  <c r="K120" i="237"/>
  <c r="G120" i="237"/>
  <c r="C120" i="237"/>
  <c r="S119" i="237"/>
  <c r="K119" i="237"/>
  <c r="G119" i="237"/>
  <c r="O118" i="237"/>
  <c r="C118" i="237"/>
  <c r="S117" i="237"/>
  <c r="K117" i="237"/>
  <c r="G117" i="237"/>
  <c r="C117" i="237"/>
  <c r="S116" i="237"/>
  <c r="O116" i="237"/>
  <c r="K116" i="237"/>
  <c r="G116" i="237"/>
  <c r="C116" i="237"/>
  <c r="S115" i="237"/>
  <c r="K115" i="237"/>
  <c r="G115" i="237"/>
  <c r="S114" i="237"/>
  <c r="O114" i="237"/>
  <c r="S113" i="237"/>
  <c r="K113" i="237"/>
  <c r="G113" i="237"/>
  <c r="K112" i="237"/>
  <c r="G112" i="237"/>
  <c r="C112" i="237"/>
  <c r="S111" i="237"/>
  <c r="O111" i="237"/>
  <c r="K111" i="237"/>
  <c r="G111" i="237"/>
  <c r="C111" i="237"/>
  <c r="S110" i="237"/>
  <c r="C110" i="237"/>
  <c r="S109" i="237"/>
  <c r="O109" i="237"/>
  <c r="K109" i="237"/>
  <c r="C109" i="237"/>
  <c r="S108" i="237"/>
  <c r="K108" i="237"/>
  <c r="G108" i="237"/>
  <c r="S107" i="237"/>
  <c r="O107" i="237"/>
  <c r="K107" i="237"/>
  <c r="G107" i="237"/>
  <c r="S106" i="237"/>
  <c r="G106" i="237"/>
  <c r="C106" i="237"/>
  <c r="S105" i="237"/>
  <c r="O105" i="237"/>
  <c r="C105" i="237"/>
  <c r="S104" i="237"/>
  <c r="K104" i="237"/>
  <c r="G104" i="237"/>
  <c r="C104" i="237"/>
  <c r="S103" i="237"/>
  <c r="O103" i="237"/>
  <c r="K103" i="237"/>
  <c r="G103" i="237"/>
  <c r="C103" i="237"/>
  <c r="S102" i="237"/>
  <c r="K102" i="237"/>
  <c r="G102" i="237"/>
  <c r="S101" i="237"/>
  <c r="C101" i="237"/>
  <c r="S100" i="237"/>
  <c r="O100" i="237"/>
  <c r="K100" i="237"/>
  <c r="G100" i="237"/>
  <c r="C100" i="237"/>
  <c r="S99" i="237"/>
  <c r="O99" i="237"/>
  <c r="K99" i="237"/>
  <c r="G99" i="237"/>
  <c r="C99" i="237"/>
  <c r="S98" i="237"/>
  <c r="O98" i="237"/>
  <c r="K98" i="237"/>
  <c r="G98" i="237"/>
  <c r="C98" i="237"/>
  <c r="S97" i="237"/>
  <c r="S96" i="237"/>
  <c r="O96" i="237"/>
  <c r="K96" i="237"/>
  <c r="G96" i="237"/>
  <c r="C96" i="237"/>
  <c r="S95" i="237"/>
  <c r="O95" i="237"/>
  <c r="K95" i="237"/>
  <c r="G95" i="237"/>
  <c r="C95" i="237"/>
  <c r="S94" i="237"/>
  <c r="O94" i="237"/>
  <c r="K94" i="237"/>
  <c r="G94" i="237"/>
  <c r="C94" i="237"/>
  <c r="S93" i="237"/>
  <c r="C93" i="237"/>
  <c r="S92" i="237"/>
  <c r="O92" i="237"/>
  <c r="K92" i="237"/>
  <c r="G92" i="237"/>
  <c r="S91" i="237"/>
  <c r="O91" i="237"/>
  <c r="K91" i="237"/>
  <c r="G91" i="237"/>
  <c r="S90" i="237"/>
  <c r="O90" i="237"/>
  <c r="K90" i="237"/>
  <c r="G90" i="237"/>
  <c r="S89" i="237"/>
  <c r="C89" i="237"/>
  <c r="S88" i="237"/>
  <c r="O88" i="237"/>
  <c r="K88" i="237"/>
  <c r="S87" i="237"/>
  <c r="O87" i="237"/>
  <c r="K87" i="237"/>
  <c r="G87" i="237"/>
  <c r="C87" i="237"/>
  <c r="S86" i="237"/>
  <c r="O86" i="237"/>
  <c r="K86" i="237"/>
  <c r="G86" i="237"/>
  <c r="C86" i="237"/>
  <c r="G85" i="237"/>
  <c r="C85" i="237"/>
  <c r="S84" i="237"/>
  <c r="O84" i="237"/>
  <c r="S83" i="237"/>
  <c r="O83" i="237"/>
  <c r="K83" i="237"/>
  <c r="G83" i="237"/>
  <c r="C83" i="237"/>
  <c r="S82" i="237"/>
  <c r="O82" i="237"/>
  <c r="K82" i="237"/>
  <c r="G82" i="237"/>
  <c r="C82" i="237"/>
  <c r="K81" i="237"/>
  <c r="G81" i="237"/>
  <c r="C81" i="237"/>
  <c r="S79" i="237"/>
  <c r="O79" i="237"/>
  <c r="K79" i="237"/>
  <c r="G79" i="237"/>
  <c r="C79" i="237"/>
  <c r="S78" i="237"/>
  <c r="O78" i="237"/>
  <c r="K78" i="237"/>
  <c r="G78" i="237"/>
  <c r="C78" i="237"/>
  <c r="S77" i="237"/>
  <c r="O77" i="237"/>
  <c r="K77" i="237"/>
  <c r="G77" i="237"/>
  <c r="C77" i="237"/>
  <c r="C76" i="237"/>
  <c r="S75" i="237"/>
  <c r="O75" i="237"/>
  <c r="K75" i="237"/>
  <c r="G75" i="237"/>
  <c r="C75" i="237"/>
  <c r="S74" i="237"/>
  <c r="O74" i="237"/>
  <c r="K74" i="237"/>
  <c r="G74" i="237"/>
  <c r="C74" i="237"/>
  <c r="S73" i="237"/>
  <c r="O73" i="237"/>
  <c r="K73" i="237"/>
  <c r="G73" i="237"/>
  <c r="C73" i="237"/>
  <c r="B139" i="237"/>
  <c r="J138" i="237"/>
  <c r="F138" i="237"/>
  <c r="B138" i="237"/>
  <c r="J137" i="237"/>
  <c r="F137" i="237"/>
  <c r="B137" i="237"/>
  <c r="J136" i="237"/>
  <c r="F136" i="237"/>
  <c r="B136" i="237"/>
  <c r="R135" i="237"/>
  <c r="N135" i="237"/>
  <c r="J135" i="237"/>
  <c r="F135" i="237"/>
  <c r="A135" i="237"/>
  <c r="R134" i="237"/>
  <c r="N134" i="237"/>
  <c r="J134" i="237"/>
  <c r="F134" i="237"/>
  <c r="B134" i="237"/>
  <c r="R133" i="237"/>
  <c r="N133" i="237"/>
  <c r="J133" i="237"/>
  <c r="F133" i="237"/>
  <c r="B133" i="237"/>
  <c r="R132" i="237"/>
  <c r="N132" i="237"/>
  <c r="J132" i="237"/>
  <c r="F132" i="237"/>
  <c r="B132" i="237"/>
  <c r="R131" i="237"/>
  <c r="N131" i="237"/>
  <c r="J131" i="237"/>
  <c r="F131" i="237"/>
  <c r="B131" i="237"/>
  <c r="Q130" i="237"/>
  <c r="N130" i="237"/>
  <c r="J130" i="237"/>
  <c r="E130" i="237"/>
  <c r="B130" i="237"/>
  <c r="R129" i="237"/>
  <c r="N129" i="237"/>
  <c r="J129" i="237"/>
  <c r="F129" i="237"/>
  <c r="B129" i="237"/>
  <c r="R128" i="237"/>
  <c r="N128" i="237"/>
  <c r="J128" i="237"/>
  <c r="F128" i="237"/>
  <c r="B128" i="237"/>
  <c r="R127" i="237"/>
  <c r="N127" i="237"/>
  <c r="J127" i="237"/>
  <c r="F127" i="237"/>
  <c r="B127" i="237"/>
  <c r="R126" i="237"/>
  <c r="N126" i="237"/>
  <c r="I126" i="237"/>
  <c r="F126" i="237"/>
  <c r="B126" i="237"/>
  <c r="R125" i="237"/>
  <c r="N125" i="237"/>
  <c r="J125" i="237"/>
  <c r="F125" i="237"/>
  <c r="B125" i="237"/>
  <c r="Q124" i="237"/>
  <c r="N124" i="237"/>
  <c r="J124" i="237"/>
  <c r="F124" i="237"/>
  <c r="B124" i="237"/>
  <c r="R123" i="237"/>
  <c r="M123" i="237"/>
  <c r="J123" i="237"/>
  <c r="F123" i="237"/>
  <c r="B123" i="237"/>
  <c r="R122" i="237"/>
  <c r="N122" i="237"/>
  <c r="J122" i="237"/>
  <c r="F122" i="237"/>
  <c r="B122" i="237"/>
  <c r="R121" i="237"/>
  <c r="N121" i="237"/>
  <c r="J121" i="237"/>
  <c r="F121" i="237"/>
  <c r="B121" i="237"/>
  <c r="R120" i="237"/>
  <c r="N120" i="237"/>
  <c r="J120" i="237"/>
  <c r="F120" i="237"/>
  <c r="B120" i="237"/>
  <c r="R119" i="237"/>
  <c r="N119" i="237"/>
  <c r="J119" i="237"/>
  <c r="F119" i="237"/>
  <c r="B119" i="237"/>
  <c r="Q118" i="237"/>
  <c r="N118" i="237"/>
  <c r="J118" i="237"/>
  <c r="F118" i="237"/>
  <c r="B118" i="237"/>
  <c r="R117" i="237"/>
  <c r="N117" i="237"/>
  <c r="J117" i="237"/>
  <c r="F117" i="237"/>
  <c r="B117" i="237"/>
  <c r="R116" i="237"/>
  <c r="N116" i="237"/>
  <c r="J116" i="237"/>
  <c r="F116" i="237"/>
  <c r="B116" i="237"/>
  <c r="R115" i="237"/>
  <c r="N115" i="237"/>
  <c r="J115" i="237"/>
  <c r="F115" i="237"/>
  <c r="B115" i="237"/>
  <c r="R114" i="237"/>
  <c r="N114" i="237"/>
  <c r="J114" i="237"/>
  <c r="F114" i="237"/>
  <c r="A114" i="237"/>
  <c r="R113" i="237"/>
  <c r="N113" i="237"/>
  <c r="J113" i="237"/>
  <c r="F113" i="237"/>
  <c r="Q112" i="237"/>
  <c r="M112" i="237"/>
  <c r="J112" i="237"/>
  <c r="F112" i="237"/>
  <c r="Q111" i="237"/>
  <c r="N111" i="237"/>
  <c r="J111" i="237"/>
  <c r="F111" i="237"/>
  <c r="B111" i="237"/>
  <c r="Q110" i="237"/>
  <c r="N110" i="237"/>
  <c r="J110" i="237"/>
  <c r="F110" i="237"/>
  <c r="B110" i="237"/>
  <c r="Q109" i="237"/>
  <c r="N109" i="237"/>
  <c r="J109" i="237"/>
  <c r="E109" i="237"/>
  <c r="B109" i="237"/>
  <c r="Q108" i="237"/>
  <c r="N108" i="237"/>
  <c r="J108" i="237"/>
  <c r="F108" i="237"/>
  <c r="Q107" i="237"/>
  <c r="N107" i="237"/>
  <c r="J107" i="237"/>
  <c r="F107" i="237"/>
  <c r="Q106" i="237"/>
  <c r="N106" i="237"/>
  <c r="J106" i="237"/>
  <c r="F106" i="237"/>
  <c r="B106" i="237"/>
  <c r="Q105" i="237"/>
  <c r="N105" i="237"/>
  <c r="I105" i="237"/>
  <c r="F105" i="237"/>
  <c r="B105" i="237"/>
  <c r="Q104" i="237"/>
  <c r="N104" i="237"/>
  <c r="J104" i="237"/>
  <c r="F104" i="237"/>
  <c r="B104" i="237"/>
  <c r="Q103" i="237"/>
  <c r="N103" i="237"/>
  <c r="J103" i="237"/>
  <c r="F103" i="237"/>
  <c r="B103" i="237"/>
  <c r="Q102" i="237"/>
  <c r="N102" i="237"/>
  <c r="J102" i="237"/>
  <c r="F102" i="237"/>
  <c r="B102" i="237"/>
  <c r="Q101" i="237"/>
  <c r="M101" i="237"/>
  <c r="J101" i="237"/>
  <c r="F101" i="237"/>
  <c r="B101" i="237"/>
  <c r="Q100" i="237"/>
  <c r="N100" i="237"/>
  <c r="J100" i="237"/>
  <c r="F100" i="237"/>
  <c r="B100" i="237"/>
  <c r="Q99" i="237"/>
  <c r="N99" i="237"/>
  <c r="J99" i="237"/>
  <c r="F99" i="237"/>
  <c r="B99" i="237"/>
  <c r="Q98" i="237"/>
  <c r="N98" i="237"/>
  <c r="J98" i="237"/>
  <c r="F98" i="237"/>
  <c r="B98" i="237"/>
  <c r="Q97" i="237"/>
  <c r="N97" i="237"/>
  <c r="J97" i="237"/>
  <c r="F97" i="237"/>
  <c r="B97" i="237"/>
  <c r="Q96" i="237"/>
  <c r="N96" i="237"/>
  <c r="J96" i="237"/>
  <c r="F96" i="237"/>
  <c r="B96" i="237"/>
  <c r="Q95" i="237"/>
  <c r="N95" i="237"/>
  <c r="J95" i="237"/>
  <c r="F95" i="237"/>
  <c r="B95" i="237"/>
  <c r="Q94" i="237"/>
  <c r="N94" i="237"/>
  <c r="J94" i="237"/>
  <c r="F94" i="237"/>
  <c r="B94" i="237"/>
  <c r="Q93" i="237"/>
  <c r="N93" i="237"/>
  <c r="J93" i="237"/>
  <c r="F93" i="237"/>
  <c r="B93" i="237"/>
  <c r="Q92" i="237"/>
  <c r="N92" i="237"/>
  <c r="J92" i="237"/>
  <c r="F92" i="237"/>
  <c r="B92" i="237"/>
  <c r="Q91" i="237"/>
  <c r="N91" i="237"/>
  <c r="J91" i="237"/>
  <c r="F91" i="237"/>
  <c r="Q90" i="237"/>
  <c r="N90" i="237"/>
  <c r="J90" i="237"/>
  <c r="F90" i="237"/>
  <c r="Q89" i="237"/>
  <c r="N89" i="237"/>
  <c r="J89" i="237"/>
  <c r="F89" i="237"/>
  <c r="A89" i="237"/>
  <c r="Q88" i="237"/>
  <c r="N88" i="237"/>
  <c r="J88" i="237"/>
  <c r="E88" i="237"/>
  <c r="A88" i="237"/>
  <c r="Q87" i="237"/>
  <c r="N87" i="237"/>
  <c r="J87" i="237"/>
  <c r="F87" i="237"/>
  <c r="A87" i="237"/>
  <c r="Q86" i="237"/>
  <c r="N86" i="237"/>
  <c r="J86" i="237"/>
  <c r="F86" i="237"/>
  <c r="A86" i="237"/>
  <c r="Q85" i="237"/>
  <c r="N85" i="237"/>
  <c r="J85" i="237"/>
  <c r="F85" i="237"/>
  <c r="A85" i="237"/>
  <c r="Q84" i="237"/>
  <c r="N84" i="237"/>
  <c r="I84" i="237"/>
  <c r="F84" i="237"/>
  <c r="A84" i="237"/>
  <c r="Q83" i="237"/>
  <c r="N83" i="237"/>
  <c r="J83" i="237"/>
  <c r="F83" i="237"/>
  <c r="A83" i="237"/>
  <c r="Q82" i="237"/>
  <c r="N82" i="237"/>
  <c r="J82" i="237"/>
  <c r="F82" i="237"/>
  <c r="A82" i="237"/>
  <c r="Q81" i="237"/>
  <c r="N81" i="237"/>
  <c r="J81" i="237"/>
  <c r="F81" i="237"/>
  <c r="A81" i="237"/>
  <c r="M80" i="237"/>
  <c r="J80" i="237"/>
  <c r="F80" i="237"/>
  <c r="A80" i="237"/>
  <c r="R79" i="237"/>
  <c r="N79" i="237"/>
  <c r="J79" i="237"/>
  <c r="F79" i="237"/>
  <c r="A79" i="237"/>
  <c r="R78" i="237"/>
  <c r="N78" i="237"/>
  <c r="J78" i="237"/>
  <c r="F78" i="237"/>
  <c r="A78" i="237"/>
  <c r="R77" i="237"/>
  <c r="N77" i="237"/>
  <c r="J77" i="237"/>
  <c r="F77" i="237"/>
  <c r="A77" i="237"/>
  <c r="R76" i="237"/>
  <c r="N76" i="237"/>
  <c r="J76" i="237"/>
  <c r="F76" i="237"/>
  <c r="A76" i="237"/>
  <c r="R75" i="237"/>
  <c r="N75" i="237"/>
  <c r="J75" i="237"/>
  <c r="F75" i="237"/>
  <c r="A75" i="237"/>
  <c r="R74" i="237"/>
  <c r="N74" i="237"/>
  <c r="J74" i="237"/>
  <c r="F74" i="237"/>
  <c r="A74" i="237"/>
  <c r="R73" i="237"/>
  <c r="N73" i="237"/>
  <c r="J73" i="237"/>
  <c r="F73" i="237"/>
  <c r="A73" i="237"/>
  <c r="R72" i="237"/>
  <c r="N72" i="237"/>
  <c r="J72" i="237"/>
  <c r="F72" i="237"/>
  <c r="A72" i="237"/>
  <c r="Q71" i="237"/>
  <c r="M71" i="237"/>
  <c r="I71" i="237"/>
  <c r="E71" i="237"/>
  <c r="A70" i="237"/>
  <c r="C139" i="236"/>
  <c r="K138" i="236"/>
  <c r="G138" i="236"/>
  <c r="C138" i="236"/>
  <c r="K137" i="236"/>
  <c r="G137" i="236"/>
  <c r="C137" i="236"/>
  <c r="K136" i="236"/>
  <c r="G136" i="236"/>
  <c r="S135" i="236"/>
  <c r="O135" i="236"/>
  <c r="S134" i="236"/>
  <c r="O134" i="236"/>
  <c r="K134" i="236"/>
  <c r="G134" i="236"/>
  <c r="C134" i="236"/>
  <c r="S133" i="236"/>
  <c r="O133" i="236"/>
  <c r="K133" i="236"/>
  <c r="G133" i="236"/>
  <c r="C133" i="236"/>
  <c r="S132" i="236"/>
  <c r="K132" i="236"/>
  <c r="G132" i="236"/>
  <c r="C132" i="236"/>
  <c r="S131" i="236"/>
  <c r="O131" i="236"/>
  <c r="O130" i="236"/>
  <c r="K130" i="236"/>
  <c r="C130" i="236"/>
  <c r="S129" i="236"/>
  <c r="O129" i="236"/>
  <c r="K129" i="236"/>
  <c r="G129" i="236"/>
  <c r="C129" i="236"/>
  <c r="S128" i="236"/>
  <c r="K128" i="236"/>
  <c r="G128" i="236"/>
  <c r="C128" i="236"/>
  <c r="S127" i="236"/>
  <c r="O127" i="236"/>
  <c r="G127" i="236"/>
  <c r="S126" i="236"/>
  <c r="O126" i="236"/>
  <c r="C126" i="236"/>
  <c r="S125" i="236"/>
  <c r="O125" i="236"/>
  <c r="K125" i="236"/>
  <c r="G125" i="236"/>
  <c r="C125" i="236"/>
  <c r="K124" i="236"/>
  <c r="G124" i="236"/>
  <c r="C124" i="236"/>
  <c r="S123" i="236"/>
  <c r="K123" i="236"/>
  <c r="G123" i="236"/>
  <c r="S122" i="236"/>
  <c r="O122" i="236"/>
  <c r="C122" i="236"/>
  <c r="S121" i="236"/>
  <c r="K121" i="236"/>
  <c r="G121" i="236"/>
  <c r="C121" i="236"/>
  <c r="S120" i="236"/>
  <c r="O120" i="236"/>
  <c r="K120" i="236"/>
  <c r="G120" i="236"/>
  <c r="C120" i="236"/>
  <c r="S119" i="236"/>
  <c r="K119" i="236"/>
  <c r="G119" i="236"/>
  <c r="O118" i="236"/>
  <c r="C118" i="236"/>
  <c r="S117" i="236"/>
  <c r="K117" i="236"/>
  <c r="G117" i="236"/>
  <c r="C117" i="236"/>
  <c r="S116" i="236"/>
  <c r="O116" i="236"/>
  <c r="K116" i="236"/>
  <c r="G116" i="236"/>
  <c r="C116" i="236"/>
  <c r="S115" i="236"/>
  <c r="K115" i="236"/>
  <c r="G115" i="236"/>
  <c r="S114" i="236"/>
  <c r="O114" i="236"/>
  <c r="S113" i="236"/>
  <c r="K113" i="236"/>
  <c r="G113" i="236"/>
  <c r="K112" i="236"/>
  <c r="G112" i="236"/>
  <c r="C112" i="236"/>
  <c r="S111" i="236"/>
  <c r="O111" i="236"/>
  <c r="K111" i="236"/>
  <c r="G111" i="236"/>
  <c r="C111" i="236"/>
  <c r="S110" i="236"/>
  <c r="C110" i="236"/>
  <c r="S109" i="236"/>
  <c r="O109" i="236"/>
  <c r="K109" i="236"/>
  <c r="C109" i="236"/>
  <c r="S108" i="236"/>
  <c r="K108" i="236"/>
  <c r="G108" i="236"/>
  <c r="S107" i="236"/>
  <c r="O107" i="236"/>
  <c r="K107" i="236"/>
  <c r="G107" i="236"/>
  <c r="S106" i="236"/>
  <c r="G106" i="236"/>
  <c r="C106" i="236"/>
  <c r="S105" i="236"/>
  <c r="O105" i="236"/>
  <c r="C105" i="236"/>
  <c r="S104" i="236"/>
  <c r="K104" i="236"/>
  <c r="G104" i="236"/>
  <c r="C104" i="236"/>
  <c r="S103" i="236"/>
  <c r="O103" i="236"/>
  <c r="K103" i="236"/>
  <c r="G103" i="236"/>
  <c r="C103" i="236"/>
  <c r="S102" i="236"/>
  <c r="K102" i="236"/>
  <c r="G102" i="236"/>
  <c r="S101" i="236"/>
  <c r="C101" i="236"/>
  <c r="S100" i="236"/>
  <c r="O100" i="236"/>
  <c r="K100" i="236"/>
  <c r="G100" i="236"/>
  <c r="C100" i="236"/>
  <c r="S99" i="236"/>
  <c r="O99" i="236"/>
  <c r="K99" i="236"/>
  <c r="G99" i="236"/>
  <c r="C99" i="236"/>
  <c r="S98" i="236"/>
  <c r="O98" i="236"/>
  <c r="K98" i="236"/>
  <c r="G98" i="236"/>
  <c r="C98" i="236"/>
  <c r="S97" i="236"/>
  <c r="S96" i="236"/>
  <c r="O96" i="236"/>
  <c r="K96" i="236"/>
  <c r="G96" i="236"/>
  <c r="C96" i="236"/>
  <c r="S95" i="236"/>
  <c r="O95" i="236"/>
  <c r="K95" i="236"/>
  <c r="G95" i="236"/>
  <c r="C95" i="236"/>
  <c r="S94" i="236"/>
  <c r="O94" i="236"/>
  <c r="K94" i="236"/>
  <c r="G94" i="236"/>
  <c r="C94" i="236"/>
  <c r="S93" i="236"/>
  <c r="C93" i="236"/>
  <c r="S92" i="236"/>
  <c r="O92" i="236"/>
  <c r="K92" i="236"/>
  <c r="G92" i="236"/>
  <c r="S91" i="236"/>
  <c r="O91" i="236"/>
  <c r="K91" i="236"/>
  <c r="G91" i="236"/>
  <c r="S90" i="236"/>
  <c r="O90" i="236"/>
  <c r="K90" i="236"/>
  <c r="G90" i="236"/>
  <c r="S89" i="236"/>
  <c r="C89" i="236"/>
  <c r="S88" i="236"/>
  <c r="O88" i="236"/>
  <c r="K88" i="236"/>
  <c r="S87" i="236"/>
  <c r="O87" i="236"/>
  <c r="K87" i="236"/>
  <c r="G87" i="236"/>
  <c r="C87" i="236"/>
  <c r="S86" i="236"/>
  <c r="O86" i="236"/>
  <c r="K86" i="236"/>
  <c r="G86" i="236"/>
  <c r="C86" i="236"/>
  <c r="G85" i="236"/>
  <c r="C85" i="236"/>
  <c r="S84" i="236"/>
  <c r="O84" i="236"/>
  <c r="S83" i="236"/>
  <c r="O83" i="236"/>
  <c r="K83" i="236"/>
  <c r="G83" i="236"/>
  <c r="C83" i="236"/>
  <c r="S82" i="236"/>
  <c r="O82" i="236"/>
  <c r="K82" i="236"/>
  <c r="G82" i="236"/>
  <c r="C82" i="236"/>
  <c r="K81" i="236"/>
  <c r="G81" i="236"/>
  <c r="C81" i="236"/>
  <c r="S79" i="236"/>
  <c r="O79" i="236"/>
  <c r="K79" i="236"/>
  <c r="G79" i="236"/>
  <c r="C79" i="236"/>
  <c r="S78" i="236"/>
  <c r="O78" i="236"/>
  <c r="K78" i="236"/>
  <c r="G78" i="236"/>
  <c r="C78" i="236"/>
  <c r="S77" i="236"/>
  <c r="O77" i="236"/>
  <c r="K77" i="236"/>
  <c r="G77" i="236"/>
  <c r="C77" i="236"/>
  <c r="C76" i="236"/>
  <c r="S75" i="236"/>
  <c r="O75" i="236"/>
  <c r="K75" i="236"/>
  <c r="G75" i="236"/>
  <c r="C75" i="236"/>
  <c r="S74" i="236"/>
  <c r="O74" i="236"/>
  <c r="K74" i="236"/>
  <c r="G74" i="236"/>
  <c r="C74" i="236"/>
  <c r="S73" i="236"/>
  <c r="O73" i="236"/>
  <c r="K73" i="236"/>
  <c r="G73" i="236"/>
  <c r="C73" i="236"/>
  <c r="B139" i="236"/>
  <c r="J138" i="236"/>
  <c r="F138" i="236"/>
  <c r="B138" i="236"/>
  <c r="J137" i="236"/>
  <c r="F137" i="236"/>
  <c r="B137" i="236"/>
  <c r="J136" i="236"/>
  <c r="F136" i="236"/>
  <c r="B136" i="236"/>
  <c r="R135" i="236"/>
  <c r="N135" i="236"/>
  <c r="J135" i="236"/>
  <c r="F135" i="236"/>
  <c r="A135" i="236"/>
  <c r="R134" i="236"/>
  <c r="N134" i="236"/>
  <c r="J134" i="236"/>
  <c r="F134" i="236"/>
  <c r="B134" i="236"/>
  <c r="R133" i="236"/>
  <c r="N133" i="236"/>
  <c r="J133" i="236"/>
  <c r="F133" i="236"/>
  <c r="B133" i="236"/>
  <c r="R132" i="236"/>
  <c r="N132" i="236"/>
  <c r="J132" i="236"/>
  <c r="F132" i="236"/>
  <c r="B132" i="236"/>
  <c r="R131" i="236"/>
  <c r="N131" i="236"/>
  <c r="J131" i="236"/>
  <c r="F131" i="236"/>
  <c r="B131" i="236"/>
  <c r="Q130" i="236"/>
  <c r="N130" i="236"/>
  <c r="J130" i="236"/>
  <c r="E130" i="236"/>
  <c r="B130" i="236"/>
  <c r="R129" i="236"/>
  <c r="N129" i="236"/>
  <c r="J129" i="236"/>
  <c r="F129" i="236"/>
  <c r="B129" i="236"/>
  <c r="R128" i="236"/>
  <c r="N128" i="236"/>
  <c r="J128" i="236"/>
  <c r="F128" i="236"/>
  <c r="B128" i="236"/>
  <c r="R127" i="236"/>
  <c r="N127" i="236"/>
  <c r="J127" i="236"/>
  <c r="F127" i="236"/>
  <c r="B127" i="236"/>
  <c r="R126" i="236"/>
  <c r="N126" i="236"/>
  <c r="I126" i="236"/>
  <c r="F126" i="236"/>
  <c r="B126" i="236"/>
  <c r="R125" i="236"/>
  <c r="N125" i="236"/>
  <c r="J125" i="236"/>
  <c r="F125" i="236"/>
  <c r="B125" i="236"/>
  <c r="Q124" i="236"/>
  <c r="N124" i="236"/>
  <c r="J124" i="236"/>
  <c r="F124" i="236"/>
  <c r="B124" i="236"/>
  <c r="R123" i="236"/>
  <c r="M123" i="236"/>
  <c r="J123" i="236"/>
  <c r="F123" i="236"/>
  <c r="B123" i="236"/>
  <c r="R122" i="236"/>
  <c r="N122" i="236"/>
  <c r="J122" i="236"/>
  <c r="F122" i="236"/>
  <c r="B122" i="236"/>
  <c r="R121" i="236"/>
  <c r="N121" i="236"/>
  <c r="J121" i="236"/>
  <c r="F121" i="236"/>
  <c r="B121" i="236"/>
  <c r="R120" i="236"/>
  <c r="N120" i="236"/>
  <c r="J120" i="236"/>
  <c r="F120" i="236"/>
  <c r="B120" i="236"/>
  <c r="R119" i="236"/>
  <c r="N119" i="236"/>
  <c r="J119" i="236"/>
  <c r="F119" i="236"/>
  <c r="B119" i="236"/>
  <c r="Q118" i="236"/>
  <c r="N118" i="236"/>
  <c r="J118" i="236"/>
  <c r="F118" i="236"/>
  <c r="B118" i="236"/>
  <c r="R117" i="236"/>
  <c r="N117" i="236"/>
  <c r="J117" i="236"/>
  <c r="F117" i="236"/>
  <c r="B117" i="236"/>
  <c r="R116" i="236"/>
  <c r="N116" i="236"/>
  <c r="J116" i="236"/>
  <c r="F116" i="236"/>
  <c r="B116" i="236"/>
  <c r="R115" i="236"/>
  <c r="N115" i="236"/>
  <c r="J115" i="236"/>
  <c r="F115" i="236"/>
  <c r="B115" i="236"/>
  <c r="R114" i="236"/>
  <c r="N114" i="236"/>
  <c r="J114" i="236"/>
  <c r="F114" i="236"/>
  <c r="A114" i="236"/>
  <c r="R113" i="236"/>
  <c r="N113" i="236"/>
  <c r="J113" i="236"/>
  <c r="F113" i="236"/>
  <c r="Q112" i="236"/>
  <c r="M112" i="236"/>
  <c r="J112" i="236"/>
  <c r="F112" i="236"/>
  <c r="Q111" i="236"/>
  <c r="N111" i="236"/>
  <c r="J111" i="236"/>
  <c r="F111" i="236"/>
  <c r="B111" i="236"/>
  <c r="Q110" i="236"/>
  <c r="N110" i="236"/>
  <c r="J110" i="236"/>
  <c r="F110" i="236"/>
  <c r="B110" i="236"/>
  <c r="Q109" i="236"/>
  <c r="N109" i="236"/>
  <c r="J109" i="236"/>
  <c r="E109" i="236"/>
  <c r="B109" i="236"/>
  <c r="Q108" i="236"/>
  <c r="N108" i="236"/>
  <c r="J108" i="236"/>
  <c r="F108" i="236"/>
  <c r="Q107" i="236"/>
  <c r="N107" i="236"/>
  <c r="J107" i="236"/>
  <c r="F107" i="236"/>
  <c r="Q106" i="236"/>
  <c r="N106" i="236"/>
  <c r="J106" i="236"/>
  <c r="F106" i="236"/>
  <c r="B106" i="236"/>
  <c r="Q105" i="236"/>
  <c r="N105" i="236"/>
  <c r="I105" i="236"/>
  <c r="F105" i="236"/>
  <c r="B105" i="236"/>
  <c r="Q104" i="236"/>
  <c r="N104" i="236"/>
  <c r="J104" i="236"/>
  <c r="F104" i="236"/>
  <c r="B104" i="236"/>
  <c r="Q103" i="236"/>
  <c r="N103" i="236"/>
  <c r="J103" i="236"/>
  <c r="F103" i="236"/>
  <c r="B103" i="236"/>
  <c r="Q102" i="236"/>
  <c r="N102" i="236"/>
  <c r="J102" i="236"/>
  <c r="F102" i="236"/>
  <c r="B102" i="236"/>
  <c r="Q101" i="236"/>
  <c r="M101" i="236"/>
  <c r="J101" i="236"/>
  <c r="F101" i="236"/>
  <c r="B101" i="236"/>
  <c r="Q100" i="236"/>
  <c r="N100" i="236"/>
  <c r="J100" i="236"/>
  <c r="F100" i="236"/>
  <c r="B100" i="236"/>
  <c r="Q99" i="236"/>
  <c r="N99" i="236"/>
  <c r="J99" i="236"/>
  <c r="F99" i="236"/>
  <c r="B99" i="236"/>
  <c r="Q98" i="236"/>
  <c r="N98" i="236"/>
  <c r="J98" i="236"/>
  <c r="F98" i="236"/>
  <c r="B98" i="236"/>
  <c r="Q97" i="236"/>
  <c r="N97" i="236"/>
  <c r="J97" i="236"/>
  <c r="F97" i="236"/>
  <c r="B97" i="236"/>
  <c r="Q96" i="236"/>
  <c r="N96" i="236"/>
  <c r="J96" i="236"/>
  <c r="F96" i="236"/>
  <c r="B96" i="236"/>
  <c r="Q95" i="236"/>
  <c r="N95" i="236"/>
  <c r="J95" i="236"/>
  <c r="F95" i="236"/>
  <c r="B95" i="236"/>
  <c r="Q94" i="236"/>
  <c r="N94" i="236"/>
  <c r="J94" i="236"/>
  <c r="F94" i="236"/>
  <c r="B94" i="236"/>
  <c r="Q93" i="236"/>
  <c r="N93" i="236"/>
  <c r="J93" i="236"/>
  <c r="F93" i="236"/>
  <c r="B93" i="236"/>
  <c r="Q92" i="236"/>
  <c r="N92" i="236"/>
  <c r="J92" i="236"/>
  <c r="F92" i="236"/>
  <c r="B92" i="236"/>
  <c r="Q91" i="236"/>
  <c r="N91" i="236"/>
  <c r="J91" i="236"/>
  <c r="F91" i="236"/>
  <c r="Q90" i="236"/>
  <c r="N90" i="236"/>
  <c r="J90" i="236"/>
  <c r="F90" i="236"/>
  <c r="Q89" i="236"/>
  <c r="N89" i="236"/>
  <c r="J89" i="236"/>
  <c r="F89" i="236"/>
  <c r="A89" i="236"/>
  <c r="Q88" i="236"/>
  <c r="N88" i="236"/>
  <c r="J88" i="236"/>
  <c r="E88" i="236"/>
  <c r="A88" i="236"/>
  <c r="Q87" i="236"/>
  <c r="N87" i="236"/>
  <c r="J87" i="236"/>
  <c r="F87" i="236"/>
  <c r="A87" i="236"/>
  <c r="Q86" i="236"/>
  <c r="N86" i="236"/>
  <c r="J86" i="236"/>
  <c r="F86" i="236"/>
  <c r="A86" i="236"/>
  <c r="Q85" i="236"/>
  <c r="N85" i="236"/>
  <c r="J85" i="236"/>
  <c r="F85" i="236"/>
  <c r="A85" i="236"/>
  <c r="Q84" i="236"/>
  <c r="N84" i="236"/>
  <c r="I84" i="236"/>
  <c r="F84" i="236"/>
  <c r="A84" i="236"/>
  <c r="Q83" i="236"/>
  <c r="N83" i="236"/>
  <c r="J83" i="236"/>
  <c r="F83" i="236"/>
  <c r="A83" i="236"/>
  <c r="Q82" i="236"/>
  <c r="N82" i="236"/>
  <c r="J82" i="236"/>
  <c r="F82" i="236"/>
  <c r="A82" i="236"/>
  <c r="Q81" i="236"/>
  <c r="N81" i="236"/>
  <c r="J81" i="236"/>
  <c r="F81" i="236"/>
  <c r="A81" i="236"/>
  <c r="M80" i="236"/>
  <c r="J80" i="236"/>
  <c r="F80" i="236"/>
  <c r="A80" i="236"/>
  <c r="R79" i="236"/>
  <c r="N79" i="236"/>
  <c r="J79" i="236"/>
  <c r="F79" i="236"/>
  <c r="A79" i="236"/>
  <c r="R78" i="236"/>
  <c r="N78" i="236"/>
  <c r="J78" i="236"/>
  <c r="F78" i="236"/>
  <c r="A78" i="236"/>
  <c r="R77" i="236"/>
  <c r="N77" i="236"/>
  <c r="J77" i="236"/>
  <c r="F77" i="236"/>
  <c r="A77" i="236"/>
  <c r="R76" i="236"/>
  <c r="N76" i="236"/>
  <c r="J76" i="236"/>
  <c r="F76" i="236"/>
  <c r="A76" i="236"/>
  <c r="R75" i="236"/>
  <c r="N75" i="236"/>
  <c r="J75" i="236"/>
  <c r="F75" i="236"/>
  <c r="A75" i="236"/>
  <c r="R74" i="236"/>
  <c r="N74" i="236"/>
  <c r="J74" i="236"/>
  <c r="F74" i="236"/>
  <c r="A74" i="236"/>
  <c r="R73" i="236"/>
  <c r="N73" i="236"/>
  <c r="J73" i="236"/>
  <c r="F73" i="236"/>
  <c r="A73" i="236"/>
  <c r="R72" i="236"/>
  <c r="N72" i="236"/>
  <c r="J72" i="236"/>
  <c r="F72" i="236"/>
  <c r="A72" i="236"/>
  <c r="Q71" i="236"/>
  <c r="M71" i="236"/>
  <c r="I71" i="236"/>
  <c r="E71" i="236"/>
  <c r="A70" i="236"/>
  <c r="C139" i="235"/>
  <c r="K138" i="235"/>
  <c r="G138" i="235"/>
  <c r="C138" i="235"/>
  <c r="K137" i="235"/>
  <c r="G137" i="235"/>
  <c r="C137" i="235"/>
  <c r="K136" i="235"/>
  <c r="G136" i="235"/>
  <c r="S135" i="235"/>
  <c r="O135" i="235"/>
  <c r="S134" i="235"/>
  <c r="O134" i="235"/>
  <c r="K134" i="235"/>
  <c r="G134" i="235"/>
  <c r="C134" i="235"/>
  <c r="S133" i="235"/>
  <c r="O133" i="235"/>
  <c r="K133" i="235"/>
  <c r="G133" i="235"/>
  <c r="C133" i="235"/>
  <c r="S132" i="235"/>
  <c r="K132" i="235"/>
  <c r="G132" i="235"/>
  <c r="C132" i="235"/>
  <c r="S131" i="235"/>
  <c r="O131" i="235"/>
  <c r="O130" i="235"/>
  <c r="K130" i="235"/>
  <c r="C130" i="235"/>
  <c r="S129" i="235"/>
  <c r="O129" i="235"/>
  <c r="K129" i="235"/>
  <c r="G129" i="235"/>
  <c r="C129" i="235"/>
  <c r="S128" i="235"/>
  <c r="K128" i="235"/>
  <c r="G128" i="235"/>
  <c r="C128" i="235"/>
  <c r="S127" i="235"/>
  <c r="O127" i="235"/>
  <c r="G127" i="235"/>
  <c r="S126" i="235"/>
  <c r="O126" i="235"/>
  <c r="C126" i="235"/>
  <c r="S125" i="235"/>
  <c r="O125" i="235"/>
  <c r="K125" i="235"/>
  <c r="G125" i="235"/>
  <c r="C125" i="235"/>
  <c r="K124" i="235"/>
  <c r="G124" i="235"/>
  <c r="C124" i="235"/>
  <c r="S123" i="235"/>
  <c r="K123" i="235"/>
  <c r="G123" i="235"/>
  <c r="S122" i="235"/>
  <c r="O122" i="235"/>
  <c r="C122" i="235"/>
  <c r="S121" i="235"/>
  <c r="K121" i="235"/>
  <c r="G121" i="235"/>
  <c r="C121" i="235"/>
  <c r="S120" i="235"/>
  <c r="O120" i="235"/>
  <c r="K120" i="235"/>
  <c r="G120" i="235"/>
  <c r="C120" i="235"/>
  <c r="S119" i="235"/>
  <c r="K119" i="235"/>
  <c r="G119" i="235"/>
  <c r="O118" i="235"/>
  <c r="C118" i="235"/>
  <c r="S117" i="235"/>
  <c r="K117" i="235"/>
  <c r="G117" i="235"/>
  <c r="C117" i="235"/>
  <c r="S116" i="235"/>
  <c r="O116" i="235"/>
  <c r="K116" i="235"/>
  <c r="G116" i="235"/>
  <c r="C116" i="235"/>
  <c r="S115" i="235"/>
  <c r="K115" i="235"/>
  <c r="G115" i="235"/>
  <c r="S114" i="235"/>
  <c r="O114" i="235"/>
  <c r="S113" i="235"/>
  <c r="K113" i="235"/>
  <c r="G113" i="235"/>
  <c r="K112" i="235"/>
  <c r="G112" i="235"/>
  <c r="C112" i="235"/>
  <c r="S111" i="235"/>
  <c r="O111" i="235"/>
  <c r="K111" i="235"/>
  <c r="G111" i="235"/>
  <c r="C111" i="235"/>
  <c r="S110" i="235"/>
  <c r="C110" i="235"/>
  <c r="S109" i="235"/>
  <c r="O109" i="235"/>
  <c r="K109" i="235"/>
  <c r="C109" i="235"/>
  <c r="S108" i="235"/>
  <c r="K108" i="235"/>
  <c r="G108" i="235"/>
  <c r="S107" i="235"/>
  <c r="O107" i="235"/>
  <c r="K107" i="235"/>
  <c r="G107" i="235"/>
  <c r="S106" i="235"/>
  <c r="G106" i="235"/>
  <c r="C106" i="235"/>
  <c r="S105" i="235"/>
  <c r="O105" i="235"/>
  <c r="C105" i="235"/>
  <c r="S104" i="235"/>
  <c r="K104" i="235"/>
  <c r="G104" i="235"/>
  <c r="C104" i="235"/>
  <c r="S103" i="235"/>
  <c r="O103" i="235"/>
  <c r="K103" i="235"/>
  <c r="G103" i="235"/>
  <c r="C103" i="235"/>
  <c r="S102" i="235"/>
  <c r="K102" i="235"/>
  <c r="G102" i="235"/>
  <c r="S101" i="235"/>
  <c r="C101" i="235"/>
  <c r="S100" i="235"/>
  <c r="O100" i="235"/>
  <c r="K100" i="235"/>
  <c r="G100" i="235"/>
  <c r="C100" i="235"/>
  <c r="S99" i="235"/>
  <c r="O99" i="235"/>
  <c r="K99" i="235"/>
  <c r="G99" i="235"/>
  <c r="C99" i="235"/>
  <c r="S98" i="235"/>
  <c r="O98" i="235"/>
  <c r="K98" i="235"/>
  <c r="G98" i="235"/>
  <c r="C98" i="235"/>
  <c r="S97" i="235"/>
  <c r="S96" i="235"/>
  <c r="O96" i="235"/>
  <c r="K96" i="235"/>
  <c r="G96" i="235"/>
  <c r="C96" i="235"/>
  <c r="S95" i="235"/>
  <c r="O95" i="235"/>
  <c r="K95" i="235"/>
  <c r="G95" i="235"/>
  <c r="C95" i="235"/>
  <c r="S94" i="235"/>
  <c r="O94" i="235"/>
  <c r="K94" i="235"/>
  <c r="G94" i="235"/>
  <c r="C94" i="235"/>
  <c r="S93" i="235"/>
  <c r="C93" i="235"/>
  <c r="S92" i="235"/>
  <c r="O92" i="235"/>
  <c r="K92" i="235"/>
  <c r="G92" i="235"/>
  <c r="S91" i="235"/>
  <c r="O91" i="235"/>
  <c r="K91" i="235"/>
  <c r="G91" i="235"/>
  <c r="S90" i="235"/>
  <c r="O90" i="235"/>
  <c r="K90" i="235"/>
  <c r="G90" i="235"/>
  <c r="S89" i="235"/>
  <c r="C89" i="235"/>
  <c r="S88" i="235"/>
  <c r="O88" i="235"/>
  <c r="K88" i="235"/>
  <c r="S87" i="235"/>
  <c r="O87" i="235"/>
  <c r="K87" i="235"/>
  <c r="G87" i="235"/>
  <c r="C87" i="235"/>
  <c r="S86" i="235"/>
  <c r="O86" i="235"/>
  <c r="K86" i="235"/>
  <c r="G86" i="235"/>
  <c r="C86" i="235"/>
  <c r="G85" i="235"/>
  <c r="C85" i="235"/>
  <c r="S84" i="235"/>
  <c r="O84" i="235"/>
  <c r="S83" i="235"/>
  <c r="O83" i="235"/>
  <c r="K83" i="235"/>
  <c r="G83" i="235"/>
  <c r="C83" i="235"/>
  <c r="S82" i="235"/>
  <c r="O82" i="235"/>
  <c r="K82" i="235"/>
  <c r="G82" i="235"/>
  <c r="C82" i="235"/>
  <c r="K81" i="235"/>
  <c r="G81" i="235"/>
  <c r="C81" i="235"/>
  <c r="S79" i="235"/>
  <c r="O79" i="235"/>
  <c r="K79" i="235"/>
  <c r="G79" i="235"/>
  <c r="C79" i="235"/>
  <c r="S78" i="235"/>
  <c r="O78" i="235"/>
  <c r="K78" i="235"/>
  <c r="G78" i="235"/>
  <c r="C78" i="235"/>
  <c r="S77" i="235"/>
  <c r="O77" i="235"/>
  <c r="K77" i="235"/>
  <c r="G77" i="235"/>
  <c r="C77" i="235"/>
  <c r="C76" i="235"/>
  <c r="S75" i="235"/>
  <c r="O75" i="235"/>
  <c r="K75" i="235"/>
  <c r="G75" i="235"/>
  <c r="C75" i="235"/>
  <c r="S74" i="235"/>
  <c r="O74" i="235"/>
  <c r="K74" i="235"/>
  <c r="G74" i="235"/>
  <c r="C74" i="235"/>
  <c r="S73" i="235"/>
  <c r="O73" i="235"/>
  <c r="K73" i="235"/>
  <c r="G73" i="235"/>
  <c r="C73" i="235"/>
  <c r="B139" i="235"/>
  <c r="J138" i="235"/>
  <c r="F138" i="235"/>
  <c r="B138" i="235"/>
  <c r="J137" i="235"/>
  <c r="F137" i="235"/>
  <c r="B137" i="235"/>
  <c r="J136" i="235"/>
  <c r="F136" i="235"/>
  <c r="B136" i="235"/>
  <c r="R135" i="235"/>
  <c r="N135" i="235"/>
  <c r="J135" i="235"/>
  <c r="F135" i="235"/>
  <c r="A135" i="235"/>
  <c r="R134" i="235"/>
  <c r="N134" i="235"/>
  <c r="J134" i="235"/>
  <c r="F134" i="235"/>
  <c r="B134" i="235"/>
  <c r="R133" i="235"/>
  <c r="N133" i="235"/>
  <c r="J133" i="235"/>
  <c r="F133" i="235"/>
  <c r="B133" i="235"/>
  <c r="R132" i="235"/>
  <c r="N132" i="235"/>
  <c r="J132" i="235"/>
  <c r="F132" i="235"/>
  <c r="B132" i="235"/>
  <c r="R131" i="235"/>
  <c r="N131" i="235"/>
  <c r="J131" i="235"/>
  <c r="F131" i="235"/>
  <c r="B131" i="235"/>
  <c r="Q130" i="235"/>
  <c r="N130" i="235"/>
  <c r="J130" i="235"/>
  <c r="E130" i="235"/>
  <c r="B130" i="235"/>
  <c r="R129" i="235"/>
  <c r="N129" i="235"/>
  <c r="J129" i="235"/>
  <c r="F129" i="235"/>
  <c r="B129" i="235"/>
  <c r="R128" i="235"/>
  <c r="N128" i="235"/>
  <c r="J128" i="235"/>
  <c r="F128" i="235"/>
  <c r="B128" i="235"/>
  <c r="R127" i="235"/>
  <c r="N127" i="235"/>
  <c r="J127" i="235"/>
  <c r="F127" i="235"/>
  <c r="B127" i="235"/>
  <c r="R126" i="235"/>
  <c r="N126" i="235"/>
  <c r="I126" i="235"/>
  <c r="F126" i="235"/>
  <c r="B126" i="235"/>
  <c r="R125" i="235"/>
  <c r="N125" i="235"/>
  <c r="J125" i="235"/>
  <c r="F125" i="235"/>
  <c r="B125" i="235"/>
  <c r="Q124" i="235"/>
  <c r="N124" i="235"/>
  <c r="J124" i="235"/>
  <c r="F124" i="235"/>
  <c r="B124" i="235"/>
  <c r="R123" i="235"/>
  <c r="M123" i="235"/>
  <c r="J123" i="235"/>
  <c r="F123" i="235"/>
  <c r="B123" i="235"/>
  <c r="R122" i="235"/>
  <c r="N122" i="235"/>
  <c r="J122" i="235"/>
  <c r="F122" i="235"/>
  <c r="B122" i="235"/>
  <c r="R121" i="235"/>
  <c r="N121" i="235"/>
  <c r="J121" i="235"/>
  <c r="F121" i="235"/>
  <c r="B121" i="235"/>
  <c r="R120" i="235"/>
  <c r="N120" i="235"/>
  <c r="J120" i="235"/>
  <c r="F120" i="235"/>
  <c r="B120" i="235"/>
  <c r="R119" i="235"/>
  <c r="N119" i="235"/>
  <c r="J119" i="235"/>
  <c r="F119" i="235"/>
  <c r="B119" i="235"/>
  <c r="Q118" i="235"/>
  <c r="N118" i="235"/>
  <c r="J118" i="235"/>
  <c r="F118" i="235"/>
  <c r="B118" i="235"/>
  <c r="R117" i="235"/>
  <c r="N117" i="235"/>
  <c r="J117" i="235"/>
  <c r="F117" i="235"/>
  <c r="B117" i="235"/>
  <c r="R116" i="235"/>
  <c r="N116" i="235"/>
  <c r="J116" i="235"/>
  <c r="F116" i="235"/>
  <c r="B116" i="235"/>
  <c r="R115" i="235"/>
  <c r="N115" i="235"/>
  <c r="J115" i="235"/>
  <c r="F115" i="235"/>
  <c r="B115" i="235"/>
  <c r="R114" i="235"/>
  <c r="N114" i="235"/>
  <c r="J114" i="235"/>
  <c r="F114" i="235"/>
  <c r="A114" i="235"/>
  <c r="R113" i="235"/>
  <c r="N113" i="235"/>
  <c r="J113" i="235"/>
  <c r="F113" i="235"/>
  <c r="Q112" i="235"/>
  <c r="M112" i="235"/>
  <c r="J112" i="235"/>
  <c r="F112" i="235"/>
  <c r="Q111" i="235"/>
  <c r="N111" i="235"/>
  <c r="J111" i="235"/>
  <c r="F111" i="235"/>
  <c r="B111" i="235"/>
  <c r="Q110" i="235"/>
  <c r="N110" i="235"/>
  <c r="J110" i="235"/>
  <c r="F110" i="235"/>
  <c r="B110" i="235"/>
  <c r="Q109" i="235"/>
  <c r="N109" i="235"/>
  <c r="J109" i="235"/>
  <c r="E109" i="235"/>
  <c r="B109" i="235"/>
  <c r="Q108" i="235"/>
  <c r="N108" i="235"/>
  <c r="J108" i="235"/>
  <c r="F108" i="235"/>
  <c r="Q107" i="235"/>
  <c r="N107" i="235"/>
  <c r="J107" i="235"/>
  <c r="F107" i="235"/>
  <c r="Q106" i="235"/>
  <c r="N106" i="235"/>
  <c r="J106" i="235"/>
  <c r="F106" i="235"/>
  <c r="B106" i="235"/>
  <c r="Q105" i="235"/>
  <c r="N105" i="235"/>
  <c r="I105" i="235"/>
  <c r="F105" i="235"/>
  <c r="B105" i="235"/>
  <c r="Q104" i="235"/>
  <c r="N104" i="235"/>
  <c r="J104" i="235"/>
  <c r="F104" i="235"/>
  <c r="B104" i="235"/>
  <c r="Q103" i="235"/>
  <c r="N103" i="235"/>
  <c r="J103" i="235"/>
  <c r="F103" i="235"/>
  <c r="B103" i="235"/>
  <c r="Q102" i="235"/>
  <c r="N102" i="235"/>
  <c r="J102" i="235"/>
  <c r="F102" i="235"/>
  <c r="B102" i="235"/>
  <c r="Q101" i="235"/>
  <c r="M101" i="235"/>
  <c r="J101" i="235"/>
  <c r="F101" i="235"/>
  <c r="B101" i="235"/>
  <c r="Q100" i="235"/>
  <c r="N100" i="235"/>
  <c r="J100" i="235"/>
  <c r="F100" i="235"/>
  <c r="B100" i="235"/>
  <c r="Q99" i="235"/>
  <c r="N99" i="235"/>
  <c r="J99" i="235"/>
  <c r="F99" i="235"/>
  <c r="B99" i="235"/>
  <c r="Q98" i="235"/>
  <c r="N98" i="235"/>
  <c r="J98" i="235"/>
  <c r="F98" i="235"/>
  <c r="B98" i="235"/>
  <c r="Q97" i="235"/>
  <c r="N97" i="235"/>
  <c r="J97" i="235"/>
  <c r="F97" i="235"/>
  <c r="B97" i="235"/>
  <c r="Q96" i="235"/>
  <c r="N96" i="235"/>
  <c r="J96" i="235"/>
  <c r="F96" i="235"/>
  <c r="B96" i="235"/>
  <c r="Q95" i="235"/>
  <c r="N95" i="235"/>
  <c r="J95" i="235"/>
  <c r="F95" i="235"/>
  <c r="B95" i="235"/>
  <c r="Q94" i="235"/>
  <c r="N94" i="235"/>
  <c r="J94" i="235"/>
  <c r="F94" i="235"/>
  <c r="B94" i="235"/>
  <c r="Q93" i="235"/>
  <c r="N93" i="235"/>
  <c r="J93" i="235"/>
  <c r="F93" i="235"/>
  <c r="B93" i="235"/>
  <c r="Q92" i="235"/>
  <c r="N92" i="235"/>
  <c r="J92" i="235"/>
  <c r="F92" i="235"/>
  <c r="B92" i="235"/>
  <c r="Q91" i="235"/>
  <c r="N91" i="235"/>
  <c r="J91" i="235"/>
  <c r="F91" i="235"/>
  <c r="Q90" i="235"/>
  <c r="N90" i="235"/>
  <c r="J90" i="235"/>
  <c r="F90" i="235"/>
  <c r="Q89" i="235"/>
  <c r="N89" i="235"/>
  <c r="J89" i="235"/>
  <c r="F89" i="235"/>
  <c r="A89" i="235"/>
  <c r="Q88" i="235"/>
  <c r="N88" i="235"/>
  <c r="J88" i="235"/>
  <c r="E88" i="235"/>
  <c r="A88" i="235"/>
  <c r="Q87" i="235"/>
  <c r="N87" i="235"/>
  <c r="J87" i="235"/>
  <c r="F87" i="235"/>
  <c r="A87" i="235"/>
  <c r="Q86" i="235"/>
  <c r="N86" i="235"/>
  <c r="J86" i="235"/>
  <c r="F86" i="235"/>
  <c r="A86" i="235"/>
  <c r="Q85" i="235"/>
  <c r="N85" i="235"/>
  <c r="J85" i="235"/>
  <c r="F85" i="235"/>
  <c r="A85" i="235"/>
  <c r="Q84" i="235"/>
  <c r="N84" i="235"/>
  <c r="I84" i="235"/>
  <c r="F84" i="235"/>
  <c r="A84" i="235"/>
  <c r="Q83" i="235"/>
  <c r="N83" i="235"/>
  <c r="J83" i="235"/>
  <c r="F83" i="235"/>
  <c r="A83" i="235"/>
  <c r="Q82" i="235"/>
  <c r="N82" i="235"/>
  <c r="J82" i="235"/>
  <c r="F82" i="235"/>
  <c r="A82" i="235"/>
  <c r="Q81" i="235"/>
  <c r="N81" i="235"/>
  <c r="J81" i="235"/>
  <c r="F81" i="235"/>
  <c r="A81" i="235"/>
  <c r="M80" i="235"/>
  <c r="J80" i="235"/>
  <c r="F80" i="235"/>
  <c r="A80" i="235"/>
  <c r="R79" i="235"/>
  <c r="N79" i="235"/>
  <c r="J79" i="235"/>
  <c r="F79" i="235"/>
  <c r="A79" i="235"/>
  <c r="R78" i="235"/>
  <c r="N78" i="235"/>
  <c r="J78" i="235"/>
  <c r="F78" i="235"/>
  <c r="A78" i="235"/>
  <c r="R77" i="235"/>
  <c r="N77" i="235"/>
  <c r="J77" i="235"/>
  <c r="F77" i="235"/>
  <c r="A77" i="235"/>
  <c r="R76" i="235"/>
  <c r="N76" i="235"/>
  <c r="J76" i="235"/>
  <c r="F76" i="235"/>
  <c r="A76" i="235"/>
  <c r="R75" i="235"/>
  <c r="N75" i="235"/>
  <c r="J75" i="235"/>
  <c r="F75" i="235"/>
  <c r="A75" i="235"/>
  <c r="R74" i="235"/>
  <c r="N74" i="235"/>
  <c r="J74" i="235"/>
  <c r="F74" i="235"/>
  <c r="A74" i="235"/>
  <c r="R73" i="235"/>
  <c r="N73" i="235"/>
  <c r="J73" i="235"/>
  <c r="F73" i="235"/>
  <c r="A73" i="235"/>
  <c r="R72" i="235"/>
  <c r="N72" i="235"/>
  <c r="J72" i="235"/>
  <c r="F72" i="235"/>
  <c r="A72" i="235"/>
  <c r="Q71" i="235"/>
  <c r="M71" i="235"/>
  <c r="I71" i="235"/>
  <c r="E71" i="235"/>
  <c r="A70" i="235"/>
  <c r="Y7" i="232"/>
  <c r="Y9" i="232"/>
  <c r="Y11" i="232"/>
  <c r="Y13" i="232"/>
  <c r="Y15" i="232"/>
  <c r="Y17" i="232"/>
  <c r="Y8" i="232"/>
  <c r="Y10" i="232"/>
  <c r="Y12" i="232"/>
  <c r="Y14" i="232"/>
  <c r="Y16" i="232"/>
  <c r="Y18" i="232"/>
  <c r="Y6" i="232"/>
  <c r="Y9" i="229"/>
  <c r="Y11" i="229"/>
  <c r="Y13" i="229"/>
  <c r="Y15" i="229"/>
  <c r="Y17" i="229"/>
  <c r="Y19" i="229"/>
  <c r="Y21" i="229"/>
  <c r="Y23" i="229"/>
  <c r="Y25" i="229"/>
  <c r="Y27" i="229"/>
  <c r="Y29" i="229"/>
  <c r="Y31" i="229"/>
  <c r="Y33" i="229"/>
  <c r="Y35" i="229"/>
  <c r="Y37" i="229"/>
  <c r="Y39" i="229"/>
  <c r="Y41" i="229"/>
  <c r="Y43" i="229"/>
  <c r="Y45" i="229"/>
  <c r="Y47" i="229"/>
  <c r="Y49" i="229"/>
  <c r="Y51" i="229"/>
  <c r="Y53" i="229"/>
  <c r="Y55" i="229"/>
  <c r="Y57" i="229"/>
  <c r="Y59" i="229"/>
  <c r="Y61" i="229"/>
  <c r="Y63" i="229"/>
  <c r="Y65" i="229"/>
  <c r="Y67" i="229"/>
  <c r="Y69" i="229"/>
  <c r="Y71" i="229"/>
  <c r="Y73" i="229"/>
  <c r="Y75" i="229"/>
  <c r="Y77" i="229"/>
  <c r="Y79" i="229"/>
  <c r="Y81" i="229"/>
  <c r="Y83" i="229"/>
  <c r="Y85" i="229"/>
  <c r="Y87" i="229"/>
  <c r="Y89" i="229"/>
  <c r="Y91" i="229"/>
  <c r="Y93" i="229"/>
  <c r="Y95" i="229"/>
  <c r="Y10" i="229"/>
  <c r="Y12" i="229"/>
  <c r="Y14" i="229"/>
  <c r="Y16" i="229"/>
  <c r="Y18" i="229"/>
  <c r="Y20" i="229"/>
  <c r="Y22" i="229"/>
  <c r="Y24" i="229"/>
  <c r="Y26" i="229"/>
  <c r="Y28" i="229"/>
  <c r="Y30" i="229"/>
  <c r="Y32" i="229"/>
  <c r="Y34" i="229"/>
  <c r="Y36" i="229"/>
  <c r="Y38" i="229"/>
  <c r="Y40" i="229"/>
  <c r="Y42" i="229"/>
  <c r="Y44" i="229"/>
  <c r="Y46" i="229"/>
  <c r="Y48" i="229"/>
  <c r="Y50" i="229"/>
  <c r="Y52" i="229"/>
  <c r="Y54" i="229"/>
  <c r="Y56" i="229"/>
  <c r="Y58" i="229"/>
  <c r="Y60" i="229"/>
  <c r="Y62" i="229"/>
  <c r="Y64" i="229"/>
  <c r="Y66" i="229"/>
  <c r="Y68" i="229"/>
  <c r="Y70" i="229"/>
  <c r="Y72" i="229"/>
  <c r="Y74" i="229"/>
  <c r="Y76" i="229"/>
  <c r="Y78" i="229"/>
  <c r="Y80" i="229"/>
  <c r="Y82" i="229"/>
  <c r="Y84" i="229"/>
  <c r="Y86" i="229"/>
  <c r="Y88" i="229"/>
  <c r="Y90" i="229"/>
  <c r="Y92" i="229"/>
  <c r="Y94" i="229"/>
  <c r="Y96" i="229"/>
  <c r="Y8" i="229"/>
  <c r="Y8" i="208"/>
  <c r="Y10" i="208"/>
  <c r="Y12" i="208"/>
  <c r="Y14" i="208"/>
  <c r="Y16" i="208"/>
  <c r="Y18" i="208"/>
  <c r="Y20" i="208"/>
  <c r="Y22" i="208"/>
  <c r="Y24" i="208"/>
  <c r="Y26" i="208"/>
  <c r="Y28" i="208"/>
  <c r="Y30" i="208"/>
  <c r="Y32" i="208"/>
  <c r="Y34" i="208"/>
  <c r="Y36" i="208"/>
  <c r="Y38" i="208"/>
  <c r="Y40" i="208"/>
  <c r="Y42" i="208"/>
  <c r="Y44" i="208"/>
  <c r="Y46" i="208"/>
  <c r="Y48" i="208"/>
  <c r="Y50" i="208"/>
  <c r="Y52" i="208"/>
  <c r="Y54" i="208"/>
  <c r="Y56" i="208"/>
  <c r="Y58" i="208"/>
  <c r="Y60" i="208"/>
  <c r="Y62" i="208"/>
  <c r="Y64" i="208"/>
  <c r="Y66" i="208"/>
  <c r="Y68" i="208"/>
  <c r="Y70" i="208"/>
  <c r="Y72" i="208"/>
  <c r="Y74" i="208"/>
  <c r="Y76" i="208"/>
  <c r="Y78" i="208"/>
  <c r="Y80" i="208"/>
  <c r="Y82" i="208"/>
  <c r="Y84" i="208"/>
  <c r="Y86" i="208"/>
  <c r="Y88" i="208"/>
  <c r="Y90" i="208"/>
  <c r="Y92" i="208"/>
  <c r="Y94" i="208"/>
  <c r="Y96" i="208"/>
  <c r="Y98" i="208"/>
  <c r="Y100" i="208"/>
  <c r="Y102" i="208"/>
  <c r="Y104" i="208"/>
  <c r="Y106" i="208"/>
  <c r="Y108" i="208"/>
  <c r="Y110" i="208"/>
  <c r="Y112" i="208"/>
  <c r="Y114" i="208"/>
  <c r="Y116" i="208"/>
  <c r="Y118" i="208"/>
  <c r="Y120" i="208"/>
  <c r="Y122" i="208"/>
  <c r="Y124" i="208"/>
  <c r="Y126" i="208"/>
  <c r="Y128" i="208"/>
  <c r="Y130" i="208"/>
  <c r="Y132" i="208"/>
  <c r="Y134" i="208"/>
  <c r="Y136" i="208"/>
  <c r="Y138" i="208"/>
  <c r="Y140" i="208"/>
  <c r="Y142" i="208"/>
  <c r="Y144" i="208"/>
  <c r="Y146" i="208"/>
  <c r="Y148" i="208"/>
  <c r="Y150" i="208"/>
  <c r="Y152" i="208"/>
  <c r="Y154" i="208"/>
  <c r="Y156" i="208"/>
  <c r="Y158" i="208"/>
  <c r="Y160" i="208"/>
  <c r="Y162" i="208"/>
  <c r="Y164" i="208"/>
  <c r="Y166" i="208"/>
  <c r="Y168" i="208"/>
  <c r="Y170" i="208"/>
  <c r="Y172" i="208"/>
  <c r="Y174" i="208"/>
  <c r="Y176" i="208"/>
  <c r="Y178" i="208"/>
  <c r="Y180" i="208"/>
  <c r="Y182" i="208"/>
  <c r="Y184" i="208"/>
  <c r="Y186" i="208"/>
  <c r="Y188" i="208"/>
  <c r="Y190" i="208"/>
  <c r="Y192" i="208"/>
  <c r="Y194" i="208"/>
  <c r="Y196" i="208"/>
  <c r="Y198" i="208"/>
  <c r="Y200" i="208"/>
  <c r="Y202" i="208"/>
  <c r="Y204" i="208"/>
  <c r="Y206" i="208"/>
  <c r="Y208" i="208"/>
  <c r="Y210" i="208"/>
  <c r="Y212" i="208"/>
  <c r="Y214" i="208"/>
  <c r="Y216" i="208"/>
  <c r="Y218" i="208"/>
  <c r="Y220" i="208"/>
  <c r="Y222" i="208"/>
  <c r="Y224" i="208"/>
  <c r="Y226" i="208"/>
  <c r="Y228" i="208"/>
  <c r="Y230" i="208"/>
  <c r="Y232" i="208"/>
  <c r="Y234" i="208"/>
  <c r="Y236" i="208"/>
  <c r="Y238" i="208"/>
  <c r="Y240" i="208"/>
  <c r="Y242" i="208"/>
  <c r="Y244" i="208"/>
  <c r="Y246" i="208"/>
  <c r="Y248" i="208"/>
  <c r="Y250" i="208"/>
  <c r="Y252" i="208"/>
  <c r="Y254" i="208"/>
  <c r="Y256" i="208"/>
  <c r="Y258" i="208"/>
  <c r="Y260" i="208"/>
  <c r="Y9" i="208"/>
  <c r="Y11" i="208"/>
  <c r="Y13" i="208"/>
  <c r="Y15" i="208"/>
  <c r="Y17" i="208"/>
  <c r="Y19" i="208"/>
  <c r="Y21" i="208"/>
  <c r="Y23" i="208"/>
  <c r="Y25" i="208"/>
  <c r="Y27" i="208"/>
  <c r="Y29" i="208"/>
  <c r="Y31" i="208"/>
  <c r="Y33" i="208"/>
  <c r="Y35" i="208"/>
  <c r="Y37" i="208"/>
  <c r="Y39" i="208"/>
  <c r="Y41" i="208"/>
  <c r="Y43" i="208"/>
  <c r="Y45" i="208"/>
  <c r="Y47" i="208"/>
  <c r="Y49" i="208"/>
  <c r="Y51" i="208"/>
  <c r="Y53" i="208"/>
  <c r="Y55" i="208"/>
  <c r="Y57" i="208"/>
  <c r="Y59" i="208"/>
  <c r="Y61" i="208"/>
  <c r="Y63" i="208"/>
  <c r="Y65" i="208"/>
  <c r="Y67" i="208"/>
  <c r="Y69" i="208"/>
  <c r="Y71" i="208"/>
  <c r="Y73" i="208"/>
  <c r="Y75" i="208"/>
  <c r="Y77" i="208"/>
  <c r="Y79" i="208"/>
  <c r="Y81" i="208"/>
  <c r="Y83" i="208"/>
  <c r="Y85" i="208"/>
  <c r="Y87" i="208"/>
  <c r="Y89" i="208"/>
  <c r="Y91" i="208"/>
  <c r="Y93" i="208"/>
  <c r="Y95" i="208"/>
  <c r="Y97" i="208"/>
  <c r="Y99" i="208"/>
  <c r="Y101" i="208"/>
  <c r="Y103" i="208"/>
  <c r="Y105" i="208"/>
  <c r="Y107" i="208"/>
  <c r="Y109" i="208"/>
  <c r="Y111" i="208"/>
  <c r="Y113" i="208"/>
  <c r="Y115" i="208"/>
  <c r="Y117" i="208"/>
  <c r="Y119" i="208"/>
  <c r="Y121" i="208"/>
  <c r="Y123" i="208"/>
  <c r="Y125" i="208"/>
  <c r="Y127" i="208"/>
  <c r="Y129" i="208"/>
  <c r="Y131" i="208"/>
  <c r="Y133" i="208"/>
  <c r="Y135" i="208"/>
  <c r="Y137" i="208"/>
  <c r="Y139" i="208"/>
  <c r="Y141" i="208"/>
  <c r="Y143" i="208"/>
  <c r="Y145" i="208"/>
  <c r="Y147" i="208"/>
  <c r="Y149" i="208"/>
  <c r="Y151" i="208"/>
  <c r="Y153" i="208"/>
  <c r="Y155" i="208"/>
  <c r="Y157" i="208"/>
  <c r="Y159" i="208"/>
  <c r="Y161" i="208"/>
  <c r="Y163" i="208"/>
  <c r="Y165" i="208"/>
  <c r="Y167" i="208"/>
  <c r="Y169" i="208"/>
  <c r="Y171" i="208"/>
  <c r="Y173" i="208"/>
  <c r="Y175" i="208"/>
  <c r="Y177" i="208"/>
  <c r="Y179" i="208"/>
  <c r="Y181" i="208"/>
  <c r="Y185" i="208"/>
  <c r="Y189" i="208"/>
  <c r="Y193" i="208"/>
  <c r="Y197" i="208"/>
  <c r="Y201" i="208"/>
  <c r="Y205" i="208"/>
  <c r="Y209" i="208"/>
  <c r="Y213" i="208"/>
  <c r="Y217" i="208"/>
  <c r="Y221" i="208"/>
  <c r="Y225" i="208"/>
  <c r="Y229" i="208"/>
  <c r="Y233" i="208"/>
  <c r="Y237" i="208"/>
  <c r="Y241" i="208"/>
  <c r="Y245" i="208"/>
  <c r="Y249" i="208"/>
  <c r="Y253" i="208"/>
  <c r="Y257" i="208"/>
  <c r="Y261" i="208"/>
  <c r="Y263" i="208"/>
  <c r="Y265" i="208"/>
  <c r="Y267" i="208"/>
  <c r="Y269" i="208"/>
  <c r="Y271" i="208"/>
  <c r="Y273" i="208"/>
  <c r="Y275" i="208"/>
  <c r="Y277" i="208"/>
  <c r="Y279" i="208"/>
  <c r="Y281" i="208"/>
  <c r="Y283" i="208"/>
  <c r="Y285" i="208"/>
  <c r="Y287" i="208"/>
  <c r="Y289" i="208"/>
  <c r="Y291" i="208"/>
  <c r="Y293" i="208"/>
  <c r="Y295" i="208"/>
  <c r="Y297" i="208"/>
  <c r="Y299" i="208"/>
  <c r="Y301" i="208"/>
  <c r="Y303" i="208"/>
  <c r="Y305" i="208"/>
  <c r="Y307" i="208"/>
  <c r="Y309" i="208"/>
  <c r="Y311" i="208"/>
  <c r="Y313" i="208"/>
  <c r="Y315" i="208"/>
  <c r="Y317" i="208"/>
  <c r="Y319" i="208"/>
  <c r="Y321" i="208"/>
  <c r="Y323" i="208"/>
  <c r="Y325" i="208"/>
  <c r="Y327" i="208"/>
  <c r="Y329" i="208"/>
  <c r="Y331" i="208"/>
  <c r="Y333" i="208"/>
  <c r="Y335" i="208"/>
  <c r="Y337" i="208"/>
  <c r="Y339" i="208"/>
  <c r="Y341" i="208"/>
  <c r="Y343" i="208"/>
  <c r="Y345" i="208"/>
  <c r="Y347" i="208"/>
  <c r="Y349" i="208"/>
  <c r="Y351" i="208"/>
  <c r="Y353" i="208"/>
  <c r="Y355" i="208"/>
  <c r="Y357" i="208"/>
  <c r="Y359" i="208"/>
  <c r="Y361" i="208"/>
  <c r="Y363" i="208"/>
  <c r="Y365" i="208"/>
  <c r="Y367" i="208"/>
  <c r="Y369" i="208"/>
  <c r="Y371" i="208"/>
  <c r="Y373" i="208"/>
  <c r="Y375" i="208"/>
  <c r="Y377" i="208"/>
  <c r="Y379" i="208"/>
  <c r="Y381" i="208"/>
  <c r="Y383" i="208"/>
  <c r="Y385" i="208"/>
  <c r="Y387" i="208"/>
  <c r="Y389" i="208"/>
  <c r="Y391" i="208"/>
  <c r="Y393" i="208"/>
  <c r="Y395" i="208"/>
  <c r="Y397" i="208"/>
  <c r="Y399" i="208"/>
  <c r="Y401" i="208"/>
  <c r="Y403" i="208"/>
  <c r="Y405" i="208"/>
  <c r="Y407" i="208"/>
  <c r="Y409" i="208"/>
  <c r="Y411" i="208"/>
  <c r="Y413" i="208"/>
  <c r="Y415" i="208"/>
  <c r="Y417" i="208"/>
  <c r="Y419" i="208"/>
  <c r="Y421" i="208"/>
  <c r="Y423" i="208"/>
  <c r="Y425" i="208"/>
  <c r="Y427" i="208"/>
  <c r="Y429" i="208"/>
  <c r="Y431" i="208"/>
  <c r="Y433" i="208"/>
  <c r="Y435" i="208"/>
  <c r="Y437" i="208"/>
  <c r="Y439" i="208"/>
  <c r="Y441" i="208"/>
  <c r="Y443" i="208"/>
  <c r="Y445" i="208"/>
  <c r="Y447" i="208"/>
  <c r="Y449" i="208"/>
  <c r="Y451" i="208"/>
  <c r="Y453" i="208"/>
  <c r="Y455" i="208"/>
  <c r="Y457" i="208"/>
  <c r="Y459" i="208"/>
  <c r="Y461" i="208"/>
  <c r="Y463" i="208"/>
  <c r="Y465" i="208"/>
  <c r="Y467" i="208"/>
  <c r="Y469" i="208"/>
  <c r="Y471" i="208"/>
  <c r="Y473" i="208"/>
  <c r="Y475" i="208"/>
  <c r="Y477" i="208"/>
  <c r="Y479" i="208"/>
  <c r="Y481" i="208"/>
  <c r="Y483" i="208"/>
  <c r="Y485" i="208"/>
  <c r="Y487" i="208"/>
  <c r="Y489" i="208"/>
  <c r="Y491" i="208"/>
  <c r="Y493" i="208"/>
  <c r="Y495" i="208"/>
  <c r="Y497" i="208"/>
  <c r="Y499" i="208"/>
  <c r="Y501" i="208"/>
  <c r="Y503" i="208"/>
  <c r="Y505" i="208"/>
  <c r="Y507" i="208"/>
  <c r="Y509" i="208"/>
  <c r="Y511" i="208"/>
  <c r="Y513" i="208"/>
  <c r="Y515" i="208"/>
  <c r="Y517" i="208"/>
  <c r="Y519" i="208"/>
  <c r="Y521" i="208"/>
  <c r="Y523" i="208"/>
  <c r="Y525" i="208"/>
  <c r="Y527" i="208"/>
  <c r="Y529" i="208"/>
  <c r="Y531" i="208"/>
  <c r="Y533" i="208"/>
  <c r="Y535" i="208"/>
  <c r="Y537" i="208"/>
  <c r="Y539" i="208"/>
  <c r="Y541" i="208"/>
  <c r="Y543" i="208"/>
  <c r="Y545" i="208"/>
  <c r="Y547" i="208"/>
  <c r="Y549" i="208"/>
  <c r="Y551" i="208"/>
  <c r="Y553" i="208"/>
  <c r="Y555" i="208"/>
  <c r="Y557" i="208"/>
  <c r="Y559" i="208"/>
  <c r="Y561" i="208"/>
  <c r="Y563" i="208"/>
  <c r="Y565" i="208"/>
  <c r="Y567" i="208"/>
  <c r="Y569" i="208"/>
  <c r="Y571" i="208"/>
  <c r="Y573" i="208"/>
  <c r="Y575" i="208"/>
  <c r="Y577" i="208"/>
  <c r="Y579" i="208"/>
  <c r="Y581" i="208"/>
  <c r="Y583" i="208"/>
  <c r="Y585" i="208"/>
  <c r="Y587" i="208"/>
  <c r="Y589" i="208"/>
  <c r="Y591" i="208"/>
  <c r="Y593" i="208"/>
  <c r="Y595" i="208"/>
  <c r="Y597" i="208"/>
  <c r="Y599" i="208"/>
  <c r="Y601" i="208"/>
  <c r="Y603" i="208"/>
  <c r="Y605" i="208"/>
  <c r="Y607" i="208"/>
  <c r="Y609" i="208"/>
  <c r="Y611" i="208"/>
  <c r="Y613" i="208"/>
  <c r="Y615" i="208"/>
  <c r="Y617" i="208"/>
  <c r="Y619" i="208"/>
  <c r="Y621" i="208"/>
  <c r="Y623" i="208"/>
  <c r="Y625" i="208"/>
  <c r="Y627" i="208"/>
  <c r="Y629" i="208"/>
  <c r="Y631" i="208"/>
  <c r="Y633" i="208"/>
  <c r="Y635" i="208"/>
  <c r="Y637" i="208"/>
  <c r="Y639" i="208"/>
  <c r="Y641" i="208"/>
  <c r="Y643" i="208"/>
  <c r="Y645" i="208"/>
  <c r="Y647" i="208"/>
  <c r="Y183" i="208"/>
  <c r="Y187" i="208"/>
  <c r="Y191" i="208"/>
  <c r="Y195" i="208"/>
  <c r="Y199" i="208"/>
  <c r="Y203" i="208"/>
  <c r="Y207" i="208"/>
  <c r="Y211" i="208"/>
  <c r="Y215" i="208"/>
  <c r="Y219" i="208"/>
  <c r="Y223" i="208"/>
  <c r="Y227" i="208"/>
  <c r="Y231" i="208"/>
  <c r="Y235" i="208"/>
  <c r="Y239" i="208"/>
  <c r="Y243" i="208"/>
  <c r="Y247" i="208"/>
  <c r="Y251" i="208"/>
  <c r="Y255" i="208"/>
  <c r="Y259" i="208"/>
  <c r="Y262" i="208"/>
  <c r="Y264" i="208"/>
  <c r="Y266" i="208"/>
  <c r="Y268" i="208"/>
  <c r="Y270" i="208"/>
  <c r="Y272" i="208"/>
  <c r="Y274" i="208"/>
  <c r="Y276" i="208"/>
  <c r="Y278" i="208"/>
  <c r="Y280" i="208"/>
  <c r="Y282" i="208"/>
  <c r="Y284" i="208"/>
  <c r="Y286" i="208"/>
  <c r="Y288" i="208"/>
  <c r="Y290" i="208"/>
  <c r="Y292" i="208"/>
  <c r="Y294" i="208"/>
  <c r="Y296" i="208"/>
  <c r="Y298" i="208"/>
  <c r="Y300" i="208"/>
  <c r="Y302" i="208"/>
  <c r="Y304" i="208"/>
  <c r="Y308" i="208"/>
  <c r="Y312" i="208"/>
  <c r="Y316" i="208"/>
  <c r="Y320" i="208"/>
  <c r="Y324" i="208"/>
  <c r="Y328" i="208"/>
  <c r="Y332" i="208"/>
  <c r="Y336" i="208"/>
  <c r="Y340" i="208"/>
  <c r="Y344" i="208"/>
  <c r="Y348" i="208"/>
  <c r="Y352" i="208"/>
  <c r="Y356" i="208"/>
  <c r="Y360" i="208"/>
  <c r="Y364" i="208"/>
  <c r="Y368" i="208"/>
  <c r="Y372" i="208"/>
  <c r="Y376" i="208"/>
  <c r="Y380" i="208"/>
  <c r="Y384" i="208"/>
  <c r="Y388" i="208"/>
  <c r="Y392" i="208"/>
  <c r="Y396" i="208"/>
  <c r="Y400" i="208"/>
  <c r="Y404" i="208"/>
  <c r="Y408" i="208"/>
  <c r="Y412" i="208"/>
  <c r="Y416" i="208"/>
  <c r="Y420" i="208"/>
  <c r="Y424" i="208"/>
  <c r="Y428" i="208"/>
  <c r="Y432" i="208"/>
  <c r="Y436" i="208"/>
  <c r="Y440" i="208"/>
  <c r="Y444" i="208"/>
  <c r="Y448" i="208"/>
  <c r="Y452" i="208"/>
  <c r="Y456" i="208"/>
  <c r="Y460" i="208"/>
  <c r="Y464" i="208"/>
  <c r="Y468" i="208"/>
  <c r="Y472" i="208"/>
  <c r="Y476" i="208"/>
  <c r="Y480" i="208"/>
  <c r="Y484" i="208"/>
  <c r="Y488" i="208"/>
  <c r="Y492" i="208"/>
  <c r="Y496" i="208"/>
  <c r="Y500" i="208"/>
  <c r="Y504" i="208"/>
  <c r="Y508" i="208"/>
  <c r="Y512" i="208"/>
  <c r="Y516" i="208"/>
  <c r="Y520" i="208"/>
  <c r="Y524" i="208"/>
  <c r="Y528" i="208"/>
  <c r="Y532" i="208"/>
  <c r="Y536" i="208"/>
  <c r="Y540" i="208"/>
  <c r="Y544" i="208"/>
  <c r="Y548" i="208"/>
  <c r="Y552" i="208"/>
  <c r="Y556" i="208"/>
  <c r="Y560" i="208"/>
  <c r="Y564" i="208"/>
  <c r="Y568" i="208"/>
  <c r="Y572" i="208"/>
  <c r="Y576" i="208"/>
  <c r="Y580" i="208"/>
  <c r="Y584" i="208"/>
  <c r="Y588" i="208"/>
  <c r="Y592" i="208"/>
  <c r="Y596" i="208"/>
  <c r="Y600" i="208"/>
  <c r="Y604" i="208"/>
  <c r="Y608" i="208"/>
  <c r="Y612" i="208"/>
  <c r="Y616" i="208"/>
  <c r="Y620" i="208"/>
  <c r="Y624" i="208"/>
  <c r="Y628" i="208"/>
  <c r="Y632" i="208"/>
  <c r="Y636" i="208"/>
  <c r="Y640" i="208"/>
  <c r="Y644" i="208"/>
  <c r="Y648" i="208"/>
  <c r="Y306" i="208"/>
  <c r="Y310" i="208"/>
  <c r="Y314" i="208"/>
  <c r="Y318" i="208"/>
  <c r="Y322" i="208"/>
  <c r="Y326" i="208"/>
  <c r="Y330" i="208"/>
  <c r="Y334" i="208"/>
  <c r="Y338" i="208"/>
  <c r="Y342" i="208"/>
  <c r="Y346" i="208"/>
  <c r="Y350" i="208"/>
  <c r="Y354" i="208"/>
  <c r="Y358" i="208"/>
  <c r="Y362" i="208"/>
  <c r="Y366" i="208"/>
  <c r="Y370" i="208"/>
  <c r="Y374" i="208"/>
  <c r="Y378" i="208"/>
  <c r="Y382" i="208"/>
  <c r="Y386" i="208"/>
  <c r="Y390" i="208"/>
  <c r="Y394" i="208"/>
  <c r="Y398" i="208"/>
  <c r="Y402" i="208"/>
  <c r="Y406" i="208"/>
  <c r="Y410" i="208"/>
  <c r="Y414" i="208"/>
  <c r="Y418" i="208"/>
  <c r="Y422" i="208"/>
  <c r="Y426" i="208"/>
  <c r="Y430" i="208"/>
  <c r="Y434" i="208"/>
  <c r="Y438" i="208"/>
  <c r="Y442" i="208"/>
  <c r="Y446" i="208"/>
  <c r="Y450" i="208"/>
  <c r="Y454" i="208"/>
  <c r="Y458" i="208"/>
  <c r="Y462" i="208"/>
  <c r="Y466" i="208"/>
  <c r="Y470" i="208"/>
  <c r="Y474" i="208"/>
  <c r="Y478" i="208"/>
  <c r="Y482" i="208"/>
  <c r="Y486" i="208"/>
  <c r="Y490" i="208"/>
  <c r="Y494" i="208"/>
  <c r="Y498" i="208"/>
  <c r="Y502" i="208"/>
  <c r="Y506" i="208"/>
  <c r="Y510" i="208"/>
  <c r="Y514" i="208"/>
  <c r="Y518" i="208"/>
  <c r="Y522" i="208"/>
  <c r="Y526" i="208"/>
  <c r="Y530" i="208"/>
  <c r="Y534" i="208"/>
  <c r="Y538" i="208"/>
  <c r="Y542" i="208"/>
  <c r="Y546" i="208"/>
  <c r="Y550" i="208"/>
  <c r="Y554" i="208"/>
  <c r="Y558" i="208"/>
  <c r="Y562" i="208"/>
  <c r="Y566" i="208"/>
  <c r="Y570" i="208"/>
  <c r="Y574" i="208"/>
  <c r="Y578" i="208"/>
  <c r="Y582" i="208"/>
  <c r="Y586" i="208"/>
  <c r="Y590" i="208"/>
  <c r="Y594" i="208"/>
  <c r="Y598" i="208"/>
  <c r="Y602" i="208"/>
  <c r="Y606" i="208"/>
  <c r="Y610" i="208"/>
  <c r="Y614" i="208"/>
  <c r="Y618" i="208"/>
  <c r="Y622" i="208"/>
  <c r="Y626" i="208"/>
  <c r="Y630" i="208"/>
  <c r="Y634" i="208"/>
  <c r="Y638" i="208"/>
  <c r="Y642" i="208"/>
  <c r="Y646" i="208"/>
  <c r="Y7" i="208"/>
  <c r="A89" i="214" l="1"/>
  <c r="A88" i="214"/>
  <c r="A86" i="214"/>
  <c r="A82" i="214"/>
  <c r="N131" i="214"/>
  <c r="N130" i="214"/>
  <c r="N129" i="214"/>
  <c r="N128" i="214"/>
  <c r="N127" i="214"/>
  <c r="N126" i="214"/>
  <c r="N125" i="214"/>
  <c r="N124" i="214"/>
  <c r="M123" i="214"/>
  <c r="Q71" i="214"/>
  <c r="R79" i="214"/>
  <c r="R78" i="214"/>
  <c r="R77" i="214"/>
  <c r="R76" i="214"/>
  <c r="R75" i="214"/>
  <c r="R74" i="214"/>
  <c r="R73" i="214"/>
  <c r="R72" i="214"/>
  <c r="N135" i="214"/>
  <c r="N134" i="214"/>
  <c r="N133" i="214"/>
  <c r="N132" i="214"/>
  <c r="M71" i="214"/>
  <c r="B37" i="211"/>
  <c r="A37" i="211"/>
  <c r="A36" i="211"/>
  <c r="D38" i="210"/>
  <c r="AN38" i="210"/>
  <c r="AL38" i="210"/>
  <c r="AJ38" i="210"/>
  <c r="AH38" i="210"/>
  <c r="AF38" i="210"/>
  <c r="AD38" i="210"/>
  <c r="AB38" i="210"/>
  <c r="Z38" i="210"/>
  <c r="X38" i="210"/>
  <c r="V38" i="210"/>
  <c r="T38" i="210"/>
  <c r="R38" i="210"/>
  <c r="P38" i="210"/>
  <c r="N38" i="210"/>
  <c r="L38" i="210"/>
  <c r="J38" i="210"/>
  <c r="H38" i="210"/>
  <c r="F38" i="210"/>
  <c r="B38" i="210"/>
  <c r="A38" i="210"/>
  <c r="A37" i="210"/>
  <c r="A33" i="210"/>
  <c r="W647" i="208"/>
  <c r="V647" i="208"/>
  <c r="U647" i="208"/>
  <c r="T647" i="208"/>
  <c r="S647" i="208"/>
  <c r="R647" i="208"/>
  <c r="Q647" i="208"/>
  <c r="P647" i="208"/>
  <c r="O647" i="208"/>
  <c r="N647" i="208"/>
  <c r="M647" i="208"/>
  <c r="L647" i="208"/>
  <c r="K647" i="208"/>
  <c r="J647" i="208"/>
  <c r="I647" i="208"/>
  <c r="H647" i="208"/>
  <c r="G647" i="208"/>
  <c r="F647" i="208"/>
  <c r="E647" i="208"/>
  <c r="D647" i="208"/>
  <c r="W643" i="208"/>
  <c r="V643" i="208"/>
  <c r="U643" i="208"/>
  <c r="T643" i="208"/>
  <c r="S643" i="208"/>
  <c r="R643" i="208"/>
  <c r="Q643" i="208"/>
  <c r="P643" i="208"/>
  <c r="O643" i="208"/>
  <c r="N643" i="208"/>
  <c r="M643" i="208"/>
  <c r="L643" i="208"/>
  <c r="K643" i="208"/>
  <c r="J643" i="208"/>
  <c r="I643" i="208"/>
  <c r="H643" i="208"/>
  <c r="G643" i="208"/>
  <c r="F643" i="208"/>
  <c r="E643" i="208"/>
  <c r="D643" i="208"/>
  <c r="W639" i="208"/>
  <c r="V639" i="208"/>
  <c r="U639" i="208"/>
  <c r="T639" i="208"/>
  <c r="S639" i="208"/>
  <c r="R639" i="208"/>
  <c r="Q639" i="208"/>
  <c r="P639" i="208"/>
  <c r="O639" i="208"/>
  <c r="N639" i="208"/>
  <c r="M639" i="208"/>
  <c r="L639" i="208"/>
  <c r="K639" i="208"/>
  <c r="J639" i="208"/>
  <c r="I639" i="208"/>
  <c r="H639" i="208"/>
  <c r="G639" i="208"/>
  <c r="F639" i="208"/>
  <c r="E639" i="208"/>
  <c r="D639" i="208"/>
  <c r="W635" i="208"/>
  <c r="V635" i="208"/>
  <c r="U635" i="208"/>
  <c r="T635" i="208"/>
  <c r="S635" i="208"/>
  <c r="S648" i="208" s="1"/>
  <c r="R635" i="208"/>
  <c r="Q635" i="208"/>
  <c r="Q648" i="208" s="1"/>
  <c r="P635" i="208"/>
  <c r="P648" i="208" s="1"/>
  <c r="O635" i="208"/>
  <c r="N635" i="208"/>
  <c r="M635" i="208"/>
  <c r="L635" i="208"/>
  <c r="K635" i="208"/>
  <c r="K648" i="208" s="1"/>
  <c r="J635" i="208"/>
  <c r="I635" i="208"/>
  <c r="I648" i="208" s="1"/>
  <c r="H635" i="208"/>
  <c r="H648" i="208" s="1"/>
  <c r="G635" i="208"/>
  <c r="F635" i="208"/>
  <c r="E635" i="208"/>
  <c r="D635" i="208"/>
  <c r="W631" i="208"/>
  <c r="W648" i="208" s="1"/>
  <c r="V631" i="208"/>
  <c r="V648" i="208" s="1"/>
  <c r="U631" i="208"/>
  <c r="U648" i="208" s="1"/>
  <c r="T631" i="208"/>
  <c r="T648" i="208" s="1"/>
  <c r="S631" i="208"/>
  <c r="R631" i="208"/>
  <c r="R648" i="208" s="1"/>
  <c r="Q631" i="208"/>
  <c r="P631" i="208"/>
  <c r="O631" i="208"/>
  <c r="O648" i="208" s="1"/>
  <c r="N631" i="208"/>
  <c r="N648" i="208" s="1"/>
  <c r="M631" i="208"/>
  <c r="M648" i="208" s="1"/>
  <c r="L631" i="208"/>
  <c r="L648" i="208" s="1"/>
  <c r="K631" i="208"/>
  <c r="J631" i="208"/>
  <c r="J648" i="208" s="1"/>
  <c r="I631" i="208"/>
  <c r="H631" i="208"/>
  <c r="G631" i="208"/>
  <c r="G648" i="208" s="1"/>
  <c r="F631" i="208"/>
  <c r="F648" i="208" s="1"/>
  <c r="E631" i="208"/>
  <c r="E648" i="208" s="1"/>
  <c r="D631" i="208"/>
  <c r="D648" i="208" l="1"/>
  <c r="W34" i="72"/>
  <c r="V34" i="72"/>
  <c r="U34" i="72"/>
  <c r="T34" i="72"/>
  <c r="S34" i="72"/>
  <c r="R34" i="72"/>
  <c r="Q34" i="72"/>
  <c r="P34" i="72"/>
  <c r="O34" i="72"/>
  <c r="N34" i="72"/>
  <c r="M34" i="72"/>
  <c r="L34" i="72"/>
  <c r="K34" i="72"/>
  <c r="J34" i="72"/>
  <c r="I34" i="72"/>
  <c r="H34" i="72"/>
  <c r="G34" i="72"/>
  <c r="F34" i="72"/>
  <c r="E34" i="72"/>
  <c r="D34" i="72"/>
  <c r="S24" i="72"/>
  <c r="T24" i="72"/>
  <c r="U24" i="72"/>
  <c r="V24" i="72"/>
  <c r="W24" i="72"/>
  <c r="S14" i="72"/>
  <c r="T14" i="72"/>
  <c r="U14" i="72"/>
  <c r="V14" i="72"/>
  <c r="W14" i="72"/>
  <c r="R24" i="72"/>
  <c r="Q24" i="72"/>
  <c r="P24" i="72"/>
  <c r="O24" i="72"/>
  <c r="N24" i="72"/>
  <c r="M24" i="72"/>
  <c r="L24" i="72"/>
  <c r="K24" i="72"/>
  <c r="J24" i="72"/>
  <c r="I24" i="72"/>
  <c r="H24" i="72"/>
  <c r="G24" i="72"/>
  <c r="F24" i="72"/>
  <c r="E24" i="72"/>
  <c r="D24" i="72"/>
  <c r="R14" i="72"/>
  <c r="Q14" i="72"/>
  <c r="P14" i="72"/>
  <c r="O14" i="72"/>
  <c r="N14" i="72"/>
  <c r="M14" i="72"/>
  <c r="L14" i="72"/>
  <c r="K14" i="72"/>
  <c r="J14" i="72"/>
  <c r="I14" i="72"/>
  <c r="H14" i="72"/>
  <c r="G14" i="72"/>
  <c r="F14" i="72"/>
  <c r="E14" i="72"/>
  <c r="D14" i="72"/>
  <c r="B64" i="210" l="1"/>
  <c r="AN64" i="210"/>
  <c r="AL64" i="210"/>
  <c r="AJ64" i="210"/>
  <c r="AH64" i="210"/>
  <c r="AF64" i="210"/>
  <c r="AD64" i="210"/>
  <c r="AB64" i="210"/>
  <c r="Z64" i="210"/>
  <c r="X64" i="210"/>
  <c r="V64" i="210"/>
  <c r="T64" i="210"/>
  <c r="R64" i="210"/>
  <c r="P64" i="210"/>
  <c r="N64" i="210"/>
  <c r="L64" i="210"/>
  <c r="J64" i="210"/>
  <c r="H64" i="210"/>
  <c r="F64" i="210"/>
  <c r="D64" i="210"/>
  <c r="AF95" i="210"/>
  <c r="G190" i="259"/>
  <c r="G189" i="259"/>
  <c r="G188" i="259"/>
  <c r="G187" i="259"/>
  <c r="G186" i="259"/>
  <c r="G185" i="259"/>
  <c r="G184" i="259"/>
  <c r="G183" i="259"/>
  <c r="S182" i="259"/>
  <c r="O182" i="259"/>
  <c r="K182" i="259"/>
  <c r="G182" i="259"/>
  <c r="S181" i="259"/>
  <c r="O181" i="259"/>
  <c r="K181" i="259"/>
  <c r="G181" i="259"/>
  <c r="S180" i="259"/>
  <c r="O180" i="259"/>
  <c r="K180" i="259"/>
  <c r="G180" i="259"/>
  <c r="G179" i="259"/>
  <c r="S178" i="259"/>
  <c r="O178" i="259"/>
  <c r="K178" i="259"/>
  <c r="G178" i="259"/>
  <c r="S177" i="259"/>
  <c r="O177" i="259"/>
  <c r="K177" i="259"/>
  <c r="G177" i="259"/>
  <c r="S176" i="259"/>
  <c r="O176" i="259"/>
  <c r="K176" i="259"/>
  <c r="G176" i="259"/>
  <c r="G175" i="259"/>
  <c r="S174" i="259"/>
  <c r="O174" i="259"/>
  <c r="K174" i="259"/>
  <c r="G174" i="259"/>
  <c r="S173" i="259"/>
  <c r="O173" i="259"/>
  <c r="K173" i="259"/>
  <c r="G173" i="259"/>
  <c r="S172" i="259"/>
  <c r="O172" i="259"/>
  <c r="K172" i="259"/>
  <c r="G172" i="259"/>
  <c r="S171" i="259"/>
  <c r="G171" i="259"/>
  <c r="S170" i="259"/>
  <c r="O170" i="259"/>
  <c r="K170" i="259"/>
  <c r="G170" i="259"/>
  <c r="S169" i="259"/>
  <c r="O169" i="259"/>
  <c r="K169" i="259"/>
  <c r="G169" i="259"/>
  <c r="S168" i="259"/>
  <c r="O168" i="259"/>
  <c r="K168" i="259"/>
  <c r="G168" i="259"/>
  <c r="G167" i="259"/>
  <c r="S166" i="259"/>
  <c r="O166" i="259"/>
  <c r="K166" i="259"/>
  <c r="G166" i="259"/>
  <c r="S165" i="259"/>
  <c r="O165" i="259"/>
  <c r="K165" i="259"/>
  <c r="G165" i="259"/>
  <c r="S164" i="259"/>
  <c r="O164" i="259"/>
  <c r="K164" i="259"/>
  <c r="G164" i="259"/>
  <c r="S163" i="259"/>
  <c r="O163" i="259"/>
  <c r="K163" i="259"/>
  <c r="G163" i="259"/>
  <c r="G162" i="259"/>
  <c r="S161" i="259"/>
  <c r="O161" i="259"/>
  <c r="K161" i="259"/>
  <c r="G161" i="259"/>
  <c r="S160" i="259"/>
  <c r="O160" i="259"/>
  <c r="K160" i="259"/>
  <c r="G160" i="259"/>
  <c r="C160" i="259"/>
  <c r="S159" i="259"/>
  <c r="O159" i="259"/>
  <c r="K159" i="259"/>
  <c r="G159" i="259"/>
  <c r="C159" i="259"/>
  <c r="G158" i="259"/>
  <c r="C158" i="259"/>
  <c r="S157" i="259"/>
  <c r="O157" i="259"/>
  <c r="K157" i="259"/>
  <c r="G157" i="259"/>
  <c r="C157" i="259"/>
  <c r="S156" i="259"/>
  <c r="O156" i="259"/>
  <c r="K156" i="259"/>
  <c r="G156" i="259"/>
  <c r="C156" i="259"/>
  <c r="S155" i="259"/>
  <c r="O155" i="259"/>
  <c r="K155" i="259"/>
  <c r="G155" i="259"/>
  <c r="C155" i="259"/>
  <c r="G154" i="259"/>
  <c r="C154" i="259"/>
  <c r="S153" i="259"/>
  <c r="O153" i="259"/>
  <c r="K153" i="259"/>
  <c r="G153" i="259"/>
  <c r="S152" i="259"/>
  <c r="O152" i="259"/>
  <c r="K152" i="259"/>
  <c r="G152" i="259"/>
  <c r="S151" i="259"/>
  <c r="O151" i="259"/>
  <c r="K151" i="259"/>
  <c r="G151" i="259"/>
  <c r="G150" i="259"/>
  <c r="S149" i="259"/>
  <c r="O149" i="259"/>
  <c r="K149" i="259"/>
  <c r="G149" i="259"/>
  <c r="S148" i="259"/>
  <c r="O148" i="259"/>
  <c r="K148" i="259"/>
  <c r="G148" i="259"/>
  <c r="S147" i="259"/>
  <c r="O147" i="259"/>
  <c r="K147" i="259"/>
  <c r="G147" i="259"/>
  <c r="G146" i="259"/>
  <c r="S145" i="259"/>
  <c r="O145" i="259"/>
  <c r="K145" i="259"/>
  <c r="G145" i="259"/>
  <c r="S144" i="259"/>
  <c r="O144" i="259"/>
  <c r="K144" i="259"/>
  <c r="G144" i="259"/>
  <c r="S143" i="259"/>
  <c r="O143" i="259"/>
  <c r="K143" i="259"/>
  <c r="G143" i="259"/>
  <c r="S142" i="259"/>
  <c r="O142" i="259"/>
  <c r="K142" i="259"/>
  <c r="G142" i="259"/>
  <c r="G141" i="259"/>
  <c r="S69" i="259"/>
  <c r="O69" i="259"/>
  <c r="K69" i="259"/>
  <c r="G69" i="259"/>
  <c r="C69" i="259"/>
  <c r="S68" i="259"/>
  <c r="O68" i="259"/>
  <c r="K68" i="259"/>
  <c r="G68" i="259"/>
  <c r="C68" i="259"/>
  <c r="S67" i="259"/>
  <c r="O67" i="259"/>
  <c r="K67" i="259"/>
  <c r="G67" i="259"/>
  <c r="C67" i="259"/>
  <c r="S65" i="259"/>
  <c r="O65" i="259"/>
  <c r="K65" i="259"/>
  <c r="G65" i="259"/>
  <c r="S64" i="259"/>
  <c r="O64" i="259"/>
  <c r="K64" i="259"/>
  <c r="G64" i="259"/>
  <c r="C64" i="259"/>
  <c r="S63" i="259"/>
  <c r="O63" i="259"/>
  <c r="K63" i="259"/>
  <c r="G63" i="259"/>
  <c r="C63" i="259"/>
  <c r="C62" i="259"/>
  <c r="S61" i="259"/>
  <c r="O61" i="259"/>
  <c r="K61" i="259"/>
  <c r="S60" i="259"/>
  <c r="O60" i="259"/>
  <c r="K60" i="259"/>
  <c r="G60" i="259"/>
  <c r="C60" i="259"/>
  <c r="S59" i="259"/>
  <c r="O59" i="259"/>
  <c r="K59" i="259"/>
  <c r="G59" i="259"/>
  <c r="C59" i="259"/>
  <c r="G58" i="259"/>
  <c r="C58" i="259"/>
  <c r="S57" i="259"/>
  <c r="O57" i="259"/>
  <c r="S56" i="259"/>
  <c r="O56" i="259"/>
  <c r="K56" i="259"/>
  <c r="G56" i="259"/>
  <c r="C56" i="259"/>
  <c r="S55" i="259"/>
  <c r="O55" i="259"/>
  <c r="K55" i="259"/>
  <c r="G55" i="259"/>
  <c r="C55" i="259"/>
  <c r="K54" i="259"/>
  <c r="G54" i="259"/>
  <c r="C54" i="259"/>
  <c r="S53" i="259"/>
  <c r="S52" i="259"/>
  <c r="O52" i="259"/>
  <c r="K52" i="259"/>
  <c r="G52" i="259"/>
  <c r="C52" i="259"/>
  <c r="S51" i="259"/>
  <c r="O51" i="259"/>
  <c r="K51" i="259"/>
  <c r="G51" i="259"/>
  <c r="C51" i="259"/>
  <c r="O50" i="259"/>
  <c r="K50" i="259"/>
  <c r="G50" i="259"/>
  <c r="C50" i="259"/>
  <c r="S48" i="259"/>
  <c r="O48" i="259"/>
  <c r="K48" i="259"/>
  <c r="G48" i="259"/>
  <c r="C48" i="259"/>
  <c r="S47" i="259"/>
  <c r="O47" i="259"/>
  <c r="K47" i="259"/>
  <c r="G47" i="259"/>
  <c r="C47" i="259"/>
  <c r="S46" i="259"/>
  <c r="O46" i="259"/>
  <c r="K46" i="259"/>
  <c r="G46" i="259"/>
  <c r="C46" i="259"/>
  <c r="S44" i="259"/>
  <c r="O44" i="259"/>
  <c r="K44" i="259"/>
  <c r="G44" i="259"/>
  <c r="S43" i="259"/>
  <c r="O43" i="259"/>
  <c r="K43" i="259"/>
  <c r="G43" i="259"/>
  <c r="C43" i="259"/>
  <c r="S42" i="259"/>
  <c r="O42" i="259"/>
  <c r="K42" i="259"/>
  <c r="G42" i="259"/>
  <c r="C42" i="259"/>
  <c r="C41" i="259"/>
  <c r="S40" i="259"/>
  <c r="O40" i="259"/>
  <c r="K40" i="259"/>
  <c r="S39" i="259"/>
  <c r="O39" i="259"/>
  <c r="K39" i="259"/>
  <c r="G39" i="259"/>
  <c r="C39" i="259"/>
  <c r="S38" i="259"/>
  <c r="O38" i="259"/>
  <c r="K38" i="259"/>
  <c r="G38" i="259"/>
  <c r="C38" i="259"/>
  <c r="G37" i="259"/>
  <c r="C37" i="259"/>
  <c r="S36" i="259"/>
  <c r="O36" i="259"/>
  <c r="S35" i="259"/>
  <c r="O35" i="259"/>
  <c r="K35" i="259"/>
  <c r="G35" i="259"/>
  <c r="C35" i="259"/>
  <c r="S34" i="259"/>
  <c r="O34" i="259"/>
  <c r="K34" i="259"/>
  <c r="G34" i="259"/>
  <c r="C34" i="259"/>
  <c r="G33" i="259"/>
  <c r="C33" i="259"/>
  <c r="S32" i="259"/>
  <c r="S31" i="259"/>
  <c r="O31" i="259"/>
  <c r="K31" i="259"/>
  <c r="G31" i="259"/>
  <c r="C31" i="259"/>
  <c r="S30" i="259"/>
  <c r="O30" i="259"/>
  <c r="K30" i="259"/>
  <c r="G30" i="259"/>
  <c r="C30" i="259"/>
  <c r="O29" i="259"/>
  <c r="G29" i="259"/>
  <c r="C29" i="259"/>
  <c r="S27" i="259"/>
  <c r="O27" i="259"/>
  <c r="K27" i="259"/>
  <c r="G27" i="259"/>
  <c r="C27" i="259"/>
  <c r="S26" i="259"/>
  <c r="O26" i="259"/>
  <c r="K26" i="259"/>
  <c r="G26" i="259"/>
  <c r="C26" i="259"/>
  <c r="S25" i="259"/>
  <c r="O25" i="259"/>
  <c r="G25" i="259"/>
  <c r="C25" i="259"/>
  <c r="S23" i="259"/>
  <c r="O23" i="259"/>
  <c r="K23" i="259"/>
  <c r="G23" i="259"/>
  <c r="S22" i="259"/>
  <c r="O22" i="259"/>
  <c r="K22" i="259"/>
  <c r="G22" i="259"/>
  <c r="S21" i="259"/>
  <c r="O21" i="259"/>
  <c r="G21" i="259"/>
  <c r="S19" i="259"/>
  <c r="O19" i="259"/>
  <c r="K19" i="259"/>
  <c r="S18" i="259"/>
  <c r="O18" i="259"/>
  <c r="K18" i="259"/>
  <c r="G18" i="259"/>
  <c r="S17" i="259"/>
  <c r="O17" i="259"/>
  <c r="K17" i="259"/>
  <c r="G17" i="259"/>
  <c r="C17" i="259"/>
  <c r="G16" i="259"/>
  <c r="S15" i="259"/>
  <c r="O15" i="259"/>
  <c r="S14" i="259"/>
  <c r="O14" i="259"/>
  <c r="K14" i="259"/>
  <c r="G14" i="259"/>
  <c r="S13" i="259"/>
  <c r="O13" i="259"/>
  <c r="K13" i="259"/>
  <c r="G13" i="259"/>
  <c r="K12" i="259"/>
  <c r="G12" i="259"/>
  <c r="S11" i="259"/>
  <c r="S10" i="259"/>
  <c r="O10" i="259"/>
  <c r="K10" i="259"/>
  <c r="G10" i="259"/>
  <c r="S9" i="259"/>
  <c r="O9" i="259"/>
  <c r="K9" i="259"/>
  <c r="G9" i="259"/>
  <c r="O8" i="259"/>
  <c r="K8" i="259"/>
  <c r="G8" i="259"/>
  <c r="S6" i="259"/>
  <c r="O6" i="259"/>
  <c r="K6" i="259"/>
  <c r="G6" i="259"/>
  <c r="S5" i="259"/>
  <c r="O5" i="259"/>
  <c r="K5" i="259"/>
  <c r="G5" i="259"/>
  <c r="S4" i="259"/>
  <c r="O4" i="259"/>
  <c r="K4" i="259"/>
  <c r="G4" i="259"/>
  <c r="G190" i="258"/>
  <c r="G189" i="258"/>
  <c r="G188" i="258"/>
  <c r="G187" i="258"/>
  <c r="G186" i="258"/>
  <c r="G185" i="258"/>
  <c r="G184" i="258"/>
  <c r="G183" i="258"/>
  <c r="S182" i="258"/>
  <c r="O182" i="258"/>
  <c r="K182" i="258"/>
  <c r="G182" i="258"/>
  <c r="S181" i="258"/>
  <c r="O181" i="258"/>
  <c r="K181" i="258"/>
  <c r="G181" i="258"/>
  <c r="S180" i="258"/>
  <c r="O180" i="258"/>
  <c r="K180" i="258"/>
  <c r="G180" i="258"/>
  <c r="S179" i="258"/>
  <c r="G179" i="258"/>
  <c r="S178" i="258"/>
  <c r="O178" i="258"/>
  <c r="K178" i="258"/>
  <c r="G178" i="258"/>
  <c r="S177" i="258"/>
  <c r="O177" i="258"/>
  <c r="K177" i="258"/>
  <c r="G177" i="258"/>
  <c r="S176" i="258"/>
  <c r="O176" i="258"/>
  <c r="K176" i="258"/>
  <c r="G176" i="258"/>
  <c r="G175" i="258"/>
  <c r="S174" i="258"/>
  <c r="O174" i="258"/>
  <c r="K174" i="258"/>
  <c r="G174" i="258"/>
  <c r="S173" i="258"/>
  <c r="O173" i="258"/>
  <c r="K173" i="258"/>
  <c r="G173" i="258"/>
  <c r="S172" i="258"/>
  <c r="O172" i="258"/>
  <c r="K172" i="258"/>
  <c r="G172" i="258"/>
  <c r="G171" i="258"/>
  <c r="S170" i="258"/>
  <c r="O170" i="258"/>
  <c r="K170" i="258"/>
  <c r="G170" i="258"/>
  <c r="S169" i="258"/>
  <c r="O169" i="258"/>
  <c r="K169" i="258"/>
  <c r="G169" i="258"/>
  <c r="S168" i="258"/>
  <c r="O168" i="258"/>
  <c r="K168" i="258"/>
  <c r="G168" i="258"/>
  <c r="G167" i="258"/>
  <c r="S166" i="258"/>
  <c r="O166" i="258"/>
  <c r="K166" i="258"/>
  <c r="G166" i="258"/>
  <c r="S165" i="258"/>
  <c r="O165" i="258"/>
  <c r="K165" i="258"/>
  <c r="G165" i="258"/>
  <c r="S164" i="258"/>
  <c r="O164" i="258"/>
  <c r="K164" i="258"/>
  <c r="G164" i="258"/>
  <c r="S163" i="258"/>
  <c r="O163" i="258"/>
  <c r="K163" i="258"/>
  <c r="G163" i="258"/>
  <c r="G162" i="258"/>
  <c r="S161" i="258"/>
  <c r="O161" i="258"/>
  <c r="K161" i="258"/>
  <c r="G161" i="258"/>
  <c r="S160" i="258"/>
  <c r="O160" i="258"/>
  <c r="K160" i="258"/>
  <c r="G160" i="258"/>
  <c r="C160" i="258"/>
  <c r="S159" i="258"/>
  <c r="O159" i="258"/>
  <c r="K159" i="258"/>
  <c r="G159" i="258"/>
  <c r="C159" i="258"/>
  <c r="G158" i="258"/>
  <c r="C158" i="258"/>
  <c r="S157" i="258"/>
  <c r="O157" i="258"/>
  <c r="K157" i="258"/>
  <c r="G157" i="258"/>
  <c r="C157" i="258"/>
  <c r="S156" i="258"/>
  <c r="O156" i="258"/>
  <c r="K156" i="258"/>
  <c r="G156" i="258"/>
  <c r="C156" i="258"/>
  <c r="S155" i="258"/>
  <c r="O155" i="258"/>
  <c r="K155" i="258"/>
  <c r="G155" i="258"/>
  <c r="C155" i="258"/>
  <c r="G154" i="258"/>
  <c r="C154" i="258"/>
  <c r="S153" i="258"/>
  <c r="O153" i="258"/>
  <c r="K153" i="258"/>
  <c r="G153" i="258"/>
  <c r="S152" i="258"/>
  <c r="O152" i="258"/>
  <c r="K152" i="258"/>
  <c r="G152" i="258"/>
  <c r="S151" i="258"/>
  <c r="O151" i="258"/>
  <c r="K151" i="258"/>
  <c r="G151" i="258"/>
  <c r="G150" i="258"/>
  <c r="S149" i="258"/>
  <c r="O149" i="258"/>
  <c r="K149" i="258"/>
  <c r="G149" i="258"/>
  <c r="S148" i="258"/>
  <c r="O148" i="258"/>
  <c r="K148" i="258"/>
  <c r="G148" i="258"/>
  <c r="S147" i="258"/>
  <c r="O147" i="258"/>
  <c r="K147" i="258"/>
  <c r="G147" i="258"/>
  <c r="K146" i="258"/>
  <c r="G146" i="258"/>
  <c r="S145" i="258"/>
  <c r="O145" i="258"/>
  <c r="K145" i="258"/>
  <c r="G145" i="258"/>
  <c r="S144" i="258"/>
  <c r="O144" i="258"/>
  <c r="K144" i="258"/>
  <c r="G144" i="258"/>
  <c r="S143" i="258"/>
  <c r="O143" i="258"/>
  <c r="K143" i="258"/>
  <c r="G143" i="258"/>
  <c r="S142" i="258"/>
  <c r="O142" i="258"/>
  <c r="K142" i="258"/>
  <c r="G142" i="258"/>
  <c r="G141" i="258"/>
  <c r="S69" i="258"/>
  <c r="O69" i="258"/>
  <c r="K69" i="258"/>
  <c r="G69" i="258"/>
  <c r="C69" i="258"/>
  <c r="S68" i="258"/>
  <c r="O68" i="258"/>
  <c r="K68" i="258"/>
  <c r="G68" i="258"/>
  <c r="C68" i="258"/>
  <c r="S67" i="258"/>
  <c r="O67" i="258"/>
  <c r="K67" i="258"/>
  <c r="G67" i="258"/>
  <c r="C67" i="258"/>
  <c r="S65" i="258"/>
  <c r="O65" i="258"/>
  <c r="K65" i="258"/>
  <c r="G65" i="258"/>
  <c r="S64" i="258"/>
  <c r="O64" i="258"/>
  <c r="K64" i="258"/>
  <c r="G64" i="258"/>
  <c r="C64" i="258"/>
  <c r="S63" i="258"/>
  <c r="O63" i="258"/>
  <c r="K63" i="258"/>
  <c r="G63" i="258"/>
  <c r="C63" i="258"/>
  <c r="C62" i="258"/>
  <c r="S61" i="258"/>
  <c r="O61" i="258"/>
  <c r="K61" i="258"/>
  <c r="S60" i="258"/>
  <c r="O60" i="258"/>
  <c r="K60" i="258"/>
  <c r="G60" i="258"/>
  <c r="C60" i="258"/>
  <c r="S59" i="258"/>
  <c r="O59" i="258"/>
  <c r="K59" i="258"/>
  <c r="G59" i="258"/>
  <c r="C59" i="258"/>
  <c r="G58" i="258"/>
  <c r="C58" i="258"/>
  <c r="S57" i="258"/>
  <c r="O57" i="258"/>
  <c r="S56" i="258"/>
  <c r="O56" i="258"/>
  <c r="K56" i="258"/>
  <c r="G56" i="258"/>
  <c r="C56" i="258"/>
  <c r="S55" i="258"/>
  <c r="O55" i="258"/>
  <c r="K55" i="258"/>
  <c r="G55" i="258"/>
  <c r="C55" i="258"/>
  <c r="K54" i="258"/>
  <c r="G54" i="258"/>
  <c r="C54" i="258"/>
  <c r="S53" i="258"/>
  <c r="S52" i="258"/>
  <c r="O52" i="258"/>
  <c r="K52" i="258"/>
  <c r="G52" i="258"/>
  <c r="C52" i="258"/>
  <c r="S51" i="258"/>
  <c r="O51" i="258"/>
  <c r="K51" i="258"/>
  <c r="G51" i="258"/>
  <c r="C51" i="258"/>
  <c r="O50" i="258"/>
  <c r="K50" i="258"/>
  <c r="G50" i="258"/>
  <c r="C50" i="258"/>
  <c r="S48" i="258"/>
  <c r="O48" i="258"/>
  <c r="K48" i="258"/>
  <c r="G48" i="258"/>
  <c r="C48" i="258"/>
  <c r="S47" i="258"/>
  <c r="O47" i="258"/>
  <c r="K47" i="258"/>
  <c r="G47" i="258"/>
  <c r="C47" i="258"/>
  <c r="S46" i="258"/>
  <c r="O46" i="258"/>
  <c r="K46" i="258"/>
  <c r="G46" i="258"/>
  <c r="C46" i="258"/>
  <c r="S44" i="258"/>
  <c r="O44" i="258"/>
  <c r="K44" i="258"/>
  <c r="G44" i="258"/>
  <c r="S43" i="258"/>
  <c r="O43" i="258"/>
  <c r="K43" i="258"/>
  <c r="G43" i="258"/>
  <c r="C43" i="258"/>
  <c r="S42" i="258"/>
  <c r="O42" i="258"/>
  <c r="K42" i="258"/>
  <c r="G42" i="258"/>
  <c r="C42" i="258"/>
  <c r="C41" i="258"/>
  <c r="S40" i="258"/>
  <c r="O40" i="258"/>
  <c r="K40" i="258"/>
  <c r="S39" i="258"/>
  <c r="O39" i="258"/>
  <c r="K39" i="258"/>
  <c r="G39" i="258"/>
  <c r="C39" i="258"/>
  <c r="S38" i="258"/>
  <c r="O38" i="258"/>
  <c r="K38" i="258"/>
  <c r="G38" i="258"/>
  <c r="C38" i="258"/>
  <c r="G37" i="258"/>
  <c r="C37" i="258"/>
  <c r="S36" i="258"/>
  <c r="O36" i="258"/>
  <c r="S35" i="258"/>
  <c r="O35" i="258"/>
  <c r="K35" i="258"/>
  <c r="G35" i="258"/>
  <c r="C35" i="258"/>
  <c r="S34" i="258"/>
  <c r="O34" i="258"/>
  <c r="K34" i="258"/>
  <c r="G34" i="258"/>
  <c r="C34" i="258"/>
  <c r="G33" i="258"/>
  <c r="C33" i="258"/>
  <c r="S32" i="258"/>
  <c r="S31" i="258"/>
  <c r="O31" i="258"/>
  <c r="K31" i="258"/>
  <c r="G31" i="258"/>
  <c r="C31" i="258"/>
  <c r="S30" i="258"/>
  <c r="O30" i="258"/>
  <c r="K30" i="258"/>
  <c r="G30" i="258"/>
  <c r="C30" i="258"/>
  <c r="O29" i="258"/>
  <c r="G29" i="258"/>
  <c r="C29" i="258"/>
  <c r="S27" i="258"/>
  <c r="O27" i="258"/>
  <c r="K27" i="258"/>
  <c r="G27" i="258"/>
  <c r="C27" i="258"/>
  <c r="S26" i="258"/>
  <c r="O26" i="258"/>
  <c r="K26" i="258"/>
  <c r="G26" i="258"/>
  <c r="C26" i="258"/>
  <c r="S25" i="258"/>
  <c r="O25" i="258"/>
  <c r="G25" i="258"/>
  <c r="C25" i="258"/>
  <c r="S23" i="258"/>
  <c r="O23" i="258"/>
  <c r="K23" i="258"/>
  <c r="G23" i="258"/>
  <c r="S22" i="258"/>
  <c r="O22" i="258"/>
  <c r="K22" i="258"/>
  <c r="G22" i="258"/>
  <c r="S21" i="258"/>
  <c r="O21" i="258"/>
  <c r="G21" i="258"/>
  <c r="S19" i="258"/>
  <c r="O19" i="258"/>
  <c r="K19" i="258"/>
  <c r="S18" i="258"/>
  <c r="O18" i="258"/>
  <c r="K18" i="258"/>
  <c r="G18" i="258"/>
  <c r="S17" i="258"/>
  <c r="O17" i="258"/>
  <c r="K17" i="258"/>
  <c r="G17" i="258"/>
  <c r="G16" i="258"/>
  <c r="S15" i="258"/>
  <c r="O15" i="258"/>
  <c r="S14" i="258"/>
  <c r="O14" i="258"/>
  <c r="K14" i="258"/>
  <c r="G14" i="258"/>
  <c r="S13" i="258"/>
  <c r="O13" i="258"/>
  <c r="K13" i="258"/>
  <c r="G13" i="258"/>
  <c r="K12" i="258"/>
  <c r="G12" i="258"/>
  <c r="S11" i="258"/>
  <c r="S10" i="258"/>
  <c r="O10" i="258"/>
  <c r="K10" i="258"/>
  <c r="G10" i="258"/>
  <c r="S9" i="258"/>
  <c r="O9" i="258"/>
  <c r="K9" i="258"/>
  <c r="G9" i="258"/>
  <c r="O8" i="258"/>
  <c r="K8" i="258"/>
  <c r="G8" i="258"/>
  <c r="S6" i="258"/>
  <c r="O6" i="258"/>
  <c r="K6" i="258"/>
  <c r="G6" i="258"/>
  <c r="S5" i="258"/>
  <c r="O5" i="258"/>
  <c r="K5" i="258"/>
  <c r="G5" i="258"/>
  <c r="S4" i="258"/>
  <c r="O4" i="258"/>
  <c r="K4" i="258"/>
  <c r="G4" i="258"/>
  <c r="G190" i="257"/>
  <c r="G189" i="257"/>
  <c r="G188" i="257"/>
  <c r="G187" i="257"/>
  <c r="G186" i="257"/>
  <c r="G185" i="257"/>
  <c r="G184" i="257"/>
  <c r="G183" i="257"/>
  <c r="S182" i="257"/>
  <c r="O182" i="257"/>
  <c r="K182" i="257"/>
  <c r="G182" i="257"/>
  <c r="S181" i="257"/>
  <c r="O181" i="257"/>
  <c r="K181" i="257"/>
  <c r="G181" i="257"/>
  <c r="S180" i="257"/>
  <c r="O180" i="257"/>
  <c r="K180" i="257"/>
  <c r="G180" i="257"/>
  <c r="S179" i="257"/>
  <c r="G179" i="257"/>
  <c r="S178" i="257"/>
  <c r="O178" i="257"/>
  <c r="K178" i="257"/>
  <c r="G178" i="257"/>
  <c r="S177" i="257"/>
  <c r="O177" i="257"/>
  <c r="K177" i="257"/>
  <c r="G177" i="257"/>
  <c r="S176" i="257"/>
  <c r="O176" i="257"/>
  <c r="K176" i="257"/>
  <c r="G176" i="257"/>
  <c r="G175" i="257"/>
  <c r="S174" i="257"/>
  <c r="O174" i="257"/>
  <c r="K174" i="257"/>
  <c r="G174" i="257"/>
  <c r="S173" i="257"/>
  <c r="O173" i="257"/>
  <c r="K173" i="257"/>
  <c r="G173" i="257"/>
  <c r="S172" i="257"/>
  <c r="O172" i="257"/>
  <c r="K172" i="257"/>
  <c r="G172" i="257"/>
  <c r="G171" i="257"/>
  <c r="S170" i="257"/>
  <c r="O170" i="257"/>
  <c r="K170" i="257"/>
  <c r="G170" i="257"/>
  <c r="S169" i="257"/>
  <c r="O169" i="257"/>
  <c r="K169" i="257"/>
  <c r="G169" i="257"/>
  <c r="S168" i="257"/>
  <c r="O168" i="257"/>
  <c r="K168" i="257"/>
  <c r="G168" i="257"/>
  <c r="G167" i="257"/>
  <c r="S166" i="257"/>
  <c r="O166" i="257"/>
  <c r="K166" i="257"/>
  <c r="G166" i="257"/>
  <c r="S165" i="257"/>
  <c r="O165" i="257"/>
  <c r="K165" i="257"/>
  <c r="G165" i="257"/>
  <c r="S164" i="257"/>
  <c r="O164" i="257"/>
  <c r="K164" i="257"/>
  <c r="G164" i="257"/>
  <c r="S163" i="257"/>
  <c r="O163" i="257"/>
  <c r="K163" i="257"/>
  <c r="G163" i="257"/>
  <c r="G162" i="257"/>
  <c r="S161" i="257"/>
  <c r="O161" i="257"/>
  <c r="K161" i="257"/>
  <c r="G161" i="257"/>
  <c r="S160" i="257"/>
  <c r="O160" i="257"/>
  <c r="K160" i="257"/>
  <c r="G160" i="257"/>
  <c r="C160" i="257"/>
  <c r="S159" i="257"/>
  <c r="O159" i="257"/>
  <c r="K159" i="257"/>
  <c r="G159" i="257"/>
  <c r="C159" i="257"/>
  <c r="G158" i="257"/>
  <c r="C158" i="257"/>
  <c r="S157" i="257"/>
  <c r="O157" i="257"/>
  <c r="K157" i="257"/>
  <c r="G157" i="257"/>
  <c r="C157" i="257"/>
  <c r="S156" i="257"/>
  <c r="O156" i="257"/>
  <c r="K156" i="257"/>
  <c r="G156" i="257"/>
  <c r="C156" i="257"/>
  <c r="S155" i="257"/>
  <c r="O155" i="257"/>
  <c r="K155" i="257"/>
  <c r="G155" i="257"/>
  <c r="C155" i="257"/>
  <c r="G154" i="257"/>
  <c r="C154" i="257"/>
  <c r="S153" i="257"/>
  <c r="O153" i="257"/>
  <c r="K153" i="257"/>
  <c r="G153" i="257"/>
  <c r="S152" i="257"/>
  <c r="O152" i="257"/>
  <c r="K152" i="257"/>
  <c r="G152" i="257"/>
  <c r="S151" i="257"/>
  <c r="O151" i="257"/>
  <c r="K151" i="257"/>
  <c r="G151" i="257"/>
  <c r="G150" i="257"/>
  <c r="S149" i="257"/>
  <c r="O149" i="257"/>
  <c r="K149" i="257"/>
  <c r="G149" i="257"/>
  <c r="S148" i="257"/>
  <c r="O148" i="257"/>
  <c r="K148" i="257"/>
  <c r="G148" i="257"/>
  <c r="S147" i="257"/>
  <c r="O147" i="257"/>
  <c r="K147" i="257"/>
  <c r="G147" i="257"/>
  <c r="G146" i="257"/>
  <c r="S145" i="257"/>
  <c r="O145" i="257"/>
  <c r="K145" i="257"/>
  <c r="G145" i="257"/>
  <c r="S144" i="257"/>
  <c r="O144" i="257"/>
  <c r="K144" i="257"/>
  <c r="G144" i="257"/>
  <c r="S143" i="257"/>
  <c r="O143" i="257"/>
  <c r="K143" i="257"/>
  <c r="G143" i="257"/>
  <c r="S142" i="257"/>
  <c r="O142" i="257"/>
  <c r="K142" i="257"/>
  <c r="G142" i="257"/>
  <c r="G141" i="257"/>
  <c r="S69" i="257"/>
  <c r="O69" i="257"/>
  <c r="K69" i="257"/>
  <c r="G69" i="257"/>
  <c r="C69" i="257"/>
  <c r="S68" i="257"/>
  <c r="O68" i="257"/>
  <c r="K68" i="257"/>
  <c r="G68" i="257"/>
  <c r="C68" i="257"/>
  <c r="S67" i="257"/>
  <c r="O67" i="257"/>
  <c r="K67" i="257"/>
  <c r="G67" i="257"/>
  <c r="C67" i="257"/>
  <c r="S65" i="257"/>
  <c r="O65" i="257"/>
  <c r="K65" i="257"/>
  <c r="G65" i="257"/>
  <c r="S64" i="257"/>
  <c r="O64" i="257"/>
  <c r="K64" i="257"/>
  <c r="G64" i="257"/>
  <c r="C64" i="257"/>
  <c r="S63" i="257"/>
  <c r="O63" i="257"/>
  <c r="K63" i="257"/>
  <c r="G63" i="257"/>
  <c r="C63" i="257"/>
  <c r="C62" i="257"/>
  <c r="S61" i="257"/>
  <c r="O61" i="257"/>
  <c r="K61" i="257"/>
  <c r="S60" i="257"/>
  <c r="O60" i="257"/>
  <c r="K60" i="257"/>
  <c r="G60" i="257"/>
  <c r="C60" i="257"/>
  <c r="S59" i="257"/>
  <c r="O59" i="257"/>
  <c r="K59" i="257"/>
  <c r="G59" i="257"/>
  <c r="C59" i="257"/>
  <c r="G58" i="257"/>
  <c r="C58" i="257"/>
  <c r="S57" i="257"/>
  <c r="O57" i="257"/>
  <c r="S56" i="257"/>
  <c r="O56" i="257"/>
  <c r="K56" i="257"/>
  <c r="G56" i="257"/>
  <c r="C56" i="257"/>
  <c r="S55" i="257"/>
  <c r="O55" i="257"/>
  <c r="K55" i="257"/>
  <c r="G55" i="257"/>
  <c r="C55" i="257"/>
  <c r="K54" i="257"/>
  <c r="G54" i="257"/>
  <c r="C54" i="257"/>
  <c r="S53" i="257"/>
  <c r="S52" i="257"/>
  <c r="O52" i="257"/>
  <c r="K52" i="257"/>
  <c r="G52" i="257"/>
  <c r="C52" i="257"/>
  <c r="S51" i="257"/>
  <c r="O51" i="257"/>
  <c r="K51" i="257"/>
  <c r="G51" i="257"/>
  <c r="C51" i="257"/>
  <c r="O50" i="257"/>
  <c r="K50" i="257"/>
  <c r="G50" i="257"/>
  <c r="C50" i="257"/>
  <c r="S48" i="257"/>
  <c r="O48" i="257"/>
  <c r="K48" i="257"/>
  <c r="G48" i="257"/>
  <c r="C48" i="257"/>
  <c r="S47" i="257"/>
  <c r="O47" i="257"/>
  <c r="K47" i="257"/>
  <c r="G47" i="257"/>
  <c r="C47" i="257"/>
  <c r="S46" i="257"/>
  <c r="O46" i="257"/>
  <c r="K46" i="257"/>
  <c r="G46" i="257"/>
  <c r="C46" i="257"/>
  <c r="S44" i="257"/>
  <c r="O44" i="257"/>
  <c r="K44" i="257"/>
  <c r="G44" i="257"/>
  <c r="S43" i="257"/>
  <c r="O43" i="257"/>
  <c r="K43" i="257"/>
  <c r="G43" i="257"/>
  <c r="C43" i="257"/>
  <c r="S42" i="257"/>
  <c r="O42" i="257"/>
  <c r="K42" i="257"/>
  <c r="G42" i="257"/>
  <c r="C42" i="257"/>
  <c r="C41" i="257"/>
  <c r="S40" i="257"/>
  <c r="O40" i="257"/>
  <c r="K40" i="257"/>
  <c r="S39" i="257"/>
  <c r="O39" i="257"/>
  <c r="K39" i="257"/>
  <c r="G39" i="257"/>
  <c r="C39" i="257"/>
  <c r="S38" i="257"/>
  <c r="O38" i="257"/>
  <c r="K38" i="257"/>
  <c r="G38" i="257"/>
  <c r="C38" i="257"/>
  <c r="G37" i="257"/>
  <c r="C37" i="257"/>
  <c r="S36" i="257"/>
  <c r="O36" i="257"/>
  <c r="S35" i="257"/>
  <c r="O35" i="257"/>
  <c r="K35" i="257"/>
  <c r="G35" i="257"/>
  <c r="C35" i="257"/>
  <c r="S34" i="257"/>
  <c r="O34" i="257"/>
  <c r="K34" i="257"/>
  <c r="G34" i="257"/>
  <c r="C34" i="257"/>
  <c r="G33" i="257"/>
  <c r="C33" i="257"/>
  <c r="S32" i="257"/>
  <c r="S31" i="257"/>
  <c r="O31" i="257"/>
  <c r="K31" i="257"/>
  <c r="G31" i="257"/>
  <c r="C31" i="257"/>
  <c r="S30" i="257"/>
  <c r="O30" i="257"/>
  <c r="K30" i="257"/>
  <c r="G30" i="257"/>
  <c r="C30" i="257"/>
  <c r="O29" i="257"/>
  <c r="G29" i="257"/>
  <c r="C29" i="257"/>
  <c r="S27" i="257"/>
  <c r="O27" i="257"/>
  <c r="K27" i="257"/>
  <c r="G27" i="257"/>
  <c r="C27" i="257"/>
  <c r="S26" i="257"/>
  <c r="O26" i="257"/>
  <c r="K26" i="257"/>
  <c r="G26" i="257"/>
  <c r="C26" i="257"/>
  <c r="S25" i="257"/>
  <c r="O25" i="257"/>
  <c r="G25" i="257"/>
  <c r="C25" i="257"/>
  <c r="S23" i="257"/>
  <c r="O23" i="257"/>
  <c r="K23" i="257"/>
  <c r="G23" i="257"/>
  <c r="S22" i="257"/>
  <c r="O22" i="257"/>
  <c r="K22" i="257"/>
  <c r="G22" i="257"/>
  <c r="S21" i="257"/>
  <c r="O21" i="257"/>
  <c r="G21" i="257"/>
  <c r="S19" i="257"/>
  <c r="O19" i="257"/>
  <c r="K19" i="257"/>
  <c r="S18" i="257"/>
  <c r="O18" i="257"/>
  <c r="K18" i="257"/>
  <c r="G18" i="257"/>
  <c r="S17" i="257"/>
  <c r="O17" i="257"/>
  <c r="K17" i="257"/>
  <c r="G17" i="257"/>
  <c r="G16" i="257"/>
  <c r="S15" i="257"/>
  <c r="O15" i="257"/>
  <c r="S14" i="257"/>
  <c r="O14" i="257"/>
  <c r="K14" i="257"/>
  <c r="G14" i="257"/>
  <c r="S13" i="257"/>
  <c r="O13" i="257"/>
  <c r="K13" i="257"/>
  <c r="G13" i="257"/>
  <c r="K12" i="257"/>
  <c r="G12" i="257"/>
  <c r="S11" i="257"/>
  <c r="S10" i="257"/>
  <c r="O10" i="257"/>
  <c r="K10" i="257"/>
  <c r="G10" i="257"/>
  <c r="S9" i="257"/>
  <c r="O9" i="257"/>
  <c r="K9" i="257"/>
  <c r="G9" i="257"/>
  <c r="O8" i="257"/>
  <c r="K8" i="257"/>
  <c r="G8" i="257"/>
  <c r="S6" i="257"/>
  <c r="O6" i="257"/>
  <c r="K6" i="257"/>
  <c r="G6" i="257"/>
  <c r="S5" i="257"/>
  <c r="O5" i="257"/>
  <c r="K5" i="257"/>
  <c r="G5" i="257"/>
  <c r="S4" i="257"/>
  <c r="O4" i="257"/>
  <c r="K4" i="257"/>
  <c r="G4" i="257"/>
  <c r="G190" i="256"/>
  <c r="G189" i="256"/>
  <c r="G188" i="256"/>
  <c r="G187" i="256"/>
  <c r="G186" i="256"/>
  <c r="G185" i="256"/>
  <c r="G184" i="256"/>
  <c r="G183" i="256"/>
  <c r="S182" i="256"/>
  <c r="O182" i="256"/>
  <c r="K182" i="256"/>
  <c r="G182" i="256"/>
  <c r="S181" i="256"/>
  <c r="O181" i="256"/>
  <c r="K181" i="256"/>
  <c r="G181" i="256"/>
  <c r="S180" i="256"/>
  <c r="O180" i="256"/>
  <c r="K180" i="256"/>
  <c r="G180" i="256"/>
  <c r="G179" i="256"/>
  <c r="S178" i="256"/>
  <c r="O178" i="256"/>
  <c r="K178" i="256"/>
  <c r="G178" i="256"/>
  <c r="S177" i="256"/>
  <c r="O177" i="256"/>
  <c r="K177" i="256"/>
  <c r="G177" i="256"/>
  <c r="S176" i="256"/>
  <c r="O176" i="256"/>
  <c r="K176" i="256"/>
  <c r="G176" i="256"/>
  <c r="G175" i="256"/>
  <c r="S174" i="256"/>
  <c r="O174" i="256"/>
  <c r="K174" i="256"/>
  <c r="G174" i="256"/>
  <c r="S173" i="256"/>
  <c r="O173" i="256"/>
  <c r="K173" i="256"/>
  <c r="G173" i="256"/>
  <c r="S172" i="256"/>
  <c r="O172" i="256"/>
  <c r="K172" i="256"/>
  <c r="G172" i="256"/>
  <c r="G171" i="256"/>
  <c r="S170" i="256"/>
  <c r="O170" i="256"/>
  <c r="K170" i="256"/>
  <c r="G170" i="256"/>
  <c r="S169" i="256"/>
  <c r="O169" i="256"/>
  <c r="K169" i="256"/>
  <c r="G169" i="256"/>
  <c r="S168" i="256"/>
  <c r="O168" i="256"/>
  <c r="K168" i="256"/>
  <c r="G168" i="256"/>
  <c r="G167" i="256"/>
  <c r="S166" i="256"/>
  <c r="O166" i="256"/>
  <c r="K166" i="256"/>
  <c r="G166" i="256"/>
  <c r="S165" i="256"/>
  <c r="O165" i="256"/>
  <c r="K165" i="256"/>
  <c r="G165" i="256"/>
  <c r="S164" i="256"/>
  <c r="O164" i="256"/>
  <c r="K164" i="256"/>
  <c r="G164" i="256"/>
  <c r="S163" i="256"/>
  <c r="O163" i="256"/>
  <c r="K163" i="256"/>
  <c r="G163" i="256"/>
  <c r="G162" i="256"/>
  <c r="S161" i="256"/>
  <c r="O161" i="256"/>
  <c r="K161" i="256"/>
  <c r="G161" i="256"/>
  <c r="S160" i="256"/>
  <c r="O160" i="256"/>
  <c r="K160" i="256"/>
  <c r="G160" i="256"/>
  <c r="C160" i="256"/>
  <c r="S159" i="256"/>
  <c r="O159" i="256"/>
  <c r="K159" i="256"/>
  <c r="G159" i="256"/>
  <c r="C159" i="256"/>
  <c r="G158" i="256"/>
  <c r="C158" i="256"/>
  <c r="S157" i="256"/>
  <c r="O157" i="256"/>
  <c r="K157" i="256"/>
  <c r="G157" i="256"/>
  <c r="C157" i="256"/>
  <c r="S156" i="256"/>
  <c r="O156" i="256"/>
  <c r="K156" i="256"/>
  <c r="G156" i="256"/>
  <c r="C156" i="256"/>
  <c r="S155" i="256"/>
  <c r="O155" i="256"/>
  <c r="K155" i="256"/>
  <c r="G155" i="256"/>
  <c r="C155" i="256"/>
  <c r="K154" i="256"/>
  <c r="G154" i="256"/>
  <c r="C154" i="256"/>
  <c r="S153" i="256"/>
  <c r="O153" i="256"/>
  <c r="K153" i="256"/>
  <c r="G153" i="256"/>
  <c r="S152" i="256"/>
  <c r="O152" i="256"/>
  <c r="K152" i="256"/>
  <c r="G152" i="256"/>
  <c r="S151" i="256"/>
  <c r="O151" i="256"/>
  <c r="K151" i="256"/>
  <c r="G151" i="256"/>
  <c r="G150" i="256"/>
  <c r="S149" i="256"/>
  <c r="O149" i="256"/>
  <c r="K149" i="256"/>
  <c r="G149" i="256"/>
  <c r="S148" i="256"/>
  <c r="O148" i="256"/>
  <c r="K148" i="256"/>
  <c r="G148" i="256"/>
  <c r="S147" i="256"/>
  <c r="O147" i="256"/>
  <c r="K147" i="256"/>
  <c r="G147" i="256"/>
  <c r="G146" i="256"/>
  <c r="S145" i="256"/>
  <c r="O145" i="256"/>
  <c r="K145" i="256"/>
  <c r="G145" i="256"/>
  <c r="S144" i="256"/>
  <c r="O144" i="256"/>
  <c r="K144" i="256"/>
  <c r="G144" i="256"/>
  <c r="S143" i="256"/>
  <c r="O143" i="256"/>
  <c r="K143" i="256"/>
  <c r="G143" i="256"/>
  <c r="S142" i="256"/>
  <c r="O142" i="256"/>
  <c r="K142" i="256"/>
  <c r="G142" i="256"/>
  <c r="G141" i="256"/>
  <c r="S69" i="256"/>
  <c r="O69" i="256"/>
  <c r="K69" i="256"/>
  <c r="G69" i="256"/>
  <c r="C69" i="256"/>
  <c r="S68" i="256"/>
  <c r="O68" i="256"/>
  <c r="K68" i="256"/>
  <c r="G68" i="256"/>
  <c r="C68" i="256"/>
  <c r="S67" i="256"/>
  <c r="O67" i="256"/>
  <c r="K67" i="256"/>
  <c r="G67" i="256"/>
  <c r="C67" i="256"/>
  <c r="S65" i="256"/>
  <c r="O65" i="256"/>
  <c r="K65" i="256"/>
  <c r="G65" i="256"/>
  <c r="S64" i="256"/>
  <c r="O64" i="256"/>
  <c r="K64" i="256"/>
  <c r="G64" i="256"/>
  <c r="C64" i="256"/>
  <c r="S63" i="256"/>
  <c r="O63" i="256"/>
  <c r="K63" i="256"/>
  <c r="G63" i="256"/>
  <c r="C63" i="256"/>
  <c r="C62" i="256"/>
  <c r="S61" i="256"/>
  <c r="O61" i="256"/>
  <c r="K61" i="256"/>
  <c r="S60" i="256"/>
  <c r="O60" i="256"/>
  <c r="K60" i="256"/>
  <c r="G60" i="256"/>
  <c r="C60" i="256"/>
  <c r="S59" i="256"/>
  <c r="O59" i="256"/>
  <c r="K59" i="256"/>
  <c r="G59" i="256"/>
  <c r="C59" i="256"/>
  <c r="G58" i="256"/>
  <c r="C58" i="256"/>
  <c r="S57" i="256"/>
  <c r="O57" i="256"/>
  <c r="S56" i="256"/>
  <c r="O56" i="256"/>
  <c r="K56" i="256"/>
  <c r="G56" i="256"/>
  <c r="C56" i="256"/>
  <c r="S55" i="256"/>
  <c r="O55" i="256"/>
  <c r="K55" i="256"/>
  <c r="G55" i="256"/>
  <c r="C55" i="256"/>
  <c r="K54" i="256"/>
  <c r="G54" i="256"/>
  <c r="C54" i="256"/>
  <c r="S53" i="256"/>
  <c r="S52" i="256"/>
  <c r="O52" i="256"/>
  <c r="K52" i="256"/>
  <c r="G52" i="256"/>
  <c r="C52" i="256"/>
  <c r="S51" i="256"/>
  <c r="O51" i="256"/>
  <c r="K51" i="256"/>
  <c r="G51" i="256"/>
  <c r="C51" i="256"/>
  <c r="O50" i="256"/>
  <c r="K50" i="256"/>
  <c r="G50" i="256"/>
  <c r="C50" i="256"/>
  <c r="S48" i="256"/>
  <c r="O48" i="256"/>
  <c r="K48" i="256"/>
  <c r="G48" i="256"/>
  <c r="C48" i="256"/>
  <c r="S47" i="256"/>
  <c r="O47" i="256"/>
  <c r="K47" i="256"/>
  <c r="G47" i="256"/>
  <c r="C47" i="256"/>
  <c r="S46" i="256"/>
  <c r="O46" i="256"/>
  <c r="K46" i="256"/>
  <c r="G46" i="256"/>
  <c r="C46" i="256"/>
  <c r="S44" i="256"/>
  <c r="O44" i="256"/>
  <c r="K44" i="256"/>
  <c r="G44" i="256"/>
  <c r="S43" i="256"/>
  <c r="O43" i="256"/>
  <c r="K43" i="256"/>
  <c r="G43" i="256"/>
  <c r="C43" i="256"/>
  <c r="S42" i="256"/>
  <c r="O42" i="256"/>
  <c r="K42" i="256"/>
  <c r="G42" i="256"/>
  <c r="C42" i="256"/>
  <c r="C41" i="256"/>
  <c r="S40" i="256"/>
  <c r="O40" i="256"/>
  <c r="K40" i="256"/>
  <c r="S39" i="256"/>
  <c r="O39" i="256"/>
  <c r="K39" i="256"/>
  <c r="G39" i="256"/>
  <c r="C39" i="256"/>
  <c r="S38" i="256"/>
  <c r="O38" i="256"/>
  <c r="K38" i="256"/>
  <c r="G38" i="256"/>
  <c r="C38" i="256"/>
  <c r="G37" i="256"/>
  <c r="C37" i="256"/>
  <c r="S36" i="256"/>
  <c r="O36" i="256"/>
  <c r="S35" i="256"/>
  <c r="O35" i="256"/>
  <c r="K35" i="256"/>
  <c r="G35" i="256"/>
  <c r="C35" i="256"/>
  <c r="S34" i="256"/>
  <c r="O34" i="256"/>
  <c r="K34" i="256"/>
  <c r="G34" i="256"/>
  <c r="C34" i="256"/>
  <c r="G33" i="256"/>
  <c r="C33" i="256"/>
  <c r="S32" i="256"/>
  <c r="S31" i="256"/>
  <c r="O31" i="256"/>
  <c r="K31" i="256"/>
  <c r="G31" i="256"/>
  <c r="C31" i="256"/>
  <c r="S30" i="256"/>
  <c r="O30" i="256"/>
  <c r="K30" i="256"/>
  <c r="G30" i="256"/>
  <c r="C30" i="256"/>
  <c r="O29" i="256"/>
  <c r="G29" i="256"/>
  <c r="C29" i="256"/>
  <c r="S27" i="256"/>
  <c r="O27" i="256"/>
  <c r="K27" i="256"/>
  <c r="G27" i="256"/>
  <c r="C27" i="256"/>
  <c r="S26" i="256"/>
  <c r="O26" i="256"/>
  <c r="K26" i="256"/>
  <c r="G26" i="256"/>
  <c r="C26" i="256"/>
  <c r="S25" i="256"/>
  <c r="O25" i="256"/>
  <c r="G25" i="256"/>
  <c r="C25" i="256"/>
  <c r="S23" i="256"/>
  <c r="O23" i="256"/>
  <c r="K23" i="256"/>
  <c r="G23" i="256"/>
  <c r="S22" i="256"/>
  <c r="O22" i="256"/>
  <c r="K22" i="256"/>
  <c r="G22" i="256"/>
  <c r="S21" i="256"/>
  <c r="O21" i="256"/>
  <c r="G21" i="256"/>
  <c r="S19" i="256"/>
  <c r="O19" i="256"/>
  <c r="K19" i="256"/>
  <c r="S18" i="256"/>
  <c r="O18" i="256"/>
  <c r="K18" i="256"/>
  <c r="G18" i="256"/>
  <c r="S17" i="256"/>
  <c r="O17" i="256"/>
  <c r="K17" i="256"/>
  <c r="G17" i="256"/>
  <c r="G16" i="256"/>
  <c r="S15" i="256"/>
  <c r="O15" i="256"/>
  <c r="S14" i="256"/>
  <c r="O14" i="256"/>
  <c r="K14" i="256"/>
  <c r="G14" i="256"/>
  <c r="S13" i="256"/>
  <c r="O13" i="256"/>
  <c r="K13" i="256"/>
  <c r="G13" i="256"/>
  <c r="K12" i="256"/>
  <c r="G12" i="256"/>
  <c r="S11" i="256"/>
  <c r="S10" i="256"/>
  <c r="O10" i="256"/>
  <c r="K10" i="256"/>
  <c r="G10" i="256"/>
  <c r="S9" i="256"/>
  <c r="O9" i="256"/>
  <c r="K9" i="256"/>
  <c r="G9" i="256"/>
  <c r="O8" i="256"/>
  <c r="K8" i="256"/>
  <c r="G8" i="256"/>
  <c r="S6" i="256"/>
  <c r="O6" i="256"/>
  <c r="K6" i="256"/>
  <c r="G6" i="256"/>
  <c r="S5" i="256"/>
  <c r="O5" i="256"/>
  <c r="K5" i="256"/>
  <c r="G5" i="256"/>
  <c r="S4" i="256"/>
  <c r="O4" i="256"/>
  <c r="K4" i="256"/>
  <c r="G4" i="256"/>
  <c r="G190" i="255"/>
  <c r="G189" i="255"/>
  <c r="G188" i="255"/>
  <c r="G187" i="255"/>
  <c r="G186" i="255"/>
  <c r="G185" i="255"/>
  <c r="G184" i="255"/>
  <c r="G183" i="255"/>
  <c r="S182" i="255"/>
  <c r="O182" i="255"/>
  <c r="K182" i="255"/>
  <c r="G182" i="255"/>
  <c r="S181" i="255"/>
  <c r="O181" i="255"/>
  <c r="K181" i="255"/>
  <c r="G181" i="255"/>
  <c r="S180" i="255"/>
  <c r="O180" i="255"/>
  <c r="K180" i="255"/>
  <c r="G180" i="255"/>
  <c r="G179" i="255"/>
  <c r="S178" i="255"/>
  <c r="O178" i="255"/>
  <c r="K178" i="255"/>
  <c r="G178" i="255"/>
  <c r="S177" i="255"/>
  <c r="O177" i="255"/>
  <c r="K177" i="255"/>
  <c r="G177" i="255"/>
  <c r="S176" i="255"/>
  <c r="O176" i="255"/>
  <c r="K176" i="255"/>
  <c r="G176" i="255"/>
  <c r="G175" i="255"/>
  <c r="S174" i="255"/>
  <c r="O174" i="255"/>
  <c r="K174" i="255"/>
  <c r="G174" i="255"/>
  <c r="S173" i="255"/>
  <c r="O173" i="255"/>
  <c r="K173" i="255"/>
  <c r="G173" i="255"/>
  <c r="S172" i="255"/>
  <c r="O172" i="255"/>
  <c r="K172" i="255"/>
  <c r="G172" i="255"/>
  <c r="O171" i="255"/>
  <c r="K171" i="255"/>
  <c r="G171" i="255"/>
  <c r="S170" i="255"/>
  <c r="O170" i="255"/>
  <c r="K170" i="255"/>
  <c r="G170" i="255"/>
  <c r="S169" i="255"/>
  <c r="O169" i="255"/>
  <c r="K169" i="255"/>
  <c r="G169" i="255"/>
  <c r="S168" i="255"/>
  <c r="O168" i="255"/>
  <c r="K168" i="255"/>
  <c r="G168" i="255"/>
  <c r="G167" i="255"/>
  <c r="S166" i="255"/>
  <c r="O166" i="255"/>
  <c r="K166" i="255"/>
  <c r="G166" i="255"/>
  <c r="S165" i="255"/>
  <c r="O165" i="255"/>
  <c r="K165" i="255"/>
  <c r="G165" i="255"/>
  <c r="S164" i="255"/>
  <c r="O164" i="255"/>
  <c r="K164" i="255"/>
  <c r="G164" i="255"/>
  <c r="S163" i="255"/>
  <c r="O163" i="255"/>
  <c r="K163" i="255"/>
  <c r="G163" i="255"/>
  <c r="G162" i="255"/>
  <c r="S161" i="255"/>
  <c r="O161" i="255"/>
  <c r="K161" i="255"/>
  <c r="G161" i="255"/>
  <c r="S160" i="255"/>
  <c r="O160" i="255"/>
  <c r="K160" i="255"/>
  <c r="G160" i="255"/>
  <c r="C160" i="255"/>
  <c r="S159" i="255"/>
  <c r="O159" i="255"/>
  <c r="K159" i="255"/>
  <c r="G159" i="255"/>
  <c r="C159" i="255"/>
  <c r="K158" i="255"/>
  <c r="G158" i="255"/>
  <c r="C158" i="255"/>
  <c r="S157" i="255"/>
  <c r="O157" i="255"/>
  <c r="K157" i="255"/>
  <c r="G157" i="255"/>
  <c r="C157" i="255"/>
  <c r="S156" i="255"/>
  <c r="O156" i="255"/>
  <c r="K156" i="255"/>
  <c r="G156" i="255"/>
  <c r="C156" i="255"/>
  <c r="S155" i="255"/>
  <c r="O155" i="255"/>
  <c r="K155" i="255"/>
  <c r="G155" i="255"/>
  <c r="C155" i="255"/>
  <c r="G154" i="255"/>
  <c r="C154" i="255"/>
  <c r="S153" i="255"/>
  <c r="O153" i="255"/>
  <c r="K153" i="255"/>
  <c r="G153" i="255"/>
  <c r="S152" i="255"/>
  <c r="O152" i="255"/>
  <c r="K152" i="255"/>
  <c r="G152" i="255"/>
  <c r="S151" i="255"/>
  <c r="O151" i="255"/>
  <c r="K151" i="255"/>
  <c r="G151" i="255"/>
  <c r="G150" i="255"/>
  <c r="S149" i="255"/>
  <c r="O149" i="255"/>
  <c r="K149" i="255"/>
  <c r="G149" i="255"/>
  <c r="S148" i="255"/>
  <c r="O148" i="255"/>
  <c r="K148" i="255"/>
  <c r="G148" i="255"/>
  <c r="S147" i="255"/>
  <c r="O147" i="255"/>
  <c r="K147" i="255"/>
  <c r="G147" i="255"/>
  <c r="G146" i="255"/>
  <c r="S145" i="255"/>
  <c r="O145" i="255"/>
  <c r="K145" i="255"/>
  <c r="G145" i="255"/>
  <c r="S144" i="255"/>
  <c r="O144" i="255"/>
  <c r="K144" i="255"/>
  <c r="G144" i="255"/>
  <c r="S143" i="255"/>
  <c r="O143" i="255"/>
  <c r="K143" i="255"/>
  <c r="G143" i="255"/>
  <c r="S142" i="255"/>
  <c r="O142" i="255"/>
  <c r="K142" i="255"/>
  <c r="G142" i="255"/>
  <c r="G141" i="255"/>
  <c r="S69" i="255"/>
  <c r="O69" i="255"/>
  <c r="K69" i="255"/>
  <c r="G69" i="255"/>
  <c r="C69" i="255"/>
  <c r="S68" i="255"/>
  <c r="O68" i="255"/>
  <c r="K68" i="255"/>
  <c r="G68" i="255"/>
  <c r="C68" i="255"/>
  <c r="S67" i="255"/>
  <c r="O67" i="255"/>
  <c r="K67" i="255"/>
  <c r="G67" i="255"/>
  <c r="C67" i="255"/>
  <c r="S65" i="255"/>
  <c r="O65" i="255"/>
  <c r="K65" i="255"/>
  <c r="G65" i="255"/>
  <c r="S64" i="255"/>
  <c r="O64" i="255"/>
  <c r="K64" i="255"/>
  <c r="G64" i="255"/>
  <c r="C64" i="255"/>
  <c r="S63" i="255"/>
  <c r="O63" i="255"/>
  <c r="K63" i="255"/>
  <c r="G63" i="255"/>
  <c r="C63" i="255"/>
  <c r="C62" i="255"/>
  <c r="S61" i="255"/>
  <c r="O61" i="255"/>
  <c r="K61" i="255"/>
  <c r="S60" i="255"/>
  <c r="O60" i="255"/>
  <c r="K60" i="255"/>
  <c r="G60" i="255"/>
  <c r="C60" i="255"/>
  <c r="S59" i="255"/>
  <c r="O59" i="255"/>
  <c r="K59" i="255"/>
  <c r="G59" i="255"/>
  <c r="C59" i="255"/>
  <c r="G58" i="255"/>
  <c r="C58" i="255"/>
  <c r="S57" i="255"/>
  <c r="O57" i="255"/>
  <c r="S56" i="255"/>
  <c r="O56" i="255"/>
  <c r="K56" i="255"/>
  <c r="G56" i="255"/>
  <c r="C56" i="255"/>
  <c r="S55" i="255"/>
  <c r="O55" i="255"/>
  <c r="K55" i="255"/>
  <c r="G55" i="255"/>
  <c r="C55" i="255"/>
  <c r="K54" i="255"/>
  <c r="G54" i="255"/>
  <c r="C54" i="255"/>
  <c r="S53" i="255"/>
  <c r="S52" i="255"/>
  <c r="O52" i="255"/>
  <c r="K52" i="255"/>
  <c r="G52" i="255"/>
  <c r="C52" i="255"/>
  <c r="S51" i="255"/>
  <c r="O51" i="255"/>
  <c r="K51" i="255"/>
  <c r="G51" i="255"/>
  <c r="C51" i="255"/>
  <c r="O50" i="255"/>
  <c r="K50" i="255"/>
  <c r="G50" i="255"/>
  <c r="C50" i="255"/>
  <c r="S48" i="255"/>
  <c r="O48" i="255"/>
  <c r="K48" i="255"/>
  <c r="G48" i="255"/>
  <c r="C48" i="255"/>
  <c r="S47" i="255"/>
  <c r="O47" i="255"/>
  <c r="K47" i="255"/>
  <c r="G47" i="255"/>
  <c r="C47" i="255"/>
  <c r="S46" i="255"/>
  <c r="O46" i="255"/>
  <c r="K46" i="255"/>
  <c r="G46" i="255"/>
  <c r="C46" i="255"/>
  <c r="S44" i="255"/>
  <c r="O44" i="255"/>
  <c r="K44" i="255"/>
  <c r="G44" i="255"/>
  <c r="S43" i="255"/>
  <c r="O43" i="255"/>
  <c r="K43" i="255"/>
  <c r="G43" i="255"/>
  <c r="C43" i="255"/>
  <c r="S42" i="255"/>
  <c r="O42" i="255"/>
  <c r="K42" i="255"/>
  <c r="G42" i="255"/>
  <c r="C42" i="255"/>
  <c r="C41" i="255"/>
  <c r="S40" i="255"/>
  <c r="O40" i="255"/>
  <c r="K40" i="255"/>
  <c r="S39" i="255"/>
  <c r="O39" i="255"/>
  <c r="K39" i="255"/>
  <c r="G39" i="255"/>
  <c r="C39" i="255"/>
  <c r="S38" i="255"/>
  <c r="O38" i="255"/>
  <c r="K38" i="255"/>
  <c r="G38" i="255"/>
  <c r="C38" i="255"/>
  <c r="G37" i="255"/>
  <c r="C37" i="255"/>
  <c r="S36" i="255"/>
  <c r="O36" i="255"/>
  <c r="S35" i="255"/>
  <c r="O35" i="255"/>
  <c r="K35" i="255"/>
  <c r="G35" i="255"/>
  <c r="C35" i="255"/>
  <c r="S34" i="255"/>
  <c r="O34" i="255"/>
  <c r="K34" i="255"/>
  <c r="G34" i="255"/>
  <c r="C34" i="255"/>
  <c r="G33" i="255"/>
  <c r="C33" i="255"/>
  <c r="S32" i="255"/>
  <c r="S31" i="255"/>
  <c r="O31" i="255"/>
  <c r="K31" i="255"/>
  <c r="G31" i="255"/>
  <c r="C31" i="255"/>
  <c r="S30" i="255"/>
  <c r="O30" i="255"/>
  <c r="K30" i="255"/>
  <c r="G30" i="255"/>
  <c r="C30" i="255"/>
  <c r="O29" i="255"/>
  <c r="G29" i="255"/>
  <c r="C29" i="255"/>
  <c r="S27" i="255"/>
  <c r="O27" i="255"/>
  <c r="K27" i="255"/>
  <c r="G27" i="255"/>
  <c r="C27" i="255"/>
  <c r="S26" i="255"/>
  <c r="O26" i="255"/>
  <c r="K26" i="255"/>
  <c r="G26" i="255"/>
  <c r="C26" i="255"/>
  <c r="S25" i="255"/>
  <c r="O25" i="255"/>
  <c r="G25" i="255"/>
  <c r="C25" i="255"/>
  <c r="S23" i="255"/>
  <c r="O23" i="255"/>
  <c r="K23" i="255"/>
  <c r="G23" i="255"/>
  <c r="S22" i="255"/>
  <c r="O22" i="255"/>
  <c r="K22" i="255"/>
  <c r="G22" i="255"/>
  <c r="S21" i="255"/>
  <c r="O21" i="255"/>
  <c r="G21" i="255"/>
  <c r="S19" i="255"/>
  <c r="O19" i="255"/>
  <c r="K19" i="255"/>
  <c r="S18" i="255"/>
  <c r="O18" i="255"/>
  <c r="K18" i="255"/>
  <c r="G18" i="255"/>
  <c r="S17" i="255"/>
  <c r="O17" i="255"/>
  <c r="K17" i="255"/>
  <c r="G17" i="255"/>
  <c r="G16" i="255"/>
  <c r="S15" i="255"/>
  <c r="O15" i="255"/>
  <c r="S14" i="255"/>
  <c r="O14" i="255"/>
  <c r="K14" i="255"/>
  <c r="G14" i="255"/>
  <c r="S13" i="255"/>
  <c r="O13" i="255"/>
  <c r="K13" i="255"/>
  <c r="G13" i="255"/>
  <c r="K12" i="255"/>
  <c r="G12" i="255"/>
  <c r="S11" i="255"/>
  <c r="S10" i="255"/>
  <c r="O10" i="255"/>
  <c r="K10" i="255"/>
  <c r="G10" i="255"/>
  <c r="S9" i="255"/>
  <c r="O9" i="255"/>
  <c r="K9" i="255"/>
  <c r="G9" i="255"/>
  <c r="O8" i="255"/>
  <c r="K8" i="255"/>
  <c r="G8" i="255"/>
  <c r="S6" i="255"/>
  <c r="O6" i="255"/>
  <c r="K6" i="255"/>
  <c r="G6" i="255"/>
  <c r="S5" i="255"/>
  <c r="O5" i="255"/>
  <c r="K5" i="255"/>
  <c r="G5" i="255"/>
  <c r="S4" i="255"/>
  <c r="O4" i="255"/>
  <c r="K4" i="255"/>
  <c r="G4" i="255"/>
  <c r="E190" i="259"/>
  <c r="E189" i="259"/>
  <c r="E188" i="259"/>
  <c r="E187" i="259"/>
  <c r="E186" i="259"/>
  <c r="E185" i="259"/>
  <c r="E184" i="259"/>
  <c r="E183" i="259"/>
  <c r="R182" i="259"/>
  <c r="N182" i="259"/>
  <c r="J182" i="259"/>
  <c r="E182" i="259"/>
  <c r="R181" i="259"/>
  <c r="N181" i="259"/>
  <c r="J181" i="259"/>
  <c r="E181" i="259"/>
  <c r="R180" i="259"/>
  <c r="N180" i="259"/>
  <c r="J180" i="259"/>
  <c r="E180" i="259"/>
  <c r="R179" i="259"/>
  <c r="N179" i="259"/>
  <c r="J179" i="259"/>
  <c r="E179" i="259"/>
  <c r="R178" i="259"/>
  <c r="N178" i="259"/>
  <c r="J178" i="259"/>
  <c r="E178" i="259"/>
  <c r="R177" i="259"/>
  <c r="N177" i="259"/>
  <c r="J177" i="259"/>
  <c r="E177" i="259"/>
  <c r="R176" i="259"/>
  <c r="N176" i="259"/>
  <c r="J176" i="259"/>
  <c r="E176" i="259"/>
  <c r="R175" i="259"/>
  <c r="N175" i="259"/>
  <c r="J175" i="259"/>
  <c r="E175" i="259"/>
  <c r="R174" i="259"/>
  <c r="N174" i="259"/>
  <c r="J174" i="259"/>
  <c r="E174" i="259"/>
  <c r="R173" i="259"/>
  <c r="N173" i="259"/>
  <c r="J173" i="259"/>
  <c r="E173" i="259"/>
  <c r="R172" i="259"/>
  <c r="N172" i="259"/>
  <c r="J172" i="259"/>
  <c r="E172" i="259"/>
  <c r="R171" i="259"/>
  <c r="N171" i="259"/>
  <c r="J171" i="259"/>
  <c r="E171" i="259"/>
  <c r="R170" i="259"/>
  <c r="N170" i="259"/>
  <c r="J170" i="259"/>
  <c r="E170" i="259"/>
  <c r="R169" i="259"/>
  <c r="N169" i="259"/>
  <c r="J169" i="259"/>
  <c r="E169" i="259"/>
  <c r="R168" i="259"/>
  <c r="N168" i="259"/>
  <c r="J168" i="259"/>
  <c r="E168" i="259"/>
  <c r="R167" i="259"/>
  <c r="N167" i="259"/>
  <c r="J167" i="259"/>
  <c r="E167" i="259"/>
  <c r="R166" i="259"/>
  <c r="N166" i="259"/>
  <c r="J166" i="259"/>
  <c r="E166" i="259"/>
  <c r="R165" i="259"/>
  <c r="N165" i="259"/>
  <c r="J165" i="259"/>
  <c r="E165" i="259"/>
  <c r="R164" i="259"/>
  <c r="N164" i="259"/>
  <c r="J164" i="259"/>
  <c r="E164" i="259"/>
  <c r="R163" i="259"/>
  <c r="N163" i="259"/>
  <c r="J163" i="259"/>
  <c r="E163" i="259"/>
  <c r="Q162" i="259"/>
  <c r="M162" i="259"/>
  <c r="I162" i="259"/>
  <c r="E162" i="259"/>
  <c r="R161" i="259"/>
  <c r="N161" i="259"/>
  <c r="J161" i="259"/>
  <c r="E161" i="259"/>
  <c r="R160" i="259"/>
  <c r="N160" i="259"/>
  <c r="J160" i="259"/>
  <c r="E160" i="259"/>
  <c r="A160" i="259"/>
  <c r="R159" i="259"/>
  <c r="N159" i="259"/>
  <c r="J159" i="259"/>
  <c r="E159" i="259"/>
  <c r="A159" i="259"/>
  <c r="R158" i="259"/>
  <c r="N158" i="259"/>
  <c r="J158" i="259"/>
  <c r="E158" i="259"/>
  <c r="A158" i="259"/>
  <c r="R157" i="259"/>
  <c r="N157" i="259"/>
  <c r="J157" i="259"/>
  <c r="E157" i="259"/>
  <c r="A157" i="259"/>
  <c r="R156" i="259"/>
  <c r="N156" i="259"/>
  <c r="J156" i="259"/>
  <c r="E156" i="259"/>
  <c r="A156" i="259"/>
  <c r="R155" i="259"/>
  <c r="N155" i="259"/>
  <c r="J155" i="259"/>
  <c r="E155" i="259"/>
  <c r="A155" i="259"/>
  <c r="R154" i="259"/>
  <c r="N154" i="259"/>
  <c r="J154" i="259"/>
  <c r="E154" i="259"/>
  <c r="A154" i="259"/>
  <c r="R153" i="259"/>
  <c r="N153" i="259"/>
  <c r="J153" i="259"/>
  <c r="E153" i="259"/>
  <c r="A153" i="259"/>
  <c r="R152" i="259"/>
  <c r="N152" i="259"/>
  <c r="J152" i="259"/>
  <c r="E152" i="259"/>
  <c r="R151" i="259"/>
  <c r="N151" i="259"/>
  <c r="J151" i="259"/>
  <c r="E151" i="259"/>
  <c r="R150" i="259"/>
  <c r="N150" i="259"/>
  <c r="J150" i="259"/>
  <c r="E150" i="259"/>
  <c r="R149" i="259"/>
  <c r="N149" i="259"/>
  <c r="J149" i="259"/>
  <c r="E149" i="259"/>
  <c r="R148" i="259"/>
  <c r="N148" i="259"/>
  <c r="J148" i="259"/>
  <c r="E148" i="259"/>
  <c r="A148" i="259"/>
  <c r="R147" i="259"/>
  <c r="N147" i="259"/>
  <c r="J147" i="259"/>
  <c r="E147" i="259"/>
  <c r="A147" i="259"/>
  <c r="R146" i="259"/>
  <c r="N146" i="259"/>
  <c r="J146" i="259"/>
  <c r="E146" i="259"/>
  <c r="A146" i="259"/>
  <c r="R145" i="259"/>
  <c r="N145" i="259"/>
  <c r="J145" i="259"/>
  <c r="E145" i="259"/>
  <c r="A145" i="259"/>
  <c r="R144" i="259"/>
  <c r="N144" i="259"/>
  <c r="J144" i="259"/>
  <c r="E144" i="259"/>
  <c r="A144" i="259"/>
  <c r="R143" i="259"/>
  <c r="N143" i="259"/>
  <c r="J143" i="259"/>
  <c r="E143" i="259"/>
  <c r="A143" i="259"/>
  <c r="R142" i="259"/>
  <c r="N142" i="259"/>
  <c r="J142" i="259"/>
  <c r="E142" i="259"/>
  <c r="Q141" i="259"/>
  <c r="M141" i="259"/>
  <c r="I141" i="259"/>
  <c r="E141" i="259"/>
  <c r="A140" i="259"/>
  <c r="R69" i="259"/>
  <c r="N69" i="259"/>
  <c r="J69" i="259"/>
  <c r="F69" i="259"/>
  <c r="B69" i="259"/>
  <c r="R68" i="259"/>
  <c r="N68" i="259"/>
  <c r="J68" i="259"/>
  <c r="F68" i="259"/>
  <c r="B68" i="259"/>
  <c r="R67" i="259"/>
  <c r="N67" i="259"/>
  <c r="J67" i="259"/>
  <c r="F67" i="259"/>
  <c r="B67" i="259"/>
  <c r="R66" i="259"/>
  <c r="N66" i="259"/>
  <c r="J66" i="259"/>
  <c r="F66" i="259"/>
  <c r="B66" i="259"/>
  <c r="R65" i="259"/>
  <c r="N65" i="259"/>
  <c r="J65" i="259"/>
  <c r="F65" i="259"/>
  <c r="A65" i="259"/>
  <c r="R64" i="259"/>
  <c r="N64" i="259"/>
  <c r="J64" i="259"/>
  <c r="F64" i="259"/>
  <c r="B64" i="259"/>
  <c r="R63" i="259"/>
  <c r="N63" i="259"/>
  <c r="J63" i="259"/>
  <c r="F63" i="259"/>
  <c r="B63" i="259"/>
  <c r="R62" i="259"/>
  <c r="N62" i="259"/>
  <c r="J62" i="259"/>
  <c r="F62" i="259"/>
  <c r="B62" i="259"/>
  <c r="R61" i="259"/>
  <c r="N61" i="259"/>
  <c r="J61" i="259"/>
  <c r="E61" i="259"/>
  <c r="B61" i="259"/>
  <c r="R60" i="259"/>
  <c r="N60" i="259"/>
  <c r="J60" i="259"/>
  <c r="F60" i="259"/>
  <c r="B60" i="259"/>
  <c r="R59" i="259"/>
  <c r="N59" i="259"/>
  <c r="J59" i="259"/>
  <c r="F59" i="259"/>
  <c r="B59" i="259"/>
  <c r="R58" i="259"/>
  <c r="N58" i="259"/>
  <c r="J58" i="259"/>
  <c r="F58" i="259"/>
  <c r="B58" i="259"/>
  <c r="R57" i="259"/>
  <c r="N57" i="259"/>
  <c r="I57" i="259"/>
  <c r="F57" i="259"/>
  <c r="B57" i="259"/>
  <c r="R56" i="259"/>
  <c r="N56" i="259"/>
  <c r="J56" i="259"/>
  <c r="F56" i="259"/>
  <c r="B56" i="259"/>
  <c r="R55" i="259"/>
  <c r="N55" i="259"/>
  <c r="J55" i="259"/>
  <c r="F55" i="259"/>
  <c r="B55" i="259"/>
  <c r="R54" i="259"/>
  <c r="N54" i="259"/>
  <c r="J54" i="259"/>
  <c r="F54" i="259"/>
  <c r="B54" i="259"/>
  <c r="R53" i="259"/>
  <c r="M53" i="259"/>
  <c r="J53" i="259"/>
  <c r="F53" i="259"/>
  <c r="B53" i="259"/>
  <c r="R52" i="259"/>
  <c r="N52" i="259"/>
  <c r="J52" i="259"/>
  <c r="F52" i="259"/>
  <c r="B52" i="259"/>
  <c r="R51" i="259"/>
  <c r="N51" i="259"/>
  <c r="J51" i="259"/>
  <c r="F51" i="259"/>
  <c r="B51" i="259"/>
  <c r="R50" i="259"/>
  <c r="N50" i="259"/>
  <c r="J50" i="259"/>
  <c r="F50" i="259"/>
  <c r="B50" i="259"/>
  <c r="Q49" i="259"/>
  <c r="N49" i="259"/>
  <c r="J49" i="259"/>
  <c r="F49" i="259"/>
  <c r="B49" i="259"/>
  <c r="R48" i="259"/>
  <c r="N48" i="259"/>
  <c r="J48" i="259"/>
  <c r="F48" i="259"/>
  <c r="B48" i="259"/>
  <c r="R47" i="259"/>
  <c r="N47" i="259"/>
  <c r="J47" i="259"/>
  <c r="F47" i="259"/>
  <c r="B47" i="259"/>
  <c r="R46" i="259"/>
  <c r="N46" i="259"/>
  <c r="J46" i="259"/>
  <c r="F46" i="259"/>
  <c r="B46" i="259"/>
  <c r="R45" i="259"/>
  <c r="N45" i="259"/>
  <c r="J45" i="259"/>
  <c r="F45" i="259"/>
  <c r="B45" i="259"/>
  <c r="R44" i="259"/>
  <c r="N44" i="259"/>
  <c r="J44" i="259"/>
  <c r="F44" i="259"/>
  <c r="A44" i="259"/>
  <c r="R43" i="259"/>
  <c r="N43" i="259"/>
  <c r="J43" i="259"/>
  <c r="F43" i="259"/>
  <c r="B43" i="259"/>
  <c r="R42" i="259"/>
  <c r="N42" i="259"/>
  <c r="J42" i="259"/>
  <c r="F42" i="259"/>
  <c r="B42" i="259"/>
  <c r="R41" i="259"/>
  <c r="N41" i="259"/>
  <c r="J41" i="259"/>
  <c r="F41" i="259"/>
  <c r="B41" i="259"/>
  <c r="R40" i="259"/>
  <c r="N40" i="259"/>
  <c r="J40" i="259"/>
  <c r="E40" i="259"/>
  <c r="B40" i="259"/>
  <c r="R39" i="259"/>
  <c r="N39" i="259"/>
  <c r="J39" i="259"/>
  <c r="F39" i="259"/>
  <c r="B39" i="259"/>
  <c r="R38" i="259"/>
  <c r="N38" i="259"/>
  <c r="J38" i="259"/>
  <c r="F38" i="259"/>
  <c r="B38" i="259"/>
  <c r="R37" i="259"/>
  <c r="N37" i="259"/>
  <c r="J37" i="259"/>
  <c r="F37" i="259"/>
  <c r="B37" i="259"/>
  <c r="R36" i="259"/>
  <c r="N36" i="259"/>
  <c r="I36" i="259"/>
  <c r="F36" i="259"/>
  <c r="B36" i="259"/>
  <c r="R35" i="259"/>
  <c r="N35" i="259"/>
  <c r="J35" i="259"/>
  <c r="F35" i="259"/>
  <c r="B35" i="259"/>
  <c r="R34" i="259"/>
  <c r="N34" i="259"/>
  <c r="J34" i="259"/>
  <c r="F34" i="259"/>
  <c r="B34" i="259"/>
  <c r="R33" i="259"/>
  <c r="N33" i="259"/>
  <c r="J33" i="259"/>
  <c r="F33" i="259"/>
  <c r="B33" i="259"/>
  <c r="R32" i="259"/>
  <c r="M32" i="259"/>
  <c r="J32" i="259"/>
  <c r="F32" i="259"/>
  <c r="B32" i="259"/>
  <c r="R31" i="259"/>
  <c r="N31" i="259"/>
  <c r="J31" i="259"/>
  <c r="F31" i="259"/>
  <c r="B31" i="259"/>
  <c r="R30" i="259"/>
  <c r="N30" i="259"/>
  <c r="J30" i="259"/>
  <c r="F30" i="259"/>
  <c r="B30" i="259"/>
  <c r="R29" i="259"/>
  <c r="N29" i="259"/>
  <c r="J29" i="259"/>
  <c r="F29" i="259"/>
  <c r="B29" i="259"/>
  <c r="Q28" i="259"/>
  <c r="N28" i="259"/>
  <c r="J28" i="259"/>
  <c r="F28" i="259"/>
  <c r="B28" i="259"/>
  <c r="R27" i="259"/>
  <c r="N27" i="259"/>
  <c r="J27" i="259"/>
  <c r="F27" i="259"/>
  <c r="B27" i="259"/>
  <c r="R26" i="259"/>
  <c r="N26" i="259"/>
  <c r="J26" i="259"/>
  <c r="F26" i="259"/>
  <c r="B26" i="259"/>
  <c r="R25" i="259"/>
  <c r="N25" i="259"/>
  <c r="J25" i="259"/>
  <c r="F25" i="259"/>
  <c r="B25" i="259"/>
  <c r="R24" i="259"/>
  <c r="N24" i="259"/>
  <c r="J24" i="259"/>
  <c r="F24" i="259"/>
  <c r="B24" i="259"/>
  <c r="R23" i="259"/>
  <c r="N23" i="259"/>
  <c r="J23" i="259"/>
  <c r="F23" i="259"/>
  <c r="A23" i="259"/>
  <c r="R22" i="259"/>
  <c r="N22" i="259"/>
  <c r="J22" i="259"/>
  <c r="F22" i="259"/>
  <c r="R21" i="259"/>
  <c r="N21" i="259"/>
  <c r="J21" i="259"/>
  <c r="F21" i="259"/>
  <c r="R20" i="259"/>
  <c r="N20" i="259"/>
  <c r="J20" i="259"/>
  <c r="F20" i="259"/>
  <c r="R19" i="259"/>
  <c r="N19" i="259"/>
  <c r="J19" i="259"/>
  <c r="E19" i="259"/>
  <c r="R18" i="259"/>
  <c r="N18" i="259"/>
  <c r="J18" i="259"/>
  <c r="F18" i="259"/>
  <c r="R17" i="259"/>
  <c r="N17" i="259"/>
  <c r="J17" i="259"/>
  <c r="F17" i="259"/>
  <c r="R16" i="259"/>
  <c r="N16" i="259"/>
  <c r="J16" i="259"/>
  <c r="F16" i="259"/>
  <c r="R15" i="259"/>
  <c r="N15" i="259"/>
  <c r="I15" i="259"/>
  <c r="F15" i="259"/>
  <c r="R14" i="259"/>
  <c r="N14" i="259"/>
  <c r="J14" i="259"/>
  <c r="F14" i="259"/>
  <c r="R13" i="259"/>
  <c r="N13" i="259"/>
  <c r="J13" i="259"/>
  <c r="F13" i="259"/>
  <c r="R12" i="259"/>
  <c r="N12" i="259"/>
  <c r="J12" i="259"/>
  <c r="F12" i="259"/>
  <c r="R11" i="259"/>
  <c r="M11" i="259"/>
  <c r="J11" i="259"/>
  <c r="F11" i="259"/>
  <c r="R10" i="259"/>
  <c r="N10" i="259"/>
  <c r="J10" i="259"/>
  <c r="F10" i="259"/>
  <c r="R9" i="259"/>
  <c r="N9" i="259"/>
  <c r="J9" i="259"/>
  <c r="F9" i="259"/>
  <c r="R8" i="259"/>
  <c r="N8" i="259"/>
  <c r="J8" i="259"/>
  <c r="F8" i="259"/>
  <c r="Q7" i="259"/>
  <c r="N7" i="259"/>
  <c r="J7" i="259"/>
  <c r="F7" i="259"/>
  <c r="R6" i="259"/>
  <c r="N6" i="259"/>
  <c r="J6" i="259"/>
  <c r="F6" i="259"/>
  <c r="R5" i="259"/>
  <c r="N5" i="259"/>
  <c r="J5" i="259"/>
  <c r="F5" i="259"/>
  <c r="R4" i="259"/>
  <c r="N4" i="259"/>
  <c r="J4" i="259"/>
  <c r="F4" i="259"/>
  <c r="R3" i="259"/>
  <c r="N3" i="259"/>
  <c r="J3" i="259"/>
  <c r="F3" i="259"/>
  <c r="Q2" i="259"/>
  <c r="M2" i="259"/>
  <c r="I2" i="259"/>
  <c r="E2" i="259"/>
  <c r="A1" i="259"/>
  <c r="A229" i="75" s="1"/>
  <c r="E190" i="258"/>
  <c r="E189" i="258"/>
  <c r="E188" i="258"/>
  <c r="E187" i="258"/>
  <c r="E186" i="258"/>
  <c r="E185" i="258"/>
  <c r="E184" i="258"/>
  <c r="E183" i="258"/>
  <c r="R182" i="258"/>
  <c r="N182" i="258"/>
  <c r="J182" i="258"/>
  <c r="E182" i="258"/>
  <c r="R181" i="258"/>
  <c r="N181" i="258"/>
  <c r="J181" i="258"/>
  <c r="E181" i="258"/>
  <c r="R180" i="258"/>
  <c r="N180" i="258"/>
  <c r="J180" i="258"/>
  <c r="E180" i="258"/>
  <c r="R179" i="258"/>
  <c r="N179" i="258"/>
  <c r="J179" i="258"/>
  <c r="E179" i="258"/>
  <c r="R178" i="258"/>
  <c r="N178" i="258"/>
  <c r="J178" i="258"/>
  <c r="E178" i="258"/>
  <c r="R177" i="258"/>
  <c r="N177" i="258"/>
  <c r="J177" i="258"/>
  <c r="E177" i="258"/>
  <c r="R176" i="258"/>
  <c r="N176" i="258"/>
  <c r="J176" i="258"/>
  <c r="E176" i="258"/>
  <c r="R175" i="258"/>
  <c r="N175" i="258"/>
  <c r="J175" i="258"/>
  <c r="E175" i="258"/>
  <c r="R174" i="258"/>
  <c r="N174" i="258"/>
  <c r="J174" i="258"/>
  <c r="E174" i="258"/>
  <c r="R173" i="258"/>
  <c r="N173" i="258"/>
  <c r="J173" i="258"/>
  <c r="E173" i="258"/>
  <c r="R172" i="258"/>
  <c r="N172" i="258"/>
  <c r="J172" i="258"/>
  <c r="E172" i="258"/>
  <c r="R171" i="258"/>
  <c r="N171" i="258"/>
  <c r="J171" i="258"/>
  <c r="E171" i="258"/>
  <c r="R170" i="258"/>
  <c r="N170" i="258"/>
  <c r="J170" i="258"/>
  <c r="E170" i="258"/>
  <c r="R169" i="258"/>
  <c r="N169" i="258"/>
  <c r="J169" i="258"/>
  <c r="E169" i="258"/>
  <c r="R168" i="258"/>
  <c r="N168" i="258"/>
  <c r="J168" i="258"/>
  <c r="E168" i="258"/>
  <c r="R167" i="258"/>
  <c r="N167" i="258"/>
  <c r="J167" i="258"/>
  <c r="E167" i="258"/>
  <c r="R166" i="258"/>
  <c r="N166" i="258"/>
  <c r="J166" i="258"/>
  <c r="E166" i="258"/>
  <c r="R165" i="258"/>
  <c r="N165" i="258"/>
  <c r="J165" i="258"/>
  <c r="E165" i="258"/>
  <c r="R164" i="258"/>
  <c r="N164" i="258"/>
  <c r="J164" i="258"/>
  <c r="E164" i="258"/>
  <c r="R163" i="258"/>
  <c r="N163" i="258"/>
  <c r="J163" i="258"/>
  <c r="E163" i="258"/>
  <c r="Q162" i="258"/>
  <c r="M162" i="258"/>
  <c r="I162" i="258"/>
  <c r="E162" i="258"/>
  <c r="R161" i="258"/>
  <c r="N161" i="258"/>
  <c r="J161" i="258"/>
  <c r="E161" i="258"/>
  <c r="R160" i="258"/>
  <c r="N160" i="258"/>
  <c r="J160" i="258"/>
  <c r="E160" i="258"/>
  <c r="A160" i="258"/>
  <c r="R159" i="258"/>
  <c r="N159" i="258"/>
  <c r="J159" i="258"/>
  <c r="E159" i="258"/>
  <c r="A159" i="258"/>
  <c r="R158" i="258"/>
  <c r="N158" i="258"/>
  <c r="J158" i="258"/>
  <c r="E158" i="258"/>
  <c r="A158" i="258"/>
  <c r="R157" i="258"/>
  <c r="N157" i="258"/>
  <c r="J157" i="258"/>
  <c r="E157" i="258"/>
  <c r="A157" i="258"/>
  <c r="R156" i="258"/>
  <c r="N156" i="258"/>
  <c r="J156" i="258"/>
  <c r="E156" i="258"/>
  <c r="A156" i="258"/>
  <c r="R155" i="258"/>
  <c r="N155" i="258"/>
  <c r="J155" i="258"/>
  <c r="E155" i="258"/>
  <c r="A155" i="258"/>
  <c r="R154" i="258"/>
  <c r="N154" i="258"/>
  <c r="J154" i="258"/>
  <c r="E154" i="258"/>
  <c r="A154" i="258"/>
  <c r="R153" i="258"/>
  <c r="N153" i="258"/>
  <c r="J153" i="258"/>
  <c r="E153" i="258"/>
  <c r="A153" i="258"/>
  <c r="R152" i="258"/>
  <c r="N152" i="258"/>
  <c r="J152" i="258"/>
  <c r="E152" i="258"/>
  <c r="R151" i="258"/>
  <c r="N151" i="258"/>
  <c r="J151" i="258"/>
  <c r="E151" i="258"/>
  <c r="R150" i="258"/>
  <c r="N150" i="258"/>
  <c r="J150" i="258"/>
  <c r="E150" i="258"/>
  <c r="R149" i="258"/>
  <c r="N149" i="258"/>
  <c r="J149" i="258"/>
  <c r="E149" i="258"/>
  <c r="R148" i="258"/>
  <c r="N148" i="258"/>
  <c r="J148" i="258"/>
  <c r="E148" i="258"/>
  <c r="A148" i="258"/>
  <c r="R147" i="258"/>
  <c r="N147" i="258"/>
  <c r="J147" i="258"/>
  <c r="E147" i="258"/>
  <c r="A147" i="258"/>
  <c r="R146" i="258"/>
  <c r="N146" i="258"/>
  <c r="J146" i="258"/>
  <c r="E146" i="258"/>
  <c r="A146" i="258"/>
  <c r="R145" i="258"/>
  <c r="N145" i="258"/>
  <c r="J145" i="258"/>
  <c r="E145" i="258"/>
  <c r="A145" i="258"/>
  <c r="R144" i="258"/>
  <c r="N144" i="258"/>
  <c r="J144" i="258"/>
  <c r="E144" i="258"/>
  <c r="A144" i="258"/>
  <c r="R143" i="258"/>
  <c r="N143" i="258"/>
  <c r="J143" i="258"/>
  <c r="E143" i="258"/>
  <c r="A143" i="258"/>
  <c r="R142" i="258"/>
  <c r="N142" i="258"/>
  <c r="J142" i="258"/>
  <c r="E142" i="258"/>
  <c r="Q141" i="258"/>
  <c r="M141" i="258"/>
  <c r="I141" i="258"/>
  <c r="E141" i="258"/>
  <c r="A140" i="258"/>
  <c r="R69" i="258"/>
  <c r="N69" i="258"/>
  <c r="J69" i="258"/>
  <c r="F69" i="258"/>
  <c r="B69" i="258"/>
  <c r="R68" i="258"/>
  <c r="N68" i="258"/>
  <c r="J68" i="258"/>
  <c r="F68" i="258"/>
  <c r="B68" i="258"/>
  <c r="R67" i="258"/>
  <c r="N67" i="258"/>
  <c r="J67" i="258"/>
  <c r="F67" i="258"/>
  <c r="B67" i="258"/>
  <c r="R66" i="258"/>
  <c r="N66" i="258"/>
  <c r="J66" i="258"/>
  <c r="F66" i="258"/>
  <c r="B66" i="258"/>
  <c r="R65" i="258"/>
  <c r="N65" i="258"/>
  <c r="J65" i="258"/>
  <c r="F65" i="258"/>
  <c r="A65" i="258"/>
  <c r="R64" i="258"/>
  <c r="N64" i="258"/>
  <c r="J64" i="258"/>
  <c r="F64" i="258"/>
  <c r="B64" i="258"/>
  <c r="R63" i="258"/>
  <c r="N63" i="258"/>
  <c r="J63" i="258"/>
  <c r="F63" i="258"/>
  <c r="B63" i="258"/>
  <c r="R62" i="258"/>
  <c r="N62" i="258"/>
  <c r="J62" i="258"/>
  <c r="F62" i="258"/>
  <c r="B62" i="258"/>
  <c r="R61" i="258"/>
  <c r="N61" i="258"/>
  <c r="J61" i="258"/>
  <c r="E61" i="258"/>
  <c r="B61" i="258"/>
  <c r="R60" i="258"/>
  <c r="N60" i="258"/>
  <c r="J60" i="258"/>
  <c r="F60" i="258"/>
  <c r="B60" i="258"/>
  <c r="R59" i="258"/>
  <c r="N59" i="258"/>
  <c r="J59" i="258"/>
  <c r="F59" i="258"/>
  <c r="B59" i="258"/>
  <c r="R58" i="258"/>
  <c r="N58" i="258"/>
  <c r="J58" i="258"/>
  <c r="F58" i="258"/>
  <c r="B58" i="258"/>
  <c r="R57" i="258"/>
  <c r="N57" i="258"/>
  <c r="I57" i="258"/>
  <c r="F57" i="258"/>
  <c r="B57" i="258"/>
  <c r="R56" i="258"/>
  <c r="N56" i="258"/>
  <c r="J56" i="258"/>
  <c r="F56" i="258"/>
  <c r="B56" i="258"/>
  <c r="R55" i="258"/>
  <c r="N55" i="258"/>
  <c r="J55" i="258"/>
  <c r="F55" i="258"/>
  <c r="B55" i="258"/>
  <c r="R54" i="258"/>
  <c r="N54" i="258"/>
  <c r="J54" i="258"/>
  <c r="F54" i="258"/>
  <c r="B54" i="258"/>
  <c r="R53" i="258"/>
  <c r="M53" i="258"/>
  <c r="J53" i="258"/>
  <c r="F53" i="258"/>
  <c r="B53" i="258"/>
  <c r="R52" i="258"/>
  <c r="N52" i="258"/>
  <c r="J52" i="258"/>
  <c r="F52" i="258"/>
  <c r="B52" i="258"/>
  <c r="R51" i="258"/>
  <c r="N51" i="258"/>
  <c r="J51" i="258"/>
  <c r="F51" i="258"/>
  <c r="B51" i="258"/>
  <c r="R50" i="258"/>
  <c r="N50" i="258"/>
  <c r="J50" i="258"/>
  <c r="F50" i="258"/>
  <c r="B50" i="258"/>
  <c r="Q49" i="258"/>
  <c r="N49" i="258"/>
  <c r="J49" i="258"/>
  <c r="F49" i="258"/>
  <c r="B49" i="258"/>
  <c r="R48" i="258"/>
  <c r="N48" i="258"/>
  <c r="J48" i="258"/>
  <c r="F48" i="258"/>
  <c r="B48" i="258"/>
  <c r="R47" i="258"/>
  <c r="N47" i="258"/>
  <c r="J47" i="258"/>
  <c r="F47" i="258"/>
  <c r="B47" i="258"/>
  <c r="R46" i="258"/>
  <c r="N46" i="258"/>
  <c r="J46" i="258"/>
  <c r="F46" i="258"/>
  <c r="B46" i="258"/>
  <c r="R45" i="258"/>
  <c r="N45" i="258"/>
  <c r="J45" i="258"/>
  <c r="F45" i="258"/>
  <c r="B45" i="258"/>
  <c r="R44" i="258"/>
  <c r="N44" i="258"/>
  <c r="J44" i="258"/>
  <c r="F44" i="258"/>
  <c r="A44" i="258"/>
  <c r="R43" i="258"/>
  <c r="N43" i="258"/>
  <c r="J43" i="258"/>
  <c r="F43" i="258"/>
  <c r="B43" i="258"/>
  <c r="R42" i="258"/>
  <c r="N42" i="258"/>
  <c r="J42" i="258"/>
  <c r="F42" i="258"/>
  <c r="B42" i="258"/>
  <c r="R41" i="258"/>
  <c r="N41" i="258"/>
  <c r="J41" i="258"/>
  <c r="F41" i="258"/>
  <c r="B41" i="258"/>
  <c r="R40" i="258"/>
  <c r="N40" i="258"/>
  <c r="J40" i="258"/>
  <c r="E40" i="258"/>
  <c r="B40" i="258"/>
  <c r="R39" i="258"/>
  <c r="N39" i="258"/>
  <c r="J39" i="258"/>
  <c r="F39" i="258"/>
  <c r="B39" i="258"/>
  <c r="R38" i="258"/>
  <c r="N38" i="258"/>
  <c r="J38" i="258"/>
  <c r="F38" i="258"/>
  <c r="B38" i="258"/>
  <c r="R37" i="258"/>
  <c r="N37" i="258"/>
  <c r="J37" i="258"/>
  <c r="F37" i="258"/>
  <c r="B37" i="258"/>
  <c r="R36" i="258"/>
  <c r="N36" i="258"/>
  <c r="I36" i="258"/>
  <c r="F36" i="258"/>
  <c r="B36" i="258"/>
  <c r="R35" i="258"/>
  <c r="N35" i="258"/>
  <c r="J35" i="258"/>
  <c r="F35" i="258"/>
  <c r="B35" i="258"/>
  <c r="R34" i="258"/>
  <c r="N34" i="258"/>
  <c r="J34" i="258"/>
  <c r="F34" i="258"/>
  <c r="B34" i="258"/>
  <c r="R33" i="258"/>
  <c r="N33" i="258"/>
  <c r="J33" i="258"/>
  <c r="F33" i="258"/>
  <c r="B33" i="258"/>
  <c r="R32" i="258"/>
  <c r="M32" i="258"/>
  <c r="J32" i="258"/>
  <c r="F32" i="258"/>
  <c r="B32" i="258"/>
  <c r="R31" i="258"/>
  <c r="N31" i="258"/>
  <c r="J31" i="258"/>
  <c r="F31" i="258"/>
  <c r="B31" i="258"/>
  <c r="R30" i="258"/>
  <c r="N30" i="258"/>
  <c r="J30" i="258"/>
  <c r="F30" i="258"/>
  <c r="B30" i="258"/>
  <c r="R29" i="258"/>
  <c r="N29" i="258"/>
  <c r="J29" i="258"/>
  <c r="F29" i="258"/>
  <c r="B29" i="258"/>
  <c r="Q28" i="258"/>
  <c r="N28" i="258"/>
  <c r="J28" i="258"/>
  <c r="F28" i="258"/>
  <c r="B28" i="258"/>
  <c r="R27" i="258"/>
  <c r="N27" i="258"/>
  <c r="J27" i="258"/>
  <c r="F27" i="258"/>
  <c r="B27" i="258"/>
  <c r="R26" i="258"/>
  <c r="N26" i="258"/>
  <c r="J26" i="258"/>
  <c r="F26" i="258"/>
  <c r="B26" i="258"/>
  <c r="R25" i="258"/>
  <c r="N25" i="258"/>
  <c r="J25" i="258"/>
  <c r="F25" i="258"/>
  <c r="B25" i="258"/>
  <c r="R24" i="258"/>
  <c r="N24" i="258"/>
  <c r="J24" i="258"/>
  <c r="F24" i="258"/>
  <c r="B24" i="258"/>
  <c r="R23" i="258"/>
  <c r="N23" i="258"/>
  <c r="J23" i="258"/>
  <c r="F23" i="258"/>
  <c r="A23" i="258"/>
  <c r="R22" i="258"/>
  <c r="N22" i="258"/>
  <c r="J22" i="258"/>
  <c r="F22" i="258"/>
  <c r="R21" i="258"/>
  <c r="N21" i="258"/>
  <c r="J21" i="258"/>
  <c r="F21" i="258"/>
  <c r="R20" i="258"/>
  <c r="N20" i="258"/>
  <c r="J20" i="258"/>
  <c r="F20" i="258"/>
  <c r="R19" i="258"/>
  <c r="N19" i="258"/>
  <c r="J19" i="258"/>
  <c r="E19" i="258"/>
  <c r="R18" i="258"/>
  <c r="N18" i="258"/>
  <c r="J18" i="258"/>
  <c r="F18" i="258"/>
  <c r="R17" i="258"/>
  <c r="N17" i="258"/>
  <c r="J17" i="258"/>
  <c r="F17" i="258"/>
  <c r="R16" i="258"/>
  <c r="N16" i="258"/>
  <c r="J16" i="258"/>
  <c r="F16" i="258"/>
  <c r="R15" i="258"/>
  <c r="N15" i="258"/>
  <c r="I15" i="258"/>
  <c r="F15" i="258"/>
  <c r="R14" i="258"/>
  <c r="N14" i="258"/>
  <c r="J14" i="258"/>
  <c r="F14" i="258"/>
  <c r="R13" i="258"/>
  <c r="N13" i="258"/>
  <c r="J13" i="258"/>
  <c r="F13" i="258"/>
  <c r="R12" i="258"/>
  <c r="N12" i="258"/>
  <c r="J12" i="258"/>
  <c r="F12" i="258"/>
  <c r="R11" i="258"/>
  <c r="M11" i="258"/>
  <c r="J11" i="258"/>
  <c r="F11" i="258"/>
  <c r="R10" i="258"/>
  <c r="N10" i="258"/>
  <c r="J10" i="258"/>
  <c r="F10" i="258"/>
  <c r="R9" i="258"/>
  <c r="N9" i="258"/>
  <c r="J9" i="258"/>
  <c r="F9" i="258"/>
  <c r="R8" i="258"/>
  <c r="N8" i="258"/>
  <c r="J8" i="258"/>
  <c r="F8" i="258"/>
  <c r="Q7" i="258"/>
  <c r="N7" i="258"/>
  <c r="J7" i="258"/>
  <c r="F7" i="258"/>
  <c r="R6" i="258"/>
  <c r="N6" i="258"/>
  <c r="J6" i="258"/>
  <c r="F6" i="258"/>
  <c r="R5" i="258"/>
  <c r="N5" i="258"/>
  <c r="J5" i="258"/>
  <c r="F5" i="258"/>
  <c r="R4" i="258"/>
  <c r="N4" i="258"/>
  <c r="J4" i="258"/>
  <c r="F4" i="258"/>
  <c r="R3" i="258"/>
  <c r="N3" i="258"/>
  <c r="J3" i="258"/>
  <c r="F3" i="258"/>
  <c r="Q2" i="258"/>
  <c r="M2" i="258"/>
  <c r="I2" i="258"/>
  <c r="E2" i="258"/>
  <c r="A1" i="258"/>
  <c r="A217" i="75" s="1"/>
  <c r="E190" i="257"/>
  <c r="E189" i="257"/>
  <c r="E188" i="257"/>
  <c r="E187" i="257"/>
  <c r="E186" i="257"/>
  <c r="E185" i="257"/>
  <c r="E184" i="257"/>
  <c r="E183" i="257"/>
  <c r="R182" i="257"/>
  <c r="N182" i="257"/>
  <c r="J182" i="257"/>
  <c r="E182" i="257"/>
  <c r="R181" i="257"/>
  <c r="N181" i="257"/>
  <c r="J181" i="257"/>
  <c r="E181" i="257"/>
  <c r="R180" i="257"/>
  <c r="N180" i="257"/>
  <c r="J180" i="257"/>
  <c r="E180" i="257"/>
  <c r="R179" i="257"/>
  <c r="N179" i="257"/>
  <c r="J179" i="257"/>
  <c r="E179" i="257"/>
  <c r="R178" i="257"/>
  <c r="N178" i="257"/>
  <c r="J178" i="257"/>
  <c r="E178" i="257"/>
  <c r="R177" i="257"/>
  <c r="N177" i="257"/>
  <c r="J177" i="257"/>
  <c r="E177" i="257"/>
  <c r="R176" i="257"/>
  <c r="N176" i="257"/>
  <c r="J176" i="257"/>
  <c r="E176" i="257"/>
  <c r="R175" i="257"/>
  <c r="N175" i="257"/>
  <c r="J175" i="257"/>
  <c r="E175" i="257"/>
  <c r="R174" i="257"/>
  <c r="N174" i="257"/>
  <c r="J174" i="257"/>
  <c r="E174" i="257"/>
  <c r="R173" i="257"/>
  <c r="N173" i="257"/>
  <c r="J173" i="257"/>
  <c r="E173" i="257"/>
  <c r="R172" i="257"/>
  <c r="N172" i="257"/>
  <c r="J172" i="257"/>
  <c r="E172" i="257"/>
  <c r="R171" i="257"/>
  <c r="N171" i="257"/>
  <c r="J171" i="257"/>
  <c r="E171" i="257"/>
  <c r="R170" i="257"/>
  <c r="N170" i="257"/>
  <c r="J170" i="257"/>
  <c r="E170" i="257"/>
  <c r="R169" i="257"/>
  <c r="N169" i="257"/>
  <c r="J169" i="257"/>
  <c r="E169" i="257"/>
  <c r="R168" i="257"/>
  <c r="N168" i="257"/>
  <c r="J168" i="257"/>
  <c r="E168" i="257"/>
  <c r="R167" i="257"/>
  <c r="N167" i="257"/>
  <c r="J167" i="257"/>
  <c r="E167" i="257"/>
  <c r="R166" i="257"/>
  <c r="N166" i="257"/>
  <c r="J166" i="257"/>
  <c r="E166" i="257"/>
  <c r="R165" i="257"/>
  <c r="N165" i="257"/>
  <c r="J165" i="257"/>
  <c r="E165" i="257"/>
  <c r="R164" i="257"/>
  <c r="N164" i="257"/>
  <c r="J164" i="257"/>
  <c r="E164" i="257"/>
  <c r="R163" i="257"/>
  <c r="N163" i="257"/>
  <c r="J163" i="257"/>
  <c r="E163" i="257"/>
  <c r="Q162" i="257"/>
  <c r="M162" i="257"/>
  <c r="I162" i="257"/>
  <c r="E162" i="257"/>
  <c r="R161" i="257"/>
  <c r="N161" i="257"/>
  <c r="J161" i="257"/>
  <c r="E161" i="257"/>
  <c r="R160" i="257"/>
  <c r="N160" i="257"/>
  <c r="J160" i="257"/>
  <c r="E160" i="257"/>
  <c r="A160" i="257"/>
  <c r="R159" i="257"/>
  <c r="N159" i="257"/>
  <c r="J159" i="257"/>
  <c r="E159" i="257"/>
  <c r="A159" i="257"/>
  <c r="R158" i="257"/>
  <c r="N158" i="257"/>
  <c r="J158" i="257"/>
  <c r="E158" i="257"/>
  <c r="A158" i="257"/>
  <c r="R157" i="257"/>
  <c r="N157" i="257"/>
  <c r="J157" i="257"/>
  <c r="E157" i="257"/>
  <c r="A157" i="257"/>
  <c r="R156" i="257"/>
  <c r="N156" i="257"/>
  <c r="J156" i="257"/>
  <c r="E156" i="257"/>
  <c r="A156" i="257"/>
  <c r="R155" i="257"/>
  <c r="N155" i="257"/>
  <c r="J155" i="257"/>
  <c r="E155" i="257"/>
  <c r="A155" i="257"/>
  <c r="R154" i="257"/>
  <c r="N154" i="257"/>
  <c r="J154" i="257"/>
  <c r="E154" i="257"/>
  <c r="A154" i="257"/>
  <c r="R153" i="257"/>
  <c r="N153" i="257"/>
  <c r="J153" i="257"/>
  <c r="E153" i="257"/>
  <c r="A153" i="257"/>
  <c r="R152" i="257"/>
  <c r="N152" i="257"/>
  <c r="J152" i="257"/>
  <c r="E152" i="257"/>
  <c r="R151" i="257"/>
  <c r="N151" i="257"/>
  <c r="J151" i="257"/>
  <c r="E151" i="257"/>
  <c r="R150" i="257"/>
  <c r="N150" i="257"/>
  <c r="J150" i="257"/>
  <c r="E150" i="257"/>
  <c r="R149" i="257"/>
  <c r="N149" i="257"/>
  <c r="J149" i="257"/>
  <c r="E149" i="257"/>
  <c r="R148" i="257"/>
  <c r="N148" i="257"/>
  <c r="J148" i="257"/>
  <c r="E148" i="257"/>
  <c r="A148" i="257"/>
  <c r="R147" i="257"/>
  <c r="N147" i="257"/>
  <c r="J147" i="257"/>
  <c r="E147" i="257"/>
  <c r="A147" i="257"/>
  <c r="R146" i="257"/>
  <c r="N146" i="257"/>
  <c r="J146" i="257"/>
  <c r="E146" i="257"/>
  <c r="A146" i="257"/>
  <c r="R145" i="257"/>
  <c r="N145" i="257"/>
  <c r="J145" i="257"/>
  <c r="E145" i="257"/>
  <c r="A145" i="257"/>
  <c r="R144" i="257"/>
  <c r="N144" i="257"/>
  <c r="J144" i="257"/>
  <c r="E144" i="257"/>
  <c r="A144" i="257"/>
  <c r="R143" i="257"/>
  <c r="N143" i="257"/>
  <c r="J143" i="257"/>
  <c r="E143" i="257"/>
  <c r="A143" i="257"/>
  <c r="R142" i="257"/>
  <c r="N142" i="257"/>
  <c r="J142" i="257"/>
  <c r="E142" i="257"/>
  <c r="Q141" i="257"/>
  <c r="M141" i="257"/>
  <c r="I141" i="257"/>
  <c r="E141" i="257"/>
  <c r="A140" i="257"/>
  <c r="R69" i="257"/>
  <c r="N69" i="257"/>
  <c r="J69" i="257"/>
  <c r="F69" i="257"/>
  <c r="B69" i="257"/>
  <c r="R68" i="257"/>
  <c r="N68" i="257"/>
  <c r="J68" i="257"/>
  <c r="F68" i="257"/>
  <c r="B68" i="257"/>
  <c r="R67" i="257"/>
  <c r="N67" i="257"/>
  <c r="J67" i="257"/>
  <c r="F67" i="257"/>
  <c r="B67" i="257"/>
  <c r="R66" i="257"/>
  <c r="N66" i="257"/>
  <c r="J66" i="257"/>
  <c r="F66" i="257"/>
  <c r="B66" i="257"/>
  <c r="R65" i="257"/>
  <c r="N65" i="257"/>
  <c r="J65" i="257"/>
  <c r="F65" i="257"/>
  <c r="A65" i="257"/>
  <c r="R64" i="257"/>
  <c r="N64" i="257"/>
  <c r="J64" i="257"/>
  <c r="F64" i="257"/>
  <c r="B64" i="257"/>
  <c r="R63" i="257"/>
  <c r="N63" i="257"/>
  <c r="J63" i="257"/>
  <c r="F63" i="257"/>
  <c r="B63" i="257"/>
  <c r="R62" i="257"/>
  <c r="N62" i="257"/>
  <c r="J62" i="257"/>
  <c r="F62" i="257"/>
  <c r="B62" i="257"/>
  <c r="R61" i="257"/>
  <c r="N61" i="257"/>
  <c r="J61" i="257"/>
  <c r="E61" i="257"/>
  <c r="B61" i="257"/>
  <c r="R60" i="257"/>
  <c r="N60" i="257"/>
  <c r="J60" i="257"/>
  <c r="F60" i="257"/>
  <c r="B60" i="257"/>
  <c r="R59" i="257"/>
  <c r="N59" i="257"/>
  <c r="J59" i="257"/>
  <c r="F59" i="257"/>
  <c r="B59" i="257"/>
  <c r="R58" i="257"/>
  <c r="N58" i="257"/>
  <c r="J58" i="257"/>
  <c r="F58" i="257"/>
  <c r="B58" i="257"/>
  <c r="R57" i="257"/>
  <c r="N57" i="257"/>
  <c r="I57" i="257"/>
  <c r="F57" i="257"/>
  <c r="B57" i="257"/>
  <c r="R56" i="257"/>
  <c r="N56" i="257"/>
  <c r="J56" i="257"/>
  <c r="F56" i="257"/>
  <c r="B56" i="257"/>
  <c r="R55" i="257"/>
  <c r="N55" i="257"/>
  <c r="J55" i="257"/>
  <c r="F55" i="257"/>
  <c r="B55" i="257"/>
  <c r="R54" i="257"/>
  <c r="N54" i="257"/>
  <c r="J54" i="257"/>
  <c r="F54" i="257"/>
  <c r="B54" i="257"/>
  <c r="R53" i="257"/>
  <c r="M53" i="257"/>
  <c r="J53" i="257"/>
  <c r="F53" i="257"/>
  <c r="B53" i="257"/>
  <c r="R52" i="257"/>
  <c r="N52" i="257"/>
  <c r="J52" i="257"/>
  <c r="F52" i="257"/>
  <c r="B52" i="257"/>
  <c r="R51" i="257"/>
  <c r="N51" i="257"/>
  <c r="J51" i="257"/>
  <c r="F51" i="257"/>
  <c r="B51" i="257"/>
  <c r="R50" i="257"/>
  <c r="N50" i="257"/>
  <c r="J50" i="257"/>
  <c r="F50" i="257"/>
  <c r="B50" i="257"/>
  <c r="Q49" i="257"/>
  <c r="N49" i="257"/>
  <c r="J49" i="257"/>
  <c r="F49" i="257"/>
  <c r="B49" i="257"/>
  <c r="R48" i="257"/>
  <c r="N48" i="257"/>
  <c r="J48" i="257"/>
  <c r="F48" i="257"/>
  <c r="B48" i="257"/>
  <c r="R47" i="257"/>
  <c r="N47" i="257"/>
  <c r="J47" i="257"/>
  <c r="F47" i="257"/>
  <c r="B47" i="257"/>
  <c r="R46" i="257"/>
  <c r="N46" i="257"/>
  <c r="J46" i="257"/>
  <c r="F46" i="257"/>
  <c r="B46" i="257"/>
  <c r="R45" i="257"/>
  <c r="N45" i="257"/>
  <c r="J45" i="257"/>
  <c r="F45" i="257"/>
  <c r="B45" i="257"/>
  <c r="R44" i="257"/>
  <c r="N44" i="257"/>
  <c r="J44" i="257"/>
  <c r="F44" i="257"/>
  <c r="A44" i="257"/>
  <c r="R43" i="257"/>
  <c r="N43" i="257"/>
  <c r="J43" i="257"/>
  <c r="F43" i="257"/>
  <c r="B43" i="257"/>
  <c r="R42" i="257"/>
  <c r="N42" i="257"/>
  <c r="J42" i="257"/>
  <c r="F42" i="257"/>
  <c r="B42" i="257"/>
  <c r="R41" i="257"/>
  <c r="N41" i="257"/>
  <c r="J41" i="257"/>
  <c r="F41" i="257"/>
  <c r="B41" i="257"/>
  <c r="R40" i="257"/>
  <c r="N40" i="257"/>
  <c r="J40" i="257"/>
  <c r="E40" i="257"/>
  <c r="B40" i="257"/>
  <c r="R39" i="257"/>
  <c r="N39" i="257"/>
  <c r="J39" i="257"/>
  <c r="F39" i="257"/>
  <c r="B39" i="257"/>
  <c r="R38" i="257"/>
  <c r="N38" i="257"/>
  <c r="J38" i="257"/>
  <c r="F38" i="257"/>
  <c r="B38" i="257"/>
  <c r="R37" i="257"/>
  <c r="N37" i="257"/>
  <c r="J37" i="257"/>
  <c r="F37" i="257"/>
  <c r="B37" i="257"/>
  <c r="R36" i="257"/>
  <c r="N36" i="257"/>
  <c r="I36" i="257"/>
  <c r="F36" i="257"/>
  <c r="B36" i="257"/>
  <c r="R35" i="257"/>
  <c r="N35" i="257"/>
  <c r="J35" i="257"/>
  <c r="F35" i="257"/>
  <c r="B35" i="257"/>
  <c r="R34" i="257"/>
  <c r="N34" i="257"/>
  <c r="J34" i="257"/>
  <c r="F34" i="257"/>
  <c r="B34" i="257"/>
  <c r="R33" i="257"/>
  <c r="N33" i="257"/>
  <c r="J33" i="257"/>
  <c r="F33" i="257"/>
  <c r="B33" i="257"/>
  <c r="R32" i="257"/>
  <c r="M32" i="257"/>
  <c r="J32" i="257"/>
  <c r="F32" i="257"/>
  <c r="B32" i="257"/>
  <c r="R31" i="257"/>
  <c r="N31" i="257"/>
  <c r="J31" i="257"/>
  <c r="F31" i="257"/>
  <c r="B31" i="257"/>
  <c r="R30" i="257"/>
  <c r="N30" i="257"/>
  <c r="J30" i="257"/>
  <c r="F30" i="257"/>
  <c r="B30" i="257"/>
  <c r="R29" i="257"/>
  <c r="N29" i="257"/>
  <c r="J29" i="257"/>
  <c r="F29" i="257"/>
  <c r="B29" i="257"/>
  <c r="Q28" i="257"/>
  <c r="N28" i="257"/>
  <c r="J28" i="257"/>
  <c r="F28" i="257"/>
  <c r="B28" i="257"/>
  <c r="R27" i="257"/>
  <c r="N27" i="257"/>
  <c r="J27" i="257"/>
  <c r="F27" i="257"/>
  <c r="B27" i="257"/>
  <c r="R26" i="257"/>
  <c r="N26" i="257"/>
  <c r="J26" i="257"/>
  <c r="F26" i="257"/>
  <c r="B26" i="257"/>
  <c r="R25" i="257"/>
  <c r="N25" i="257"/>
  <c r="J25" i="257"/>
  <c r="F25" i="257"/>
  <c r="B25" i="257"/>
  <c r="R24" i="257"/>
  <c r="N24" i="257"/>
  <c r="J24" i="257"/>
  <c r="F24" i="257"/>
  <c r="B24" i="257"/>
  <c r="R23" i="257"/>
  <c r="N23" i="257"/>
  <c r="J23" i="257"/>
  <c r="F23" i="257"/>
  <c r="A23" i="257"/>
  <c r="R22" i="257"/>
  <c r="N22" i="257"/>
  <c r="J22" i="257"/>
  <c r="F22" i="257"/>
  <c r="R21" i="257"/>
  <c r="N21" i="257"/>
  <c r="J21" i="257"/>
  <c r="F21" i="257"/>
  <c r="R20" i="257"/>
  <c r="N20" i="257"/>
  <c r="J20" i="257"/>
  <c r="F20" i="257"/>
  <c r="R19" i="257"/>
  <c r="N19" i="257"/>
  <c r="J19" i="257"/>
  <c r="E19" i="257"/>
  <c r="R18" i="257"/>
  <c r="N18" i="257"/>
  <c r="J18" i="257"/>
  <c r="F18" i="257"/>
  <c r="R17" i="257"/>
  <c r="N17" i="257"/>
  <c r="J17" i="257"/>
  <c r="F17" i="257"/>
  <c r="R16" i="257"/>
  <c r="N16" i="257"/>
  <c r="J16" i="257"/>
  <c r="F16" i="257"/>
  <c r="R15" i="257"/>
  <c r="N15" i="257"/>
  <c r="I15" i="257"/>
  <c r="F15" i="257"/>
  <c r="R14" i="257"/>
  <c r="N14" i="257"/>
  <c r="J14" i="257"/>
  <c r="F14" i="257"/>
  <c r="R13" i="257"/>
  <c r="N13" i="257"/>
  <c r="J13" i="257"/>
  <c r="F13" i="257"/>
  <c r="R12" i="257"/>
  <c r="N12" i="257"/>
  <c r="J12" i="257"/>
  <c r="F12" i="257"/>
  <c r="R11" i="257"/>
  <c r="M11" i="257"/>
  <c r="J11" i="257"/>
  <c r="F11" i="257"/>
  <c r="R10" i="257"/>
  <c r="N10" i="257"/>
  <c r="J10" i="257"/>
  <c r="F10" i="257"/>
  <c r="R9" i="257"/>
  <c r="N9" i="257"/>
  <c r="J9" i="257"/>
  <c r="F9" i="257"/>
  <c r="R8" i="257"/>
  <c r="N8" i="257"/>
  <c r="J8" i="257"/>
  <c r="F8" i="257"/>
  <c r="Q7" i="257"/>
  <c r="N7" i="257"/>
  <c r="J7" i="257"/>
  <c r="F7" i="257"/>
  <c r="R6" i="257"/>
  <c r="N6" i="257"/>
  <c r="J6" i="257"/>
  <c r="F6" i="257"/>
  <c r="R5" i="257"/>
  <c r="N5" i="257"/>
  <c r="J5" i="257"/>
  <c r="F5" i="257"/>
  <c r="R4" i="257"/>
  <c r="N4" i="257"/>
  <c r="J4" i="257"/>
  <c r="F4" i="257"/>
  <c r="R3" i="257"/>
  <c r="N3" i="257"/>
  <c r="J3" i="257"/>
  <c r="F3" i="257"/>
  <c r="Q2" i="257"/>
  <c r="M2" i="257"/>
  <c r="I2" i="257"/>
  <c r="E2" i="257"/>
  <c r="A1" i="257"/>
  <c r="A205" i="75" s="1"/>
  <c r="E190" i="256"/>
  <c r="E189" i="256"/>
  <c r="E188" i="256"/>
  <c r="E187" i="256"/>
  <c r="E186" i="256"/>
  <c r="E185" i="256"/>
  <c r="E184" i="256"/>
  <c r="E183" i="256"/>
  <c r="R182" i="256"/>
  <c r="N182" i="256"/>
  <c r="J182" i="256"/>
  <c r="E182" i="256"/>
  <c r="R181" i="256"/>
  <c r="N181" i="256"/>
  <c r="J181" i="256"/>
  <c r="E181" i="256"/>
  <c r="R180" i="256"/>
  <c r="N180" i="256"/>
  <c r="J180" i="256"/>
  <c r="E180" i="256"/>
  <c r="R179" i="256"/>
  <c r="N179" i="256"/>
  <c r="J179" i="256"/>
  <c r="E179" i="256"/>
  <c r="R178" i="256"/>
  <c r="N178" i="256"/>
  <c r="J178" i="256"/>
  <c r="E178" i="256"/>
  <c r="R177" i="256"/>
  <c r="N177" i="256"/>
  <c r="J177" i="256"/>
  <c r="E177" i="256"/>
  <c r="R176" i="256"/>
  <c r="N176" i="256"/>
  <c r="J176" i="256"/>
  <c r="E176" i="256"/>
  <c r="R175" i="256"/>
  <c r="N175" i="256"/>
  <c r="J175" i="256"/>
  <c r="E175" i="256"/>
  <c r="R174" i="256"/>
  <c r="N174" i="256"/>
  <c r="J174" i="256"/>
  <c r="E174" i="256"/>
  <c r="R173" i="256"/>
  <c r="N173" i="256"/>
  <c r="J173" i="256"/>
  <c r="E173" i="256"/>
  <c r="R172" i="256"/>
  <c r="N172" i="256"/>
  <c r="J172" i="256"/>
  <c r="E172" i="256"/>
  <c r="R171" i="256"/>
  <c r="N171" i="256"/>
  <c r="J171" i="256"/>
  <c r="E171" i="256"/>
  <c r="R170" i="256"/>
  <c r="N170" i="256"/>
  <c r="J170" i="256"/>
  <c r="E170" i="256"/>
  <c r="R169" i="256"/>
  <c r="N169" i="256"/>
  <c r="J169" i="256"/>
  <c r="E169" i="256"/>
  <c r="R168" i="256"/>
  <c r="N168" i="256"/>
  <c r="J168" i="256"/>
  <c r="E168" i="256"/>
  <c r="R167" i="256"/>
  <c r="N167" i="256"/>
  <c r="J167" i="256"/>
  <c r="E167" i="256"/>
  <c r="R166" i="256"/>
  <c r="N166" i="256"/>
  <c r="J166" i="256"/>
  <c r="E166" i="256"/>
  <c r="R165" i="256"/>
  <c r="N165" i="256"/>
  <c r="J165" i="256"/>
  <c r="E165" i="256"/>
  <c r="R164" i="256"/>
  <c r="N164" i="256"/>
  <c r="J164" i="256"/>
  <c r="E164" i="256"/>
  <c r="R163" i="256"/>
  <c r="N163" i="256"/>
  <c r="J163" i="256"/>
  <c r="E163" i="256"/>
  <c r="Q162" i="256"/>
  <c r="M162" i="256"/>
  <c r="I162" i="256"/>
  <c r="E162" i="256"/>
  <c r="R161" i="256"/>
  <c r="N161" i="256"/>
  <c r="J161" i="256"/>
  <c r="E161" i="256"/>
  <c r="R160" i="256"/>
  <c r="N160" i="256"/>
  <c r="J160" i="256"/>
  <c r="E160" i="256"/>
  <c r="A160" i="256"/>
  <c r="R159" i="256"/>
  <c r="N159" i="256"/>
  <c r="J159" i="256"/>
  <c r="E159" i="256"/>
  <c r="A159" i="256"/>
  <c r="R158" i="256"/>
  <c r="N158" i="256"/>
  <c r="J158" i="256"/>
  <c r="E158" i="256"/>
  <c r="A158" i="256"/>
  <c r="R157" i="256"/>
  <c r="N157" i="256"/>
  <c r="J157" i="256"/>
  <c r="E157" i="256"/>
  <c r="A157" i="256"/>
  <c r="R156" i="256"/>
  <c r="N156" i="256"/>
  <c r="J156" i="256"/>
  <c r="E156" i="256"/>
  <c r="A156" i="256"/>
  <c r="R155" i="256"/>
  <c r="N155" i="256"/>
  <c r="J155" i="256"/>
  <c r="E155" i="256"/>
  <c r="A155" i="256"/>
  <c r="R154" i="256"/>
  <c r="N154" i="256"/>
  <c r="J154" i="256"/>
  <c r="E154" i="256"/>
  <c r="A154" i="256"/>
  <c r="R153" i="256"/>
  <c r="N153" i="256"/>
  <c r="J153" i="256"/>
  <c r="E153" i="256"/>
  <c r="A153" i="256"/>
  <c r="R152" i="256"/>
  <c r="N152" i="256"/>
  <c r="J152" i="256"/>
  <c r="E152" i="256"/>
  <c r="R151" i="256"/>
  <c r="N151" i="256"/>
  <c r="J151" i="256"/>
  <c r="E151" i="256"/>
  <c r="R150" i="256"/>
  <c r="N150" i="256"/>
  <c r="J150" i="256"/>
  <c r="E150" i="256"/>
  <c r="R149" i="256"/>
  <c r="N149" i="256"/>
  <c r="J149" i="256"/>
  <c r="E149" i="256"/>
  <c r="R148" i="256"/>
  <c r="N148" i="256"/>
  <c r="J148" i="256"/>
  <c r="E148" i="256"/>
  <c r="A148" i="256"/>
  <c r="R147" i="256"/>
  <c r="N147" i="256"/>
  <c r="J147" i="256"/>
  <c r="E147" i="256"/>
  <c r="A147" i="256"/>
  <c r="R146" i="256"/>
  <c r="N146" i="256"/>
  <c r="J146" i="256"/>
  <c r="E146" i="256"/>
  <c r="A146" i="256"/>
  <c r="R145" i="256"/>
  <c r="N145" i="256"/>
  <c r="J145" i="256"/>
  <c r="E145" i="256"/>
  <c r="A145" i="256"/>
  <c r="R144" i="256"/>
  <c r="N144" i="256"/>
  <c r="J144" i="256"/>
  <c r="E144" i="256"/>
  <c r="A144" i="256"/>
  <c r="R143" i="256"/>
  <c r="N143" i="256"/>
  <c r="J143" i="256"/>
  <c r="E143" i="256"/>
  <c r="A143" i="256"/>
  <c r="R142" i="256"/>
  <c r="N142" i="256"/>
  <c r="J142" i="256"/>
  <c r="E142" i="256"/>
  <c r="Q141" i="256"/>
  <c r="M141" i="256"/>
  <c r="I141" i="256"/>
  <c r="E141" i="256"/>
  <c r="A140" i="256"/>
  <c r="R69" i="256"/>
  <c r="N69" i="256"/>
  <c r="J69" i="256"/>
  <c r="F69" i="256"/>
  <c r="B69" i="256"/>
  <c r="R68" i="256"/>
  <c r="N68" i="256"/>
  <c r="J68" i="256"/>
  <c r="F68" i="256"/>
  <c r="B68" i="256"/>
  <c r="R67" i="256"/>
  <c r="N67" i="256"/>
  <c r="J67" i="256"/>
  <c r="F67" i="256"/>
  <c r="B67" i="256"/>
  <c r="R66" i="256"/>
  <c r="N66" i="256"/>
  <c r="J66" i="256"/>
  <c r="F66" i="256"/>
  <c r="B66" i="256"/>
  <c r="R65" i="256"/>
  <c r="N65" i="256"/>
  <c r="J65" i="256"/>
  <c r="F65" i="256"/>
  <c r="A65" i="256"/>
  <c r="R64" i="256"/>
  <c r="N64" i="256"/>
  <c r="J64" i="256"/>
  <c r="F64" i="256"/>
  <c r="B64" i="256"/>
  <c r="R63" i="256"/>
  <c r="N63" i="256"/>
  <c r="J63" i="256"/>
  <c r="F63" i="256"/>
  <c r="B63" i="256"/>
  <c r="R62" i="256"/>
  <c r="N62" i="256"/>
  <c r="J62" i="256"/>
  <c r="F62" i="256"/>
  <c r="B62" i="256"/>
  <c r="R61" i="256"/>
  <c r="N61" i="256"/>
  <c r="J61" i="256"/>
  <c r="E61" i="256"/>
  <c r="B61" i="256"/>
  <c r="R60" i="256"/>
  <c r="N60" i="256"/>
  <c r="J60" i="256"/>
  <c r="F60" i="256"/>
  <c r="B60" i="256"/>
  <c r="R59" i="256"/>
  <c r="N59" i="256"/>
  <c r="J59" i="256"/>
  <c r="F59" i="256"/>
  <c r="B59" i="256"/>
  <c r="R58" i="256"/>
  <c r="N58" i="256"/>
  <c r="J58" i="256"/>
  <c r="F58" i="256"/>
  <c r="B58" i="256"/>
  <c r="R57" i="256"/>
  <c r="N57" i="256"/>
  <c r="I57" i="256"/>
  <c r="F57" i="256"/>
  <c r="B57" i="256"/>
  <c r="R56" i="256"/>
  <c r="N56" i="256"/>
  <c r="J56" i="256"/>
  <c r="F56" i="256"/>
  <c r="B56" i="256"/>
  <c r="R55" i="256"/>
  <c r="N55" i="256"/>
  <c r="J55" i="256"/>
  <c r="F55" i="256"/>
  <c r="B55" i="256"/>
  <c r="R54" i="256"/>
  <c r="N54" i="256"/>
  <c r="J54" i="256"/>
  <c r="F54" i="256"/>
  <c r="B54" i="256"/>
  <c r="R53" i="256"/>
  <c r="M53" i="256"/>
  <c r="J53" i="256"/>
  <c r="F53" i="256"/>
  <c r="B53" i="256"/>
  <c r="R52" i="256"/>
  <c r="N52" i="256"/>
  <c r="J52" i="256"/>
  <c r="F52" i="256"/>
  <c r="B52" i="256"/>
  <c r="R51" i="256"/>
  <c r="N51" i="256"/>
  <c r="J51" i="256"/>
  <c r="F51" i="256"/>
  <c r="B51" i="256"/>
  <c r="R50" i="256"/>
  <c r="N50" i="256"/>
  <c r="J50" i="256"/>
  <c r="F50" i="256"/>
  <c r="B50" i="256"/>
  <c r="Q49" i="256"/>
  <c r="N49" i="256"/>
  <c r="J49" i="256"/>
  <c r="F49" i="256"/>
  <c r="B49" i="256"/>
  <c r="R48" i="256"/>
  <c r="N48" i="256"/>
  <c r="J48" i="256"/>
  <c r="F48" i="256"/>
  <c r="B48" i="256"/>
  <c r="R47" i="256"/>
  <c r="N47" i="256"/>
  <c r="J47" i="256"/>
  <c r="F47" i="256"/>
  <c r="B47" i="256"/>
  <c r="R46" i="256"/>
  <c r="N46" i="256"/>
  <c r="J46" i="256"/>
  <c r="F46" i="256"/>
  <c r="B46" i="256"/>
  <c r="R45" i="256"/>
  <c r="N45" i="256"/>
  <c r="J45" i="256"/>
  <c r="F45" i="256"/>
  <c r="B45" i="256"/>
  <c r="R44" i="256"/>
  <c r="N44" i="256"/>
  <c r="J44" i="256"/>
  <c r="F44" i="256"/>
  <c r="A44" i="256"/>
  <c r="R43" i="256"/>
  <c r="N43" i="256"/>
  <c r="J43" i="256"/>
  <c r="F43" i="256"/>
  <c r="B43" i="256"/>
  <c r="R42" i="256"/>
  <c r="N42" i="256"/>
  <c r="J42" i="256"/>
  <c r="F42" i="256"/>
  <c r="B42" i="256"/>
  <c r="R41" i="256"/>
  <c r="N41" i="256"/>
  <c r="J41" i="256"/>
  <c r="F41" i="256"/>
  <c r="B41" i="256"/>
  <c r="R40" i="256"/>
  <c r="N40" i="256"/>
  <c r="J40" i="256"/>
  <c r="E40" i="256"/>
  <c r="B40" i="256"/>
  <c r="R39" i="256"/>
  <c r="N39" i="256"/>
  <c r="J39" i="256"/>
  <c r="F39" i="256"/>
  <c r="B39" i="256"/>
  <c r="R38" i="256"/>
  <c r="N38" i="256"/>
  <c r="J38" i="256"/>
  <c r="F38" i="256"/>
  <c r="B38" i="256"/>
  <c r="R37" i="256"/>
  <c r="N37" i="256"/>
  <c r="J37" i="256"/>
  <c r="F37" i="256"/>
  <c r="B37" i="256"/>
  <c r="R36" i="256"/>
  <c r="N36" i="256"/>
  <c r="I36" i="256"/>
  <c r="F36" i="256"/>
  <c r="B36" i="256"/>
  <c r="R35" i="256"/>
  <c r="N35" i="256"/>
  <c r="J35" i="256"/>
  <c r="F35" i="256"/>
  <c r="B35" i="256"/>
  <c r="R34" i="256"/>
  <c r="N34" i="256"/>
  <c r="J34" i="256"/>
  <c r="F34" i="256"/>
  <c r="B34" i="256"/>
  <c r="R33" i="256"/>
  <c r="N33" i="256"/>
  <c r="J33" i="256"/>
  <c r="F33" i="256"/>
  <c r="B33" i="256"/>
  <c r="R32" i="256"/>
  <c r="M32" i="256"/>
  <c r="J32" i="256"/>
  <c r="F32" i="256"/>
  <c r="B32" i="256"/>
  <c r="R31" i="256"/>
  <c r="N31" i="256"/>
  <c r="J31" i="256"/>
  <c r="F31" i="256"/>
  <c r="B31" i="256"/>
  <c r="R30" i="256"/>
  <c r="N30" i="256"/>
  <c r="J30" i="256"/>
  <c r="F30" i="256"/>
  <c r="B30" i="256"/>
  <c r="R29" i="256"/>
  <c r="N29" i="256"/>
  <c r="J29" i="256"/>
  <c r="F29" i="256"/>
  <c r="B29" i="256"/>
  <c r="Q28" i="256"/>
  <c r="N28" i="256"/>
  <c r="J28" i="256"/>
  <c r="F28" i="256"/>
  <c r="B28" i="256"/>
  <c r="R27" i="256"/>
  <c r="N27" i="256"/>
  <c r="J27" i="256"/>
  <c r="F27" i="256"/>
  <c r="B27" i="256"/>
  <c r="R26" i="256"/>
  <c r="N26" i="256"/>
  <c r="J26" i="256"/>
  <c r="F26" i="256"/>
  <c r="B26" i="256"/>
  <c r="R25" i="256"/>
  <c r="N25" i="256"/>
  <c r="J25" i="256"/>
  <c r="F25" i="256"/>
  <c r="B25" i="256"/>
  <c r="R24" i="256"/>
  <c r="N24" i="256"/>
  <c r="J24" i="256"/>
  <c r="F24" i="256"/>
  <c r="B24" i="256"/>
  <c r="R23" i="256"/>
  <c r="N23" i="256"/>
  <c r="J23" i="256"/>
  <c r="F23" i="256"/>
  <c r="A23" i="256"/>
  <c r="R22" i="256"/>
  <c r="N22" i="256"/>
  <c r="J22" i="256"/>
  <c r="F22" i="256"/>
  <c r="R21" i="256"/>
  <c r="N21" i="256"/>
  <c r="J21" i="256"/>
  <c r="F21" i="256"/>
  <c r="R20" i="256"/>
  <c r="N20" i="256"/>
  <c r="J20" i="256"/>
  <c r="F20" i="256"/>
  <c r="R19" i="256"/>
  <c r="N19" i="256"/>
  <c r="J19" i="256"/>
  <c r="E19" i="256"/>
  <c r="R18" i="256"/>
  <c r="N18" i="256"/>
  <c r="J18" i="256"/>
  <c r="F18" i="256"/>
  <c r="R17" i="256"/>
  <c r="N17" i="256"/>
  <c r="J17" i="256"/>
  <c r="F17" i="256"/>
  <c r="R16" i="256"/>
  <c r="N16" i="256"/>
  <c r="J16" i="256"/>
  <c r="F16" i="256"/>
  <c r="R15" i="256"/>
  <c r="N15" i="256"/>
  <c r="I15" i="256"/>
  <c r="F15" i="256"/>
  <c r="R14" i="256"/>
  <c r="N14" i="256"/>
  <c r="J14" i="256"/>
  <c r="F14" i="256"/>
  <c r="R13" i="256"/>
  <c r="N13" i="256"/>
  <c r="J13" i="256"/>
  <c r="F13" i="256"/>
  <c r="R12" i="256"/>
  <c r="N12" i="256"/>
  <c r="J12" i="256"/>
  <c r="F12" i="256"/>
  <c r="R11" i="256"/>
  <c r="M11" i="256"/>
  <c r="J11" i="256"/>
  <c r="F11" i="256"/>
  <c r="R10" i="256"/>
  <c r="N10" i="256"/>
  <c r="J10" i="256"/>
  <c r="F10" i="256"/>
  <c r="R9" i="256"/>
  <c r="N9" i="256"/>
  <c r="J9" i="256"/>
  <c r="F9" i="256"/>
  <c r="R8" i="256"/>
  <c r="N8" i="256"/>
  <c r="J8" i="256"/>
  <c r="F8" i="256"/>
  <c r="Q7" i="256"/>
  <c r="N7" i="256"/>
  <c r="J7" i="256"/>
  <c r="F7" i="256"/>
  <c r="R6" i="256"/>
  <c r="N6" i="256"/>
  <c r="J6" i="256"/>
  <c r="F6" i="256"/>
  <c r="R5" i="256"/>
  <c r="N5" i="256"/>
  <c r="J5" i="256"/>
  <c r="F5" i="256"/>
  <c r="R4" i="256"/>
  <c r="N4" i="256"/>
  <c r="J4" i="256"/>
  <c r="F4" i="256"/>
  <c r="R3" i="256"/>
  <c r="N3" i="256"/>
  <c r="J3" i="256"/>
  <c r="F3" i="256"/>
  <c r="Q2" i="256"/>
  <c r="M2" i="256"/>
  <c r="I2" i="256"/>
  <c r="E2" i="256"/>
  <c r="A1" i="256"/>
  <c r="A193" i="75" s="1"/>
  <c r="E190" i="255"/>
  <c r="E189" i="255"/>
  <c r="E188" i="255"/>
  <c r="E187" i="255"/>
  <c r="E186" i="255"/>
  <c r="E185" i="255"/>
  <c r="E184" i="255"/>
  <c r="E183" i="255"/>
  <c r="R182" i="255"/>
  <c r="N182" i="255"/>
  <c r="J182" i="255"/>
  <c r="E182" i="255"/>
  <c r="R181" i="255"/>
  <c r="N181" i="255"/>
  <c r="J181" i="255"/>
  <c r="E181" i="255"/>
  <c r="R180" i="255"/>
  <c r="N180" i="255"/>
  <c r="J180" i="255"/>
  <c r="E180" i="255"/>
  <c r="R179" i="255"/>
  <c r="N179" i="255"/>
  <c r="J179" i="255"/>
  <c r="E179" i="255"/>
  <c r="R178" i="255"/>
  <c r="N178" i="255"/>
  <c r="J178" i="255"/>
  <c r="E178" i="255"/>
  <c r="R177" i="255"/>
  <c r="N177" i="255"/>
  <c r="J177" i="255"/>
  <c r="E177" i="255"/>
  <c r="R176" i="255"/>
  <c r="N176" i="255"/>
  <c r="J176" i="255"/>
  <c r="E176" i="255"/>
  <c r="R175" i="255"/>
  <c r="N175" i="255"/>
  <c r="J175" i="255"/>
  <c r="E175" i="255"/>
  <c r="R174" i="255"/>
  <c r="N174" i="255"/>
  <c r="J174" i="255"/>
  <c r="E174" i="255"/>
  <c r="R173" i="255"/>
  <c r="N173" i="255"/>
  <c r="J173" i="255"/>
  <c r="E173" i="255"/>
  <c r="R172" i="255"/>
  <c r="N172" i="255"/>
  <c r="J172" i="255"/>
  <c r="E172" i="255"/>
  <c r="R171" i="255"/>
  <c r="N171" i="255"/>
  <c r="J171" i="255"/>
  <c r="E171" i="255"/>
  <c r="R170" i="255"/>
  <c r="N170" i="255"/>
  <c r="J170" i="255"/>
  <c r="E170" i="255"/>
  <c r="R169" i="255"/>
  <c r="N169" i="255"/>
  <c r="J169" i="255"/>
  <c r="E169" i="255"/>
  <c r="R168" i="255"/>
  <c r="N168" i="255"/>
  <c r="J168" i="255"/>
  <c r="E168" i="255"/>
  <c r="R167" i="255"/>
  <c r="N167" i="255"/>
  <c r="J167" i="255"/>
  <c r="E167" i="255"/>
  <c r="R166" i="255"/>
  <c r="N166" i="255"/>
  <c r="J166" i="255"/>
  <c r="E166" i="255"/>
  <c r="R165" i="255"/>
  <c r="N165" i="255"/>
  <c r="J165" i="255"/>
  <c r="E165" i="255"/>
  <c r="R164" i="255"/>
  <c r="N164" i="255"/>
  <c r="J164" i="255"/>
  <c r="E164" i="255"/>
  <c r="R163" i="255"/>
  <c r="N163" i="255"/>
  <c r="J163" i="255"/>
  <c r="E163" i="255"/>
  <c r="Q162" i="255"/>
  <c r="M162" i="255"/>
  <c r="I162" i="255"/>
  <c r="E162" i="255"/>
  <c r="R161" i="255"/>
  <c r="N161" i="255"/>
  <c r="J161" i="255"/>
  <c r="E161" i="255"/>
  <c r="R160" i="255"/>
  <c r="N160" i="255"/>
  <c r="J160" i="255"/>
  <c r="E160" i="255"/>
  <c r="A160" i="255"/>
  <c r="R159" i="255"/>
  <c r="N159" i="255"/>
  <c r="J159" i="255"/>
  <c r="E159" i="255"/>
  <c r="A159" i="255"/>
  <c r="R158" i="255"/>
  <c r="N158" i="255"/>
  <c r="J158" i="255"/>
  <c r="E158" i="255"/>
  <c r="A158" i="255"/>
  <c r="R157" i="255"/>
  <c r="N157" i="255"/>
  <c r="J157" i="255"/>
  <c r="E157" i="255"/>
  <c r="A157" i="255"/>
  <c r="R156" i="255"/>
  <c r="N156" i="255"/>
  <c r="J156" i="255"/>
  <c r="E156" i="255"/>
  <c r="A156" i="255"/>
  <c r="R155" i="255"/>
  <c r="N155" i="255"/>
  <c r="J155" i="255"/>
  <c r="E155" i="255"/>
  <c r="A155" i="255"/>
  <c r="R154" i="255"/>
  <c r="N154" i="255"/>
  <c r="J154" i="255"/>
  <c r="E154" i="255"/>
  <c r="A154" i="255"/>
  <c r="R153" i="255"/>
  <c r="N153" i="255"/>
  <c r="J153" i="255"/>
  <c r="E153" i="255"/>
  <c r="A153" i="255"/>
  <c r="R152" i="255"/>
  <c r="N152" i="255"/>
  <c r="J152" i="255"/>
  <c r="E152" i="255"/>
  <c r="R151" i="255"/>
  <c r="N151" i="255"/>
  <c r="J151" i="255"/>
  <c r="E151" i="255"/>
  <c r="R150" i="255"/>
  <c r="N150" i="255"/>
  <c r="J150" i="255"/>
  <c r="E150" i="255"/>
  <c r="R149" i="255"/>
  <c r="N149" i="255"/>
  <c r="J149" i="255"/>
  <c r="E149" i="255"/>
  <c r="R148" i="255"/>
  <c r="N148" i="255"/>
  <c r="J148" i="255"/>
  <c r="E148" i="255"/>
  <c r="A148" i="255"/>
  <c r="R147" i="255"/>
  <c r="N147" i="255"/>
  <c r="J147" i="255"/>
  <c r="E147" i="255"/>
  <c r="A147" i="255"/>
  <c r="R146" i="255"/>
  <c r="N146" i="255"/>
  <c r="J146" i="255"/>
  <c r="E146" i="255"/>
  <c r="A146" i="255"/>
  <c r="R145" i="255"/>
  <c r="N145" i="255"/>
  <c r="J145" i="255"/>
  <c r="E145" i="255"/>
  <c r="A145" i="255"/>
  <c r="R144" i="255"/>
  <c r="N144" i="255"/>
  <c r="J144" i="255"/>
  <c r="E144" i="255"/>
  <c r="A144" i="255"/>
  <c r="R143" i="255"/>
  <c r="N143" i="255"/>
  <c r="J143" i="255"/>
  <c r="E143" i="255"/>
  <c r="A143" i="255"/>
  <c r="R142" i="255"/>
  <c r="N142" i="255"/>
  <c r="J142" i="255"/>
  <c r="E142" i="255"/>
  <c r="Q141" i="255"/>
  <c r="M141" i="255"/>
  <c r="I141" i="255"/>
  <c r="E141" i="255"/>
  <c r="A140" i="255"/>
  <c r="R69" i="255"/>
  <c r="N69" i="255"/>
  <c r="J69" i="255"/>
  <c r="F69" i="255"/>
  <c r="B69" i="255"/>
  <c r="R68" i="255"/>
  <c r="N68" i="255"/>
  <c r="J68" i="255"/>
  <c r="F68" i="255"/>
  <c r="B68" i="255"/>
  <c r="R67" i="255"/>
  <c r="N67" i="255"/>
  <c r="J67" i="255"/>
  <c r="F67" i="255"/>
  <c r="B67" i="255"/>
  <c r="R66" i="255"/>
  <c r="N66" i="255"/>
  <c r="J66" i="255"/>
  <c r="F66" i="255"/>
  <c r="B66" i="255"/>
  <c r="R65" i="255"/>
  <c r="N65" i="255"/>
  <c r="J65" i="255"/>
  <c r="F65" i="255"/>
  <c r="A65" i="255"/>
  <c r="R64" i="255"/>
  <c r="N64" i="255"/>
  <c r="J64" i="255"/>
  <c r="F64" i="255"/>
  <c r="B64" i="255"/>
  <c r="R63" i="255"/>
  <c r="N63" i="255"/>
  <c r="J63" i="255"/>
  <c r="F63" i="255"/>
  <c r="B63" i="255"/>
  <c r="R62" i="255"/>
  <c r="N62" i="255"/>
  <c r="J62" i="255"/>
  <c r="F62" i="255"/>
  <c r="B62" i="255"/>
  <c r="R61" i="255"/>
  <c r="N61" i="255"/>
  <c r="J61" i="255"/>
  <c r="E61" i="255"/>
  <c r="B61" i="255"/>
  <c r="R60" i="255"/>
  <c r="N60" i="255"/>
  <c r="J60" i="255"/>
  <c r="F60" i="255"/>
  <c r="B60" i="255"/>
  <c r="R59" i="255"/>
  <c r="N59" i="255"/>
  <c r="J59" i="255"/>
  <c r="F59" i="255"/>
  <c r="B59" i="255"/>
  <c r="R58" i="255"/>
  <c r="N58" i="255"/>
  <c r="J58" i="255"/>
  <c r="F58" i="255"/>
  <c r="B58" i="255"/>
  <c r="R57" i="255"/>
  <c r="N57" i="255"/>
  <c r="I57" i="255"/>
  <c r="F57" i="255"/>
  <c r="B57" i="255"/>
  <c r="R56" i="255"/>
  <c r="N56" i="255"/>
  <c r="J56" i="255"/>
  <c r="F56" i="255"/>
  <c r="B56" i="255"/>
  <c r="R55" i="255"/>
  <c r="N55" i="255"/>
  <c r="J55" i="255"/>
  <c r="F55" i="255"/>
  <c r="B55" i="255"/>
  <c r="R54" i="255"/>
  <c r="N54" i="255"/>
  <c r="J54" i="255"/>
  <c r="F54" i="255"/>
  <c r="B54" i="255"/>
  <c r="R53" i="255"/>
  <c r="M53" i="255"/>
  <c r="J53" i="255"/>
  <c r="F53" i="255"/>
  <c r="B53" i="255"/>
  <c r="R52" i="255"/>
  <c r="N52" i="255"/>
  <c r="J52" i="255"/>
  <c r="F52" i="255"/>
  <c r="B52" i="255"/>
  <c r="R51" i="255"/>
  <c r="N51" i="255"/>
  <c r="J51" i="255"/>
  <c r="F51" i="255"/>
  <c r="B51" i="255"/>
  <c r="R50" i="255"/>
  <c r="N50" i="255"/>
  <c r="J50" i="255"/>
  <c r="F50" i="255"/>
  <c r="B50" i="255"/>
  <c r="Q49" i="255"/>
  <c r="N49" i="255"/>
  <c r="J49" i="255"/>
  <c r="F49" i="255"/>
  <c r="B49" i="255"/>
  <c r="R48" i="255"/>
  <c r="N48" i="255"/>
  <c r="J48" i="255"/>
  <c r="F48" i="255"/>
  <c r="B48" i="255"/>
  <c r="R47" i="255"/>
  <c r="N47" i="255"/>
  <c r="J47" i="255"/>
  <c r="F47" i="255"/>
  <c r="B47" i="255"/>
  <c r="R46" i="255"/>
  <c r="N46" i="255"/>
  <c r="J46" i="255"/>
  <c r="F46" i="255"/>
  <c r="B46" i="255"/>
  <c r="R45" i="255"/>
  <c r="N45" i="255"/>
  <c r="J45" i="255"/>
  <c r="F45" i="255"/>
  <c r="B45" i="255"/>
  <c r="R44" i="255"/>
  <c r="N44" i="255"/>
  <c r="J44" i="255"/>
  <c r="F44" i="255"/>
  <c r="A44" i="255"/>
  <c r="R43" i="255"/>
  <c r="N43" i="255"/>
  <c r="J43" i="255"/>
  <c r="F43" i="255"/>
  <c r="B43" i="255"/>
  <c r="R42" i="255"/>
  <c r="N42" i="255"/>
  <c r="J42" i="255"/>
  <c r="F42" i="255"/>
  <c r="B42" i="255"/>
  <c r="R41" i="255"/>
  <c r="N41" i="255"/>
  <c r="J41" i="255"/>
  <c r="F41" i="255"/>
  <c r="B41" i="255"/>
  <c r="R40" i="255"/>
  <c r="N40" i="255"/>
  <c r="J40" i="255"/>
  <c r="E40" i="255"/>
  <c r="B40" i="255"/>
  <c r="R39" i="255"/>
  <c r="N39" i="255"/>
  <c r="J39" i="255"/>
  <c r="F39" i="255"/>
  <c r="B39" i="255"/>
  <c r="R38" i="255"/>
  <c r="N38" i="255"/>
  <c r="J38" i="255"/>
  <c r="F38" i="255"/>
  <c r="B38" i="255"/>
  <c r="R37" i="255"/>
  <c r="N37" i="255"/>
  <c r="J37" i="255"/>
  <c r="F37" i="255"/>
  <c r="B37" i="255"/>
  <c r="R36" i="255"/>
  <c r="N36" i="255"/>
  <c r="I36" i="255"/>
  <c r="F36" i="255"/>
  <c r="B36" i="255"/>
  <c r="R35" i="255"/>
  <c r="N35" i="255"/>
  <c r="J35" i="255"/>
  <c r="F35" i="255"/>
  <c r="B35" i="255"/>
  <c r="R34" i="255"/>
  <c r="N34" i="255"/>
  <c r="J34" i="255"/>
  <c r="F34" i="255"/>
  <c r="B34" i="255"/>
  <c r="R33" i="255"/>
  <c r="N33" i="255"/>
  <c r="J33" i="255"/>
  <c r="F33" i="255"/>
  <c r="B33" i="255"/>
  <c r="R32" i="255"/>
  <c r="M32" i="255"/>
  <c r="J32" i="255"/>
  <c r="F32" i="255"/>
  <c r="B32" i="255"/>
  <c r="R31" i="255"/>
  <c r="N31" i="255"/>
  <c r="J31" i="255"/>
  <c r="F31" i="255"/>
  <c r="B31" i="255"/>
  <c r="R30" i="255"/>
  <c r="N30" i="255"/>
  <c r="J30" i="255"/>
  <c r="F30" i="255"/>
  <c r="B30" i="255"/>
  <c r="R29" i="255"/>
  <c r="N29" i="255"/>
  <c r="J29" i="255"/>
  <c r="F29" i="255"/>
  <c r="B29" i="255"/>
  <c r="Q28" i="255"/>
  <c r="N28" i="255"/>
  <c r="J28" i="255"/>
  <c r="F28" i="255"/>
  <c r="B28" i="255"/>
  <c r="R27" i="255"/>
  <c r="N27" i="255"/>
  <c r="J27" i="255"/>
  <c r="F27" i="255"/>
  <c r="B27" i="255"/>
  <c r="R26" i="255"/>
  <c r="N26" i="255"/>
  <c r="J26" i="255"/>
  <c r="F26" i="255"/>
  <c r="B26" i="255"/>
  <c r="R25" i="255"/>
  <c r="N25" i="255"/>
  <c r="J25" i="255"/>
  <c r="F25" i="255"/>
  <c r="B25" i="255"/>
  <c r="R24" i="255"/>
  <c r="N24" i="255"/>
  <c r="J24" i="255"/>
  <c r="F24" i="255"/>
  <c r="B24" i="255"/>
  <c r="R23" i="255"/>
  <c r="N23" i="255"/>
  <c r="J23" i="255"/>
  <c r="F23" i="255"/>
  <c r="A23" i="255"/>
  <c r="R22" i="255"/>
  <c r="N22" i="255"/>
  <c r="J22" i="255"/>
  <c r="F22" i="255"/>
  <c r="R21" i="255"/>
  <c r="N21" i="255"/>
  <c r="J21" i="255"/>
  <c r="F21" i="255"/>
  <c r="R20" i="255"/>
  <c r="N20" i="255"/>
  <c r="J20" i="255"/>
  <c r="F20" i="255"/>
  <c r="R19" i="255"/>
  <c r="N19" i="255"/>
  <c r="J19" i="255"/>
  <c r="E19" i="255"/>
  <c r="R18" i="255"/>
  <c r="N18" i="255"/>
  <c r="J18" i="255"/>
  <c r="F18" i="255"/>
  <c r="R17" i="255"/>
  <c r="N17" i="255"/>
  <c r="J17" i="255"/>
  <c r="F17" i="255"/>
  <c r="R16" i="255"/>
  <c r="N16" i="255"/>
  <c r="J16" i="255"/>
  <c r="F16" i="255"/>
  <c r="R15" i="255"/>
  <c r="N15" i="255"/>
  <c r="I15" i="255"/>
  <c r="F15" i="255"/>
  <c r="R14" i="255"/>
  <c r="N14" i="255"/>
  <c r="J14" i="255"/>
  <c r="F14" i="255"/>
  <c r="R13" i="255"/>
  <c r="N13" i="255"/>
  <c r="J13" i="255"/>
  <c r="F13" i="255"/>
  <c r="R12" i="255"/>
  <c r="N12" i="255"/>
  <c r="J12" i="255"/>
  <c r="F12" i="255"/>
  <c r="R11" i="255"/>
  <c r="M11" i="255"/>
  <c r="J11" i="255"/>
  <c r="F11" i="255"/>
  <c r="R10" i="255"/>
  <c r="N10" i="255"/>
  <c r="J10" i="255"/>
  <c r="F10" i="255"/>
  <c r="R9" i="255"/>
  <c r="N9" i="255"/>
  <c r="J9" i="255"/>
  <c r="F9" i="255"/>
  <c r="R8" i="255"/>
  <c r="N8" i="255"/>
  <c r="J8" i="255"/>
  <c r="F8" i="255"/>
  <c r="Q7" i="255"/>
  <c r="N7" i="255"/>
  <c r="J7" i="255"/>
  <c r="F7" i="255"/>
  <c r="R6" i="255"/>
  <c r="N6" i="255"/>
  <c r="J6" i="255"/>
  <c r="F6" i="255"/>
  <c r="R5" i="255"/>
  <c r="N5" i="255"/>
  <c r="J5" i="255"/>
  <c r="F5" i="255"/>
  <c r="R4" i="255"/>
  <c r="N4" i="255"/>
  <c r="J4" i="255"/>
  <c r="F4" i="255"/>
  <c r="R3" i="255"/>
  <c r="N3" i="255"/>
  <c r="J3" i="255"/>
  <c r="F3" i="255"/>
  <c r="Q2" i="255"/>
  <c r="M2" i="255"/>
  <c r="I2" i="255"/>
  <c r="E2" i="255"/>
  <c r="A1" i="255"/>
  <c r="A181" i="75" s="1"/>
  <c r="AF150" i="210"/>
  <c r="AF149" i="210"/>
  <c r="AF148" i="210"/>
  <c r="AF147" i="210"/>
  <c r="AF146" i="210"/>
  <c r="AF145" i="210"/>
  <c r="AF144" i="210"/>
  <c r="AF143" i="210"/>
  <c r="AF142" i="210"/>
  <c r="AF141" i="210"/>
  <c r="AF140" i="210"/>
  <c r="AF139" i="210"/>
  <c r="AF138" i="210"/>
  <c r="AF137" i="210"/>
  <c r="AF136" i="210"/>
  <c r="AF135" i="210"/>
  <c r="AF134" i="210"/>
  <c r="AF133" i="210"/>
  <c r="AF132" i="210"/>
  <c r="AF131" i="210"/>
  <c r="AF130" i="210"/>
  <c r="AF129" i="210"/>
  <c r="AF128" i="210"/>
  <c r="AF127" i="210"/>
  <c r="AF126" i="210"/>
  <c r="AF125" i="210"/>
  <c r="AF124" i="210"/>
  <c r="AF123" i="210"/>
  <c r="AF122" i="210"/>
  <c r="AF121" i="210"/>
  <c r="AF120" i="210"/>
  <c r="AF119" i="210"/>
  <c r="AF118" i="210"/>
  <c r="AF117" i="210"/>
  <c r="AF116" i="210"/>
  <c r="AF115" i="210"/>
  <c r="AF114" i="210"/>
  <c r="AF113" i="210"/>
  <c r="AF112" i="210"/>
  <c r="AF111" i="210"/>
  <c r="AF110" i="210"/>
  <c r="AF109" i="210"/>
  <c r="AF108" i="210"/>
  <c r="AF107" i="210"/>
  <c r="AF106" i="210"/>
  <c r="AF105" i="210"/>
  <c r="AF104" i="210"/>
  <c r="AF103" i="210"/>
  <c r="AF102" i="210"/>
  <c r="AF101" i="210"/>
  <c r="AF93" i="210"/>
  <c r="AF92" i="210"/>
  <c r="AF91" i="210"/>
  <c r="AF90" i="210"/>
  <c r="AF89" i="210"/>
  <c r="AF88" i="210"/>
  <c r="AF87" i="210"/>
  <c r="AF86" i="210"/>
  <c r="AF85" i="210"/>
  <c r="AF84" i="210"/>
  <c r="AF83" i="210"/>
  <c r="AF82" i="210"/>
  <c r="AF81" i="210"/>
  <c r="AF80" i="210"/>
  <c r="AF79" i="210"/>
  <c r="AF78" i="210"/>
  <c r="AF77" i="210"/>
  <c r="AF76" i="210"/>
  <c r="AF75" i="210"/>
  <c r="AF74" i="210"/>
  <c r="AF73" i="210"/>
  <c r="AF72" i="210"/>
  <c r="AF71" i="210"/>
  <c r="AF70" i="210"/>
  <c r="AF69" i="210"/>
  <c r="AF68" i="210"/>
  <c r="AF65" i="210"/>
  <c r="AF49" i="210"/>
  <c r="AF17" i="210"/>
  <c r="AL150" i="210"/>
  <c r="AL149" i="210"/>
  <c r="AL148" i="210"/>
  <c r="AL147" i="210"/>
  <c r="AL146" i="210"/>
  <c r="AL145" i="210"/>
  <c r="AL144" i="210"/>
  <c r="AL143" i="210"/>
  <c r="AL142" i="210"/>
  <c r="AL141" i="210"/>
  <c r="AL140" i="210"/>
  <c r="AL139" i="210"/>
  <c r="AL138" i="210"/>
  <c r="AL137" i="210"/>
  <c r="AL136" i="210"/>
  <c r="AL135" i="210"/>
  <c r="AL134" i="210"/>
  <c r="AL133" i="210"/>
  <c r="AL132" i="210"/>
  <c r="AL131" i="210"/>
  <c r="AL130" i="210"/>
  <c r="AL129" i="210"/>
  <c r="AL128" i="210"/>
  <c r="AL127" i="210"/>
  <c r="AL126" i="210"/>
  <c r="AL125" i="210"/>
  <c r="AL124" i="210"/>
  <c r="AL123" i="210"/>
  <c r="AL122" i="210"/>
  <c r="AL121" i="210"/>
  <c r="AL120" i="210"/>
  <c r="AL119" i="210"/>
  <c r="AL118" i="210"/>
  <c r="AL117" i="210"/>
  <c r="AL116" i="210"/>
  <c r="AL115" i="210"/>
  <c r="AL114" i="210"/>
  <c r="AL113" i="210"/>
  <c r="AL112" i="210"/>
  <c r="AL111" i="210"/>
  <c r="AL110" i="210"/>
  <c r="AL109" i="210"/>
  <c r="AL108" i="210"/>
  <c r="AL107" i="210"/>
  <c r="AL106" i="210"/>
  <c r="AL105" i="210"/>
  <c r="AL104" i="210"/>
  <c r="AL103" i="210"/>
  <c r="AL102" i="210"/>
  <c r="AL101" i="210"/>
  <c r="AL93" i="210"/>
  <c r="AL92" i="210"/>
  <c r="AL91" i="210"/>
  <c r="AL90" i="210"/>
  <c r="AL89" i="210"/>
  <c r="AL88" i="210"/>
  <c r="AL87" i="210"/>
  <c r="AL86" i="210"/>
  <c r="AL85" i="210"/>
  <c r="AL84" i="210"/>
  <c r="AL83" i="210"/>
  <c r="AL82" i="210"/>
  <c r="AL81" i="210"/>
  <c r="AL80" i="210"/>
  <c r="AL79" i="210"/>
  <c r="AL78" i="210"/>
  <c r="AL77" i="210"/>
  <c r="AL76" i="210"/>
  <c r="AL75" i="210"/>
  <c r="AL74" i="210"/>
  <c r="AL73" i="210"/>
  <c r="AL72" i="210"/>
  <c r="AL71" i="210"/>
  <c r="AL70" i="210"/>
  <c r="AL69" i="210"/>
  <c r="AL68" i="210"/>
  <c r="AL65" i="210"/>
  <c r="AL48" i="210"/>
  <c r="AL41" i="210"/>
  <c r="AL31" i="210"/>
  <c r="AL6" i="210"/>
  <c r="AJ13" i="210"/>
  <c r="AJ34" i="210"/>
  <c r="AJ44" i="210"/>
  <c r="AJ51" i="210"/>
  <c r="AJ65" i="210"/>
  <c r="AJ68" i="210"/>
  <c r="AJ69" i="210"/>
  <c r="AJ70" i="210"/>
  <c r="AJ71" i="210"/>
  <c r="AJ72" i="210"/>
  <c r="AJ73" i="210"/>
  <c r="AJ74" i="210"/>
  <c r="AJ75" i="210"/>
  <c r="AJ76" i="210"/>
  <c r="AJ77" i="210"/>
  <c r="AJ78" i="210"/>
  <c r="AJ79" i="210"/>
  <c r="AJ80" i="210"/>
  <c r="AJ81" i="210"/>
  <c r="AJ82" i="210"/>
  <c r="AJ83" i="210"/>
  <c r="AJ84" i="210"/>
  <c r="AJ85" i="210"/>
  <c r="AJ86" i="210"/>
  <c r="AJ87" i="210"/>
  <c r="AJ88" i="210"/>
  <c r="AJ89" i="210"/>
  <c r="AJ90" i="210"/>
  <c r="AJ91" i="210"/>
  <c r="AJ92" i="210"/>
  <c r="AJ93" i="210"/>
  <c r="AJ101" i="210"/>
  <c r="AJ102" i="210"/>
  <c r="AJ103" i="210"/>
  <c r="AJ104" i="210"/>
  <c r="AJ105" i="210"/>
  <c r="AJ106" i="210"/>
  <c r="AJ107" i="210"/>
  <c r="AJ108" i="210"/>
  <c r="AJ109" i="210"/>
  <c r="AJ110" i="210"/>
  <c r="AJ111" i="210"/>
  <c r="AJ112" i="210"/>
  <c r="AJ113" i="210"/>
  <c r="AJ114" i="210"/>
  <c r="AJ115" i="210"/>
  <c r="AJ116" i="210"/>
  <c r="AJ117" i="210"/>
  <c r="AJ118" i="210"/>
  <c r="AJ119" i="210"/>
  <c r="AJ120" i="210"/>
  <c r="AJ121" i="210"/>
  <c r="AJ122" i="210"/>
  <c r="AJ123" i="210"/>
  <c r="AJ124" i="210"/>
  <c r="AJ125" i="210"/>
  <c r="AJ126" i="210"/>
  <c r="AJ127" i="210"/>
  <c r="AJ128" i="210"/>
  <c r="AJ129" i="210"/>
  <c r="AJ130" i="210"/>
  <c r="AJ131" i="210"/>
  <c r="AJ132" i="210"/>
  <c r="AJ133" i="210"/>
  <c r="AJ134" i="210"/>
  <c r="AJ135" i="210"/>
  <c r="AJ136" i="210"/>
  <c r="AJ137" i="210"/>
  <c r="AJ138" i="210"/>
  <c r="AJ139" i="210"/>
  <c r="AJ140" i="210"/>
  <c r="AJ141" i="210"/>
  <c r="AJ142" i="210"/>
  <c r="AJ143" i="210"/>
  <c r="AJ144" i="210"/>
  <c r="AJ145" i="210"/>
  <c r="AJ146" i="210"/>
  <c r="AJ147" i="210"/>
  <c r="AJ148" i="210"/>
  <c r="AJ149" i="210"/>
  <c r="AJ150" i="210"/>
  <c r="AN150" i="210"/>
  <c r="AN149" i="210"/>
  <c r="AN148" i="210"/>
  <c r="AN147" i="210"/>
  <c r="AN146" i="210"/>
  <c r="AN145" i="210"/>
  <c r="AN144" i="210"/>
  <c r="AN143" i="210"/>
  <c r="AN142" i="210"/>
  <c r="AN141" i="210"/>
  <c r="AN140" i="210"/>
  <c r="AN139" i="210"/>
  <c r="AN138" i="210"/>
  <c r="AN137" i="210"/>
  <c r="AN136" i="210"/>
  <c r="AN135" i="210"/>
  <c r="AN134" i="210"/>
  <c r="AN133" i="210"/>
  <c r="AN132" i="210"/>
  <c r="AN131" i="210"/>
  <c r="AN130" i="210"/>
  <c r="AN129" i="210"/>
  <c r="AN128" i="210"/>
  <c r="AN127" i="210"/>
  <c r="AN126" i="210"/>
  <c r="AN125" i="210"/>
  <c r="AN124" i="210"/>
  <c r="AN123" i="210"/>
  <c r="AN122" i="210"/>
  <c r="AN121" i="210"/>
  <c r="AN120" i="210"/>
  <c r="AN119" i="210"/>
  <c r="AN118" i="210"/>
  <c r="AN117" i="210"/>
  <c r="AN116" i="210"/>
  <c r="AN115" i="210"/>
  <c r="AN114" i="210"/>
  <c r="AN113" i="210"/>
  <c r="AN112" i="210"/>
  <c r="AN111" i="210"/>
  <c r="AN110" i="210"/>
  <c r="AN109" i="210"/>
  <c r="AN108" i="210"/>
  <c r="AN107" i="210"/>
  <c r="AN106" i="210"/>
  <c r="AN105" i="210"/>
  <c r="AN104" i="210"/>
  <c r="AN103" i="210"/>
  <c r="AN102" i="210"/>
  <c r="AN101" i="210"/>
  <c r="AN93" i="210"/>
  <c r="AN92" i="210"/>
  <c r="AN91" i="210"/>
  <c r="AN90" i="210"/>
  <c r="AN89" i="210"/>
  <c r="AN88" i="210"/>
  <c r="AN87" i="210"/>
  <c r="AN86" i="210"/>
  <c r="AN85" i="210"/>
  <c r="AN84" i="210"/>
  <c r="AN83" i="210"/>
  <c r="AN82" i="210"/>
  <c r="AN81" i="210"/>
  <c r="AN80" i="210"/>
  <c r="AN79" i="210"/>
  <c r="AN78" i="210"/>
  <c r="AN77" i="210"/>
  <c r="AN76" i="210"/>
  <c r="AN75" i="210"/>
  <c r="AN74" i="210"/>
  <c r="AN73" i="210"/>
  <c r="AN72" i="210"/>
  <c r="AN71" i="210"/>
  <c r="AN70" i="210"/>
  <c r="AN69" i="210"/>
  <c r="AN68" i="210"/>
  <c r="AN65" i="210"/>
  <c r="AN54" i="210"/>
  <c r="AN53" i="210"/>
  <c r="AN46" i="210"/>
  <c r="AN41" i="210"/>
  <c r="AN31" i="210"/>
  <c r="AH150" i="210"/>
  <c r="AH149" i="210"/>
  <c r="AH148" i="210"/>
  <c r="AH147" i="210"/>
  <c r="AH146" i="210"/>
  <c r="AH145" i="210"/>
  <c r="AH144" i="210"/>
  <c r="AH143" i="210"/>
  <c r="AH142" i="210"/>
  <c r="AH141" i="210"/>
  <c r="AH140" i="210"/>
  <c r="AH139" i="210"/>
  <c r="AH138" i="210"/>
  <c r="AH137" i="210"/>
  <c r="AH136" i="210"/>
  <c r="AH135" i="210"/>
  <c r="AH134" i="210"/>
  <c r="AH133" i="210"/>
  <c r="AH132" i="210"/>
  <c r="AH131" i="210"/>
  <c r="AH130" i="210"/>
  <c r="AH129" i="210"/>
  <c r="AH128" i="210"/>
  <c r="AH127" i="210"/>
  <c r="AH126" i="210"/>
  <c r="AH125" i="210"/>
  <c r="AH124" i="210"/>
  <c r="AH123" i="210"/>
  <c r="AH122" i="210"/>
  <c r="AH121" i="210"/>
  <c r="AH120" i="210"/>
  <c r="AH119" i="210"/>
  <c r="AH118" i="210"/>
  <c r="AH117" i="210"/>
  <c r="AH116" i="210"/>
  <c r="AH115" i="210"/>
  <c r="AH114" i="210"/>
  <c r="AH113" i="210"/>
  <c r="AH112" i="210"/>
  <c r="AH111" i="210"/>
  <c r="AH110" i="210"/>
  <c r="AH109" i="210"/>
  <c r="AH108" i="210"/>
  <c r="AH107" i="210"/>
  <c r="AH106" i="210"/>
  <c r="AH105" i="210"/>
  <c r="AH104" i="210"/>
  <c r="AH103" i="210"/>
  <c r="AH102" i="210"/>
  <c r="AH101" i="210"/>
  <c r="AH93" i="210"/>
  <c r="AH92" i="210"/>
  <c r="AH91" i="210"/>
  <c r="AH90" i="210"/>
  <c r="AH89" i="210"/>
  <c r="AH88" i="210"/>
  <c r="AH87" i="210"/>
  <c r="AH86" i="210"/>
  <c r="AH85" i="210"/>
  <c r="AH84" i="210"/>
  <c r="AH83" i="210"/>
  <c r="AH82" i="210"/>
  <c r="AH81" i="210"/>
  <c r="AH80" i="210"/>
  <c r="AH79" i="210"/>
  <c r="AH78" i="210"/>
  <c r="AH77" i="210"/>
  <c r="AH76" i="210"/>
  <c r="AH75" i="210"/>
  <c r="AH74" i="210"/>
  <c r="AH73" i="210"/>
  <c r="AH72" i="210"/>
  <c r="AH71" i="210"/>
  <c r="AH70" i="210"/>
  <c r="AH69" i="210"/>
  <c r="AH68" i="210"/>
  <c r="AH65" i="210"/>
  <c r="AH53" i="210"/>
  <c r="AH51" i="210"/>
  <c r="AH46" i="210"/>
  <c r="AH44" i="210"/>
  <c r="AH35" i="210"/>
  <c r="S10" i="232"/>
  <c r="T10" i="232"/>
  <c r="U10" i="232"/>
  <c r="V10" i="232"/>
  <c r="W10" i="232"/>
  <c r="S15" i="232"/>
  <c r="T15" i="232"/>
  <c r="U15" i="232"/>
  <c r="V15" i="232"/>
  <c r="W15" i="232"/>
  <c r="S17" i="232"/>
  <c r="T17" i="232"/>
  <c r="U17" i="232"/>
  <c r="V17" i="232"/>
  <c r="W17" i="232"/>
  <c r="S18" i="232"/>
  <c r="W18" i="232"/>
  <c r="S16" i="76"/>
  <c r="S19" i="76" s="1"/>
  <c r="S60" i="76"/>
  <c r="AF94" i="210" s="1"/>
  <c r="T60" i="76"/>
  <c r="AH94" i="210" s="1"/>
  <c r="U60" i="76"/>
  <c r="AJ94" i="210" s="1"/>
  <c r="V60" i="76"/>
  <c r="AL94" i="210" s="1"/>
  <c r="W60" i="76"/>
  <c r="AN94" i="210" s="1"/>
  <c r="S67" i="76"/>
  <c r="T67" i="76"/>
  <c r="AH95" i="210" s="1"/>
  <c r="U67" i="76"/>
  <c r="AJ95" i="210" s="1"/>
  <c r="V67" i="76"/>
  <c r="AL95" i="210" s="1"/>
  <c r="W67" i="76"/>
  <c r="AN95" i="210" s="1"/>
  <c r="S74" i="76"/>
  <c r="AF96" i="210" s="1"/>
  <c r="T74" i="76"/>
  <c r="AH96" i="210" s="1"/>
  <c r="U74" i="76"/>
  <c r="AJ96" i="210" s="1"/>
  <c r="V74" i="76"/>
  <c r="AL96" i="210" s="1"/>
  <c r="W74" i="76"/>
  <c r="AN96" i="210" s="1"/>
  <c r="S81" i="76"/>
  <c r="AF97" i="210" s="1"/>
  <c r="T81" i="76"/>
  <c r="AH97" i="210" s="1"/>
  <c r="U81" i="76"/>
  <c r="AJ97" i="210" s="1"/>
  <c r="V81" i="76"/>
  <c r="AL97" i="210" s="1"/>
  <c r="W81" i="76"/>
  <c r="AN97" i="210" s="1"/>
  <c r="S131" i="213"/>
  <c r="T131" i="213"/>
  <c r="S167" i="256" s="1"/>
  <c r="U131" i="213"/>
  <c r="S167" i="257" s="1"/>
  <c r="V131" i="213"/>
  <c r="S167" i="258" s="1"/>
  <c r="W131" i="213"/>
  <c r="S135" i="213"/>
  <c r="S171" i="255" s="1"/>
  <c r="T135" i="213"/>
  <c r="S171" i="256" s="1"/>
  <c r="U135" i="213"/>
  <c r="S171" i="257" s="1"/>
  <c r="V135" i="213"/>
  <c r="S171" i="258" s="1"/>
  <c r="W135" i="213"/>
  <c r="S139" i="213"/>
  <c r="S175" i="255" s="1"/>
  <c r="T139" i="213"/>
  <c r="U139" i="213"/>
  <c r="S175" i="257" s="1"/>
  <c r="V139" i="213"/>
  <c r="S175" i="258" s="1"/>
  <c r="W139" i="213"/>
  <c r="S175" i="259" s="1"/>
  <c r="S143" i="213"/>
  <c r="S179" i="255" s="1"/>
  <c r="T143" i="213"/>
  <c r="S179" i="256" s="1"/>
  <c r="U143" i="213"/>
  <c r="V143" i="213"/>
  <c r="W143" i="213"/>
  <c r="S179" i="259" s="1"/>
  <c r="S147" i="213"/>
  <c r="T147" i="213"/>
  <c r="U147" i="213"/>
  <c r="V147" i="213"/>
  <c r="W147" i="213"/>
  <c r="U148" i="213"/>
  <c r="C148" i="257" s="1"/>
  <c r="V148" i="213"/>
  <c r="S107" i="213"/>
  <c r="S146" i="255" s="1"/>
  <c r="T107" i="213"/>
  <c r="S146" i="256" s="1"/>
  <c r="U107" i="213"/>
  <c r="V107" i="213"/>
  <c r="S146" i="258" s="1"/>
  <c r="W107" i="213"/>
  <c r="S146" i="259" s="1"/>
  <c r="S111" i="213"/>
  <c r="S150" i="255" s="1"/>
  <c r="T111" i="213"/>
  <c r="S150" i="256" s="1"/>
  <c r="U111" i="213"/>
  <c r="S150" i="257" s="1"/>
  <c r="V111" i="213"/>
  <c r="S150" i="258" s="1"/>
  <c r="W111" i="213"/>
  <c r="S150" i="259" s="1"/>
  <c r="S115" i="213"/>
  <c r="S154" i="255" s="1"/>
  <c r="T115" i="213"/>
  <c r="S154" i="256" s="1"/>
  <c r="U115" i="213"/>
  <c r="S154" i="257" s="1"/>
  <c r="V115" i="213"/>
  <c r="W115" i="213"/>
  <c r="S154" i="259" s="1"/>
  <c r="S119" i="213"/>
  <c r="S158" i="255" s="1"/>
  <c r="T119" i="213"/>
  <c r="S158" i="256" s="1"/>
  <c r="U119" i="213"/>
  <c r="S158" i="257" s="1"/>
  <c r="V119" i="213"/>
  <c r="S158" i="258" s="1"/>
  <c r="W119" i="213"/>
  <c r="S158" i="259" s="1"/>
  <c r="S123" i="213"/>
  <c r="T123" i="213"/>
  <c r="U123" i="213"/>
  <c r="V123" i="213"/>
  <c r="W123" i="213"/>
  <c r="T124" i="213"/>
  <c r="W124" i="213"/>
  <c r="S83" i="213"/>
  <c r="T83" i="213"/>
  <c r="O167" i="256" s="1"/>
  <c r="U83" i="213"/>
  <c r="O167" i="257" s="1"/>
  <c r="V83" i="213"/>
  <c r="W83" i="213"/>
  <c r="S87" i="213"/>
  <c r="T87" i="213"/>
  <c r="O171" i="256" s="1"/>
  <c r="U87" i="213"/>
  <c r="V87" i="213"/>
  <c r="O171" i="258" s="1"/>
  <c r="W87" i="213"/>
  <c r="O171" i="259" s="1"/>
  <c r="S91" i="213"/>
  <c r="O175" i="255" s="1"/>
  <c r="T91" i="213"/>
  <c r="U91" i="213"/>
  <c r="O175" i="257" s="1"/>
  <c r="V91" i="213"/>
  <c r="O175" i="258" s="1"/>
  <c r="W91" i="213"/>
  <c r="O175" i="259" s="1"/>
  <c r="S95" i="213"/>
  <c r="O179" i="255" s="1"/>
  <c r="T95" i="213"/>
  <c r="O179" i="256" s="1"/>
  <c r="U95" i="213"/>
  <c r="O179" i="257" s="1"/>
  <c r="V95" i="213"/>
  <c r="O179" i="258" s="1"/>
  <c r="W95" i="213"/>
  <c r="O179" i="259" s="1"/>
  <c r="S99" i="213"/>
  <c r="T99" i="213"/>
  <c r="U99" i="213"/>
  <c r="V99" i="213"/>
  <c r="W99" i="213"/>
  <c r="S59" i="213"/>
  <c r="O146" i="255" s="1"/>
  <c r="T59" i="213"/>
  <c r="O146" i="256" s="1"/>
  <c r="U59" i="213"/>
  <c r="V59" i="213"/>
  <c r="O146" i="258" s="1"/>
  <c r="W59" i="213"/>
  <c r="O146" i="259" s="1"/>
  <c r="S63" i="213"/>
  <c r="O150" i="255" s="1"/>
  <c r="T63" i="213"/>
  <c r="O150" i="256" s="1"/>
  <c r="U63" i="213"/>
  <c r="O150" i="257" s="1"/>
  <c r="V63" i="213"/>
  <c r="O150" i="258" s="1"/>
  <c r="W63" i="213"/>
  <c r="O150" i="259" s="1"/>
  <c r="S67" i="213"/>
  <c r="O154" i="255" s="1"/>
  <c r="T67" i="213"/>
  <c r="O154" i="256" s="1"/>
  <c r="U67" i="213"/>
  <c r="O154" i="257" s="1"/>
  <c r="V67" i="213"/>
  <c r="W67" i="213"/>
  <c r="O154" i="259" s="1"/>
  <c r="S71" i="213"/>
  <c r="O158" i="255" s="1"/>
  <c r="T71" i="213"/>
  <c r="O158" i="256" s="1"/>
  <c r="U71" i="213"/>
  <c r="O158" i="257" s="1"/>
  <c r="V71" i="213"/>
  <c r="O158" i="258" s="1"/>
  <c r="W71" i="213"/>
  <c r="O158" i="259" s="1"/>
  <c r="S75" i="213"/>
  <c r="T75" i="213"/>
  <c r="U75" i="213"/>
  <c r="V75" i="213"/>
  <c r="W75" i="213"/>
  <c r="S76" i="213"/>
  <c r="W76" i="213"/>
  <c r="S35" i="213"/>
  <c r="T35" i="213"/>
  <c r="K167" i="256" s="1"/>
  <c r="U35" i="213"/>
  <c r="K167" i="257" s="1"/>
  <c r="V35" i="213"/>
  <c r="K167" i="258" s="1"/>
  <c r="W35" i="213"/>
  <c r="S39" i="213"/>
  <c r="T39" i="213"/>
  <c r="K171" i="256" s="1"/>
  <c r="U39" i="213"/>
  <c r="K171" i="257" s="1"/>
  <c r="V39" i="213"/>
  <c r="K171" i="258" s="1"/>
  <c r="W39" i="213"/>
  <c r="K171" i="259" s="1"/>
  <c r="S43" i="213"/>
  <c r="K175" i="255" s="1"/>
  <c r="T43" i="213"/>
  <c r="U43" i="213"/>
  <c r="K175" i="257" s="1"/>
  <c r="V43" i="213"/>
  <c r="K175" i="258" s="1"/>
  <c r="W43" i="213"/>
  <c r="K175" i="259" s="1"/>
  <c r="S47" i="213"/>
  <c r="K179" i="255" s="1"/>
  <c r="T47" i="213"/>
  <c r="K179" i="256" s="1"/>
  <c r="U47" i="213"/>
  <c r="K179" i="257" s="1"/>
  <c r="V47" i="213"/>
  <c r="K179" i="258" s="1"/>
  <c r="W47" i="213"/>
  <c r="K179" i="259" s="1"/>
  <c r="S51" i="213"/>
  <c r="T51" i="213"/>
  <c r="U51" i="213"/>
  <c r="V51" i="213"/>
  <c r="W51" i="213"/>
  <c r="S11" i="213"/>
  <c r="K146" i="255" s="1"/>
  <c r="T11" i="213"/>
  <c r="U11" i="213"/>
  <c r="V11" i="213"/>
  <c r="W11" i="213"/>
  <c r="K146" i="259" s="1"/>
  <c r="S15" i="213"/>
  <c r="K150" i="255" s="1"/>
  <c r="T15" i="213"/>
  <c r="K150" i="256" s="1"/>
  <c r="U15" i="213"/>
  <c r="K150" i="257" s="1"/>
  <c r="V15" i="213"/>
  <c r="K150" i="258" s="1"/>
  <c r="W15" i="213"/>
  <c r="S19" i="213"/>
  <c r="K154" i="255" s="1"/>
  <c r="T19" i="213"/>
  <c r="U19" i="213"/>
  <c r="K154" i="257" s="1"/>
  <c r="V19" i="213"/>
  <c r="W19" i="213"/>
  <c r="K154" i="259" s="1"/>
  <c r="S23" i="213"/>
  <c r="T23" i="213"/>
  <c r="K158" i="256" s="1"/>
  <c r="U23" i="213"/>
  <c r="K158" i="257" s="1"/>
  <c r="V23" i="213"/>
  <c r="K158" i="258" s="1"/>
  <c r="W23" i="213"/>
  <c r="K158" i="259" s="1"/>
  <c r="S27" i="213"/>
  <c r="T27" i="213"/>
  <c r="U27" i="213"/>
  <c r="V27" i="213"/>
  <c r="W27" i="213"/>
  <c r="S28" i="213"/>
  <c r="S96" i="229"/>
  <c r="T96" i="229"/>
  <c r="U96" i="229"/>
  <c r="V96" i="229"/>
  <c r="W96" i="229"/>
  <c r="S84" i="229"/>
  <c r="AF53" i="210" s="1"/>
  <c r="T84" i="229"/>
  <c r="U84" i="229"/>
  <c r="V84" i="229"/>
  <c r="W84" i="229"/>
  <c r="U85" i="229"/>
  <c r="U97" i="229" s="1"/>
  <c r="S81" i="229"/>
  <c r="T81" i="229"/>
  <c r="U81" i="229"/>
  <c r="V81" i="229"/>
  <c r="W81" i="229"/>
  <c r="S78" i="229"/>
  <c r="T78" i="229"/>
  <c r="U78" i="229"/>
  <c r="V78" i="229"/>
  <c r="W78" i="229"/>
  <c r="S72" i="229"/>
  <c r="T72" i="229"/>
  <c r="AH49" i="210" s="1"/>
  <c r="U72" i="229"/>
  <c r="AJ49" i="210" s="1"/>
  <c r="V72" i="229"/>
  <c r="W72" i="229"/>
  <c r="AN49" i="210" s="1"/>
  <c r="S60" i="229"/>
  <c r="AF48" i="210" s="1"/>
  <c r="T60" i="229"/>
  <c r="AH48" i="210" s="1"/>
  <c r="U60" i="229"/>
  <c r="AJ48" i="210" s="1"/>
  <c r="V60" i="229"/>
  <c r="W60" i="229"/>
  <c r="AN48" i="210" s="1"/>
  <c r="S54" i="229"/>
  <c r="T54" i="229"/>
  <c r="AH47" i="210" s="1"/>
  <c r="U54" i="229"/>
  <c r="AJ47" i="210" s="1"/>
  <c r="V54" i="229"/>
  <c r="AL47" i="210" s="1"/>
  <c r="W54" i="229"/>
  <c r="S47" i="229"/>
  <c r="AF46" i="210" s="1"/>
  <c r="T47" i="229"/>
  <c r="U47" i="229"/>
  <c r="V47" i="229"/>
  <c r="W47" i="229"/>
  <c r="S29" i="229"/>
  <c r="T29" i="229"/>
  <c r="U29" i="229"/>
  <c r="V29" i="229"/>
  <c r="W29" i="229"/>
  <c r="S30" i="229"/>
  <c r="S38" i="229"/>
  <c r="T38" i="229"/>
  <c r="U38" i="229"/>
  <c r="V38" i="229"/>
  <c r="W38" i="229"/>
  <c r="V39" i="229"/>
  <c r="S26" i="229"/>
  <c r="AF42" i="210" s="1"/>
  <c r="T26" i="229"/>
  <c r="U26" i="229"/>
  <c r="V26" i="229"/>
  <c r="W26" i="229"/>
  <c r="S17" i="229"/>
  <c r="T17" i="229"/>
  <c r="U17" i="229"/>
  <c r="V17" i="229"/>
  <c r="V30" i="229" s="1"/>
  <c r="W17" i="229"/>
  <c r="S598" i="208"/>
  <c r="T598" i="208"/>
  <c r="AH34" i="210" s="1"/>
  <c r="U598" i="208"/>
  <c r="V598" i="208"/>
  <c r="W598" i="208"/>
  <c r="S602" i="208"/>
  <c r="T602" i="208"/>
  <c r="U602" i="208"/>
  <c r="V602" i="208"/>
  <c r="W602" i="208"/>
  <c r="S604" i="208"/>
  <c r="T604" i="208"/>
  <c r="U604" i="208"/>
  <c r="U611" i="208" s="1"/>
  <c r="V604" i="208"/>
  <c r="W604" i="208"/>
  <c r="S606" i="208"/>
  <c r="T606" i="208"/>
  <c r="U606" i="208"/>
  <c r="V606" i="208"/>
  <c r="W606" i="208"/>
  <c r="S608" i="208"/>
  <c r="T608" i="208"/>
  <c r="U608" i="208"/>
  <c r="V608" i="208"/>
  <c r="W608" i="208"/>
  <c r="S610" i="208"/>
  <c r="T610" i="208"/>
  <c r="U610" i="208"/>
  <c r="V610" i="208"/>
  <c r="W610" i="208"/>
  <c r="S615" i="208"/>
  <c r="T615" i="208"/>
  <c r="U615" i="208"/>
  <c r="V615" i="208"/>
  <c r="W615" i="208"/>
  <c r="S617" i="208"/>
  <c r="T617" i="208"/>
  <c r="U617" i="208"/>
  <c r="V617" i="208"/>
  <c r="V624" i="208" s="1"/>
  <c r="W617" i="208"/>
  <c r="S619" i="208"/>
  <c r="T619" i="208"/>
  <c r="U619" i="208"/>
  <c r="U624" i="208" s="1"/>
  <c r="V619" i="208"/>
  <c r="W619" i="208"/>
  <c r="S621" i="208"/>
  <c r="T621" i="208"/>
  <c r="U621" i="208"/>
  <c r="V621" i="208"/>
  <c r="W621" i="208"/>
  <c r="S623" i="208"/>
  <c r="AF35" i="210" s="1"/>
  <c r="T623" i="208"/>
  <c r="U623" i="208"/>
  <c r="AJ35" i="210" s="1"/>
  <c r="V623" i="208"/>
  <c r="AL35" i="210" s="1"/>
  <c r="W623" i="208"/>
  <c r="AN35" i="210" s="1"/>
  <c r="S521" i="208"/>
  <c r="T521" i="208"/>
  <c r="U521" i="208"/>
  <c r="V521" i="208"/>
  <c r="W521" i="208"/>
  <c r="S525" i="208"/>
  <c r="T525" i="208"/>
  <c r="U525" i="208"/>
  <c r="U538" i="208" s="1"/>
  <c r="V525" i="208"/>
  <c r="W525" i="208"/>
  <c r="S529" i="208"/>
  <c r="T529" i="208"/>
  <c r="T538" i="208" s="1"/>
  <c r="U529" i="208"/>
  <c r="V529" i="208"/>
  <c r="W529" i="208"/>
  <c r="S533" i="208"/>
  <c r="T533" i="208"/>
  <c r="U533" i="208"/>
  <c r="V533" i="208"/>
  <c r="W533" i="208"/>
  <c r="S537" i="208"/>
  <c r="T537" i="208"/>
  <c r="U537" i="208"/>
  <c r="V537" i="208"/>
  <c r="W537" i="208"/>
  <c r="S544" i="208"/>
  <c r="T544" i="208"/>
  <c r="U544" i="208"/>
  <c r="V544" i="208"/>
  <c r="W544" i="208"/>
  <c r="W561" i="208" s="1"/>
  <c r="S548" i="208"/>
  <c r="T548" i="208"/>
  <c r="U548" i="208"/>
  <c r="V548" i="208"/>
  <c r="V561" i="208" s="1"/>
  <c r="W548" i="208"/>
  <c r="S552" i="208"/>
  <c r="T552" i="208"/>
  <c r="U552" i="208"/>
  <c r="V552" i="208"/>
  <c r="W552" i="208"/>
  <c r="S556" i="208"/>
  <c r="T556" i="208"/>
  <c r="U556" i="208"/>
  <c r="V556" i="208"/>
  <c r="W556" i="208"/>
  <c r="S560" i="208"/>
  <c r="T560" i="208"/>
  <c r="U560" i="208"/>
  <c r="V560" i="208"/>
  <c r="W560" i="208"/>
  <c r="S561" i="208"/>
  <c r="S567" i="208"/>
  <c r="T567" i="208"/>
  <c r="U567" i="208"/>
  <c r="V567" i="208"/>
  <c r="W567" i="208"/>
  <c r="S571" i="208"/>
  <c r="T571" i="208"/>
  <c r="U571" i="208"/>
  <c r="V571" i="208"/>
  <c r="W571" i="208"/>
  <c r="S575" i="208"/>
  <c r="S584" i="208" s="1"/>
  <c r="T575" i="208"/>
  <c r="U575" i="208"/>
  <c r="V575" i="208"/>
  <c r="W575" i="208"/>
  <c r="W584" i="208" s="1"/>
  <c r="S579" i="208"/>
  <c r="T579" i="208"/>
  <c r="U579" i="208"/>
  <c r="V579" i="208"/>
  <c r="W579" i="208"/>
  <c r="S583" i="208"/>
  <c r="AF31" i="210" s="1"/>
  <c r="T583" i="208"/>
  <c r="AH31" i="210" s="1"/>
  <c r="U583" i="208"/>
  <c r="AJ31" i="210" s="1"/>
  <c r="V583" i="208"/>
  <c r="W583" i="208"/>
  <c r="T584" i="208"/>
  <c r="U584" i="208"/>
  <c r="S359" i="208"/>
  <c r="T359" i="208"/>
  <c r="U359" i="208"/>
  <c r="V359" i="208"/>
  <c r="W359" i="208"/>
  <c r="S363" i="208"/>
  <c r="T363" i="208"/>
  <c r="U363" i="208"/>
  <c r="V363" i="208"/>
  <c r="W363" i="208"/>
  <c r="W376" i="208" s="1"/>
  <c r="S367" i="208"/>
  <c r="T367" i="208"/>
  <c r="U367" i="208"/>
  <c r="V367" i="208"/>
  <c r="W367" i="208"/>
  <c r="S371" i="208"/>
  <c r="T371" i="208"/>
  <c r="U371" i="208"/>
  <c r="V371" i="208"/>
  <c r="W371" i="208"/>
  <c r="S375" i="208"/>
  <c r="T375" i="208"/>
  <c r="U375" i="208"/>
  <c r="V375" i="208"/>
  <c r="W375" i="208"/>
  <c r="S376" i="208"/>
  <c r="V376" i="208"/>
  <c r="S382" i="208"/>
  <c r="T382" i="208"/>
  <c r="U382" i="208"/>
  <c r="U399" i="208" s="1"/>
  <c r="V382" i="208"/>
  <c r="W382" i="208"/>
  <c r="S386" i="208"/>
  <c r="T386" i="208"/>
  <c r="T399" i="208" s="1"/>
  <c r="U386" i="208"/>
  <c r="V386" i="208"/>
  <c r="W386" i="208"/>
  <c r="S390" i="208"/>
  <c r="S399" i="208" s="1"/>
  <c r="T390" i="208"/>
  <c r="U390" i="208"/>
  <c r="V390" i="208"/>
  <c r="W390" i="208"/>
  <c r="W399" i="208" s="1"/>
  <c r="S394" i="208"/>
  <c r="T394" i="208"/>
  <c r="U394" i="208"/>
  <c r="V394" i="208"/>
  <c r="W394" i="208"/>
  <c r="S398" i="208"/>
  <c r="T398" i="208"/>
  <c r="U398" i="208"/>
  <c r="V398" i="208"/>
  <c r="W398" i="208"/>
  <c r="S405" i="208"/>
  <c r="S422" i="208" s="1"/>
  <c r="T405" i="208"/>
  <c r="U405" i="208"/>
  <c r="V405" i="208"/>
  <c r="W405" i="208"/>
  <c r="S409" i="208"/>
  <c r="T409" i="208"/>
  <c r="U409" i="208"/>
  <c r="V409" i="208"/>
  <c r="W409" i="208"/>
  <c r="S413" i="208"/>
  <c r="T413" i="208"/>
  <c r="U413" i="208"/>
  <c r="U422" i="208" s="1"/>
  <c r="V413" i="208"/>
  <c r="W413" i="208"/>
  <c r="S417" i="208"/>
  <c r="T417" i="208"/>
  <c r="U417" i="208"/>
  <c r="V417" i="208"/>
  <c r="W417" i="208"/>
  <c r="S421" i="208"/>
  <c r="T421" i="208"/>
  <c r="U421" i="208"/>
  <c r="V421" i="208"/>
  <c r="W421" i="208"/>
  <c r="V422" i="208"/>
  <c r="W422" i="208"/>
  <c r="S428" i="208"/>
  <c r="T428" i="208"/>
  <c r="U428" i="208"/>
  <c r="V428" i="208"/>
  <c r="W428" i="208"/>
  <c r="S432" i="208"/>
  <c r="T432" i="208"/>
  <c r="U432" i="208"/>
  <c r="U445" i="208" s="1"/>
  <c r="V432" i="208"/>
  <c r="W432" i="208"/>
  <c r="S436" i="208"/>
  <c r="T436" i="208"/>
  <c r="U436" i="208"/>
  <c r="V436" i="208"/>
  <c r="W436" i="208"/>
  <c r="S440" i="208"/>
  <c r="T440" i="208"/>
  <c r="U440" i="208"/>
  <c r="V440" i="208"/>
  <c r="W440" i="208"/>
  <c r="S444" i="208"/>
  <c r="T444" i="208"/>
  <c r="U444" i="208"/>
  <c r="V444" i="208"/>
  <c r="W444" i="208"/>
  <c r="S451" i="208"/>
  <c r="T451" i="208"/>
  <c r="U451" i="208"/>
  <c r="V451" i="208"/>
  <c r="W451" i="208"/>
  <c r="S455" i="208"/>
  <c r="T455" i="208"/>
  <c r="U455" i="208"/>
  <c r="V455" i="208"/>
  <c r="V468" i="208" s="1"/>
  <c r="W455" i="208"/>
  <c r="S459" i="208"/>
  <c r="T459" i="208"/>
  <c r="U459" i="208"/>
  <c r="U468" i="208" s="1"/>
  <c r="V459" i="208"/>
  <c r="W459" i="208"/>
  <c r="S463" i="208"/>
  <c r="T463" i="208"/>
  <c r="U463" i="208"/>
  <c r="V463" i="208"/>
  <c r="W463" i="208"/>
  <c r="S467" i="208"/>
  <c r="T467" i="208"/>
  <c r="U467" i="208"/>
  <c r="V467" i="208"/>
  <c r="W467" i="208"/>
  <c r="S474" i="208"/>
  <c r="T474" i="208"/>
  <c r="U474" i="208"/>
  <c r="V474" i="208"/>
  <c r="W474" i="208"/>
  <c r="S478" i="208"/>
  <c r="T478" i="208"/>
  <c r="U478" i="208"/>
  <c r="U491" i="208" s="1"/>
  <c r="V478" i="208"/>
  <c r="W478" i="208"/>
  <c r="S482" i="208"/>
  <c r="T482" i="208"/>
  <c r="T491" i="208" s="1"/>
  <c r="U482" i="208"/>
  <c r="V482" i="208"/>
  <c r="W482" i="208"/>
  <c r="S486" i="208"/>
  <c r="T486" i="208"/>
  <c r="U486" i="208"/>
  <c r="V486" i="208"/>
  <c r="W486" i="208"/>
  <c r="S490" i="208"/>
  <c r="T490" i="208"/>
  <c r="U490" i="208"/>
  <c r="V490" i="208"/>
  <c r="W490" i="208"/>
  <c r="S497" i="208"/>
  <c r="T497" i="208"/>
  <c r="U497" i="208"/>
  <c r="V497" i="208"/>
  <c r="W497" i="208"/>
  <c r="W514" i="208" s="1"/>
  <c r="S501" i="208"/>
  <c r="T501" i="208"/>
  <c r="U501" i="208"/>
  <c r="V501" i="208"/>
  <c r="V514" i="208" s="1"/>
  <c r="W501" i="208"/>
  <c r="S505" i="208"/>
  <c r="T505" i="208"/>
  <c r="U505" i="208"/>
  <c r="V505" i="208"/>
  <c r="W505" i="208"/>
  <c r="S509" i="208"/>
  <c r="T509" i="208"/>
  <c r="U509" i="208"/>
  <c r="V509" i="208"/>
  <c r="W509" i="208"/>
  <c r="S513" i="208"/>
  <c r="T513" i="208"/>
  <c r="U513" i="208"/>
  <c r="V513" i="208"/>
  <c r="W513" i="208"/>
  <c r="S514" i="208"/>
  <c r="S243" i="208"/>
  <c r="T243" i="208"/>
  <c r="U243" i="208"/>
  <c r="V243" i="208"/>
  <c r="W243" i="208"/>
  <c r="S247" i="208"/>
  <c r="T247" i="208"/>
  <c r="U247" i="208"/>
  <c r="V247" i="208"/>
  <c r="W247" i="208"/>
  <c r="S251" i="208"/>
  <c r="S260" i="208" s="1"/>
  <c r="T251" i="208"/>
  <c r="U251" i="208"/>
  <c r="V251" i="208"/>
  <c r="W251" i="208"/>
  <c r="W260" i="208" s="1"/>
  <c r="AN16" i="210" s="1"/>
  <c r="S255" i="208"/>
  <c r="T255" i="208"/>
  <c r="U255" i="208"/>
  <c r="V255" i="208"/>
  <c r="W255" i="208"/>
  <c r="S259" i="208"/>
  <c r="T259" i="208"/>
  <c r="U259" i="208"/>
  <c r="V259" i="208"/>
  <c r="W259" i="208"/>
  <c r="T260" i="208"/>
  <c r="U260" i="208"/>
  <c r="S266" i="208"/>
  <c r="T266" i="208"/>
  <c r="U266" i="208"/>
  <c r="V266" i="208"/>
  <c r="W266" i="208"/>
  <c r="S270" i="208"/>
  <c r="T270" i="208"/>
  <c r="U270" i="208"/>
  <c r="V270" i="208"/>
  <c r="W270" i="208"/>
  <c r="W283" i="208" s="1"/>
  <c r="S274" i="208"/>
  <c r="T274" i="208"/>
  <c r="U274" i="208"/>
  <c r="V274" i="208"/>
  <c r="W274" i="208"/>
  <c r="S278" i="208"/>
  <c r="T278" i="208"/>
  <c r="U278" i="208"/>
  <c r="V278" i="208"/>
  <c r="W278" i="208"/>
  <c r="S282" i="208"/>
  <c r="T282" i="208"/>
  <c r="U282" i="208"/>
  <c r="V282" i="208"/>
  <c r="W282" i="208"/>
  <c r="S283" i="208"/>
  <c r="C18" i="255" s="1"/>
  <c r="V283" i="208"/>
  <c r="S289" i="208"/>
  <c r="T289" i="208"/>
  <c r="U289" i="208"/>
  <c r="U306" i="208" s="1"/>
  <c r="V289" i="208"/>
  <c r="W289" i="208"/>
  <c r="S293" i="208"/>
  <c r="T293" i="208"/>
  <c r="T306" i="208" s="1"/>
  <c r="U293" i="208"/>
  <c r="V293" i="208"/>
  <c r="W293" i="208"/>
  <c r="S297" i="208"/>
  <c r="S306" i="208" s="1"/>
  <c r="T297" i="208"/>
  <c r="U297" i="208"/>
  <c r="V297" i="208"/>
  <c r="W297" i="208"/>
  <c r="W306" i="208" s="1"/>
  <c r="S301" i="208"/>
  <c r="T301" i="208"/>
  <c r="U301" i="208"/>
  <c r="V301" i="208"/>
  <c r="W301" i="208"/>
  <c r="S305" i="208"/>
  <c r="T305" i="208"/>
  <c r="U305" i="208"/>
  <c r="V305" i="208"/>
  <c r="W305" i="208"/>
  <c r="S312" i="208"/>
  <c r="S329" i="208" s="1"/>
  <c r="T312" i="208"/>
  <c r="U312" i="208"/>
  <c r="V312" i="208"/>
  <c r="W312" i="208"/>
  <c r="S316" i="208"/>
  <c r="T316" i="208"/>
  <c r="U316" i="208"/>
  <c r="V316" i="208"/>
  <c r="W316" i="208"/>
  <c r="S320" i="208"/>
  <c r="T320" i="208"/>
  <c r="U320" i="208"/>
  <c r="U329" i="208" s="1"/>
  <c r="C20" i="257" s="1"/>
  <c r="V320" i="208"/>
  <c r="W320" i="208"/>
  <c r="S324" i="208"/>
  <c r="T324" i="208"/>
  <c r="U324" i="208"/>
  <c r="V324" i="208"/>
  <c r="W324" i="208"/>
  <c r="S328" i="208"/>
  <c r="T328" i="208"/>
  <c r="U328" i="208"/>
  <c r="V328" i="208"/>
  <c r="W328" i="208"/>
  <c r="V329" i="208"/>
  <c r="W329" i="208"/>
  <c r="S335" i="208"/>
  <c r="T335" i="208"/>
  <c r="U335" i="208"/>
  <c r="V335" i="208"/>
  <c r="W335" i="208"/>
  <c r="S339" i="208"/>
  <c r="T339" i="208"/>
  <c r="U339" i="208"/>
  <c r="U352" i="208" s="1"/>
  <c r="V339" i="208"/>
  <c r="W339" i="208"/>
  <c r="S343" i="208"/>
  <c r="T343" i="208"/>
  <c r="U343" i="208"/>
  <c r="V343" i="208"/>
  <c r="W343" i="208"/>
  <c r="S347" i="208"/>
  <c r="T347" i="208"/>
  <c r="U347" i="208"/>
  <c r="V347" i="208"/>
  <c r="W347" i="208"/>
  <c r="S351" i="208"/>
  <c r="T351" i="208"/>
  <c r="U351" i="208"/>
  <c r="V351" i="208"/>
  <c r="W351" i="208"/>
  <c r="S127" i="208"/>
  <c r="T127" i="208"/>
  <c r="U127" i="208"/>
  <c r="V127" i="208"/>
  <c r="W127" i="208"/>
  <c r="S131" i="208"/>
  <c r="T131" i="208"/>
  <c r="U131" i="208"/>
  <c r="V131" i="208"/>
  <c r="V144" i="208" s="1"/>
  <c r="W131" i="208"/>
  <c r="S135" i="208"/>
  <c r="T135" i="208"/>
  <c r="U135" i="208"/>
  <c r="U144" i="208" s="1"/>
  <c r="V135" i="208"/>
  <c r="W135" i="208"/>
  <c r="S139" i="208"/>
  <c r="T139" i="208"/>
  <c r="U139" i="208"/>
  <c r="V139" i="208"/>
  <c r="W139" i="208"/>
  <c r="S143" i="208"/>
  <c r="T143" i="208"/>
  <c r="U143" i="208"/>
  <c r="V143" i="208"/>
  <c r="W143" i="208"/>
  <c r="S150" i="208"/>
  <c r="K21" i="255" s="1"/>
  <c r="T150" i="208"/>
  <c r="K21" i="256" s="1"/>
  <c r="U150" i="208"/>
  <c r="K21" i="257" s="1"/>
  <c r="V150" i="208"/>
  <c r="W150" i="208"/>
  <c r="K21" i="259" s="1"/>
  <c r="S154" i="208"/>
  <c r="K25" i="255" s="1"/>
  <c r="T154" i="208"/>
  <c r="K25" i="256" s="1"/>
  <c r="U154" i="208"/>
  <c r="K25" i="257" s="1"/>
  <c r="V154" i="208"/>
  <c r="K25" i="258" s="1"/>
  <c r="W154" i="208"/>
  <c r="K25" i="259" s="1"/>
  <c r="S158" i="208"/>
  <c r="T158" i="208"/>
  <c r="K29" i="256" s="1"/>
  <c r="U158" i="208"/>
  <c r="K29" i="257" s="1"/>
  <c r="V158" i="208"/>
  <c r="K29" i="258" s="1"/>
  <c r="W158" i="208"/>
  <c r="S162" i="208"/>
  <c r="K33" i="255" s="1"/>
  <c r="T162" i="208"/>
  <c r="K33" i="256" s="1"/>
  <c r="U162" i="208"/>
  <c r="K33" i="257" s="1"/>
  <c r="V162" i="208"/>
  <c r="K33" i="258" s="1"/>
  <c r="W162" i="208"/>
  <c r="K33" i="259" s="1"/>
  <c r="S166" i="208"/>
  <c r="T166" i="208"/>
  <c r="U166" i="208"/>
  <c r="V166" i="208"/>
  <c r="W166" i="208"/>
  <c r="S173" i="208"/>
  <c r="T173" i="208"/>
  <c r="U173" i="208"/>
  <c r="V173" i="208"/>
  <c r="W173" i="208"/>
  <c r="W190" i="208" s="1"/>
  <c r="C13" i="259" s="1"/>
  <c r="S177" i="208"/>
  <c r="T177" i="208"/>
  <c r="U177" i="208"/>
  <c r="V177" i="208"/>
  <c r="V190" i="208" s="1"/>
  <c r="W177" i="208"/>
  <c r="S181" i="208"/>
  <c r="T181" i="208"/>
  <c r="U181" i="208"/>
  <c r="V181" i="208"/>
  <c r="W181" i="208"/>
  <c r="S185" i="208"/>
  <c r="T185" i="208"/>
  <c r="U185" i="208"/>
  <c r="V185" i="208"/>
  <c r="W185" i="208"/>
  <c r="S189" i="208"/>
  <c r="T189" i="208"/>
  <c r="U189" i="208"/>
  <c r="V189" i="208"/>
  <c r="W189" i="208"/>
  <c r="S190" i="208"/>
  <c r="S196" i="208"/>
  <c r="T196" i="208"/>
  <c r="U196" i="208"/>
  <c r="V196" i="208"/>
  <c r="W196" i="208"/>
  <c r="S200" i="208"/>
  <c r="T200" i="208"/>
  <c r="U200" i="208"/>
  <c r="V200" i="208"/>
  <c r="W200" i="208"/>
  <c r="S204" i="208"/>
  <c r="S213" i="208" s="1"/>
  <c r="T204" i="208"/>
  <c r="U204" i="208"/>
  <c r="V204" i="208"/>
  <c r="W204" i="208"/>
  <c r="W213" i="208" s="1"/>
  <c r="S208" i="208"/>
  <c r="T208" i="208"/>
  <c r="U208" i="208"/>
  <c r="V208" i="208"/>
  <c r="W208" i="208"/>
  <c r="S212" i="208"/>
  <c r="T212" i="208"/>
  <c r="U212" i="208"/>
  <c r="V212" i="208"/>
  <c r="W212" i="208"/>
  <c r="T213" i="208"/>
  <c r="U213" i="208"/>
  <c r="C14" i="257" s="1"/>
  <c r="S219" i="208"/>
  <c r="T219" i="208"/>
  <c r="U219" i="208"/>
  <c r="V219" i="208"/>
  <c r="W219" i="208"/>
  <c r="S223" i="208"/>
  <c r="T223" i="208"/>
  <c r="U223" i="208"/>
  <c r="V223" i="208"/>
  <c r="W223" i="208"/>
  <c r="W236" i="208" s="1"/>
  <c r="S227" i="208"/>
  <c r="T227" i="208"/>
  <c r="U227" i="208"/>
  <c r="V227" i="208"/>
  <c r="W227" i="208"/>
  <c r="S231" i="208"/>
  <c r="T231" i="208"/>
  <c r="U231" i="208"/>
  <c r="V231" i="208"/>
  <c r="W231" i="208"/>
  <c r="S235" i="208"/>
  <c r="T235" i="208"/>
  <c r="U235" i="208"/>
  <c r="V235" i="208"/>
  <c r="W235" i="208"/>
  <c r="S236" i="208"/>
  <c r="V236" i="208"/>
  <c r="S34" i="208"/>
  <c r="T34" i="208"/>
  <c r="U34" i="208"/>
  <c r="U51" i="208" s="1"/>
  <c r="V34" i="208"/>
  <c r="W34" i="208"/>
  <c r="S38" i="208"/>
  <c r="T38" i="208"/>
  <c r="T51" i="208" s="1"/>
  <c r="C6" i="256" s="1"/>
  <c r="U38" i="208"/>
  <c r="V38" i="208"/>
  <c r="W38" i="208"/>
  <c r="S42" i="208"/>
  <c r="S51" i="208" s="1"/>
  <c r="T42" i="208"/>
  <c r="U42" i="208"/>
  <c r="V42" i="208"/>
  <c r="W42" i="208"/>
  <c r="W51" i="208" s="1"/>
  <c r="S46" i="208"/>
  <c r="T46" i="208"/>
  <c r="U46" i="208"/>
  <c r="V46" i="208"/>
  <c r="W46" i="208"/>
  <c r="S50" i="208"/>
  <c r="T50" i="208"/>
  <c r="U50" i="208"/>
  <c r="V50" i="208"/>
  <c r="W50" i="208"/>
  <c r="S57" i="208"/>
  <c r="S74" i="208" s="1"/>
  <c r="T57" i="208"/>
  <c r="U57" i="208"/>
  <c r="V57" i="208"/>
  <c r="W57" i="208"/>
  <c r="S61" i="208"/>
  <c r="T61" i="208"/>
  <c r="U61" i="208"/>
  <c r="V61" i="208"/>
  <c r="W61" i="208"/>
  <c r="S65" i="208"/>
  <c r="T65" i="208"/>
  <c r="U65" i="208"/>
  <c r="U74" i="208" s="1"/>
  <c r="V65" i="208"/>
  <c r="W65" i="208"/>
  <c r="S69" i="208"/>
  <c r="T69" i="208"/>
  <c r="U69" i="208"/>
  <c r="V69" i="208"/>
  <c r="W69" i="208"/>
  <c r="S73" i="208"/>
  <c r="T73" i="208"/>
  <c r="U73" i="208"/>
  <c r="V73" i="208"/>
  <c r="W73" i="208"/>
  <c r="V74" i="208"/>
  <c r="C7" i="258" s="1"/>
  <c r="W74" i="208"/>
  <c r="S80" i="208"/>
  <c r="T80" i="208"/>
  <c r="U80" i="208"/>
  <c r="V80" i="208"/>
  <c r="W80" i="208"/>
  <c r="S84" i="208"/>
  <c r="T84" i="208"/>
  <c r="U84" i="208"/>
  <c r="V84" i="208"/>
  <c r="W84" i="208"/>
  <c r="S88" i="208"/>
  <c r="T88" i="208"/>
  <c r="U88" i="208"/>
  <c r="V88" i="208"/>
  <c r="W88" i="208"/>
  <c r="S92" i="208"/>
  <c r="T92" i="208"/>
  <c r="U92" i="208"/>
  <c r="V92" i="208"/>
  <c r="W92" i="208"/>
  <c r="S96" i="208"/>
  <c r="T96" i="208"/>
  <c r="U96" i="208"/>
  <c r="V96" i="208"/>
  <c r="W96" i="208"/>
  <c r="U97" i="208"/>
  <c r="S103" i="208"/>
  <c r="T103" i="208"/>
  <c r="U103" i="208"/>
  <c r="V103" i="208"/>
  <c r="W103" i="208"/>
  <c r="S107" i="208"/>
  <c r="T107" i="208"/>
  <c r="U107" i="208"/>
  <c r="V107" i="208"/>
  <c r="V120" i="208" s="1"/>
  <c r="W107" i="208"/>
  <c r="S111" i="208"/>
  <c r="T111" i="208"/>
  <c r="U111" i="208"/>
  <c r="U120" i="208" s="1"/>
  <c r="V111" i="208"/>
  <c r="W111" i="208"/>
  <c r="S115" i="208"/>
  <c r="T115" i="208"/>
  <c r="U115" i="208"/>
  <c r="V115" i="208"/>
  <c r="W115" i="208"/>
  <c r="S119" i="208"/>
  <c r="T119" i="208"/>
  <c r="U119" i="208"/>
  <c r="V119" i="208"/>
  <c r="W119" i="208"/>
  <c r="W120" i="208"/>
  <c r="S11" i="208"/>
  <c r="T11" i="208"/>
  <c r="U11" i="208"/>
  <c r="V11" i="208"/>
  <c r="W11" i="208"/>
  <c r="S15" i="208"/>
  <c r="T15" i="208"/>
  <c r="U15" i="208"/>
  <c r="U28" i="208" s="1"/>
  <c r="V15" i="208"/>
  <c r="W15" i="208"/>
  <c r="S19" i="208"/>
  <c r="T19" i="208"/>
  <c r="T28" i="208" s="1"/>
  <c r="U19" i="208"/>
  <c r="V19" i="208"/>
  <c r="W19" i="208"/>
  <c r="S23" i="208"/>
  <c r="T23" i="208"/>
  <c r="U23" i="208"/>
  <c r="V23" i="208"/>
  <c r="W23" i="208"/>
  <c r="S27" i="208"/>
  <c r="T27" i="208"/>
  <c r="U27" i="208"/>
  <c r="V27" i="208"/>
  <c r="W27" i="208"/>
  <c r="P69" i="207"/>
  <c r="Q69" i="207"/>
  <c r="R69" i="207"/>
  <c r="S69" i="207"/>
  <c r="T69" i="207"/>
  <c r="U69" i="207"/>
  <c r="P47" i="207"/>
  <c r="Q47" i="207"/>
  <c r="R47" i="207"/>
  <c r="S47" i="207"/>
  <c r="T47" i="207"/>
  <c r="U47" i="207"/>
  <c r="P25" i="207"/>
  <c r="Q25" i="207"/>
  <c r="R25" i="207"/>
  <c r="S25" i="207"/>
  <c r="T25" i="207"/>
  <c r="U25" i="207"/>
  <c r="C160" i="248"/>
  <c r="C159" i="248"/>
  <c r="C158" i="248"/>
  <c r="C157" i="248"/>
  <c r="C156" i="248"/>
  <c r="C155" i="248"/>
  <c r="C154" i="248"/>
  <c r="C160" i="247"/>
  <c r="C159" i="247"/>
  <c r="C158" i="247"/>
  <c r="C157" i="247"/>
  <c r="C156" i="247"/>
  <c r="C155" i="247"/>
  <c r="C154" i="247"/>
  <c r="C160" i="246"/>
  <c r="C159" i="246"/>
  <c r="C158" i="246"/>
  <c r="C157" i="246"/>
  <c r="C156" i="246"/>
  <c r="C155" i="246"/>
  <c r="C154" i="246"/>
  <c r="C160" i="245"/>
  <c r="C159" i="245"/>
  <c r="C158" i="245"/>
  <c r="C157" i="245"/>
  <c r="C156" i="245"/>
  <c r="C155" i="245"/>
  <c r="C154" i="245"/>
  <c r="C160" i="244"/>
  <c r="C159" i="244"/>
  <c r="C158" i="244"/>
  <c r="C157" i="244"/>
  <c r="C156" i="244"/>
  <c r="C155" i="244"/>
  <c r="C154" i="244"/>
  <c r="C160" i="243"/>
  <c r="C159" i="243"/>
  <c r="C158" i="243"/>
  <c r="C157" i="243"/>
  <c r="C156" i="243"/>
  <c r="C155" i="243"/>
  <c r="C154" i="243"/>
  <c r="C160" i="242"/>
  <c r="C159" i="242"/>
  <c r="C158" i="242"/>
  <c r="C157" i="242"/>
  <c r="C156" i="242"/>
  <c r="C155" i="242"/>
  <c r="C154" i="242"/>
  <c r="C160" i="241"/>
  <c r="C159" i="241"/>
  <c r="C158" i="241"/>
  <c r="C157" i="241"/>
  <c r="C156" i="241"/>
  <c r="C155" i="241"/>
  <c r="C154" i="241"/>
  <c r="C160" i="240"/>
  <c r="C159" i="240"/>
  <c r="C158" i="240"/>
  <c r="C157" i="240"/>
  <c r="C156" i="240"/>
  <c r="C155" i="240"/>
  <c r="C154" i="240"/>
  <c r="C160" i="239"/>
  <c r="C159" i="239"/>
  <c r="C158" i="239"/>
  <c r="C157" i="239"/>
  <c r="C156" i="239"/>
  <c r="C155" i="239"/>
  <c r="C154" i="239"/>
  <c r="C160" i="238"/>
  <c r="C159" i="238"/>
  <c r="C158" i="238"/>
  <c r="C157" i="238"/>
  <c r="C156" i="238"/>
  <c r="C155" i="238"/>
  <c r="C154" i="238"/>
  <c r="C160" i="237"/>
  <c r="C159" i="237"/>
  <c r="C158" i="237"/>
  <c r="C157" i="237"/>
  <c r="C156" i="237"/>
  <c r="C155" i="237"/>
  <c r="C154" i="237"/>
  <c r="C160" i="236"/>
  <c r="C159" i="236"/>
  <c r="C158" i="236"/>
  <c r="C157" i="236"/>
  <c r="C156" i="236"/>
  <c r="C155" i="236"/>
  <c r="C154" i="236"/>
  <c r="C160" i="235"/>
  <c r="C159" i="235"/>
  <c r="C158" i="235"/>
  <c r="C157" i="235"/>
  <c r="C156" i="235"/>
  <c r="C155" i="235"/>
  <c r="C154" i="235"/>
  <c r="A154" i="235"/>
  <c r="A155" i="235"/>
  <c r="A156" i="235"/>
  <c r="A157" i="235"/>
  <c r="A158" i="235"/>
  <c r="A159" i="235"/>
  <c r="A160" i="235"/>
  <c r="A154" i="236"/>
  <c r="A155" i="236"/>
  <c r="A156" i="236"/>
  <c r="A157" i="236"/>
  <c r="A158" i="236"/>
  <c r="A159" i="236"/>
  <c r="A160" i="236"/>
  <c r="A154" i="237"/>
  <c r="A155" i="237"/>
  <c r="A156" i="237"/>
  <c r="A157" i="237"/>
  <c r="A158" i="237"/>
  <c r="A159" i="237"/>
  <c r="A160" i="237"/>
  <c r="A154" i="238"/>
  <c r="A155" i="238"/>
  <c r="A156" i="238"/>
  <c r="A157" i="238"/>
  <c r="A158" i="238"/>
  <c r="A159" i="238"/>
  <c r="A160" i="238"/>
  <c r="A154" i="239"/>
  <c r="A155" i="239"/>
  <c r="A156" i="239"/>
  <c r="A157" i="239"/>
  <c r="A158" i="239"/>
  <c r="A159" i="239"/>
  <c r="A160" i="239"/>
  <c r="A154" i="240"/>
  <c r="A155" i="240"/>
  <c r="A156" i="240"/>
  <c r="A157" i="240"/>
  <c r="A158" i="240"/>
  <c r="A159" i="240"/>
  <c r="A160" i="240"/>
  <c r="A154" i="241"/>
  <c r="A155" i="241"/>
  <c r="A156" i="241"/>
  <c r="A157" i="241"/>
  <c r="A158" i="241"/>
  <c r="A159" i="241"/>
  <c r="A160" i="241"/>
  <c r="A154" i="242"/>
  <c r="A155" i="242"/>
  <c r="A156" i="242"/>
  <c r="A157" i="242"/>
  <c r="A158" i="242"/>
  <c r="A159" i="242"/>
  <c r="A160" i="242"/>
  <c r="A154" i="243"/>
  <c r="A155" i="243"/>
  <c r="A156" i="243"/>
  <c r="A157" i="243"/>
  <c r="A158" i="243"/>
  <c r="A159" i="243"/>
  <c r="A160" i="243"/>
  <c r="A154" i="244"/>
  <c r="A155" i="244"/>
  <c r="A156" i="244"/>
  <c r="A157" i="244"/>
  <c r="A158" i="244"/>
  <c r="A159" i="244"/>
  <c r="A160" i="244"/>
  <c r="A154" i="245"/>
  <c r="A155" i="245"/>
  <c r="A156" i="245"/>
  <c r="A157" i="245"/>
  <c r="A158" i="245"/>
  <c r="A159" i="245"/>
  <c r="A160" i="245"/>
  <c r="A154" i="246"/>
  <c r="A155" i="246"/>
  <c r="A156" i="246"/>
  <c r="A157" i="246"/>
  <c r="A158" i="246"/>
  <c r="A159" i="246"/>
  <c r="A160" i="246"/>
  <c r="A154" i="247"/>
  <c r="A155" i="247"/>
  <c r="A156" i="247"/>
  <c r="A157" i="247"/>
  <c r="A158" i="247"/>
  <c r="A159" i="247"/>
  <c r="A160" i="247"/>
  <c r="A154" i="248"/>
  <c r="A155" i="248"/>
  <c r="A156" i="248"/>
  <c r="A157" i="248"/>
  <c r="A158" i="248"/>
  <c r="A159" i="248"/>
  <c r="A160" i="248"/>
  <c r="A154" i="214"/>
  <c r="A155" i="214"/>
  <c r="A156" i="214"/>
  <c r="A157" i="214"/>
  <c r="A158" i="214"/>
  <c r="A159" i="214"/>
  <c r="A160" i="214"/>
  <c r="A153" i="235"/>
  <c r="A153" i="236"/>
  <c r="A153" i="237"/>
  <c r="A153" i="238"/>
  <c r="A153" i="239"/>
  <c r="A153" i="240"/>
  <c r="A153" i="241"/>
  <c r="A153" i="242"/>
  <c r="A153" i="243"/>
  <c r="A153" i="244"/>
  <c r="A153" i="245"/>
  <c r="A153" i="246"/>
  <c r="A153" i="247"/>
  <c r="A153" i="248"/>
  <c r="A153" i="214"/>
  <c r="Q109" i="214"/>
  <c r="Q110" i="214"/>
  <c r="Q111" i="214"/>
  <c r="AJ18" i="210" l="1"/>
  <c r="C19" i="257"/>
  <c r="C6" i="257"/>
  <c r="AJ5" i="210"/>
  <c r="AJ23" i="210"/>
  <c r="C5" i="256"/>
  <c r="AH4" i="210"/>
  <c r="V28" i="208"/>
  <c r="V97" i="208"/>
  <c r="C9" i="257"/>
  <c r="AJ8" i="210"/>
  <c r="C9" i="258"/>
  <c r="AL8" i="210"/>
  <c r="S120" i="208"/>
  <c r="T97" i="208"/>
  <c r="AL14" i="210"/>
  <c r="C15" i="258"/>
  <c r="C14" i="256"/>
  <c r="AH13" i="210"/>
  <c r="T352" i="208"/>
  <c r="C18" i="258"/>
  <c r="AL17" i="210"/>
  <c r="C17" i="256"/>
  <c r="AH16" i="210"/>
  <c r="T445" i="208"/>
  <c r="AL22" i="210"/>
  <c r="AH32" i="210"/>
  <c r="T611" i="208"/>
  <c r="AF56" i="210"/>
  <c r="C143" i="255"/>
  <c r="K154" i="258"/>
  <c r="V28" i="213"/>
  <c r="K150" i="259"/>
  <c r="W28" i="213"/>
  <c r="K146" i="256"/>
  <c r="T28" i="213"/>
  <c r="C7" i="255"/>
  <c r="AF6" i="210"/>
  <c r="C11" i="257"/>
  <c r="AJ10" i="210"/>
  <c r="W144" i="208"/>
  <c r="AF19" i="210"/>
  <c r="C20" i="255"/>
  <c r="C19" i="259"/>
  <c r="AN18" i="210"/>
  <c r="C19" i="256"/>
  <c r="AH18" i="210"/>
  <c r="AH27" i="210"/>
  <c r="W468" i="208"/>
  <c r="S468" i="208"/>
  <c r="AF24" i="210"/>
  <c r="AN23" i="210"/>
  <c r="AF23" i="210"/>
  <c r="AH23" i="210"/>
  <c r="AN22" i="210"/>
  <c r="AH30" i="210"/>
  <c r="AJ30" i="210"/>
  <c r="AJ36" i="210"/>
  <c r="AL36" i="210"/>
  <c r="W624" i="208"/>
  <c r="S624" i="208"/>
  <c r="AH43" i="210"/>
  <c r="AJ46" i="210"/>
  <c r="U61" i="229"/>
  <c r="U73" i="229" s="1"/>
  <c r="AJ26" i="210"/>
  <c r="C8" i="257"/>
  <c r="AJ7" i="210"/>
  <c r="C6" i="259"/>
  <c r="AN5" i="210"/>
  <c r="C6" i="255"/>
  <c r="AF5" i="210"/>
  <c r="AN14" i="210"/>
  <c r="C15" i="259"/>
  <c r="C11" i="258"/>
  <c r="AL10" i="210"/>
  <c r="S144" i="208"/>
  <c r="C19" i="255"/>
  <c r="AF18" i="210"/>
  <c r="C18" i="259"/>
  <c r="AN17" i="210"/>
  <c r="AJ27" i="210"/>
  <c r="AL26" i="210"/>
  <c r="C13" i="255"/>
  <c r="AF12" i="210"/>
  <c r="T190" i="208"/>
  <c r="AF28" i="210"/>
  <c r="T514" i="208"/>
  <c r="T561" i="208"/>
  <c r="K167" i="259"/>
  <c r="W52" i="213"/>
  <c r="S52" i="213"/>
  <c r="K167" i="255"/>
  <c r="C148" i="258"/>
  <c r="AL61" i="210"/>
  <c r="AH5" i="210"/>
  <c r="C5" i="257"/>
  <c r="AJ4" i="210"/>
  <c r="C9" i="259"/>
  <c r="AN8" i="210"/>
  <c r="C7" i="259"/>
  <c r="AN6" i="210"/>
  <c r="C13" i="258"/>
  <c r="AL12" i="210"/>
  <c r="AJ20" i="210"/>
  <c r="C21" i="257"/>
  <c r="V352" i="208"/>
  <c r="C20" i="259"/>
  <c r="AN19" i="210"/>
  <c r="AL28" i="210"/>
  <c r="AN28" i="210"/>
  <c r="AJ25" i="210"/>
  <c r="V445" i="208"/>
  <c r="AN24" i="210"/>
  <c r="V611" i="208"/>
  <c r="AN34" i="210"/>
  <c r="AF34" i="210"/>
  <c r="AH41" i="210"/>
  <c r="T30" i="229"/>
  <c r="AL49" i="210"/>
  <c r="V16" i="76"/>
  <c r="V19" i="76" s="1"/>
  <c r="AN51" i="210"/>
  <c r="W85" i="229"/>
  <c r="W97" i="229" s="1"/>
  <c r="S85" i="229"/>
  <c r="S97" i="229" s="1"/>
  <c r="AF51" i="210"/>
  <c r="AH52" i="210"/>
  <c r="T85" i="229"/>
  <c r="T97" i="229" s="1"/>
  <c r="O175" i="256"/>
  <c r="T100" i="213"/>
  <c r="O171" i="257"/>
  <c r="U100" i="213"/>
  <c r="O167" i="258"/>
  <c r="V100" i="213"/>
  <c r="C147" i="259"/>
  <c r="AN60" i="210"/>
  <c r="AF66" i="210"/>
  <c r="AN12" i="210"/>
  <c r="AJ42" i="210"/>
  <c r="C20" i="258"/>
  <c r="AL19" i="210"/>
  <c r="S97" i="208"/>
  <c r="C15" i="255"/>
  <c r="AF14" i="210"/>
  <c r="T236" i="208"/>
  <c r="K21" i="258"/>
  <c r="V167" i="208"/>
  <c r="W352" i="208"/>
  <c r="U514" i="208"/>
  <c r="W445" i="208"/>
  <c r="AL24" i="210"/>
  <c r="AF22" i="210"/>
  <c r="T376" i="208"/>
  <c r="U561" i="208"/>
  <c r="V538" i="208"/>
  <c r="W611" i="208"/>
  <c r="S611" i="208"/>
  <c r="AL34" i="210"/>
  <c r="S39" i="229"/>
  <c r="S6" i="76" s="1"/>
  <c r="S8" i="76" s="1"/>
  <c r="S81" i="255" s="1"/>
  <c r="AH42" i="210"/>
  <c r="AN44" i="210"/>
  <c r="AF44" i="210"/>
  <c r="AL51" i="210"/>
  <c r="V85" i="229"/>
  <c r="V97" i="229" s="1"/>
  <c r="AN52" i="210"/>
  <c r="AF52" i="210"/>
  <c r="AF54" i="210"/>
  <c r="T52" i="213"/>
  <c r="K175" i="256"/>
  <c r="C145" i="259"/>
  <c r="AN58" i="210"/>
  <c r="C147" i="256"/>
  <c r="AH60" i="210"/>
  <c r="S146" i="257"/>
  <c r="U124" i="213"/>
  <c r="AN99" i="210"/>
  <c r="AL53" i="210"/>
  <c r="AF41" i="210"/>
  <c r="W28" i="208"/>
  <c r="S28" i="208"/>
  <c r="T74" i="208"/>
  <c r="U236" i="208"/>
  <c r="V213" i="208"/>
  <c r="U167" i="208"/>
  <c r="K29" i="259"/>
  <c r="W167" i="208"/>
  <c r="K29" i="255"/>
  <c r="S167" i="208"/>
  <c r="T329" i="208"/>
  <c r="U283" i="208"/>
  <c r="V260" i="208"/>
  <c r="W491" i="208"/>
  <c r="S491" i="208"/>
  <c r="T422" i="208"/>
  <c r="U376" i="208"/>
  <c r="V584" i="208"/>
  <c r="W538" i="208"/>
  <c r="S538" i="208"/>
  <c r="AL44" i="210"/>
  <c r="W30" i="229"/>
  <c r="W39" i="229" s="1"/>
  <c r="T61" i="229"/>
  <c r="T73" i="229" s="1"/>
  <c r="AJ53" i="210"/>
  <c r="V52" i="213"/>
  <c r="T76" i="213"/>
  <c r="O146" i="257"/>
  <c r="U76" i="213"/>
  <c r="S124" i="213"/>
  <c r="S154" i="258"/>
  <c r="V124" i="213"/>
  <c r="S167" i="259"/>
  <c r="W148" i="213"/>
  <c r="S167" i="255"/>
  <c r="S148" i="213"/>
  <c r="W16" i="76"/>
  <c r="W19" i="76" s="1"/>
  <c r="T18" i="232"/>
  <c r="AJ61" i="210"/>
  <c r="AJ32" i="210"/>
  <c r="AJ19" i="210"/>
  <c r="AL54" i="210"/>
  <c r="W97" i="208"/>
  <c r="U190" i="208"/>
  <c r="S352" i="208"/>
  <c r="T283" i="208"/>
  <c r="V491" i="208"/>
  <c r="S445" i="208"/>
  <c r="T120" i="208"/>
  <c r="C7" i="257"/>
  <c r="AJ6" i="210"/>
  <c r="V51" i="208"/>
  <c r="C14" i="259"/>
  <c r="AN13" i="210"/>
  <c r="C14" i="255"/>
  <c r="AF13" i="210"/>
  <c r="T167" i="208"/>
  <c r="T144" i="208"/>
  <c r="V306" i="208"/>
  <c r="C17" i="257"/>
  <c r="AJ16" i="210"/>
  <c r="C17" i="255"/>
  <c r="AF16" i="210"/>
  <c r="T468" i="208"/>
  <c r="AJ24" i="210"/>
  <c r="V399" i="208"/>
  <c r="AN32" i="210"/>
  <c r="AF32" i="210"/>
  <c r="T624" i="208"/>
  <c r="U16" i="76"/>
  <c r="U19" i="76" s="1"/>
  <c r="AJ43" i="210"/>
  <c r="V61" i="229"/>
  <c r="V73" i="229" s="1"/>
  <c r="AN47" i="210"/>
  <c r="W61" i="229"/>
  <c r="W73" i="229" s="1"/>
  <c r="AF47" i="210"/>
  <c r="S61" i="229"/>
  <c r="S73" i="229" s="1"/>
  <c r="K146" i="257"/>
  <c r="U28" i="213"/>
  <c r="U52" i="213"/>
  <c r="C145" i="255"/>
  <c r="AF58" i="210"/>
  <c r="O154" i="258"/>
  <c r="V76" i="213"/>
  <c r="O167" i="259"/>
  <c r="W100" i="213"/>
  <c r="O167" i="255"/>
  <c r="S100" i="213"/>
  <c r="S175" i="256"/>
  <c r="T148" i="213"/>
  <c r="AF99" i="210"/>
  <c r="V18" i="232"/>
  <c r="AL46" i="210"/>
  <c r="B51" i="211"/>
  <c r="AN42" i="210"/>
  <c r="AF43" i="210"/>
  <c r="AL52" i="210"/>
  <c r="AH54" i="210"/>
  <c r="AN43" i="210"/>
  <c r="AJ54" i="210"/>
  <c r="AJ41" i="210"/>
  <c r="AL43" i="210"/>
  <c r="AL42" i="210"/>
  <c r="U30" i="229"/>
  <c r="U39" i="229" s="1"/>
  <c r="T16" i="76"/>
  <c r="T19" i="76" s="1"/>
  <c r="U18" i="232"/>
  <c r="AJ52" i="210"/>
  <c r="AN1" i="210"/>
  <c r="AL1" i="210"/>
  <c r="AJ1" i="210"/>
  <c r="AH1" i="210"/>
  <c r="AF1" i="210"/>
  <c r="W1" i="177"/>
  <c r="V1" i="177"/>
  <c r="U1" i="177"/>
  <c r="T1" i="177"/>
  <c r="S1" i="177"/>
  <c r="W1" i="230"/>
  <c r="V1" i="230"/>
  <c r="U1" i="230"/>
  <c r="T1" i="230"/>
  <c r="S1" i="230"/>
  <c r="W1" i="232"/>
  <c r="V1" i="232"/>
  <c r="U1" i="232"/>
  <c r="T1" i="232"/>
  <c r="S1" i="232"/>
  <c r="W1" i="76"/>
  <c r="V1" i="76"/>
  <c r="U1" i="76"/>
  <c r="T1" i="76"/>
  <c r="S1" i="76"/>
  <c r="W1" i="213"/>
  <c r="V1" i="213"/>
  <c r="U1" i="213"/>
  <c r="T1" i="213"/>
  <c r="S1" i="213"/>
  <c r="W1" i="229"/>
  <c r="V1" i="229"/>
  <c r="U1" i="229"/>
  <c r="T1" i="229"/>
  <c r="S1" i="229"/>
  <c r="W1" i="208"/>
  <c r="V1" i="208"/>
  <c r="U1" i="208"/>
  <c r="T1" i="208"/>
  <c r="S1" i="208"/>
  <c r="V1" i="54"/>
  <c r="U1" i="54"/>
  <c r="T1" i="54"/>
  <c r="S1" i="54"/>
  <c r="R1" i="54"/>
  <c r="U1" i="207"/>
  <c r="T1" i="207"/>
  <c r="S1" i="207"/>
  <c r="R1" i="207"/>
  <c r="Q1" i="207"/>
  <c r="W1" i="72"/>
  <c r="V1" i="72"/>
  <c r="U1" i="72"/>
  <c r="T1" i="72"/>
  <c r="S1" i="72"/>
  <c r="A91" i="210"/>
  <c r="D13" i="211" s="1"/>
  <c r="B91" i="210"/>
  <c r="D91" i="210"/>
  <c r="F91" i="210"/>
  <c r="H91" i="210"/>
  <c r="J91" i="210"/>
  <c r="L91" i="210"/>
  <c r="N91" i="210"/>
  <c r="P91" i="210"/>
  <c r="R91" i="210"/>
  <c r="T91" i="210"/>
  <c r="V91" i="210"/>
  <c r="X91" i="210"/>
  <c r="Z91" i="210"/>
  <c r="AB91" i="210"/>
  <c r="AD91" i="210"/>
  <c r="A92" i="210"/>
  <c r="D14" i="211" s="1"/>
  <c r="B92" i="210"/>
  <c r="D92" i="210"/>
  <c r="F92" i="210"/>
  <c r="H92" i="210"/>
  <c r="J92" i="210"/>
  <c r="L92" i="210"/>
  <c r="N92" i="210"/>
  <c r="P92" i="210"/>
  <c r="R92" i="210"/>
  <c r="T92" i="210"/>
  <c r="V92" i="210"/>
  <c r="X92" i="210"/>
  <c r="Z92" i="210"/>
  <c r="AB92" i="210"/>
  <c r="AD92" i="210"/>
  <c r="A93" i="210"/>
  <c r="D15" i="211" s="1"/>
  <c r="B93" i="210"/>
  <c r="D93" i="210"/>
  <c r="F93" i="210"/>
  <c r="H93" i="210"/>
  <c r="J93" i="210"/>
  <c r="L93" i="210"/>
  <c r="N93" i="210"/>
  <c r="P93" i="210"/>
  <c r="R93" i="210"/>
  <c r="T93" i="210"/>
  <c r="V93" i="210"/>
  <c r="X93" i="210"/>
  <c r="Z93" i="210"/>
  <c r="AB93" i="210"/>
  <c r="AD93" i="210"/>
  <c r="AF63" i="210" l="1"/>
  <c r="E14" i="211"/>
  <c r="E13" i="211"/>
  <c r="AL99" i="210"/>
  <c r="C148" i="256"/>
  <c r="AH61" i="210"/>
  <c r="C146" i="259"/>
  <c r="AN59" i="210"/>
  <c r="AJ66" i="210"/>
  <c r="C12" i="256"/>
  <c r="AH11" i="210"/>
  <c r="C9" i="256"/>
  <c r="AH8" i="210"/>
  <c r="AF20" i="210"/>
  <c r="C21" i="255"/>
  <c r="AN66" i="210"/>
  <c r="C145" i="257"/>
  <c r="AJ58" i="210"/>
  <c r="AF30" i="210"/>
  <c r="AH24" i="210"/>
  <c r="C18" i="257"/>
  <c r="AJ17" i="210"/>
  <c r="C12" i="259"/>
  <c r="AN11" i="210"/>
  <c r="C15" i="257"/>
  <c r="AJ14" i="210"/>
  <c r="C147" i="257"/>
  <c r="AJ60" i="210"/>
  <c r="AN20" i="210"/>
  <c r="C21" i="259"/>
  <c r="AL25" i="210"/>
  <c r="AH12" i="210"/>
  <c r="C13" i="256"/>
  <c r="S8" i="230"/>
  <c r="C11" i="259"/>
  <c r="AN10" i="210"/>
  <c r="C8" i="256"/>
  <c r="AH7" i="210"/>
  <c r="AJ99" i="210"/>
  <c r="AH36" i="210"/>
  <c r="AH26" i="210"/>
  <c r="C6" i="258"/>
  <c r="AL5" i="210"/>
  <c r="AF25" i="210"/>
  <c r="C13" i="257"/>
  <c r="AJ12" i="210"/>
  <c r="C148" i="255"/>
  <c r="AF61" i="210"/>
  <c r="C147" i="258"/>
  <c r="AL60" i="210"/>
  <c r="AN30" i="210"/>
  <c r="AF27" i="210"/>
  <c r="C20" i="256"/>
  <c r="AH19" i="210"/>
  <c r="C7" i="256"/>
  <c r="AH6" i="210"/>
  <c r="AH22" i="210"/>
  <c r="C12" i="258"/>
  <c r="AL11" i="210"/>
  <c r="C146" i="257"/>
  <c r="AJ59" i="210"/>
  <c r="AL20" i="210"/>
  <c r="C21" i="258"/>
  <c r="V21" i="76"/>
  <c r="S85" i="258" s="1"/>
  <c r="C144" i="255"/>
  <c r="AF57" i="210"/>
  <c r="AH28" i="210"/>
  <c r="S21" i="76"/>
  <c r="S85" i="255" s="1"/>
  <c r="C143" i="256"/>
  <c r="AH56" i="210"/>
  <c r="C143" i="258"/>
  <c r="AL56" i="210"/>
  <c r="C9" i="255"/>
  <c r="AF8" i="210"/>
  <c r="AH66" i="210"/>
  <c r="C146" i="255"/>
  <c r="AF59" i="210"/>
  <c r="C145" i="258"/>
  <c r="AL58" i="210"/>
  <c r="C144" i="257"/>
  <c r="AJ57" i="210"/>
  <c r="AL23" i="210"/>
  <c r="C19" i="258"/>
  <c r="AL18" i="210"/>
  <c r="AL27" i="210"/>
  <c r="C8" i="259"/>
  <c r="AN7" i="210"/>
  <c r="C145" i="256"/>
  <c r="AH58" i="210"/>
  <c r="V6" i="76"/>
  <c r="V8" i="76" s="1"/>
  <c r="S81" i="258" s="1"/>
  <c r="AL32" i="210"/>
  <c r="AN27" i="210"/>
  <c r="AF11" i="210"/>
  <c r="C12" i="255"/>
  <c r="AJ11" i="210"/>
  <c r="C12" i="257"/>
  <c r="C5" i="255"/>
  <c r="AF4" i="210"/>
  <c r="AN25" i="210"/>
  <c r="C8" i="255"/>
  <c r="AF7" i="210"/>
  <c r="AL66" i="210"/>
  <c r="T39" i="229"/>
  <c r="T8" i="230" s="1"/>
  <c r="C144" i="259"/>
  <c r="AN57" i="210"/>
  <c r="AF36" i="210"/>
  <c r="AF26" i="210"/>
  <c r="AH25" i="210"/>
  <c r="C8" i="258"/>
  <c r="AL7" i="210"/>
  <c r="E15" i="211"/>
  <c r="U8" i="230"/>
  <c r="U6" i="76"/>
  <c r="U8" i="76" s="1"/>
  <c r="S81" i="257" s="1"/>
  <c r="U21" i="76"/>
  <c r="S85" i="257" s="1"/>
  <c r="C143" i="257"/>
  <c r="AJ56" i="210"/>
  <c r="C11" i="256"/>
  <c r="C3" i="256" s="1"/>
  <c r="AH10" i="210"/>
  <c r="C18" i="256"/>
  <c r="AH17" i="210"/>
  <c r="AH99" i="210"/>
  <c r="C148" i="259"/>
  <c r="AN61" i="210"/>
  <c r="AF60" i="210"/>
  <c r="C147" i="255"/>
  <c r="C144" i="258"/>
  <c r="AL57" i="210"/>
  <c r="W21" i="76"/>
  <c r="S85" i="259" s="1"/>
  <c r="W8" i="230"/>
  <c r="W6" i="76"/>
  <c r="W8" i="76" s="1"/>
  <c r="S81" i="259" s="1"/>
  <c r="V8" i="230"/>
  <c r="AJ22" i="210"/>
  <c r="AL16" i="210"/>
  <c r="C17" i="258"/>
  <c r="AL13" i="210"/>
  <c r="C14" i="258"/>
  <c r="C5" i="259"/>
  <c r="AN4" i="210"/>
  <c r="C144" i="256"/>
  <c r="AH57" i="210"/>
  <c r="AL30" i="210"/>
  <c r="AJ28" i="210"/>
  <c r="C15" i="256"/>
  <c r="AH14" i="210"/>
  <c r="C146" i="258"/>
  <c r="AL59" i="210"/>
  <c r="C146" i="256"/>
  <c r="AH59" i="210"/>
  <c r="C3" i="257"/>
  <c r="C11" i="255"/>
  <c r="AF10" i="210"/>
  <c r="AN36" i="210"/>
  <c r="AN26" i="210"/>
  <c r="C143" i="259"/>
  <c r="AN56" i="210"/>
  <c r="C21" i="256"/>
  <c r="AH20" i="210"/>
  <c r="C5" i="258"/>
  <c r="C3" i="258" s="1"/>
  <c r="AL4" i="210"/>
  <c r="C1" i="232"/>
  <c r="C2" i="232"/>
  <c r="C1" i="213"/>
  <c r="C2" i="213"/>
  <c r="C2" i="208"/>
  <c r="C1" i="208"/>
  <c r="C153" i="256" l="1"/>
  <c r="T16" i="230"/>
  <c r="C3" i="259"/>
  <c r="AN63" i="210"/>
  <c r="AL63" i="210"/>
  <c r="T21" i="76"/>
  <c r="S85" i="256" s="1"/>
  <c r="C153" i="259"/>
  <c r="W16" i="230"/>
  <c r="AJ67" i="210"/>
  <c r="AN67" i="210"/>
  <c r="AJ63" i="210"/>
  <c r="AF67" i="210"/>
  <c r="T6" i="76"/>
  <c r="T8" i="76" s="1"/>
  <c r="S81" i="256" s="1"/>
  <c r="C153" i="258"/>
  <c r="V16" i="230"/>
  <c r="C153" i="257"/>
  <c r="U16" i="230"/>
  <c r="C3" i="255"/>
  <c r="AL67" i="210"/>
  <c r="C153" i="255"/>
  <c r="S16" i="230"/>
  <c r="G190" i="248"/>
  <c r="G189" i="248"/>
  <c r="G188" i="248"/>
  <c r="G187" i="248"/>
  <c r="G186" i="248"/>
  <c r="G185" i="248"/>
  <c r="G184" i="248"/>
  <c r="G183" i="248"/>
  <c r="S182" i="248"/>
  <c r="O182" i="248"/>
  <c r="K182" i="248"/>
  <c r="G182" i="248"/>
  <c r="S181" i="248"/>
  <c r="O181" i="248"/>
  <c r="K181" i="248"/>
  <c r="G181" i="248"/>
  <c r="S180" i="248"/>
  <c r="O180" i="248"/>
  <c r="K180" i="248"/>
  <c r="G180" i="248"/>
  <c r="G179" i="248"/>
  <c r="S178" i="248"/>
  <c r="O178" i="248"/>
  <c r="K178" i="248"/>
  <c r="G178" i="248"/>
  <c r="S177" i="248"/>
  <c r="O177" i="248"/>
  <c r="K177" i="248"/>
  <c r="G177" i="248"/>
  <c r="S176" i="248"/>
  <c r="O176" i="248"/>
  <c r="K176" i="248"/>
  <c r="G176" i="248"/>
  <c r="G175" i="248"/>
  <c r="S174" i="248"/>
  <c r="O174" i="248"/>
  <c r="K174" i="248"/>
  <c r="G174" i="248"/>
  <c r="S173" i="248"/>
  <c r="O173" i="248"/>
  <c r="K173" i="248"/>
  <c r="G173" i="248"/>
  <c r="S172" i="248"/>
  <c r="O172" i="248"/>
  <c r="K172" i="248"/>
  <c r="G172" i="248"/>
  <c r="G171" i="248"/>
  <c r="S170" i="248"/>
  <c r="O170" i="248"/>
  <c r="K170" i="248"/>
  <c r="G170" i="248"/>
  <c r="S169" i="248"/>
  <c r="O169" i="248"/>
  <c r="K169" i="248"/>
  <c r="G169" i="248"/>
  <c r="S168" i="248"/>
  <c r="O168" i="248"/>
  <c r="K168" i="248"/>
  <c r="G168" i="248"/>
  <c r="G167" i="248"/>
  <c r="S166" i="248"/>
  <c r="O166" i="248"/>
  <c r="K166" i="248"/>
  <c r="G166" i="248"/>
  <c r="S165" i="248"/>
  <c r="O165" i="248"/>
  <c r="K165" i="248"/>
  <c r="G165" i="248"/>
  <c r="S164" i="248"/>
  <c r="O164" i="248"/>
  <c r="K164" i="248"/>
  <c r="G164" i="248"/>
  <c r="S163" i="248"/>
  <c r="O163" i="248"/>
  <c r="K163" i="248"/>
  <c r="G163" i="248"/>
  <c r="G162" i="248"/>
  <c r="S161" i="248"/>
  <c r="O161" i="248"/>
  <c r="K161" i="248"/>
  <c r="G161" i="248"/>
  <c r="S160" i="248"/>
  <c r="O160" i="248"/>
  <c r="K160" i="248"/>
  <c r="G160" i="248"/>
  <c r="S159" i="248"/>
  <c r="O159" i="248"/>
  <c r="K159" i="248"/>
  <c r="G159" i="248"/>
  <c r="G158" i="248"/>
  <c r="S157" i="248"/>
  <c r="O157" i="248"/>
  <c r="K157" i="248"/>
  <c r="G157" i="248"/>
  <c r="S156" i="248"/>
  <c r="O156" i="248"/>
  <c r="K156" i="248"/>
  <c r="G156" i="248"/>
  <c r="S155" i="248"/>
  <c r="O155" i="248"/>
  <c r="K155" i="248"/>
  <c r="G155" i="248"/>
  <c r="G154" i="248"/>
  <c r="S153" i="248"/>
  <c r="O153" i="248"/>
  <c r="K153" i="248"/>
  <c r="G153" i="248"/>
  <c r="S152" i="248"/>
  <c r="O152" i="248"/>
  <c r="K152" i="248"/>
  <c r="G152" i="248"/>
  <c r="S151" i="248"/>
  <c r="O151" i="248"/>
  <c r="K151" i="248"/>
  <c r="G151" i="248"/>
  <c r="G150" i="248"/>
  <c r="S149" i="248"/>
  <c r="O149" i="248"/>
  <c r="K149" i="248"/>
  <c r="G149" i="248"/>
  <c r="S148" i="248"/>
  <c r="O148" i="248"/>
  <c r="K148" i="248"/>
  <c r="G148" i="248"/>
  <c r="S147" i="248"/>
  <c r="O147" i="248"/>
  <c r="K147" i="248"/>
  <c r="G147" i="248"/>
  <c r="G146" i="248"/>
  <c r="S145" i="248"/>
  <c r="O145" i="248"/>
  <c r="K145" i="248"/>
  <c r="G145" i="248"/>
  <c r="S144" i="248"/>
  <c r="O144" i="248"/>
  <c r="K144" i="248"/>
  <c r="G144" i="248"/>
  <c r="S143" i="248"/>
  <c r="O143" i="248"/>
  <c r="K143" i="248"/>
  <c r="G143" i="248"/>
  <c r="S142" i="248"/>
  <c r="O142" i="248"/>
  <c r="K142" i="248"/>
  <c r="G142" i="248"/>
  <c r="G141" i="248"/>
  <c r="S69" i="248"/>
  <c r="O69" i="248"/>
  <c r="K69" i="248"/>
  <c r="G69" i="248"/>
  <c r="C69" i="248"/>
  <c r="S68" i="248"/>
  <c r="O68" i="248"/>
  <c r="K68" i="248"/>
  <c r="G68" i="248"/>
  <c r="C68" i="248"/>
  <c r="S67" i="248"/>
  <c r="O67" i="248"/>
  <c r="K67" i="248"/>
  <c r="G67" i="248"/>
  <c r="C67" i="248"/>
  <c r="S65" i="248"/>
  <c r="O65" i="248"/>
  <c r="K65" i="248"/>
  <c r="G65" i="248"/>
  <c r="S64" i="248"/>
  <c r="O64" i="248"/>
  <c r="K64" i="248"/>
  <c r="G64" i="248"/>
  <c r="C64" i="248"/>
  <c r="S63" i="248"/>
  <c r="O63" i="248"/>
  <c r="K63" i="248"/>
  <c r="G63" i="248"/>
  <c r="C63" i="248"/>
  <c r="C62" i="248"/>
  <c r="S61" i="248"/>
  <c r="O61" i="248"/>
  <c r="K61" i="248"/>
  <c r="S60" i="248"/>
  <c r="O60" i="248"/>
  <c r="K60" i="248"/>
  <c r="G60" i="248"/>
  <c r="C60" i="248"/>
  <c r="S59" i="248"/>
  <c r="O59" i="248"/>
  <c r="K59" i="248"/>
  <c r="G59" i="248"/>
  <c r="C59" i="248"/>
  <c r="G58" i="248"/>
  <c r="C58" i="248"/>
  <c r="S57" i="248"/>
  <c r="O57" i="248"/>
  <c r="S56" i="248"/>
  <c r="O56" i="248"/>
  <c r="K56" i="248"/>
  <c r="G56" i="248"/>
  <c r="C56" i="248"/>
  <c r="S55" i="248"/>
  <c r="O55" i="248"/>
  <c r="K55" i="248"/>
  <c r="G55" i="248"/>
  <c r="C55" i="248"/>
  <c r="K54" i="248"/>
  <c r="G54" i="248"/>
  <c r="C54" i="248"/>
  <c r="S53" i="248"/>
  <c r="S52" i="248"/>
  <c r="O52" i="248"/>
  <c r="K52" i="248"/>
  <c r="G52" i="248"/>
  <c r="C52" i="248"/>
  <c r="S51" i="248"/>
  <c r="O51" i="248"/>
  <c r="K51" i="248"/>
  <c r="G51" i="248"/>
  <c r="C51" i="248"/>
  <c r="O50" i="248"/>
  <c r="K50" i="248"/>
  <c r="G50" i="248"/>
  <c r="C50" i="248"/>
  <c r="S48" i="248"/>
  <c r="O48" i="248"/>
  <c r="K48" i="248"/>
  <c r="G48" i="248"/>
  <c r="C48" i="248"/>
  <c r="S47" i="248"/>
  <c r="O47" i="248"/>
  <c r="K47" i="248"/>
  <c r="G47" i="248"/>
  <c r="C47" i="248"/>
  <c r="S46" i="248"/>
  <c r="O46" i="248"/>
  <c r="K46" i="248"/>
  <c r="G46" i="248"/>
  <c r="C46" i="248"/>
  <c r="S44" i="248"/>
  <c r="O44" i="248"/>
  <c r="K44" i="248"/>
  <c r="G44" i="248"/>
  <c r="S43" i="248"/>
  <c r="O43" i="248"/>
  <c r="K43" i="248"/>
  <c r="G43" i="248"/>
  <c r="C43" i="248"/>
  <c r="S42" i="248"/>
  <c r="O42" i="248"/>
  <c r="K42" i="248"/>
  <c r="G42" i="248"/>
  <c r="C42" i="248"/>
  <c r="C41" i="248"/>
  <c r="S40" i="248"/>
  <c r="O40" i="248"/>
  <c r="K40" i="248"/>
  <c r="S39" i="248"/>
  <c r="O39" i="248"/>
  <c r="K39" i="248"/>
  <c r="G39" i="248"/>
  <c r="C39" i="248"/>
  <c r="S38" i="248"/>
  <c r="O38" i="248"/>
  <c r="K38" i="248"/>
  <c r="G38" i="248"/>
  <c r="C38" i="248"/>
  <c r="G37" i="248"/>
  <c r="C37" i="248"/>
  <c r="S36" i="248"/>
  <c r="O36" i="248"/>
  <c r="S35" i="248"/>
  <c r="O35" i="248"/>
  <c r="K35" i="248"/>
  <c r="G35" i="248"/>
  <c r="C35" i="248"/>
  <c r="S34" i="248"/>
  <c r="O34" i="248"/>
  <c r="K34" i="248"/>
  <c r="G34" i="248"/>
  <c r="C34" i="248"/>
  <c r="G33" i="248"/>
  <c r="C33" i="248"/>
  <c r="S32" i="248"/>
  <c r="S31" i="248"/>
  <c r="O31" i="248"/>
  <c r="K31" i="248"/>
  <c r="G31" i="248"/>
  <c r="C31" i="248"/>
  <c r="S30" i="248"/>
  <c r="O30" i="248"/>
  <c r="K30" i="248"/>
  <c r="G30" i="248"/>
  <c r="C30" i="248"/>
  <c r="O29" i="248"/>
  <c r="G29" i="248"/>
  <c r="C29" i="248"/>
  <c r="S27" i="248"/>
  <c r="O27" i="248"/>
  <c r="K27" i="248"/>
  <c r="G27" i="248"/>
  <c r="C27" i="248"/>
  <c r="S26" i="248"/>
  <c r="O26" i="248"/>
  <c r="K26" i="248"/>
  <c r="G26" i="248"/>
  <c r="C26" i="248"/>
  <c r="S25" i="248"/>
  <c r="O25" i="248"/>
  <c r="G25" i="248"/>
  <c r="C25" i="248"/>
  <c r="S23" i="248"/>
  <c r="O23" i="248"/>
  <c r="K23" i="248"/>
  <c r="G23" i="248"/>
  <c r="S22" i="248"/>
  <c r="O22" i="248"/>
  <c r="K22" i="248"/>
  <c r="G22" i="248"/>
  <c r="S21" i="248"/>
  <c r="O21" i="248"/>
  <c r="G21" i="248"/>
  <c r="S19" i="248"/>
  <c r="O19" i="248"/>
  <c r="K19" i="248"/>
  <c r="S18" i="248"/>
  <c r="O18" i="248"/>
  <c r="K18" i="248"/>
  <c r="G18" i="248"/>
  <c r="S17" i="248"/>
  <c r="O17" i="248"/>
  <c r="K17" i="248"/>
  <c r="G17" i="248"/>
  <c r="G16" i="248"/>
  <c r="S15" i="248"/>
  <c r="O15" i="248"/>
  <c r="S14" i="248"/>
  <c r="O14" i="248"/>
  <c r="K14" i="248"/>
  <c r="G14" i="248"/>
  <c r="S13" i="248"/>
  <c r="O13" i="248"/>
  <c r="K13" i="248"/>
  <c r="G13" i="248"/>
  <c r="K12" i="248"/>
  <c r="G12" i="248"/>
  <c r="S11" i="248"/>
  <c r="S10" i="248"/>
  <c r="O10" i="248"/>
  <c r="K10" i="248"/>
  <c r="G10" i="248"/>
  <c r="S9" i="248"/>
  <c r="O9" i="248"/>
  <c r="K9" i="248"/>
  <c r="G9" i="248"/>
  <c r="O8" i="248"/>
  <c r="K8" i="248"/>
  <c r="G8" i="248"/>
  <c r="S6" i="248"/>
  <c r="O6" i="248"/>
  <c r="K6" i="248"/>
  <c r="G6" i="248"/>
  <c r="S5" i="248"/>
  <c r="O5" i="248"/>
  <c r="K5" i="248"/>
  <c r="G5" i="248"/>
  <c r="S4" i="248"/>
  <c r="O4" i="248"/>
  <c r="K4" i="248"/>
  <c r="G4" i="248"/>
  <c r="G190" i="247"/>
  <c r="G189" i="247"/>
  <c r="G188" i="247"/>
  <c r="G187" i="247"/>
  <c r="G186" i="247"/>
  <c r="G185" i="247"/>
  <c r="G184" i="247"/>
  <c r="G183" i="247"/>
  <c r="S182" i="247"/>
  <c r="O182" i="247"/>
  <c r="K182" i="247"/>
  <c r="G182" i="247"/>
  <c r="S181" i="247"/>
  <c r="O181" i="247"/>
  <c r="K181" i="247"/>
  <c r="G181" i="247"/>
  <c r="S180" i="247"/>
  <c r="O180" i="247"/>
  <c r="K180" i="247"/>
  <c r="G180" i="247"/>
  <c r="G179" i="247"/>
  <c r="S178" i="247"/>
  <c r="O178" i="247"/>
  <c r="K178" i="247"/>
  <c r="G178" i="247"/>
  <c r="S177" i="247"/>
  <c r="O177" i="247"/>
  <c r="K177" i="247"/>
  <c r="G177" i="247"/>
  <c r="S176" i="247"/>
  <c r="O176" i="247"/>
  <c r="K176" i="247"/>
  <c r="G176" i="247"/>
  <c r="G175" i="247"/>
  <c r="S174" i="247"/>
  <c r="O174" i="247"/>
  <c r="K174" i="247"/>
  <c r="G174" i="247"/>
  <c r="S173" i="247"/>
  <c r="O173" i="247"/>
  <c r="K173" i="247"/>
  <c r="G173" i="247"/>
  <c r="S172" i="247"/>
  <c r="O172" i="247"/>
  <c r="K172" i="247"/>
  <c r="G172" i="247"/>
  <c r="G171" i="247"/>
  <c r="S170" i="247"/>
  <c r="O170" i="247"/>
  <c r="K170" i="247"/>
  <c r="G170" i="247"/>
  <c r="S169" i="247"/>
  <c r="O169" i="247"/>
  <c r="K169" i="247"/>
  <c r="G169" i="247"/>
  <c r="S168" i="247"/>
  <c r="O168" i="247"/>
  <c r="K168" i="247"/>
  <c r="G168" i="247"/>
  <c r="G167" i="247"/>
  <c r="S166" i="247"/>
  <c r="O166" i="247"/>
  <c r="K166" i="247"/>
  <c r="G166" i="247"/>
  <c r="S165" i="247"/>
  <c r="O165" i="247"/>
  <c r="K165" i="247"/>
  <c r="G165" i="247"/>
  <c r="S164" i="247"/>
  <c r="O164" i="247"/>
  <c r="K164" i="247"/>
  <c r="G164" i="247"/>
  <c r="S163" i="247"/>
  <c r="O163" i="247"/>
  <c r="K163" i="247"/>
  <c r="G163" i="247"/>
  <c r="G162" i="247"/>
  <c r="S161" i="247"/>
  <c r="O161" i="247"/>
  <c r="K161" i="247"/>
  <c r="G161" i="247"/>
  <c r="S160" i="247"/>
  <c r="O160" i="247"/>
  <c r="K160" i="247"/>
  <c r="G160" i="247"/>
  <c r="S159" i="247"/>
  <c r="O159" i="247"/>
  <c r="K159" i="247"/>
  <c r="G159" i="247"/>
  <c r="G158" i="247"/>
  <c r="S157" i="247"/>
  <c r="O157" i="247"/>
  <c r="K157" i="247"/>
  <c r="G157" i="247"/>
  <c r="S156" i="247"/>
  <c r="O156" i="247"/>
  <c r="K156" i="247"/>
  <c r="G156" i="247"/>
  <c r="S155" i="247"/>
  <c r="O155" i="247"/>
  <c r="K155" i="247"/>
  <c r="G155" i="247"/>
  <c r="G154" i="247"/>
  <c r="S153" i="247"/>
  <c r="O153" i="247"/>
  <c r="K153" i="247"/>
  <c r="G153" i="247"/>
  <c r="S152" i="247"/>
  <c r="O152" i="247"/>
  <c r="K152" i="247"/>
  <c r="G152" i="247"/>
  <c r="S151" i="247"/>
  <c r="O151" i="247"/>
  <c r="K151" i="247"/>
  <c r="G151" i="247"/>
  <c r="G150" i="247"/>
  <c r="S149" i="247"/>
  <c r="O149" i="247"/>
  <c r="K149" i="247"/>
  <c r="G149" i="247"/>
  <c r="S148" i="247"/>
  <c r="O148" i="247"/>
  <c r="K148" i="247"/>
  <c r="G148" i="247"/>
  <c r="S147" i="247"/>
  <c r="O147" i="247"/>
  <c r="K147" i="247"/>
  <c r="G147" i="247"/>
  <c r="G146" i="247"/>
  <c r="S145" i="247"/>
  <c r="O145" i="247"/>
  <c r="K145" i="247"/>
  <c r="G145" i="247"/>
  <c r="S144" i="247"/>
  <c r="O144" i="247"/>
  <c r="K144" i="247"/>
  <c r="G144" i="247"/>
  <c r="S143" i="247"/>
  <c r="O143" i="247"/>
  <c r="K143" i="247"/>
  <c r="G143" i="247"/>
  <c r="S142" i="247"/>
  <c r="O142" i="247"/>
  <c r="K142" i="247"/>
  <c r="G142" i="247"/>
  <c r="G141" i="247"/>
  <c r="S69" i="247"/>
  <c r="O69" i="247"/>
  <c r="K69" i="247"/>
  <c r="G69" i="247"/>
  <c r="C69" i="247"/>
  <c r="S68" i="247"/>
  <c r="O68" i="247"/>
  <c r="K68" i="247"/>
  <c r="G68" i="247"/>
  <c r="C68" i="247"/>
  <c r="S67" i="247"/>
  <c r="O67" i="247"/>
  <c r="K67" i="247"/>
  <c r="G67" i="247"/>
  <c r="C67" i="247"/>
  <c r="S65" i="247"/>
  <c r="O65" i="247"/>
  <c r="K65" i="247"/>
  <c r="G65" i="247"/>
  <c r="S64" i="247"/>
  <c r="O64" i="247"/>
  <c r="K64" i="247"/>
  <c r="G64" i="247"/>
  <c r="C64" i="247"/>
  <c r="S63" i="247"/>
  <c r="O63" i="247"/>
  <c r="K63" i="247"/>
  <c r="G63" i="247"/>
  <c r="C63" i="247"/>
  <c r="C62" i="247"/>
  <c r="S61" i="247"/>
  <c r="O61" i="247"/>
  <c r="K61" i="247"/>
  <c r="S60" i="247"/>
  <c r="O60" i="247"/>
  <c r="K60" i="247"/>
  <c r="G60" i="247"/>
  <c r="C60" i="247"/>
  <c r="S59" i="247"/>
  <c r="O59" i="247"/>
  <c r="K59" i="247"/>
  <c r="G59" i="247"/>
  <c r="C59" i="247"/>
  <c r="G58" i="247"/>
  <c r="C58" i="247"/>
  <c r="S57" i="247"/>
  <c r="O57" i="247"/>
  <c r="S56" i="247"/>
  <c r="O56" i="247"/>
  <c r="K56" i="247"/>
  <c r="G56" i="247"/>
  <c r="C56" i="247"/>
  <c r="S55" i="247"/>
  <c r="O55" i="247"/>
  <c r="K55" i="247"/>
  <c r="G55" i="247"/>
  <c r="C55" i="247"/>
  <c r="K54" i="247"/>
  <c r="G54" i="247"/>
  <c r="C54" i="247"/>
  <c r="S53" i="247"/>
  <c r="S52" i="247"/>
  <c r="O52" i="247"/>
  <c r="K52" i="247"/>
  <c r="G52" i="247"/>
  <c r="C52" i="247"/>
  <c r="S51" i="247"/>
  <c r="O51" i="247"/>
  <c r="K51" i="247"/>
  <c r="G51" i="247"/>
  <c r="C51" i="247"/>
  <c r="O50" i="247"/>
  <c r="K50" i="247"/>
  <c r="G50" i="247"/>
  <c r="C50" i="247"/>
  <c r="S48" i="247"/>
  <c r="O48" i="247"/>
  <c r="K48" i="247"/>
  <c r="G48" i="247"/>
  <c r="C48" i="247"/>
  <c r="S47" i="247"/>
  <c r="O47" i="247"/>
  <c r="K47" i="247"/>
  <c r="G47" i="247"/>
  <c r="C47" i="247"/>
  <c r="S46" i="247"/>
  <c r="O46" i="247"/>
  <c r="K46" i="247"/>
  <c r="G46" i="247"/>
  <c r="C46" i="247"/>
  <c r="S44" i="247"/>
  <c r="O44" i="247"/>
  <c r="K44" i="247"/>
  <c r="G44" i="247"/>
  <c r="S43" i="247"/>
  <c r="O43" i="247"/>
  <c r="K43" i="247"/>
  <c r="G43" i="247"/>
  <c r="C43" i="247"/>
  <c r="S42" i="247"/>
  <c r="O42" i="247"/>
  <c r="K42" i="247"/>
  <c r="G42" i="247"/>
  <c r="C42" i="247"/>
  <c r="C41" i="247"/>
  <c r="S40" i="247"/>
  <c r="O40" i="247"/>
  <c r="K40" i="247"/>
  <c r="S39" i="247"/>
  <c r="O39" i="247"/>
  <c r="K39" i="247"/>
  <c r="G39" i="247"/>
  <c r="C39" i="247"/>
  <c r="S38" i="247"/>
  <c r="O38" i="247"/>
  <c r="K38" i="247"/>
  <c r="G38" i="247"/>
  <c r="C38" i="247"/>
  <c r="G37" i="247"/>
  <c r="C37" i="247"/>
  <c r="S36" i="247"/>
  <c r="O36" i="247"/>
  <c r="S35" i="247"/>
  <c r="O35" i="247"/>
  <c r="K35" i="247"/>
  <c r="G35" i="247"/>
  <c r="C35" i="247"/>
  <c r="S34" i="247"/>
  <c r="O34" i="247"/>
  <c r="K34" i="247"/>
  <c r="G34" i="247"/>
  <c r="C34" i="247"/>
  <c r="G33" i="247"/>
  <c r="C33" i="247"/>
  <c r="S32" i="247"/>
  <c r="S31" i="247"/>
  <c r="O31" i="247"/>
  <c r="K31" i="247"/>
  <c r="G31" i="247"/>
  <c r="C31" i="247"/>
  <c r="S30" i="247"/>
  <c r="O30" i="247"/>
  <c r="K30" i="247"/>
  <c r="G30" i="247"/>
  <c r="C30" i="247"/>
  <c r="O29" i="247"/>
  <c r="G29" i="247"/>
  <c r="C29" i="247"/>
  <c r="S27" i="247"/>
  <c r="O27" i="247"/>
  <c r="K27" i="247"/>
  <c r="G27" i="247"/>
  <c r="C27" i="247"/>
  <c r="S26" i="247"/>
  <c r="O26" i="247"/>
  <c r="K26" i="247"/>
  <c r="G26" i="247"/>
  <c r="C26" i="247"/>
  <c r="S25" i="247"/>
  <c r="O25" i="247"/>
  <c r="G25" i="247"/>
  <c r="C25" i="247"/>
  <c r="S23" i="247"/>
  <c r="O23" i="247"/>
  <c r="K23" i="247"/>
  <c r="G23" i="247"/>
  <c r="S22" i="247"/>
  <c r="O22" i="247"/>
  <c r="K22" i="247"/>
  <c r="G22" i="247"/>
  <c r="S21" i="247"/>
  <c r="O21" i="247"/>
  <c r="G21" i="247"/>
  <c r="S19" i="247"/>
  <c r="O19" i="247"/>
  <c r="K19" i="247"/>
  <c r="S18" i="247"/>
  <c r="O18" i="247"/>
  <c r="K18" i="247"/>
  <c r="G18" i="247"/>
  <c r="S17" i="247"/>
  <c r="O17" i="247"/>
  <c r="K17" i="247"/>
  <c r="G17" i="247"/>
  <c r="G16" i="247"/>
  <c r="S15" i="247"/>
  <c r="O15" i="247"/>
  <c r="S14" i="247"/>
  <c r="O14" i="247"/>
  <c r="K14" i="247"/>
  <c r="G14" i="247"/>
  <c r="S13" i="247"/>
  <c r="O13" i="247"/>
  <c r="K13" i="247"/>
  <c r="G13" i="247"/>
  <c r="K12" i="247"/>
  <c r="G12" i="247"/>
  <c r="S11" i="247"/>
  <c r="S10" i="247"/>
  <c r="O10" i="247"/>
  <c r="K10" i="247"/>
  <c r="G10" i="247"/>
  <c r="S9" i="247"/>
  <c r="O9" i="247"/>
  <c r="K9" i="247"/>
  <c r="G9" i="247"/>
  <c r="O8" i="247"/>
  <c r="K8" i="247"/>
  <c r="G8" i="247"/>
  <c r="S6" i="247"/>
  <c r="O6" i="247"/>
  <c r="K6" i="247"/>
  <c r="G6" i="247"/>
  <c r="S5" i="247"/>
  <c r="O5" i="247"/>
  <c r="K5" i="247"/>
  <c r="G5" i="247"/>
  <c r="S4" i="247"/>
  <c r="O4" i="247"/>
  <c r="K4" i="247"/>
  <c r="G4" i="247"/>
  <c r="G190" i="246"/>
  <c r="G189" i="246"/>
  <c r="G188" i="246"/>
  <c r="G187" i="246"/>
  <c r="G186" i="246"/>
  <c r="G185" i="246"/>
  <c r="G184" i="246"/>
  <c r="G183" i="246"/>
  <c r="S182" i="246"/>
  <c r="O182" i="246"/>
  <c r="K182" i="246"/>
  <c r="G182" i="246"/>
  <c r="S181" i="246"/>
  <c r="O181" i="246"/>
  <c r="K181" i="246"/>
  <c r="G181" i="246"/>
  <c r="S180" i="246"/>
  <c r="O180" i="246"/>
  <c r="K180" i="246"/>
  <c r="G180" i="246"/>
  <c r="G179" i="246"/>
  <c r="S178" i="246"/>
  <c r="O178" i="246"/>
  <c r="K178" i="246"/>
  <c r="G178" i="246"/>
  <c r="S177" i="246"/>
  <c r="O177" i="246"/>
  <c r="K177" i="246"/>
  <c r="G177" i="246"/>
  <c r="S176" i="246"/>
  <c r="O176" i="246"/>
  <c r="K176" i="246"/>
  <c r="G176" i="246"/>
  <c r="G175" i="246"/>
  <c r="S174" i="246"/>
  <c r="O174" i="246"/>
  <c r="K174" i="246"/>
  <c r="G174" i="246"/>
  <c r="S173" i="246"/>
  <c r="O173" i="246"/>
  <c r="K173" i="246"/>
  <c r="G173" i="246"/>
  <c r="S172" i="246"/>
  <c r="O172" i="246"/>
  <c r="K172" i="246"/>
  <c r="G172" i="246"/>
  <c r="G171" i="246"/>
  <c r="S170" i="246"/>
  <c r="O170" i="246"/>
  <c r="K170" i="246"/>
  <c r="G170" i="246"/>
  <c r="S169" i="246"/>
  <c r="O169" i="246"/>
  <c r="K169" i="246"/>
  <c r="G169" i="246"/>
  <c r="S168" i="246"/>
  <c r="O168" i="246"/>
  <c r="K168" i="246"/>
  <c r="G168" i="246"/>
  <c r="G167" i="246"/>
  <c r="S166" i="246"/>
  <c r="O166" i="246"/>
  <c r="K166" i="246"/>
  <c r="G166" i="246"/>
  <c r="S165" i="246"/>
  <c r="O165" i="246"/>
  <c r="K165" i="246"/>
  <c r="G165" i="246"/>
  <c r="S164" i="246"/>
  <c r="O164" i="246"/>
  <c r="K164" i="246"/>
  <c r="G164" i="246"/>
  <c r="S163" i="246"/>
  <c r="O163" i="246"/>
  <c r="K163" i="246"/>
  <c r="G163" i="246"/>
  <c r="G162" i="246"/>
  <c r="S161" i="246"/>
  <c r="O161" i="246"/>
  <c r="K161" i="246"/>
  <c r="G161" i="246"/>
  <c r="S160" i="246"/>
  <c r="O160" i="246"/>
  <c r="K160" i="246"/>
  <c r="G160" i="246"/>
  <c r="S159" i="246"/>
  <c r="O159" i="246"/>
  <c r="K159" i="246"/>
  <c r="G159" i="246"/>
  <c r="G158" i="246"/>
  <c r="S157" i="246"/>
  <c r="O157" i="246"/>
  <c r="K157" i="246"/>
  <c r="G157" i="246"/>
  <c r="S156" i="246"/>
  <c r="O156" i="246"/>
  <c r="K156" i="246"/>
  <c r="G156" i="246"/>
  <c r="S155" i="246"/>
  <c r="O155" i="246"/>
  <c r="K155" i="246"/>
  <c r="G155" i="246"/>
  <c r="G154" i="246"/>
  <c r="S153" i="246"/>
  <c r="O153" i="246"/>
  <c r="K153" i="246"/>
  <c r="G153" i="246"/>
  <c r="S152" i="246"/>
  <c r="O152" i="246"/>
  <c r="K152" i="246"/>
  <c r="G152" i="246"/>
  <c r="S151" i="246"/>
  <c r="O151" i="246"/>
  <c r="K151" i="246"/>
  <c r="G151" i="246"/>
  <c r="G150" i="246"/>
  <c r="S149" i="246"/>
  <c r="O149" i="246"/>
  <c r="K149" i="246"/>
  <c r="G149" i="246"/>
  <c r="S148" i="246"/>
  <c r="O148" i="246"/>
  <c r="K148" i="246"/>
  <c r="G148" i="246"/>
  <c r="S147" i="246"/>
  <c r="O147" i="246"/>
  <c r="K147" i="246"/>
  <c r="G147" i="246"/>
  <c r="G146" i="246"/>
  <c r="S145" i="246"/>
  <c r="O145" i="246"/>
  <c r="K145" i="246"/>
  <c r="G145" i="246"/>
  <c r="S144" i="246"/>
  <c r="O144" i="246"/>
  <c r="K144" i="246"/>
  <c r="G144" i="246"/>
  <c r="S143" i="246"/>
  <c r="O143" i="246"/>
  <c r="K143" i="246"/>
  <c r="G143" i="246"/>
  <c r="S142" i="246"/>
  <c r="O142" i="246"/>
  <c r="K142" i="246"/>
  <c r="G142" i="246"/>
  <c r="G141" i="246"/>
  <c r="S69" i="246"/>
  <c r="O69" i="246"/>
  <c r="K69" i="246"/>
  <c r="G69" i="246"/>
  <c r="C69" i="246"/>
  <c r="S68" i="246"/>
  <c r="O68" i="246"/>
  <c r="K68" i="246"/>
  <c r="G68" i="246"/>
  <c r="C68" i="246"/>
  <c r="S67" i="246"/>
  <c r="O67" i="246"/>
  <c r="K67" i="246"/>
  <c r="G67" i="246"/>
  <c r="C67" i="246"/>
  <c r="S65" i="246"/>
  <c r="O65" i="246"/>
  <c r="K65" i="246"/>
  <c r="G65" i="246"/>
  <c r="S64" i="246"/>
  <c r="O64" i="246"/>
  <c r="K64" i="246"/>
  <c r="G64" i="246"/>
  <c r="C64" i="246"/>
  <c r="S63" i="246"/>
  <c r="O63" i="246"/>
  <c r="K63" i="246"/>
  <c r="G63" i="246"/>
  <c r="C63" i="246"/>
  <c r="C62" i="246"/>
  <c r="S61" i="246"/>
  <c r="O61" i="246"/>
  <c r="K61" i="246"/>
  <c r="S60" i="246"/>
  <c r="O60" i="246"/>
  <c r="K60" i="246"/>
  <c r="G60" i="246"/>
  <c r="C60" i="246"/>
  <c r="S59" i="246"/>
  <c r="O59" i="246"/>
  <c r="K59" i="246"/>
  <c r="G59" i="246"/>
  <c r="C59" i="246"/>
  <c r="G58" i="246"/>
  <c r="C58" i="246"/>
  <c r="S57" i="246"/>
  <c r="O57" i="246"/>
  <c r="S56" i="246"/>
  <c r="O56" i="246"/>
  <c r="K56" i="246"/>
  <c r="G56" i="246"/>
  <c r="C56" i="246"/>
  <c r="S55" i="246"/>
  <c r="O55" i="246"/>
  <c r="K55" i="246"/>
  <c r="G55" i="246"/>
  <c r="C55" i="246"/>
  <c r="K54" i="246"/>
  <c r="G54" i="246"/>
  <c r="C54" i="246"/>
  <c r="S53" i="246"/>
  <c r="S52" i="246"/>
  <c r="O52" i="246"/>
  <c r="K52" i="246"/>
  <c r="G52" i="246"/>
  <c r="C52" i="246"/>
  <c r="S51" i="246"/>
  <c r="O51" i="246"/>
  <c r="K51" i="246"/>
  <c r="G51" i="246"/>
  <c r="C51" i="246"/>
  <c r="O50" i="246"/>
  <c r="K50" i="246"/>
  <c r="G50" i="246"/>
  <c r="C50" i="246"/>
  <c r="S48" i="246"/>
  <c r="O48" i="246"/>
  <c r="K48" i="246"/>
  <c r="G48" i="246"/>
  <c r="C48" i="246"/>
  <c r="S47" i="246"/>
  <c r="O47" i="246"/>
  <c r="K47" i="246"/>
  <c r="G47" i="246"/>
  <c r="C47" i="246"/>
  <c r="S46" i="246"/>
  <c r="O46" i="246"/>
  <c r="K46" i="246"/>
  <c r="G46" i="246"/>
  <c r="C46" i="246"/>
  <c r="S44" i="246"/>
  <c r="O44" i="246"/>
  <c r="K44" i="246"/>
  <c r="G44" i="246"/>
  <c r="S43" i="246"/>
  <c r="O43" i="246"/>
  <c r="K43" i="246"/>
  <c r="G43" i="246"/>
  <c r="C43" i="246"/>
  <c r="S42" i="246"/>
  <c r="O42" i="246"/>
  <c r="K42" i="246"/>
  <c r="G42" i="246"/>
  <c r="C42" i="246"/>
  <c r="C41" i="246"/>
  <c r="S40" i="246"/>
  <c r="O40" i="246"/>
  <c r="K40" i="246"/>
  <c r="S39" i="246"/>
  <c r="O39" i="246"/>
  <c r="K39" i="246"/>
  <c r="G39" i="246"/>
  <c r="C39" i="246"/>
  <c r="S38" i="246"/>
  <c r="O38" i="246"/>
  <c r="K38" i="246"/>
  <c r="G38" i="246"/>
  <c r="C38" i="246"/>
  <c r="G37" i="246"/>
  <c r="C37" i="246"/>
  <c r="S36" i="246"/>
  <c r="O36" i="246"/>
  <c r="S35" i="246"/>
  <c r="O35" i="246"/>
  <c r="K35" i="246"/>
  <c r="G35" i="246"/>
  <c r="C35" i="246"/>
  <c r="S34" i="246"/>
  <c r="O34" i="246"/>
  <c r="K34" i="246"/>
  <c r="G34" i="246"/>
  <c r="C34" i="246"/>
  <c r="G33" i="246"/>
  <c r="C33" i="246"/>
  <c r="S32" i="246"/>
  <c r="S31" i="246"/>
  <c r="O31" i="246"/>
  <c r="K31" i="246"/>
  <c r="G31" i="246"/>
  <c r="C31" i="246"/>
  <c r="S30" i="246"/>
  <c r="O30" i="246"/>
  <c r="K30" i="246"/>
  <c r="G30" i="246"/>
  <c r="C30" i="246"/>
  <c r="O29" i="246"/>
  <c r="G29" i="246"/>
  <c r="C29" i="246"/>
  <c r="S27" i="246"/>
  <c r="O27" i="246"/>
  <c r="K27" i="246"/>
  <c r="G27" i="246"/>
  <c r="C27" i="246"/>
  <c r="S26" i="246"/>
  <c r="O26" i="246"/>
  <c r="K26" i="246"/>
  <c r="G26" i="246"/>
  <c r="C26" i="246"/>
  <c r="S25" i="246"/>
  <c r="O25" i="246"/>
  <c r="G25" i="246"/>
  <c r="C25" i="246"/>
  <c r="S23" i="246"/>
  <c r="O23" i="246"/>
  <c r="K23" i="246"/>
  <c r="G23" i="246"/>
  <c r="S22" i="246"/>
  <c r="O22" i="246"/>
  <c r="K22" i="246"/>
  <c r="G22" i="246"/>
  <c r="S21" i="246"/>
  <c r="O21" i="246"/>
  <c r="G21" i="246"/>
  <c r="S19" i="246"/>
  <c r="O19" i="246"/>
  <c r="K19" i="246"/>
  <c r="S18" i="246"/>
  <c r="O18" i="246"/>
  <c r="K18" i="246"/>
  <c r="G18" i="246"/>
  <c r="S17" i="246"/>
  <c r="O17" i="246"/>
  <c r="K17" i="246"/>
  <c r="G17" i="246"/>
  <c r="G16" i="246"/>
  <c r="S15" i="246"/>
  <c r="O15" i="246"/>
  <c r="S14" i="246"/>
  <c r="O14" i="246"/>
  <c r="K14" i="246"/>
  <c r="G14" i="246"/>
  <c r="S13" i="246"/>
  <c r="O13" i="246"/>
  <c r="K13" i="246"/>
  <c r="G13" i="246"/>
  <c r="K12" i="246"/>
  <c r="G12" i="246"/>
  <c r="S11" i="246"/>
  <c r="S10" i="246"/>
  <c r="O10" i="246"/>
  <c r="K10" i="246"/>
  <c r="G10" i="246"/>
  <c r="S9" i="246"/>
  <c r="O9" i="246"/>
  <c r="K9" i="246"/>
  <c r="G9" i="246"/>
  <c r="O8" i="246"/>
  <c r="K8" i="246"/>
  <c r="G8" i="246"/>
  <c r="S6" i="246"/>
  <c r="O6" i="246"/>
  <c r="K6" i="246"/>
  <c r="G6" i="246"/>
  <c r="S5" i="246"/>
  <c r="O5" i="246"/>
  <c r="K5" i="246"/>
  <c r="G5" i="246"/>
  <c r="S4" i="246"/>
  <c r="O4" i="246"/>
  <c r="K4" i="246"/>
  <c r="G4" i="246"/>
  <c r="G190" i="245"/>
  <c r="G189" i="245"/>
  <c r="G188" i="245"/>
  <c r="G187" i="245"/>
  <c r="G186" i="245"/>
  <c r="G185" i="245"/>
  <c r="G184" i="245"/>
  <c r="G183" i="245"/>
  <c r="S182" i="245"/>
  <c r="O182" i="245"/>
  <c r="K182" i="245"/>
  <c r="G182" i="245"/>
  <c r="S181" i="245"/>
  <c r="O181" i="245"/>
  <c r="K181" i="245"/>
  <c r="G181" i="245"/>
  <c r="S180" i="245"/>
  <c r="O180" i="245"/>
  <c r="K180" i="245"/>
  <c r="G180" i="245"/>
  <c r="G179" i="245"/>
  <c r="S178" i="245"/>
  <c r="O178" i="245"/>
  <c r="K178" i="245"/>
  <c r="G178" i="245"/>
  <c r="S177" i="245"/>
  <c r="O177" i="245"/>
  <c r="K177" i="245"/>
  <c r="G177" i="245"/>
  <c r="S176" i="245"/>
  <c r="O176" i="245"/>
  <c r="K176" i="245"/>
  <c r="G176" i="245"/>
  <c r="G175" i="245"/>
  <c r="S174" i="245"/>
  <c r="O174" i="245"/>
  <c r="K174" i="245"/>
  <c r="G174" i="245"/>
  <c r="S173" i="245"/>
  <c r="O173" i="245"/>
  <c r="K173" i="245"/>
  <c r="G173" i="245"/>
  <c r="S172" i="245"/>
  <c r="O172" i="245"/>
  <c r="K172" i="245"/>
  <c r="G172" i="245"/>
  <c r="G171" i="245"/>
  <c r="S170" i="245"/>
  <c r="O170" i="245"/>
  <c r="K170" i="245"/>
  <c r="G170" i="245"/>
  <c r="S169" i="245"/>
  <c r="O169" i="245"/>
  <c r="K169" i="245"/>
  <c r="G169" i="245"/>
  <c r="S168" i="245"/>
  <c r="O168" i="245"/>
  <c r="K168" i="245"/>
  <c r="G168" i="245"/>
  <c r="G167" i="245"/>
  <c r="S166" i="245"/>
  <c r="O166" i="245"/>
  <c r="K166" i="245"/>
  <c r="G166" i="245"/>
  <c r="S165" i="245"/>
  <c r="O165" i="245"/>
  <c r="K165" i="245"/>
  <c r="G165" i="245"/>
  <c r="S164" i="245"/>
  <c r="O164" i="245"/>
  <c r="K164" i="245"/>
  <c r="G164" i="245"/>
  <c r="S163" i="245"/>
  <c r="O163" i="245"/>
  <c r="K163" i="245"/>
  <c r="G163" i="245"/>
  <c r="G162" i="245"/>
  <c r="S161" i="245"/>
  <c r="O161" i="245"/>
  <c r="K161" i="245"/>
  <c r="G161" i="245"/>
  <c r="S160" i="245"/>
  <c r="O160" i="245"/>
  <c r="K160" i="245"/>
  <c r="G160" i="245"/>
  <c r="S159" i="245"/>
  <c r="O159" i="245"/>
  <c r="K159" i="245"/>
  <c r="G159" i="245"/>
  <c r="G158" i="245"/>
  <c r="S157" i="245"/>
  <c r="O157" i="245"/>
  <c r="K157" i="245"/>
  <c r="G157" i="245"/>
  <c r="S156" i="245"/>
  <c r="O156" i="245"/>
  <c r="K156" i="245"/>
  <c r="G156" i="245"/>
  <c r="S155" i="245"/>
  <c r="O155" i="245"/>
  <c r="K155" i="245"/>
  <c r="G155" i="245"/>
  <c r="G154" i="245"/>
  <c r="S153" i="245"/>
  <c r="O153" i="245"/>
  <c r="K153" i="245"/>
  <c r="G153" i="245"/>
  <c r="S152" i="245"/>
  <c r="O152" i="245"/>
  <c r="K152" i="245"/>
  <c r="G152" i="245"/>
  <c r="S151" i="245"/>
  <c r="O151" i="245"/>
  <c r="K151" i="245"/>
  <c r="G151" i="245"/>
  <c r="G150" i="245"/>
  <c r="S149" i="245"/>
  <c r="O149" i="245"/>
  <c r="K149" i="245"/>
  <c r="G149" i="245"/>
  <c r="S148" i="245"/>
  <c r="O148" i="245"/>
  <c r="K148" i="245"/>
  <c r="G148" i="245"/>
  <c r="S147" i="245"/>
  <c r="O147" i="245"/>
  <c r="K147" i="245"/>
  <c r="G147" i="245"/>
  <c r="G146" i="245"/>
  <c r="S145" i="245"/>
  <c r="O145" i="245"/>
  <c r="K145" i="245"/>
  <c r="G145" i="245"/>
  <c r="S144" i="245"/>
  <c r="O144" i="245"/>
  <c r="K144" i="245"/>
  <c r="G144" i="245"/>
  <c r="S143" i="245"/>
  <c r="O143" i="245"/>
  <c r="K143" i="245"/>
  <c r="G143" i="245"/>
  <c r="S142" i="245"/>
  <c r="O142" i="245"/>
  <c r="K142" i="245"/>
  <c r="G142" i="245"/>
  <c r="G141" i="245"/>
  <c r="S69" i="245"/>
  <c r="O69" i="245"/>
  <c r="K69" i="245"/>
  <c r="G69" i="245"/>
  <c r="C69" i="245"/>
  <c r="S68" i="245"/>
  <c r="O68" i="245"/>
  <c r="K68" i="245"/>
  <c r="G68" i="245"/>
  <c r="C68" i="245"/>
  <c r="S67" i="245"/>
  <c r="O67" i="245"/>
  <c r="K67" i="245"/>
  <c r="G67" i="245"/>
  <c r="C67" i="245"/>
  <c r="S65" i="245"/>
  <c r="O65" i="245"/>
  <c r="K65" i="245"/>
  <c r="G65" i="245"/>
  <c r="S64" i="245"/>
  <c r="O64" i="245"/>
  <c r="K64" i="245"/>
  <c r="G64" i="245"/>
  <c r="C64" i="245"/>
  <c r="S63" i="245"/>
  <c r="O63" i="245"/>
  <c r="K63" i="245"/>
  <c r="G63" i="245"/>
  <c r="C63" i="245"/>
  <c r="C62" i="245"/>
  <c r="S61" i="245"/>
  <c r="O61" i="245"/>
  <c r="K61" i="245"/>
  <c r="S60" i="245"/>
  <c r="O60" i="245"/>
  <c r="K60" i="245"/>
  <c r="G60" i="245"/>
  <c r="C60" i="245"/>
  <c r="S59" i="245"/>
  <c r="O59" i="245"/>
  <c r="K59" i="245"/>
  <c r="G59" i="245"/>
  <c r="C59" i="245"/>
  <c r="G58" i="245"/>
  <c r="C58" i="245"/>
  <c r="S57" i="245"/>
  <c r="O57" i="245"/>
  <c r="S56" i="245"/>
  <c r="O56" i="245"/>
  <c r="K56" i="245"/>
  <c r="G56" i="245"/>
  <c r="C56" i="245"/>
  <c r="S55" i="245"/>
  <c r="O55" i="245"/>
  <c r="K55" i="245"/>
  <c r="G55" i="245"/>
  <c r="C55" i="245"/>
  <c r="K54" i="245"/>
  <c r="G54" i="245"/>
  <c r="C54" i="245"/>
  <c r="S53" i="245"/>
  <c r="S52" i="245"/>
  <c r="O52" i="245"/>
  <c r="K52" i="245"/>
  <c r="G52" i="245"/>
  <c r="C52" i="245"/>
  <c r="S51" i="245"/>
  <c r="O51" i="245"/>
  <c r="K51" i="245"/>
  <c r="G51" i="245"/>
  <c r="C51" i="245"/>
  <c r="O50" i="245"/>
  <c r="K50" i="245"/>
  <c r="G50" i="245"/>
  <c r="C50" i="245"/>
  <c r="S48" i="245"/>
  <c r="O48" i="245"/>
  <c r="K48" i="245"/>
  <c r="G48" i="245"/>
  <c r="C48" i="245"/>
  <c r="S47" i="245"/>
  <c r="O47" i="245"/>
  <c r="K47" i="245"/>
  <c r="G47" i="245"/>
  <c r="C47" i="245"/>
  <c r="S46" i="245"/>
  <c r="O46" i="245"/>
  <c r="K46" i="245"/>
  <c r="G46" i="245"/>
  <c r="C46" i="245"/>
  <c r="S44" i="245"/>
  <c r="O44" i="245"/>
  <c r="K44" i="245"/>
  <c r="G44" i="245"/>
  <c r="S43" i="245"/>
  <c r="O43" i="245"/>
  <c r="K43" i="245"/>
  <c r="G43" i="245"/>
  <c r="C43" i="245"/>
  <c r="S42" i="245"/>
  <c r="O42" i="245"/>
  <c r="K42" i="245"/>
  <c r="G42" i="245"/>
  <c r="C42" i="245"/>
  <c r="C41" i="245"/>
  <c r="S40" i="245"/>
  <c r="O40" i="245"/>
  <c r="K40" i="245"/>
  <c r="S39" i="245"/>
  <c r="O39" i="245"/>
  <c r="K39" i="245"/>
  <c r="G39" i="245"/>
  <c r="C39" i="245"/>
  <c r="S38" i="245"/>
  <c r="O38" i="245"/>
  <c r="K38" i="245"/>
  <c r="G38" i="245"/>
  <c r="C38" i="245"/>
  <c r="G37" i="245"/>
  <c r="C37" i="245"/>
  <c r="S36" i="245"/>
  <c r="O36" i="245"/>
  <c r="S35" i="245"/>
  <c r="O35" i="245"/>
  <c r="K35" i="245"/>
  <c r="G35" i="245"/>
  <c r="C35" i="245"/>
  <c r="S34" i="245"/>
  <c r="O34" i="245"/>
  <c r="K34" i="245"/>
  <c r="G34" i="245"/>
  <c r="C34" i="245"/>
  <c r="G33" i="245"/>
  <c r="C33" i="245"/>
  <c r="S32" i="245"/>
  <c r="S31" i="245"/>
  <c r="O31" i="245"/>
  <c r="K31" i="245"/>
  <c r="G31" i="245"/>
  <c r="C31" i="245"/>
  <c r="S30" i="245"/>
  <c r="O30" i="245"/>
  <c r="K30" i="245"/>
  <c r="G30" i="245"/>
  <c r="C30" i="245"/>
  <c r="O29" i="245"/>
  <c r="G29" i="245"/>
  <c r="C29" i="245"/>
  <c r="S27" i="245"/>
  <c r="O27" i="245"/>
  <c r="K27" i="245"/>
  <c r="G27" i="245"/>
  <c r="C27" i="245"/>
  <c r="S26" i="245"/>
  <c r="O26" i="245"/>
  <c r="K26" i="245"/>
  <c r="G26" i="245"/>
  <c r="C26" i="245"/>
  <c r="S25" i="245"/>
  <c r="O25" i="245"/>
  <c r="G25" i="245"/>
  <c r="C25" i="245"/>
  <c r="S23" i="245"/>
  <c r="O23" i="245"/>
  <c r="K23" i="245"/>
  <c r="G23" i="245"/>
  <c r="S22" i="245"/>
  <c r="O22" i="245"/>
  <c r="K22" i="245"/>
  <c r="G22" i="245"/>
  <c r="S21" i="245"/>
  <c r="O21" i="245"/>
  <c r="G21" i="245"/>
  <c r="S19" i="245"/>
  <c r="O19" i="245"/>
  <c r="K19" i="245"/>
  <c r="S18" i="245"/>
  <c r="O18" i="245"/>
  <c r="K18" i="245"/>
  <c r="G18" i="245"/>
  <c r="S17" i="245"/>
  <c r="O17" i="245"/>
  <c r="K17" i="245"/>
  <c r="G17" i="245"/>
  <c r="G16" i="245"/>
  <c r="S15" i="245"/>
  <c r="O15" i="245"/>
  <c r="S14" i="245"/>
  <c r="O14" i="245"/>
  <c r="K14" i="245"/>
  <c r="G14" i="245"/>
  <c r="S13" i="245"/>
  <c r="O13" i="245"/>
  <c r="K13" i="245"/>
  <c r="G13" i="245"/>
  <c r="K12" i="245"/>
  <c r="G12" i="245"/>
  <c r="S11" i="245"/>
  <c r="S10" i="245"/>
  <c r="O10" i="245"/>
  <c r="K10" i="245"/>
  <c r="G10" i="245"/>
  <c r="S9" i="245"/>
  <c r="O9" i="245"/>
  <c r="K9" i="245"/>
  <c r="G9" i="245"/>
  <c r="O8" i="245"/>
  <c r="K8" i="245"/>
  <c r="G8" i="245"/>
  <c r="S6" i="245"/>
  <c r="O6" i="245"/>
  <c r="K6" i="245"/>
  <c r="G6" i="245"/>
  <c r="S5" i="245"/>
  <c r="O5" i="245"/>
  <c r="K5" i="245"/>
  <c r="G5" i="245"/>
  <c r="S4" i="245"/>
  <c r="O4" i="245"/>
  <c r="K4" i="245"/>
  <c r="G4" i="245"/>
  <c r="G190" i="244"/>
  <c r="G189" i="244"/>
  <c r="G188" i="244"/>
  <c r="G187" i="244"/>
  <c r="G186" i="244"/>
  <c r="G185" i="244"/>
  <c r="G184" i="244"/>
  <c r="G183" i="244"/>
  <c r="S182" i="244"/>
  <c r="O182" i="244"/>
  <c r="K182" i="244"/>
  <c r="G182" i="244"/>
  <c r="S181" i="244"/>
  <c r="O181" i="244"/>
  <c r="K181" i="244"/>
  <c r="G181" i="244"/>
  <c r="S180" i="244"/>
  <c r="O180" i="244"/>
  <c r="K180" i="244"/>
  <c r="G180" i="244"/>
  <c r="G179" i="244"/>
  <c r="S178" i="244"/>
  <c r="O178" i="244"/>
  <c r="K178" i="244"/>
  <c r="G178" i="244"/>
  <c r="S177" i="244"/>
  <c r="O177" i="244"/>
  <c r="K177" i="244"/>
  <c r="G177" i="244"/>
  <c r="S176" i="244"/>
  <c r="O176" i="244"/>
  <c r="K176" i="244"/>
  <c r="G176" i="244"/>
  <c r="G175" i="244"/>
  <c r="S174" i="244"/>
  <c r="O174" i="244"/>
  <c r="K174" i="244"/>
  <c r="G174" i="244"/>
  <c r="S173" i="244"/>
  <c r="O173" i="244"/>
  <c r="K173" i="244"/>
  <c r="G173" i="244"/>
  <c r="S172" i="244"/>
  <c r="O172" i="244"/>
  <c r="K172" i="244"/>
  <c r="G172" i="244"/>
  <c r="G171" i="244"/>
  <c r="S170" i="244"/>
  <c r="O170" i="244"/>
  <c r="K170" i="244"/>
  <c r="G170" i="244"/>
  <c r="S169" i="244"/>
  <c r="O169" i="244"/>
  <c r="K169" i="244"/>
  <c r="G169" i="244"/>
  <c r="S168" i="244"/>
  <c r="O168" i="244"/>
  <c r="K168" i="244"/>
  <c r="G168" i="244"/>
  <c r="G167" i="244"/>
  <c r="S166" i="244"/>
  <c r="O166" i="244"/>
  <c r="K166" i="244"/>
  <c r="G166" i="244"/>
  <c r="S165" i="244"/>
  <c r="O165" i="244"/>
  <c r="K165" i="244"/>
  <c r="G165" i="244"/>
  <c r="S164" i="244"/>
  <c r="O164" i="244"/>
  <c r="K164" i="244"/>
  <c r="G164" i="244"/>
  <c r="S163" i="244"/>
  <c r="O163" i="244"/>
  <c r="K163" i="244"/>
  <c r="G163" i="244"/>
  <c r="G162" i="244"/>
  <c r="S161" i="244"/>
  <c r="O161" i="244"/>
  <c r="K161" i="244"/>
  <c r="G161" i="244"/>
  <c r="S160" i="244"/>
  <c r="O160" i="244"/>
  <c r="K160" i="244"/>
  <c r="G160" i="244"/>
  <c r="S159" i="244"/>
  <c r="O159" i="244"/>
  <c r="K159" i="244"/>
  <c r="G159" i="244"/>
  <c r="G158" i="244"/>
  <c r="S157" i="244"/>
  <c r="O157" i="244"/>
  <c r="K157" i="244"/>
  <c r="G157" i="244"/>
  <c r="S156" i="244"/>
  <c r="O156" i="244"/>
  <c r="K156" i="244"/>
  <c r="G156" i="244"/>
  <c r="S155" i="244"/>
  <c r="O155" i="244"/>
  <c r="K155" i="244"/>
  <c r="G155" i="244"/>
  <c r="G154" i="244"/>
  <c r="S153" i="244"/>
  <c r="O153" i="244"/>
  <c r="K153" i="244"/>
  <c r="G153" i="244"/>
  <c r="S152" i="244"/>
  <c r="O152" i="244"/>
  <c r="K152" i="244"/>
  <c r="G152" i="244"/>
  <c r="S151" i="244"/>
  <c r="O151" i="244"/>
  <c r="K151" i="244"/>
  <c r="G151" i="244"/>
  <c r="G150" i="244"/>
  <c r="S149" i="244"/>
  <c r="O149" i="244"/>
  <c r="K149" i="244"/>
  <c r="G149" i="244"/>
  <c r="S148" i="244"/>
  <c r="O148" i="244"/>
  <c r="K148" i="244"/>
  <c r="G148" i="244"/>
  <c r="S147" i="244"/>
  <c r="O147" i="244"/>
  <c r="K147" i="244"/>
  <c r="G147" i="244"/>
  <c r="G146" i="244"/>
  <c r="S145" i="244"/>
  <c r="O145" i="244"/>
  <c r="K145" i="244"/>
  <c r="G145" i="244"/>
  <c r="S144" i="244"/>
  <c r="O144" i="244"/>
  <c r="K144" i="244"/>
  <c r="G144" i="244"/>
  <c r="S143" i="244"/>
  <c r="O143" i="244"/>
  <c r="K143" i="244"/>
  <c r="G143" i="244"/>
  <c r="S142" i="244"/>
  <c r="O142" i="244"/>
  <c r="K142" i="244"/>
  <c r="G142" i="244"/>
  <c r="G141" i="244"/>
  <c r="S69" i="244"/>
  <c r="O69" i="244"/>
  <c r="K69" i="244"/>
  <c r="G69" i="244"/>
  <c r="C69" i="244"/>
  <c r="S68" i="244"/>
  <c r="O68" i="244"/>
  <c r="K68" i="244"/>
  <c r="G68" i="244"/>
  <c r="C68" i="244"/>
  <c r="S67" i="244"/>
  <c r="O67" i="244"/>
  <c r="K67" i="244"/>
  <c r="G67" i="244"/>
  <c r="C67" i="244"/>
  <c r="S65" i="244"/>
  <c r="O65" i="244"/>
  <c r="K65" i="244"/>
  <c r="G65" i="244"/>
  <c r="S64" i="244"/>
  <c r="O64" i="244"/>
  <c r="K64" i="244"/>
  <c r="G64" i="244"/>
  <c r="C64" i="244"/>
  <c r="S63" i="244"/>
  <c r="O63" i="244"/>
  <c r="K63" i="244"/>
  <c r="G63" i="244"/>
  <c r="C63" i="244"/>
  <c r="C62" i="244"/>
  <c r="S61" i="244"/>
  <c r="O61" i="244"/>
  <c r="K61" i="244"/>
  <c r="S60" i="244"/>
  <c r="O60" i="244"/>
  <c r="K60" i="244"/>
  <c r="G60" i="244"/>
  <c r="C60" i="244"/>
  <c r="S59" i="244"/>
  <c r="O59" i="244"/>
  <c r="K59" i="244"/>
  <c r="G59" i="244"/>
  <c r="C59" i="244"/>
  <c r="G58" i="244"/>
  <c r="C58" i="244"/>
  <c r="S57" i="244"/>
  <c r="O57" i="244"/>
  <c r="S56" i="244"/>
  <c r="O56" i="244"/>
  <c r="K56" i="244"/>
  <c r="G56" i="244"/>
  <c r="C56" i="244"/>
  <c r="S55" i="244"/>
  <c r="O55" i="244"/>
  <c r="K55" i="244"/>
  <c r="G55" i="244"/>
  <c r="C55" i="244"/>
  <c r="K54" i="244"/>
  <c r="G54" i="244"/>
  <c r="C54" i="244"/>
  <c r="S53" i="244"/>
  <c r="S52" i="244"/>
  <c r="O52" i="244"/>
  <c r="K52" i="244"/>
  <c r="G52" i="244"/>
  <c r="C52" i="244"/>
  <c r="S51" i="244"/>
  <c r="O51" i="244"/>
  <c r="K51" i="244"/>
  <c r="G51" i="244"/>
  <c r="C51" i="244"/>
  <c r="O50" i="244"/>
  <c r="K50" i="244"/>
  <c r="G50" i="244"/>
  <c r="C50" i="244"/>
  <c r="S48" i="244"/>
  <c r="O48" i="244"/>
  <c r="K48" i="244"/>
  <c r="G48" i="244"/>
  <c r="C48" i="244"/>
  <c r="S47" i="244"/>
  <c r="O47" i="244"/>
  <c r="K47" i="244"/>
  <c r="G47" i="244"/>
  <c r="C47" i="244"/>
  <c r="S46" i="244"/>
  <c r="O46" i="244"/>
  <c r="K46" i="244"/>
  <c r="G46" i="244"/>
  <c r="C46" i="244"/>
  <c r="S44" i="244"/>
  <c r="O44" i="244"/>
  <c r="K44" i="244"/>
  <c r="G44" i="244"/>
  <c r="S43" i="244"/>
  <c r="O43" i="244"/>
  <c r="K43" i="244"/>
  <c r="G43" i="244"/>
  <c r="C43" i="244"/>
  <c r="S42" i="244"/>
  <c r="O42" i="244"/>
  <c r="K42" i="244"/>
  <c r="G42" i="244"/>
  <c r="C42" i="244"/>
  <c r="C41" i="244"/>
  <c r="S40" i="244"/>
  <c r="O40" i="244"/>
  <c r="K40" i="244"/>
  <c r="S39" i="244"/>
  <c r="O39" i="244"/>
  <c r="K39" i="244"/>
  <c r="G39" i="244"/>
  <c r="C39" i="244"/>
  <c r="S38" i="244"/>
  <c r="O38" i="244"/>
  <c r="K38" i="244"/>
  <c r="G38" i="244"/>
  <c r="C38" i="244"/>
  <c r="G37" i="244"/>
  <c r="C37" i="244"/>
  <c r="S36" i="244"/>
  <c r="O36" i="244"/>
  <c r="S35" i="244"/>
  <c r="O35" i="244"/>
  <c r="K35" i="244"/>
  <c r="G35" i="244"/>
  <c r="C35" i="244"/>
  <c r="S34" i="244"/>
  <c r="O34" i="244"/>
  <c r="K34" i="244"/>
  <c r="G34" i="244"/>
  <c r="C34" i="244"/>
  <c r="G33" i="244"/>
  <c r="C33" i="244"/>
  <c r="S32" i="244"/>
  <c r="S31" i="244"/>
  <c r="O31" i="244"/>
  <c r="K31" i="244"/>
  <c r="G31" i="244"/>
  <c r="C31" i="244"/>
  <c r="S30" i="244"/>
  <c r="O30" i="244"/>
  <c r="K30" i="244"/>
  <c r="G30" i="244"/>
  <c r="C30" i="244"/>
  <c r="O29" i="244"/>
  <c r="G29" i="244"/>
  <c r="C29" i="244"/>
  <c r="S27" i="244"/>
  <c r="O27" i="244"/>
  <c r="K27" i="244"/>
  <c r="G27" i="244"/>
  <c r="C27" i="244"/>
  <c r="S26" i="244"/>
  <c r="O26" i="244"/>
  <c r="K26" i="244"/>
  <c r="G26" i="244"/>
  <c r="C26" i="244"/>
  <c r="S25" i="244"/>
  <c r="O25" i="244"/>
  <c r="G25" i="244"/>
  <c r="C25" i="244"/>
  <c r="S23" i="244"/>
  <c r="O23" i="244"/>
  <c r="K23" i="244"/>
  <c r="G23" i="244"/>
  <c r="S22" i="244"/>
  <c r="O22" i="244"/>
  <c r="K22" i="244"/>
  <c r="G22" i="244"/>
  <c r="S21" i="244"/>
  <c r="O21" i="244"/>
  <c r="G21" i="244"/>
  <c r="S19" i="244"/>
  <c r="O19" i="244"/>
  <c r="K19" i="244"/>
  <c r="S18" i="244"/>
  <c r="O18" i="244"/>
  <c r="K18" i="244"/>
  <c r="G18" i="244"/>
  <c r="S17" i="244"/>
  <c r="O17" i="244"/>
  <c r="K17" i="244"/>
  <c r="G17" i="244"/>
  <c r="G16" i="244"/>
  <c r="S15" i="244"/>
  <c r="O15" i="244"/>
  <c r="S14" i="244"/>
  <c r="O14" i="244"/>
  <c r="K14" i="244"/>
  <c r="G14" i="244"/>
  <c r="S13" i="244"/>
  <c r="O13" i="244"/>
  <c r="K13" i="244"/>
  <c r="G13" i="244"/>
  <c r="K12" i="244"/>
  <c r="G12" i="244"/>
  <c r="S11" i="244"/>
  <c r="S10" i="244"/>
  <c r="O10" i="244"/>
  <c r="K10" i="244"/>
  <c r="G10" i="244"/>
  <c r="S9" i="244"/>
  <c r="O9" i="244"/>
  <c r="K9" i="244"/>
  <c r="G9" i="244"/>
  <c r="O8" i="244"/>
  <c r="K8" i="244"/>
  <c r="G8" i="244"/>
  <c r="S6" i="244"/>
  <c r="O6" i="244"/>
  <c r="K6" i="244"/>
  <c r="G6" i="244"/>
  <c r="S5" i="244"/>
  <c r="O5" i="244"/>
  <c r="K5" i="244"/>
  <c r="G5" i="244"/>
  <c r="S4" i="244"/>
  <c r="O4" i="244"/>
  <c r="K4" i="244"/>
  <c r="G4" i="244"/>
  <c r="G190" i="243"/>
  <c r="G189" i="243"/>
  <c r="G188" i="243"/>
  <c r="G187" i="243"/>
  <c r="G186" i="243"/>
  <c r="G185" i="243"/>
  <c r="G184" i="243"/>
  <c r="G183" i="243"/>
  <c r="S182" i="243"/>
  <c r="O182" i="243"/>
  <c r="K182" i="243"/>
  <c r="G182" i="243"/>
  <c r="S181" i="243"/>
  <c r="O181" i="243"/>
  <c r="K181" i="243"/>
  <c r="G181" i="243"/>
  <c r="S180" i="243"/>
  <c r="O180" i="243"/>
  <c r="K180" i="243"/>
  <c r="G180" i="243"/>
  <c r="G179" i="243"/>
  <c r="S178" i="243"/>
  <c r="O178" i="243"/>
  <c r="K178" i="243"/>
  <c r="G178" i="243"/>
  <c r="S177" i="243"/>
  <c r="O177" i="243"/>
  <c r="K177" i="243"/>
  <c r="G177" i="243"/>
  <c r="S176" i="243"/>
  <c r="O176" i="243"/>
  <c r="K176" i="243"/>
  <c r="G176" i="243"/>
  <c r="G175" i="243"/>
  <c r="S174" i="243"/>
  <c r="O174" i="243"/>
  <c r="K174" i="243"/>
  <c r="G174" i="243"/>
  <c r="S173" i="243"/>
  <c r="O173" i="243"/>
  <c r="K173" i="243"/>
  <c r="G173" i="243"/>
  <c r="S172" i="243"/>
  <c r="O172" i="243"/>
  <c r="K172" i="243"/>
  <c r="G172" i="243"/>
  <c r="G171" i="243"/>
  <c r="S170" i="243"/>
  <c r="O170" i="243"/>
  <c r="K170" i="243"/>
  <c r="G170" i="243"/>
  <c r="S169" i="243"/>
  <c r="O169" i="243"/>
  <c r="K169" i="243"/>
  <c r="G169" i="243"/>
  <c r="S168" i="243"/>
  <c r="O168" i="243"/>
  <c r="K168" i="243"/>
  <c r="G168" i="243"/>
  <c r="G167" i="243"/>
  <c r="S166" i="243"/>
  <c r="O166" i="243"/>
  <c r="K166" i="243"/>
  <c r="G166" i="243"/>
  <c r="S165" i="243"/>
  <c r="O165" i="243"/>
  <c r="K165" i="243"/>
  <c r="G165" i="243"/>
  <c r="S164" i="243"/>
  <c r="O164" i="243"/>
  <c r="K164" i="243"/>
  <c r="G164" i="243"/>
  <c r="S163" i="243"/>
  <c r="O163" i="243"/>
  <c r="K163" i="243"/>
  <c r="G163" i="243"/>
  <c r="G162" i="243"/>
  <c r="S161" i="243"/>
  <c r="O161" i="243"/>
  <c r="K161" i="243"/>
  <c r="G161" i="243"/>
  <c r="S160" i="243"/>
  <c r="O160" i="243"/>
  <c r="K160" i="243"/>
  <c r="G160" i="243"/>
  <c r="S159" i="243"/>
  <c r="O159" i="243"/>
  <c r="K159" i="243"/>
  <c r="G159" i="243"/>
  <c r="G158" i="243"/>
  <c r="S157" i="243"/>
  <c r="O157" i="243"/>
  <c r="K157" i="243"/>
  <c r="G157" i="243"/>
  <c r="S156" i="243"/>
  <c r="O156" i="243"/>
  <c r="K156" i="243"/>
  <c r="G156" i="243"/>
  <c r="S155" i="243"/>
  <c r="O155" i="243"/>
  <c r="K155" i="243"/>
  <c r="G155" i="243"/>
  <c r="G154" i="243"/>
  <c r="S153" i="243"/>
  <c r="O153" i="243"/>
  <c r="K153" i="243"/>
  <c r="G153" i="243"/>
  <c r="S152" i="243"/>
  <c r="O152" i="243"/>
  <c r="K152" i="243"/>
  <c r="G152" i="243"/>
  <c r="S151" i="243"/>
  <c r="O151" i="243"/>
  <c r="K151" i="243"/>
  <c r="G151" i="243"/>
  <c r="G150" i="243"/>
  <c r="S149" i="243"/>
  <c r="O149" i="243"/>
  <c r="K149" i="243"/>
  <c r="G149" i="243"/>
  <c r="S148" i="243"/>
  <c r="O148" i="243"/>
  <c r="K148" i="243"/>
  <c r="G148" i="243"/>
  <c r="S147" i="243"/>
  <c r="O147" i="243"/>
  <c r="K147" i="243"/>
  <c r="G147" i="243"/>
  <c r="G146" i="243"/>
  <c r="S145" i="243"/>
  <c r="O145" i="243"/>
  <c r="K145" i="243"/>
  <c r="G145" i="243"/>
  <c r="S144" i="243"/>
  <c r="O144" i="243"/>
  <c r="K144" i="243"/>
  <c r="G144" i="243"/>
  <c r="S143" i="243"/>
  <c r="O143" i="243"/>
  <c r="K143" i="243"/>
  <c r="G143" i="243"/>
  <c r="S142" i="243"/>
  <c r="O142" i="243"/>
  <c r="K142" i="243"/>
  <c r="G142" i="243"/>
  <c r="G141" i="243"/>
  <c r="S69" i="243"/>
  <c r="O69" i="243"/>
  <c r="K69" i="243"/>
  <c r="G69" i="243"/>
  <c r="C69" i="243"/>
  <c r="S68" i="243"/>
  <c r="O68" i="243"/>
  <c r="K68" i="243"/>
  <c r="G68" i="243"/>
  <c r="C68" i="243"/>
  <c r="S67" i="243"/>
  <c r="O67" i="243"/>
  <c r="K67" i="243"/>
  <c r="G67" i="243"/>
  <c r="C67" i="243"/>
  <c r="S65" i="243"/>
  <c r="O65" i="243"/>
  <c r="K65" i="243"/>
  <c r="G65" i="243"/>
  <c r="S64" i="243"/>
  <c r="O64" i="243"/>
  <c r="K64" i="243"/>
  <c r="G64" i="243"/>
  <c r="C64" i="243"/>
  <c r="S63" i="243"/>
  <c r="O63" i="243"/>
  <c r="K63" i="243"/>
  <c r="G63" i="243"/>
  <c r="C63" i="243"/>
  <c r="C62" i="243"/>
  <c r="S61" i="243"/>
  <c r="O61" i="243"/>
  <c r="K61" i="243"/>
  <c r="S60" i="243"/>
  <c r="O60" i="243"/>
  <c r="K60" i="243"/>
  <c r="G60" i="243"/>
  <c r="C60" i="243"/>
  <c r="S59" i="243"/>
  <c r="O59" i="243"/>
  <c r="K59" i="243"/>
  <c r="G59" i="243"/>
  <c r="C59" i="243"/>
  <c r="G58" i="243"/>
  <c r="C58" i="243"/>
  <c r="S57" i="243"/>
  <c r="O57" i="243"/>
  <c r="S56" i="243"/>
  <c r="O56" i="243"/>
  <c r="K56" i="243"/>
  <c r="G56" i="243"/>
  <c r="C56" i="243"/>
  <c r="S55" i="243"/>
  <c r="O55" i="243"/>
  <c r="K55" i="243"/>
  <c r="G55" i="243"/>
  <c r="C55" i="243"/>
  <c r="K54" i="243"/>
  <c r="G54" i="243"/>
  <c r="C54" i="243"/>
  <c r="S53" i="243"/>
  <c r="S52" i="243"/>
  <c r="O52" i="243"/>
  <c r="K52" i="243"/>
  <c r="G52" i="243"/>
  <c r="C52" i="243"/>
  <c r="S51" i="243"/>
  <c r="O51" i="243"/>
  <c r="K51" i="243"/>
  <c r="G51" i="243"/>
  <c r="C51" i="243"/>
  <c r="O50" i="243"/>
  <c r="K50" i="243"/>
  <c r="G50" i="243"/>
  <c r="C50" i="243"/>
  <c r="S48" i="243"/>
  <c r="O48" i="243"/>
  <c r="K48" i="243"/>
  <c r="G48" i="243"/>
  <c r="C48" i="243"/>
  <c r="S47" i="243"/>
  <c r="O47" i="243"/>
  <c r="K47" i="243"/>
  <c r="G47" i="243"/>
  <c r="C47" i="243"/>
  <c r="S46" i="243"/>
  <c r="O46" i="243"/>
  <c r="K46" i="243"/>
  <c r="G46" i="243"/>
  <c r="C46" i="243"/>
  <c r="S44" i="243"/>
  <c r="O44" i="243"/>
  <c r="K44" i="243"/>
  <c r="G44" i="243"/>
  <c r="S43" i="243"/>
  <c r="O43" i="243"/>
  <c r="K43" i="243"/>
  <c r="G43" i="243"/>
  <c r="C43" i="243"/>
  <c r="S42" i="243"/>
  <c r="O42" i="243"/>
  <c r="K42" i="243"/>
  <c r="G42" i="243"/>
  <c r="C42" i="243"/>
  <c r="C41" i="243"/>
  <c r="S40" i="243"/>
  <c r="O40" i="243"/>
  <c r="K40" i="243"/>
  <c r="S39" i="243"/>
  <c r="O39" i="243"/>
  <c r="K39" i="243"/>
  <c r="G39" i="243"/>
  <c r="C39" i="243"/>
  <c r="S38" i="243"/>
  <c r="O38" i="243"/>
  <c r="K38" i="243"/>
  <c r="G38" i="243"/>
  <c r="C38" i="243"/>
  <c r="G37" i="243"/>
  <c r="C37" i="243"/>
  <c r="S36" i="243"/>
  <c r="O36" i="243"/>
  <c r="S35" i="243"/>
  <c r="O35" i="243"/>
  <c r="K35" i="243"/>
  <c r="G35" i="243"/>
  <c r="C35" i="243"/>
  <c r="S34" i="243"/>
  <c r="O34" i="243"/>
  <c r="K34" i="243"/>
  <c r="G34" i="243"/>
  <c r="C34" i="243"/>
  <c r="G33" i="243"/>
  <c r="C33" i="243"/>
  <c r="S32" i="243"/>
  <c r="S31" i="243"/>
  <c r="O31" i="243"/>
  <c r="K31" i="243"/>
  <c r="G31" i="243"/>
  <c r="C31" i="243"/>
  <c r="S30" i="243"/>
  <c r="O30" i="243"/>
  <c r="K30" i="243"/>
  <c r="G30" i="243"/>
  <c r="C30" i="243"/>
  <c r="O29" i="243"/>
  <c r="G29" i="243"/>
  <c r="C29" i="243"/>
  <c r="S27" i="243"/>
  <c r="O27" i="243"/>
  <c r="K27" i="243"/>
  <c r="G27" i="243"/>
  <c r="C27" i="243"/>
  <c r="S26" i="243"/>
  <c r="O26" i="243"/>
  <c r="K26" i="243"/>
  <c r="G26" i="243"/>
  <c r="C26" i="243"/>
  <c r="S25" i="243"/>
  <c r="O25" i="243"/>
  <c r="G25" i="243"/>
  <c r="C25" i="243"/>
  <c r="S23" i="243"/>
  <c r="O23" i="243"/>
  <c r="K23" i="243"/>
  <c r="G23" i="243"/>
  <c r="S22" i="243"/>
  <c r="O22" i="243"/>
  <c r="K22" i="243"/>
  <c r="G22" i="243"/>
  <c r="S21" i="243"/>
  <c r="O21" i="243"/>
  <c r="G21" i="243"/>
  <c r="S19" i="243"/>
  <c r="O19" i="243"/>
  <c r="K19" i="243"/>
  <c r="S18" i="243"/>
  <c r="O18" i="243"/>
  <c r="K18" i="243"/>
  <c r="G18" i="243"/>
  <c r="S17" i="243"/>
  <c r="O17" i="243"/>
  <c r="K17" i="243"/>
  <c r="G17" i="243"/>
  <c r="G16" i="243"/>
  <c r="S15" i="243"/>
  <c r="O15" i="243"/>
  <c r="S14" i="243"/>
  <c r="O14" i="243"/>
  <c r="K14" i="243"/>
  <c r="G14" i="243"/>
  <c r="S13" i="243"/>
  <c r="O13" i="243"/>
  <c r="K13" i="243"/>
  <c r="G13" i="243"/>
  <c r="K12" i="243"/>
  <c r="G12" i="243"/>
  <c r="S11" i="243"/>
  <c r="S10" i="243"/>
  <c r="O10" i="243"/>
  <c r="K10" i="243"/>
  <c r="G10" i="243"/>
  <c r="S9" i="243"/>
  <c r="O9" i="243"/>
  <c r="K9" i="243"/>
  <c r="G9" i="243"/>
  <c r="O8" i="243"/>
  <c r="K8" i="243"/>
  <c r="G8" i="243"/>
  <c r="S6" i="243"/>
  <c r="O6" i="243"/>
  <c r="K6" i="243"/>
  <c r="G6" i="243"/>
  <c r="S5" i="243"/>
  <c r="O5" i="243"/>
  <c r="K5" i="243"/>
  <c r="G5" i="243"/>
  <c r="S4" i="243"/>
  <c r="O4" i="243"/>
  <c r="K4" i="243"/>
  <c r="G4" i="243"/>
  <c r="G190" i="242"/>
  <c r="G189" i="242"/>
  <c r="G188" i="242"/>
  <c r="G187" i="242"/>
  <c r="G186" i="242"/>
  <c r="G185" i="242"/>
  <c r="G184" i="242"/>
  <c r="G183" i="242"/>
  <c r="S182" i="242"/>
  <c r="O182" i="242"/>
  <c r="K182" i="242"/>
  <c r="G182" i="242"/>
  <c r="S181" i="242"/>
  <c r="O181" i="242"/>
  <c r="K181" i="242"/>
  <c r="G181" i="242"/>
  <c r="S180" i="242"/>
  <c r="O180" i="242"/>
  <c r="K180" i="242"/>
  <c r="G180" i="242"/>
  <c r="G179" i="242"/>
  <c r="S178" i="242"/>
  <c r="O178" i="242"/>
  <c r="K178" i="242"/>
  <c r="G178" i="242"/>
  <c r="S177" i="242"/>
  <c r="O177" i="242"/>
  <c r="K177" i="242"/>
  <c r="G177" i="242"/>
  <c r="S176" i="242"/>
  <c r="O176" i="242"/>
  <c r="K176" i="242"/>
  <c r="G176" i="242"/>
  <c r="G175" i="242"/>
  <c r="S174" i="242"/>
  <c r="O174" i="242"/>
  <c r="K174" i="242"/>
  <c r="G174" i="242"/>
  <c r="S173" i="242"/>
  <c r="O173" i="242"/>
  <c r="K173" i="242"/>
  <c r="G173" i="242"/>
  <c r="S172" i="242"/>
  <c r="O172" i="242"/>
  <c r="K172" i="242"/>
  <c r="G172" i="242"/>
  <c r="G171" i="242"/>
  <c r="S170" i="242"/>
  <c r="O170" i="242"/>
  <c r="K170" i="242"/>
  <c r="G170" i="242"/>
  <c r="S169" i="242"/>
  <c r="O169" i="242"/>
  <c r="K169" i="242"/>
  <c r="G169" i="242"/>
  <c r="S168" i="242"/>
  <c r="O168" i="242"/>
  <c r="K168" i="242"/>
  <c r="G168" i="242"/>
  <c r="G167" i="242"/>
  <c r="S166" i="242"/>
  <c r="O166" i="242"/>
  <c r="K166" i="242"/>
  <c r="G166" i="242"/>
  <c r="S165" i="242"/>
  <c r="O165" i="242"/>
  <c r="K165" i="242"/>
  <c r="G165" i="242"/>
  <c r="S164" i="242"/>
  <c r="O164" i="242"/>
  <c r="K164" i="242"/>
  <c r="G164" i="242"/>
  <c r="S163" i="242"/>
  <c r="O163" i="242"/>
  <c r="K163" i="242"/>
  <c r="G163" i="242"/>
  <c r="G162" i="242"/>
  <c r="S161" i="242"/>
  <c r="O161" i="242"/>
  <c r="K161" i="242"/>
  <c r="G161" i="242"/>
  <c r="S160" i="242"/>
  <c r="O160" i="242"/>
  <c r="K160" i="242"/>
  <c r="G160" i="242"/>
  <c r="S159" i="242"/>
  <c r="O159" i="242"/>
  <c r="K159" i="242"/>
  <c r="G159" i="242"/>
  <c r="G158" i="242"/>
  <c r="S157" i="242"/>
  <c r="O157" i="242"/>
  <c r="K157" i="242"/>
  <c r="G157" i="242"/>
  <c r="S156" i="242"/>
  <c r="O156" i="242"/>
  <c r="K156" i="242"/>
  <c r="G156" i="242"/>
  <c r="S155" i="242"/>
  <c r="O155" i="242"/>
  <c r="K155" i="242"/>
  <c r="G155" i="242"/>
  <c r="G154" i="242"/>
  <c r="S153" i="242"/>
  <c r="O153" i="242"/>
  <c r="K153" i="242"/>
  <c r="G153" i="242"/>
  <c r="S152" i="242"/>
  <c r="O152" i="242"/>
  <c r="K152" i="242"/>
  <c r="G152" i="242"/>
  <c r="S151" i="242"/>
  <c r="O151" i="242"/>
  <c r="K151" i="242"/>
  <c r="G151" i="242"/>
  <c r="G150" i="242"/>
  <c r="S149" i="242"/>
  <c r="O149" i="242"/>
  <c r="K149" i="242"/>
  <c r="G149" i="242"/>
  <c r="S148" i="242"/>
  <c r="O148" i="242"/>
  <c r="K148" i="242"/>
  <c r="G148" i="242"/>
  <c r="S147" i="242"/>
  <c r="O147" i="242"/>
  <c r="K147" i="242"/>
  <c r="G147" i="242"/>
  <c r="G146" i="242"/>
  <c r="S145" i="242"/>
  <c r="O145" i="242"/>
  <c r="K145" i="242"/>
  <c r="G145" i="242"/>
  <c r="S144" i="242"/>
  <c r="O144" i="242"/>
  <c r="K144" i="242"/>
  <c r="G144" i="242"/>
  <c r="S143" i="242"/>
  <c r="O143" i="242"/>
  <c r="K143" i="242"/>
  <c r="G143" i="242"/>
  <c r="S142" i="242"/>
  <c r="O142" i="242"/>
  <c r="K142" i="242"/>
  <c r="G142" i="242"/>
  <c r="G141" i="242"/>
  <c r="S69" i="242"/>
  <c r="O69" i="242"/>
  <c r="K69" i="242"/>
  <c r="G69" i="242"/>
  <c r="C69" i="242"/>
  <c r="S68" i="242"/>
  <c r="O68" i="242"/>
  <c r="K68" i="242"/>
  <c r="G68" i="242"/>
  <c r="C68" i="242"/>
  <c r="S67" i="242"/>
  <c r="O67" i="242"/>
  <c r="K67" i="242"/>
  <c r="G67" i="242"/>
  <c r="C67" i="242"/>
  <c r="S65" i="242"/>
  <c r="O65" i="242"/>
  <c r="K65" i="242"/>
  <c r="G65" i="242"/>
  <c r="S64" i="242"/>
  <c r="O64" i="242"/>
  <c r="K64" i="242"/>
  <c r="G64" i="242"/>
  <c r="C64" i="242"/>
  <c r="S63" i="242"/>
  <c r="O63" i="242"/>
  <c r="K63" i="242"/>
  <c r="G63" i="242"/>
  <c r="C63" i="242"/>
  <c r="C62" i="242"/>
  <c r="S61" i="242"/>
  <c r="O61" i="242"/>
  <c r="K61" i="242"/>
  <c r="S60" i="242"/>
  <c r="O60" i="242"/>
  <c r="K60" i="242"/>
  <c r="G60" i="242"/>
  <c r="C60" i="242"/>
  <c r="S59" i="242"/>
  <c r="O59" i="242"/>
  <c r="K59" i="242"/>
  <c r="G59" i="242"/>
  <c r="C59" i="242"/>
  <c r="G58" i="242"/>
  <c r="C58" i="242"/>
  <c r="S57" i="242"/>
  <c r="O57" i="242"/>
  <c r="S56" i="242"/>
  <c r="O56" i="242"/>
  <c r="K56" i="242"/>
  <c r="G56" i="242"/>
  <c r="C56" i="242"/>
  <c r="S55" i="242"/>
  <c r="O55" i="242"/>
  <c r="K55" i="242"/>
  <c r="G55" i="242"/>
  <c r="C55" i="242"/>
  <c r="K54" i="242"/>
  <c r="G54" i="242"/>
  <c r="C54" i="242"/>
  <c r="S53" i="242"/>
  <c r="S52" i="242"/>
  <c r="O52" i="242"/>
  <c r="K52" i="242"/>
  <c r="G52" i="242"/>
  <c r="C52" i="242"/>
  <c r="S51" i="242"/>
  <c r="O51" i="242"/>
  <c r="K51" i="242"/>
  <c r="G51" i="242"/>
  <c r="C51" i="242"/>
  <c r="O50" i="242"/>
  <c r="K50" i="242"/>
  <c r="G50" i="242"/>
  <c r="C50" i="242"/>
  <c r="S48" i="242"/>
  <c r="O48" i="242"/>
  <c r="K48" i="242"/>
  <c r="G48" i="242"/>
  <c r="C48" i="242"/>
  <c r="S47" i="242"/>
  <c r="O47" i="242"/>
  <c r="K47" i="242"/>
  <c r="G47" i="242"/>
  <c r="C47" i="242"/>
  <c r="S46" i="242"/>
  <c r="O46" i="242"/>
  <c r="K46" i="242"/>
  <c r="G46" i="242"/>
  <c r="C46" i="242"/>
  <c r="S44" i="242"/>
  <c r="O44" i="242"/>
  <c r="K44" i="242"/>
  <c r="G44" i="242"/>
  <c r="S43" i="242"/>
  <c r="O43" i="242"/>
  <c r="K43" i="242"/>
  <c r="G43" i="242"/>
  <c r="C43" i="242"/>
  <c r="S42" i="242"/>
  <c r="O42" i="242"/>
  <c r="K42" i="242"/>
  <c r="G42" i="242"/>
  <c r="C42" i="242"/>
  <c r="C41" i="242"/>
  <c r="S40" i="242"/>
  <c r="O40" i="242"/>
  <c r="K40" i="242"/>
  <c r="S39" i="242"/>
  <c r="O39" i="242"/>
  <c r="K39" i="242"/>
  <c r="G39" i="242"/>
  <c r="C39" i="242"/>
  <c r="S38" i="242"/>
  <c r="O38" i="242"/>
  <c r="K38" i="242"/>
  <c r="G38" i="242"/>
  <c r="C38" i="242"/>
  <c r="G37" i="242"/>
  <c r="C37" i="242"/>
  <c r="S36" i="242"/>
  <c r="O36" i="242"/>
  <c r="S35" i="242"/>
  <c r="O35" i="242"/>
  <c r="K35" i="242"/>
  <c r="G35" i="242"/>
  <c r="C35" i="242"/>
  <c r="S34" i="242"/>
  <c r="O34" i="242"/>
  <c r="K34" i="242"/>
  <c r="G34" i="242"/>
  <c r="C34" i="242"/>
  <c r="G33" i="242"/>
  <c r="C33" i="242"/>
  <c r="S32" i="242"/>
  <c r="S31" i="242"/>
  <c r="O31" i="242"/>
  <c r="K31" i="242"/>
  <c r="G31" i="242"/>
  <c r="C31" i="242"/>
  <c r="S30" i="242"/>
  <c r="O30" i="242"/>
  <c r="K30" i="242"/>
  <c r="G30" i="242"/>
  <c r="C30" i="242"/>
  <c r="O29" i="242"/>
  <c r="G29" i="242"/>
  <c r="C29" i="242"/>
  <c r="S27" i="242"/>
  <c r="O27" i="242"/>
  <c r="K27" i="242"/>
  <c r="G27" i="242"/>
  <c r="C27" i="242"/>
  <c r="S26" i="242"/>
  <c r="O26" i="242"/>
  <c r="K26" i="242"/>
  <c r="G26" i="242"/>
  <c r="C26" i="242"/>
  <c r="S25" i="242"/>
  <c r="O25" i="242"/>
  <c r="G25" i="242"/>
  <c r="C25" i="242"/>
  <c r="S23" i="242"/>
  <c r="O23" i="242"/>
  <c r="K23" i="242"/>
  <c r="G23" i="242"/>
  <c r="S22" i="242"/>
  <c r="O22" i="242"/>
  <c r="K22" i="242"/>
  <c r="G22" i="242"/>
  <c r="S21" i="242"/>
  <c r="O21" i="242"/>
  <c r="G21" i="242"/>
  <c r="S19" i="242"/>
  <c r="O19" i="242"/>
  <c r="K19" i="242"/>
  <c r="S18" i="242"/>
  <c r="O18" i="242"/>
  <c r="K18" i="242"/>
  <c r="G18" i="242"/>
  <c r="S17" i="242"/>
  <c r="O17" i="242"/>
  <c r="K17" i="242"/>
  <c r="G17" i="242"/>
  <c r="G16" i="242"/>
  <c r="S15" i="242"/>
  <c r="O15" i="242"/>
  <c r="S14" i="242"/>
  <c r="O14" i="242"/>
  <c r="K14" i="242"/>
  <c r="G14" i="242"/>
  <c r="S13" i="242"/>
  <c r="O13" i="242"/>
  <c r="K13" i="242"/>
  <c r="G13" i="242"/>
  <c r="K12" i="242"/>
  <c r="G12" i="242"/>
  <c r="S11" i="242"/>
  <c r="S10" i="242"/>
  <c r="O10" i="242"/>
  <c r="K10" i="242"/>
  <c r="G10" i="242"/>
  <c r="S9" i="242"/>
  <c r="O9" i="242"/>
  <c r="K9" i="242"/>
  <c r="G9" i="242"/>
  <c r="O8" i="242"/>
  <c r="K8" i="242"/>
  <c r="G8" i="242"/>
  <c r="S6" i="242"/>
  <c r="O6" i="242"/>
  <c r="K6" i="242"/>
  <c r="G6" i="242"/>
  <c r="S5" i="242"/>
  <c r="O5" i="242"/>
  <c r="K5" i="242"/>
  <c r="G5" i="242"/>
  <c r="S4" i="242"/>
  <c r="O4" i="242"/>
  <c r="K4" i="242"/>
  <c r="G4" i="242"/>
  <c r="G190" i="241"/>
  <c r="G189" i="241"/>
  <c r="G188" i="241"/>
  <c r="G187" i="241"/>
  <c r="G186" i="241"/>
  <c r="G185" i="241"/>
  <c r="G184" i="241"/>
  <c r="G183" i="241"/>
  <c r="S182" i="241"/>
  <c r="O182" i="241"/>
  <c r="K182" i="241"/>
  <c r="G182" i="241"/>
  <c r="S181" i="241"/>
  <c r="O181" i="241"/>
  <c r="K181" i="241"/>
  <c r="G181" i="241"/>
  <c r="S180" i="241"/>
  <c r="O180" i="241"/>
  <c r="K180" i="241"/>
  <c r="G180" i="241"/>
  <c r="G179" i="241"/>
  <c r="S178" i="241"/>
  <c r="O178" i="241"/>
  <c r="K178" i="241"/>
  <c r="G178" i="241"/>
  <c r="S177" i="241"/>
  <c r="O177" i="241"/>
  <c r="K177" i="241"/>
  <c r="G177" i="241"/>
  <c r="S176" i="241"/>
  <c r="O176" i="241"/>
  <c r="K176" i="241"/>
  <c r="G176" i="241"/>
  <c r="G175" i="241"/>
  <c r="S174" i="241"/>
  <c r="O174" i="241"/>
  <c r="K174" i="241"/>
  <c r="G174" i="241"/>
  <c r="S173" i="241"/>
  <c r="O173" i="241"/>
  <c r="K173" i="241"/>
  <c r="G173" i="241"/>
  <c r="S172" i="241"/>
  <c r="O172" i="241"/>
  <c r="K172" i="241"/>
  <c r="G172" i="241"/>
  <c r="G171" i="241"/>
  <c r="S170" i="241"/>
  <c r="O170" i="241"/>
  <c r="K170" i="241"/>
  <c r="G170" i="241"/>
  <c r="S169" i="241"/>
  <c r="O169" i="241"/>
  <c r="K169" i="241"/>
  <c r="G169" i="241"/>
  <c r="S168" i="241"/>
  <c r="O168" i="241"/>
  <c r="K168" i="241"/>
  <c r="G168" i="241"/>
  <c r="G167" i="241"/>
  <c r="S166" i="241"/>
  <c r="O166" i="241"/>
  <c r="K166" i="241"/>
  <c r="G166" i="241"/>
  <c r="S165" i="241"/>
  <c r="O165" i="241"/>
  <c r="K165" i="241"/>
  <c r="G165" i="241"/>
  <c r="S164" i="241"/>
  <c r="O164" i="241"/>
  <c r="K164" i="241"/>
  <c r="G164" i="241"/>
  <c r="S163" i="241"/>
  <c r="O163" i="241"/>
  <c r="K163" i="241"/>
  <c r="G163" i="241"/>
  <c r="G162" i="241"/>
  <c r="S161" i="241"/>
  <c r="O161" i="241"/>
  <c r="K161" i="241"/>
  <c r="G161" i="241"/>
  <c r="S160" i="241"/>
  <c r="O160" i="241"/>
  <c r="K160" i="241"/>
  <c r="G160" i="241"/>
  <c r="S159" i="241"/>
  <c r="O159" i="241"/>
  <c r="K159" i="241"/>
  <c r="G159" i="241"/>
  <c r="G158" i="241"/>
  <c r="S157" i="241"/>
  <c r="O157" i="241"/>
  <c r="K157" i="241"/>
  <c r="G157" i="241"/>
  <c r="S156" i="241"/>
  <c r="O156" i="241"/>
  <c r="K156" i="241"/>
  <c r="G156" i="241"/>
  <c r="S155" i="241"/>
  <c r="O155" i="241"/>
  <c r="K155" i="241"/>
  <c r="G155" i="241"/>
  <c r="G154" i="241"/>
  <c r="S153" i="241"/>
  <c r="O153" i="241"/>
  <c r="K153" i="241"/>
  <c r="G153" i="241"/>
  <c r="S152" i="241"/>
  <c r="O152" i="241"/>
  <c r="K152" i="241"/>
  <c r="G152" i="241"/>
  <c r="S151" i="241"/>
  <c r="O151" i="241"/>
  <c r="K151" i="241"/>
  <c r="G151" i="241"/>
  <c r="G150" i="241"/>
  <c r="S149" i="241"/>
  <c r="O149" i="241"/>
  <c r="K149" i="241"/>
  <c r="G149" i="241"/>
  <c r="S148" i="241"/>
  <c r="O148" i="241"/>
  <c r="K148" i="241"/>
  <c r="G148" i="241"/>
  <c r="S147" i="241"/>
  <c r="O147" i="241"/>
  <c r="K147" i="241"/>
  <c r="G147" i="241"/>
  <c r="G146" i="241"/>
  <c r="S145" i="241"/>
  <c r="O145" i="241"/>
  <c r="K145" i="241"/>
  <c r="G145" i="241"/>
  <c r="S144" i="241"/>
  <c r="O144" i="241"/>
  <c r="K144" i="241"/>
  <c r="G144" i="241"/>
  <c r="S143" i="241"/>
  <c r="O143" i="241"/>
  <c r="K143" i="241"/>
  <c r="G143" i="241"/>
  <c r="S142" i="241"/>
  <c r="O142" i="241"/>
  <c r="K142" i="241"/>
  <c r="G142" i="241"/>
  <c r="G141" i="241"/>
  <c r="S69" i="241"/>
  <c r="O69" i="241"/>
  <c r="K69" i="241"/>
  <c r="G69" i="241"/>
  <c r="C69" i="241"/>
  <c r="S68" i="241"/>
  <c r="O68" i="241"/>
  <c r="K68" i="241"/>
  <c r="G68" i="241"/>
  <c r="C68" i="241"/>
  <c r="S67" i="241"/>
  <c r="O67" i="241"/>
  <c r="K67" i="241"/>
  <c r="G67" i="241"/>
  <c r="C67" i="241"/>
  <c r="S65" i="241"/>
  <c r="O65" i="241"/>
  <c r="K65" i="241"/>
  <c r="G65" i="241"/>
  <c r="S64" i="241"/>
  <c r="O64" i="241"/>
  <c r="K64" i="241"/>
  <c r="G64" i="241"/>
  <c r="C64" i="241"/>
  <c r="S63" i="241"/>
  <c r="O63" i="241"/>
  <c r="K63" i="241"/>
  <c r="G63" i="241"/>
  <c r="C63" i="241"/>
  <c r="C62" i="241"/>
  <c r="S61" i="241"/>
  <c r="O61" i="241"/>
  <c r="K61" i="241"/>
  <c r="S60" i="241"/>
  <c r="O60" i="241"/>
  <c r="K60" i="241"/>
  <c r="G60" i="241"/>
  <c r="C60" i="241"/>
  <c r="S59" i="241"/>
  <c r="O59" i="241"/>
  <c r="K59" i="241"/>
  <c r="G59" i="241"/>
  <c r="C59" i="241"/>
  <c r="G58" i="241"/>
  <c r="C58" i="241"/>
  <c r="S57" i="241"/>
  <c r="O57" i="241"/>
  <c r="S56" i="241"/>
  <c r="O56" i="241"/>
  <c r="K56" i="241"/>
  <c r="G56" i="241"/>
  <c r="C56" i="241"/>
  <c r="S55" i="241"/>
  <c r="O55" i="241"/>
  <c r="K55" i="241"/>
  <c r="G55" i="241"/>
  <c r="C55" i="241"/>
  <c r="K54" i="241"/>
  <c r="G54" i="241"/>
  <c r="C54" i="241"/>
  <c r="S53" i="241"/>
  <c r="S52" i="241"/>
  <c r="O52" i="241"/>
  <c r="K52" i="241"/>
  <c r="G52" i="241"/>
  <c r="C52" i="241"/>
  <c r="S51" i="241"/>
  <c r="O51" i="241"/>
  <c r="K51" i="241"/>
  <c r="G51" i="241"/>
  <c r="C51" i="241"/>
  <c r="O50" i="241"/>
  <c r="K50" i="241"/>
  <c r="G50" i="241"/>
  <c r="C50" i="241"/>
  <c r="S48" i="241"/>
  <c r="O48" i="241"/>
  <c r="K48" i="241"/>
  <c r="G48" i="241"/>
  <c r="C48" i="241"/>
  <c r="S47" i="241"/>
  <c r="O47" i="241"/>
  <c r="K47" i="241"/>
  <c r="G47" i="241"/>
  <c r="C47" i="241"/>
  <c r="S46" i="241"/>
  <c r="O46" i="241"/>
  <c r="K46" i="241"/>
  <c r="G46" i="241"/>
  <c r="C46" i="241"/>
  <c r="S44" i="241"/>
  <c r="O44" i="241"/>
  <c r="K44" i="241"/>
  <c r="G44" i="241"/>
  <c r="S43" i="241"/>
  <c r="O43" i="241"/>
  <c r="K43" i="241"/>
  <c r="G43" i="241"/>
  <c r="C43" i="241"/>
  <c r="S42" i="241"/>
  <c r="O42" i="241"/>
  <c r="K42" i="241"/>
  <c r="G42" i="241"/>
  <c r="C42" i="241"/>
  <c r="C41" i="241"/>
  <c r="S40" i="241"/>
  <c r="O40" i="241"/>
  <c r="K40" i="241"/>
  <c r="S39" i="241"/>
  <c r="O39" i="241"/>
  <c r="K39" i="241"/>
  <c r="G39" i="241"/>
  <c r="C39" i="241"/>
  <c r="S38" i="241"/>
  <c r="O38" i="241"/>
  <c r="K38" i="241"/>
  <c r="G38" i="241"/>
  <c r="C38" i="241"/>
  <c r="G37" i="241"/>
  <c r="C37" i="241"/>
  <c r="S36" i="241"/>
  <c r="O36" i="241"/>
  <c r="S35" i="241"/>
  <c r="O35" i="241"/>
  <c r="K35" i="241"/>
  <c r="G35" i="241"/>
  <c r="C35" i="241"/>
  <c r="S34" i="241"/>
  <c r="O34" i="241"/>
  <c r="K34" i="241"/>
  <c r="G34" i="241"/>
  <c r="C34" i="241"/>
  <c r="G33" i="241"/>
  <c r="C33" i="241"/>
  <c r="S32" i="241"/>
  <c r="S31" i="241"/>
  <c r="O31" i="241"/>
  <c r="K31" i="241"/>
  <c r="G31" i="241"/>
  <c r="C31" i="241"/>
  <c r="S30" i="241"/>
  <c r="O30" i="241"/>
  <c r="K30" i="241"/>
  <c r="G30" i="241"/>
  <c r="C30" i="241"/>
  <c r="O29" i="241"/>
  <c r="G29" i="241"/>
  <c r="C29" i="241"/>
  <c r="S27" i="241"/>
  <c r="O27" i="241"/>
  <c r="K27" i="241"/>
  <c r="G27" i="241"/>
  <c r="C27" i="241"/>
  <c r="S26" i="241"/>
  <c r="O26" i="241"/>
  <c r="K26" i="241"/>
  <c r="G26" i="241"/>
  <c r="C26" i="241"/>
  <c r="S25" i="241"/>
  <c r="O25" i="241"/>
  <c r="G25" i="241"/>
  <c r="C25" i="241"/>
  <c r="S23" i="241"/>
  <c r="O23" i="241"/>
  <c r="K23" i="241"/>
  <c r="G23" i="241"/>
  <c r="S22" i="241"/>
  <c r="O22" i="241"/>
  <c r="K22" i="241"/>
  <c r="G22" i="241"/>
  <c r="S21" i="241"/>
  <c r="O21" i="241"/>
  <c r="G21" i="241"/>
  <c r="S19" i="241"/>
  <c r="O19" i="241"/>
  <c r="K19" i="241"/>
  <c r="S18" i="241"/>
  <c r="O18" i="241"/>
  <c r="K18" i="241"/>
  <c r="G18" i="241"/>
  <c r="S17" i="241"/>
  <c r="O17" i="241"/>
  <c r="K17" i="241"/>
  <c r="G17" i="241"/>
  <c r="G16" i="241"/>
  <c r="S15" i="241"/>
  <c r="O15" i="241"/>
  <c r="S14" i="241"/>
  <c r="O14" i="241"/>
  <c r="K14" i="241"/>
  <c r="G14" i="241"/>
  <c r="S13" i="241"/>
  <c r="O13" i="241"/>
  <c r="K13" i="241"/>
  <c r="G13" i="241"/>
  <c r="K12" i="241"/>
  <c r="G12" i="241"/>
  <c r="S11" i="241"/>
  <c r="S10" i="241"/>
  <c r="O10" i="241"/>
  <c r="K10" i="241"/>
  <c r="G10" i="241"/>
  <c r="S9" i="241"/>
  <c r="O9" i="241"/>
  <c r="K9" i="241"/>
  <c r="G9" i="241"/>
  <c r="O8" i="241"/>
  <c r="K8" i="241"/>
  <c r="G8" i="241"/>
  <c r="S6" i="241"/>
  <c r="O6" i="241"/>
  <c r="K6" i="241"/>
  <c r="G6" i="241"/>
  <c r="S5" i="241"/>
  <c r="O5" i="241"/>
  <c r="K5" i="241"/>
  <c r="G5" i="241"/>
  <c r="S4" i="241"/>
  <c r="O4" i="241"/>
  <c r="K4" i="241"/>
  <c r="G4" i="241"/>
  <c r="G190" i="240"/>
  <c r="G189" i="240"/>
  <c r="G188" i="240"/>
  <c r="G187" i="240"/>
  <c r="G186" i="240"/>
  <c r="G185" i="240"/>
  <c r="G184" i="240"/>
  <c r="G183" i="240"/>
  <c r="S182" i="240"/>
  <c r="O182" i="240"/>
  <c r="K182" i="240"/>
  <c r="G182" i="240"/>
  <c r="S181" i="240"/>
  <c r="O181" i="240"/>
  <c r="K181" i="240"/>
  <c r="G181" i="240"/>
  <c r="S180" i="240"/>
  <c r="O180" i="240"/>
  <c r="K180" i="240"/>
  <c r="G180" i="240"/>
  <c r="G179" i="240"/>
  <c r="S178" i="240"/>
  <c r="O178" i="240"/>
  <c r="K178" i="240"/>
  <c r="G178" i="240"/>
  <c r="S177" i="240"/>
  <c r="O177" i="240"/>
  <c r="K177" i="240"/>
  <c r="G177" i="240"/>
  <c r="S176" i="240"/>
  <c r="O176" i="240"/>
  <c r="K176" i="240"/>
  <c r="G176" i="240"/>
  <c r="G175" i="240"/>
  <c r="S174" i="240"/>
  <c r="O174" i="240"/>
  <c r="K174" i="240"/>
  <c r="G174" i="240"/>
  <c r="S173" i="240"/>
  <c r="O173" i="240"/>
  <c r="K173" i="240"/>
  <c r="G173" i="240"/>
  <c r="S172" i="240"/>
  <c r="O172" i="240"/>
  <c r="K172" i="240"/>
  <c r="G172" i="240"/>
  <c r="G171" i="240"/>
  <c r="S170" i="240"/>
  <c r="O170" i="240"/>
  <c r="K170" i="240"/>
  <c r="G170" i="240"/>
  <c r="S169" i="240"/>
  <c r="O169" i="240"/>
  <c r="K169" i="240"/>
  <c r="G169" i="240"/>
  <c r="S168" i="240"/>
  <c r="O168" i="240"/>
  <c r="K168" i="240"/>
  <c r="G168" i="240"/>
  <c r="G167" i="240"/>
  <c r="S166" i="240"/>
  <c r="O166" i="240"/>
  <c r="K166" i="240"/>
  <c r="G166" i="240"/>
  <c r="S165" i="240"/>
  <c r="O165" i="240"/>
  <c r="K165" i="240"/>
  <c r="G165" i="240"/>
  <c r="S164" i="240"/>
  <c r="O164" i="240"/>
  <c r="K164" i="240"/>
  <c r="G164" i="240"/>
  <c r="S163" i="240"/>
  <c r="O163" i="240"/>
  <c r="K163" i="240"/>
  <c r="G163" i="240"/>
  <c r="G162" i="240"/>
  <c r="S161" i="240"/>
  <c r="O161" i="240"/>
  <c r="K161" i="240"/>
  <c r="G161" i="240"/>
  <c r="S160" i="240"/>
  <c r="O160" i="240"/>
  <c r="K160" i="240"/>
  <c r="G160" i="240"/>
  <c r="S159" i="240"/>
  <c r="O159" i="240"/>
  <c r="K159" i="240"/>
  <c r="G159" i="240"/>
  <c r="G158" i="240"/>
  <c r="S157" i="240"/>
  <c r="O157" i="240"/>
  <c r="K157" i="240"/>
  <c r="G157" i="240"/>
  <c r="S156" i="240"/>
  <c r="O156" i="240"/>
  <c r="K156" i="240"/>
  <c r="G156" i="240"/>
  <c r="S155" i="240"/>
  <c r="O155" i="240"/>
  <c r="K155" i="240"/>
  <c r="G155" i="240"/>
  <c r="G154" i="240"/>
  <c r="S153" i="240"/>
  <c r="O153" i="240"/>
  <c r="K153" i="240"/>
  <c r="G153" i="240"/>
  <c r="S152" i="240"/>
  <c r="O152" i="240"/>
  <c r="K152" i="240"/>
  <c r="G152" i="240"/>
  <c r="S151" i="240"/>
  <c r="O151" i="240"/>
  <c r="K151" i="240"/>
  <c r="G151" i="240"/>
  <c r="G150" i="240"/>
  <c r="S149" i="240"/>
  <c r="O149" i="240"/>
  <c r="K149" i="240"/>
  <c r="G149" i="240"/>
  <c r="S148" i="240"/>
  <c r="O148" i="240"/>
  <c r="K148" i="240"/>
  <c r="G148" i="240"/>
  <c r="S147" i="240"/>
  <c r="O147" i="240"/>
  <c r="K147" i="240"/>
  <c r="G147" i="240"/>
  <c r="G146" i="240"/>
  <c r="S145" i="240"/>
  <c r="O145" i="240"/>
  <c r="K145" i="240"/>
  <c r="G145" i="240"/>
  <c r="S144" i="240"/>
  <c r="O144" i="240"/>
  <c r="K144" i="240"/>
  <c r="G144" i="240"/>
  <c r="S143" i="240"/>
  <c r="O143" i="240"/>
  <c r="K143" i="240"/>
  <c r="G143" i="240"/>
  <c r="S142" i="240"/>
  <c r="O142" i="240"/>
  <c r="K142" i="240"/>
  <c r="G142" i="240"/>
  <c r="G141" i="240"/>
  <c r="S69" i="240"/>
  <c r="O69" i="240"/>
  <c r="K69" i="240"/>
  <c r="G69" i="240"/>
  <c r="C69" i="240"/>
  <c r="S68" i="240"/>
  <c r="O68" i="240"/>
  <c r="K68" i="240"/>
  <c r="G68" i="240"/>
  <c r="C68" i="240"/>
  <c r="S67" i="240"/>
  <c r="O67" i="240"/>
  <c r="K67" i="240"/>
  <c r="G67" i="240"/>
  <c r="C67" i="240"/>
  <c r="S65" i="240"/>
  <c r="O65" i="240"/>
  <c r="K65" i="240"/>
  <c r="G65" i="240"/>
  <c r="S64" i="240"/>
  <c r="O64" i="240"/>
  <c r="K64" i="240"/>
  <c r="G64" i="240"/>
  <c r="C64" i="240"/>
  <c r="S63" i="240"/>
  <c r="O63" i="240"/>
  <c r="K63" i="240"/>
  <c r="G63" i="240"/>
  <c r="C63" i="240"/>
  <c r="C62" i="240"/>
  <c r="S61" i="240"/>
  <c r="O61" i="240"/>
  <c r="K61" i="240"/>
  <c r="S60" i="240"/>
  <c r="O60" i="240"/>
  <c r="K60" i="240"/>
  <c r="G60" i="240"/>
  <c r="C60" i="240"/>
  <c r="S59" i="240"/>
  <c r="O59" i="240"/>
  <c r="K59" i="240"/>
  <c r="G59" i="240"/>
  <c r="C59" i="240"/>
  <c r="G58" i="240"/>
  <c r="C58" i="240"/>
  <c r="S57" i="240"/>
  <c r="O57" i="240"/>
  <c r="S56" i="240"/>
  <c r="O56" i="240"/>
  <c r="K56" i="240"/>
  <c r="G56" i="240"/>
  <c r="C56" i="240"/>
  <c r="S55" i="240"/>
  <c r="O55" i="240"/>
  <c r="K55" i="240"/>
  <c r="G55" i="240"/>
  <c r="C55" i="240"/>
  <c r="K54" i="240"/>
  <c r="G54" i="240"/>
  <c r="C54" i="240"/>
  <c r="S53" i="240"/>
  <c r="S52" i="240"/>
  <c r="O52" i="240"/>
  <c r="K52" i="240"/>
  <c r="G52" i="240"/>
  <c r="C52" i="240"/>
  <c r="S51" i="240"/>
  <c r="O51" i="240"/>
  <c r="K51" i="240"/>
  <c r="G51" i="240"/>
  <c r="C51" i="240"/>
  <c r="O50" i="240"/>
  <c r="K50" i="240"/>
  <c r="G50" i="240"/>
  <c r="C50" i="240"/>
  <c r="S48" i="240"/>
  <c r="O48" i="240"/>
  <c r="K48" i="240"/>
  <c r="G48" i="240"/>
  <c r="C48" i="240"/>
  <c r="S47" i="240"/>
  <c r="O47" i="240"/>
  <c r="K47" i="240"/>
  <c r="G47" i="240"/>
  <c r="C47" i="240"/>
  <c r="S46" i="240"/>
  <c r="O46" i="240"/>
  <c r="K46" i="240"/>
  <c r="G46" i="240"/>
  <c r="C46" i="240"/>
  <c r="S44" i="240"/>
  <c r="O44" i="240"/>
  <c r="K44" i="240"/>
  <c r="G44" i="240"/>
  <c r="S43" i="240"/>
  <c r="O43" i="240"/>
  <c r="K43" i="240"/>
  <c r="G43" i="240"/>
  <c r="C43" i="240"/>
  <c r="S42" i="240"/>
  <c r="O42" i="240"/>
  <c r="K42" i="240"/>
  <c r="G42" i="240"/>
  <c r="C42" i="240"/>
  <c r="C41" i="240"/>
  <c r="S40" i="240"/>
  <c r="O40" i="240"/>
  <c r="K40" i="240"/>
  <c r="S39" i="240"/>
  <c r="O39" i="240"/>
  <c r="K39" i="240"/>
  <c r="G39" i="240"/>
  <c r="C39" i="240"/>
  <c r="S38" i="240"/>
  <c r="O38" i="240"/>
  <c r="K38" i="240"/>
  <c r="G38" i="240"/>
  <c r="C38" i="240"/>
  <c r="G37" i="240"/>
  <c r="C37" i="240"/>
  <c r="S36" i="240"/>
  <c r="O36" i="240"/>
  <c r="S35" i="240"/>
  <c r="O35" i="240"/>
  <c r="K35" i="240"/>
  <c r="G35" i="240"/>
  <c r="C35" i="240"/>
  <c r="S34" i="240"/>
  <c r="O34" i="240"/>
  <c r="K34" i="240"/>
  <c r="G34" i="240"/>
  <c r="C34" i="240"/>
  <c r="G33" i="240"/>
  <c r="C33" i="240"/>
  <c r="S32" i="240"/>
  <c r="S31" i="240"/>
  <c r="O31" i="240"/>
  <c r="K31" i="240"/>
  <c r="G31" i="240"/>
  <c r="C31" i="240"/>
  <c r="S30" i="240"/>
  <c r="O30" i="240"/>
  <c r="K30" i="240"/>
  <c r="G30" i="240"/>
  <c r="C30" i="240"/>
  <c r="O29" i="240"/>
  <c r="G29" i="240"/>
  <c r="C29" i="240"/>
  <c r="S27" i="240"/>
  <c r="O27" i="240"/>
  <c r="K27" i="240"/>
  <c r="G27" i="240"/>
  <c r="C27" i="240"/>
  <c r="S26" i="240"/>
  <c r="O26" i="240"/>
  <c r="K26" i="240"/>
  <c r="G26" i="240"/>
  <c r="C26" i="240"/>
  <c r="S25" i="240"/>
  <c r="O25" i="240"/>
  <c r="G25" i="240"/>
  <c r="C25" i="240"/>
  <c r="S23" i="240"/>
  <c r="O23" i="240"/>
  <c r="K23" i="240"/>
  <c r="G23" i="240"/>
  <c r="S22" i="240"/>
  <c r="O22" i="240"/>
  <c r="K22" i="240"/>
  <c r="G22" i="240"/>
  <c r="S21" i="240"/>
  <c r="O21" i="240"/>
  <c r="G21" i="240"/>
  <c r="S19" i="240"/>
  <c r="O19" i="240"/>
  <c r="K19" i="240"/>
  <c r="S18" i="240"/>
  <c r="O18" i="240"/>
  <c r="K18" i="240"/>
  <c r="G18" i="240"/>
  <c r="S17" i="240"/>
  <c r="O17" i="240"/>
  <c r="K17" i="240"/>
  <c r="G17" i="240"/>
  <c r="G16" i="240"/>
  <c r="S15" i="240"/>
  <c r="O15" i="240"/>
  <c r="S14" i="240"/>
  <c r="O14" i="240"/>
  <c r="K14" i="240"/>
  <c r="G14" i="240"/>
  <c r="S13" i="240"/>
  <c r="O13" i="240"/>
  <c r="K13" i="240"/>
  <c r="G13" i="240"/>
  <c r="K12" i="240"/>
  <c r="G12" i="240"/>
  <c r="S11" i="240"/>
  <c r="S10" i="240"/>
  <c r="O10" i="240"/>
  <c r="K10" i="240"/>
  <c r="G10" i="240"/>
  <c r="S9" i="240"/>
  <c r="O9" i="240"/>
  <c r="K9" i="240"/>
  <c r="G9" i="240"/>
  <c r="O8" i="240"/>
  <c r="K8" i="240"/>
  <c r="G8" i="240"/>
  <c r="S6" i="240"/>
  <c r="O6" i="240"/>
  <c r="K6" i="240"/>
  <c r="G6" i="240"/>
  <c r="S5" i="240"/>
  <c r="O5" i="240"/>
  <c r="K5" i="240"/>
  <c r="G5" i="240"/>
  <c r="S4" i="240"/>
  <c r="O4" i="240"/>
  <c r="K4" i="240"/>
  <c r="G4" i="240"/>
  <c r="G190" i="239"/>
  <c r="G189" i="239"/>
  <c r="G188" i="239"/>
  <c r="G187" i="239"/>
  <c r="G186" i="239"/>
  <c r="G185" i="239"/>
  <c r="G184" i="239"/>
  <c r="G183" i="239"/>
  <c r="S182" i="239"/>
  <c r="O182" i="239"/>
  <c r="K182" i="239"/>
  <c r="G182" i="239"/>
  <c r="S181" i="239"/>
  <c r="O181" i="239"/>
  <c r="K181" i="239"/>
  <c r="G181" i="239"/>
  <c r="S180" i="239"/>
  <c r="O180" i="239"/>
  <c r="K180" i="239"/>
  <c r="G180" i="239"/>
  <c r="G179" i="239"/>
  <c r="S178" i="239"/>
  <c r="O178" i="239"/>
  <c r="K178" i="239"/>
  <c r="G178" i="239"/>
  <c r="S177" i="239"/>
  <c r="O177" i="239"/>
  <c r="K177" i="239"/>
  <c r="G177" i="239"/>
  <c r="S176" i="239"/>
  <c r="O176" i="239"/>
  <c r="K176" i="239"/>
  <c r="G176" i="239"/>
  <c r="G175" i="239"/>
  <c r="S174" i="239"/>
  <c r="O174" i="239"/>
  <c r="K174" i="239"/>
  <c r="G174" i="239"/>
  <c r="S173" i="239"/>
  <c r="O173" i="239"/>
  <c r="K173" i="239"/>
  <c r="G173" i="239"/>
  <c r="S172" i="239"/>
  <c r="O172" i="239"/>
  <c r="K172" i="239"/>
  <c r="G172" i="239"/>
  <c r="G171" i="239"/>
  <c r="S170" i="239"/>
  <c r="O170" i="239"/>
  <c r="K170" i="239"/>
  <c r="G170" i="239"/>
  <c r="S169" i="239"/>
  <c r="O169" i="239"/>
  <c r="K169" i="239"/>
  <c r="G169" i="239"/>
  <c r="S168" i="239"/>
  <c r="O168" i="239"/>
  <c r="K168" i="239"/>
  <c r="G168" i="239"/>
  <c r="G167" i="239"/>
  <c r="S166" i="239"/>
  <c r="O166" i="239"/>
  <c r="K166" i="239"/>
  <c r="G166" i="239"/>
  <c r="S165" i="239"/>
  <c r="O165" i="239"/>
  <c r="K165" i="239"/>
  <c r="G165" i="239"/>
  <c r="S164" i="239"/>
  <c r="O164" i="239"/>
  <c r="K164" i="239"/>
  <c r="G164" i="239"/>
  <c r="S163" i="239"/>
  <c r="O163" i="239"/>
  <c r="K163" i="239"/>
  <c r="G163" i="239"/>
  <c r="G162" i="239"/>
  <c r="S161" i="239"/>
  <c r="O161" i="239"/>
  <c r="K161" i="239"/>
  <c r="G161" i="239"/>
  <c r="S160" i="239"/>
  <c r="O160" i="239"/>
  <c r="K160" i="239"/>
  <c r="G160" i="239"/>
  <c r="S159" i="239"/>
  <c r="O159" i="239"/>
  <c r="K159" i="239"/>
  <c r="G159" i="239"/>
  <c r="G158" i="239"/>
  <c r="S157" i="239"/>
  <c r="O157" i="239"/>
  <c r="K157" i="239"/>
  <c r="G157" i="239"/>
  <c r="S156" i="239"/>
  <c r="O156" i="239"/>
  <c r="K156" i="239"/>
  <c r="G156" i="239"/>
  <c r="S155" i="239"/>
  <c r="O155" i="239"/>
  <c r="K155" i="239"/>
  <c r="G155" i="239"/>
  <c r="G154" i="239"/>
  <c r="S153" i="239"/>
  <c r="O153" i="239"/>
  <c r="K153" i="239"/>
  <c r="G153" i="239"/>
  <c r="S152" i="239"/>
  <c r="O152" i="239"/>
  <c r="K152" i="239"/>
  <c r="G152" i="239"/>
  <c r="S151" i="239"/>
  <c r="O151" i="239"/>
  <c r="K151" i="239"/>
  <c r="G151" i="239"/>
  <c r="G150" i="239"/>
  <c r="S149" i="239"/>
  <c r="O149" i="239"/>
  <c r="K149" i="239"/>
  <c r="G149" i="239"/>
  <c r="S148" i="239"/>
  <c r="O148" i="239"/>
  <c r="K148" i="239"/>
  <c r="G148" i="239"/>
  <c r="S147" i="239"/>
  <c r="O147" i="239"/>
  <c r="K147" i="239"/>
  <c r="G147" i="239"/>
  <c r="G146" i="239"/>
  <c r="S145" i="239"/>
  <c r="O145" i="239"/>
  <c r="K145" i="239"/>
  <c r="G145" i="239"/>
  <c r="S144" i="239"/>
  <c r="O144" i="239"/>
  <c r="K144" i="239"/>
  <c r="G144" i="239"/>
  <c r="S143" i="239"/>
  <c r="O143" i="239"/>
  <c r="K143" i="239"/>
  <c r="G143" i="239"/>
  <c r="S142" i="239"/>
  <c r="O142" i="239"/>
  <c r="K142" i="239"/>
  <c r="G142" i="239"/>
  <c r="G141" i="239"/>
  <c r="S69" i="239"/>
  <c r="O69" i="239"/>
  <c r="K69" i="239"/>
  <c r="G69" i="239"/>
  <c r="C69" i="239"/>
  <c r="S68" i="239"/>
  <c r="O68" i="239"/>
  <c r="K68" i="239"/>
  <c r="G68" i="239"/>
  <c r="C68" i="239"/>
  <c r="S67" i="239"/>
  <c r="O67" i="239"/>
  <c r="K67" i="239"/>
  <c r="G67" i="239"/>
  <c r="C67" i="239"/>
  <c r="S65" i="239"/>
  <c r="O65" i="239"/>
  <c r="K65" i="239"/>
  <c r="G65" i="239"/>
  <c r="S64" i="239"/>
  <c r="O64" i="239"/>
  <c r="K64" i="239"/>
  <c r="G64" i="239"/>
  <c r="C64" i="239"/>
  <c r="S63" i="239"/>
  <c r="O63" i="239"/>
  <c r="K63" i="239"/>
  <c r="G63" i="239"/>
  <c r="C63" i="239"/>
  <c r="C62" i="239"/>
  <c r="S61" i="239"/>
  <c r="O61" i="239"/>
  <c r="K61" i="239"/>
  <c r="S60" i="239"/>
  <c r="O60" i="239"/>
  <c r="K60" i="239"/>
  <c r="G60" i="239"/>
  <c r="C60" i="239"/>
  <c r="S59" i="239"/>
  <c r="O59" i="239"/>
  <c r="K59" i="239"/>
  <c r="G59" i="239"/>
  <c r="C59" i="239"/>
  <c r="G58" i="239"/>
  <c r="C58" i="239"/>
  <c r="S57" i="239"/>
  <c r="O57" i="239"/>
  <c r="S56" i="239"/>
  <c r="O56" i="239"/>
  <c r="K56" i="239"/>
  <c r="G56" i="239"/>
  <c r="C56" i="239"/>
  <c r="S55" i="239"/>
  <c r="O55" i="239"/>
  <c r="K55" i="239"/>
  <c r="G55" i="239"/>
  <c r="C55" i="239"/>
  <c r="K54" i="239"/>
  <c r="G54" i="239"/>
  <c r="C54" i="239"/>
  <c r="S53" i="239"/>
  <c r="S52" i="239"/>
  <c r="O52" i="239"/>
  <c r="K52" i="239"/>
  <c r="G52" i="239"/>
  <c r="C52" i="239"/>
  <c r="S51" i="239"/>
  <c r="O51" i="239"/>
  <c r="K51" i="239"/>
  <c r="G51" i="239"/>
  <c r="C51" i="239"/>
  <c r="O50" i="239"/>
  <c r="K50" i="239"/>
  <c r="G50" i="239"/>
  <c r="C50" i="239"/>
  <c r="S48" i="239"/>
  <c r="O48" i="239"/>
  <c r="K48" i="239"/>
  <c r="G48" i="239"/>
  <c r="C48" i="239"/>
  <c r="S47" i="239"/>
  <c r="O47" i="239"/>
  <c r="K47" i="239"/>
  <c r="G47" i="239"/>
  <c r="C47" i="239"/>
  <c r="S46" i="239"/>
  <c r="O46" i="239"/>
  <c r="K46" i="239"/>
  <c r="G46" i="239"/>
  <c r="C46" i="239"/>
  <c r="S44" i="239"/>
  <c r="O44" i="239"/>
  <c r="K44" i="239"/>
  <c r="G44" i="239"/>
  <c r="S43" i="239"/>
  <c r="O43" i="239"/>
  <c r="K43" i="239"/>
  <c r="G43" i="239"/>
  <c r="C43" i="239"/>
  <c r="S42" i="239"/>
  <c r="O42" i="239"/>
  <c r="K42" i="239"/>
  <c r="G42" i="239"/>
  <c r="C42" i="239"/>
  <c r="C41" i="239"/>
  <c r="S40" i="239"/>
  <c r="O40" i="239"/>
  <c r="K40" i="239"/>
  <c r="S39" i="239"/>
  <c r="O39" i="239"/>
  <c r="K39" i="239"/>
  <c r="G39" i="239"/>
  <c r="C39" i="239"/>
  <c r="S38" i="239"/>
  <c r="O38" i="239"/>
  <c r="K38" i="239"/>
  <c r="G38" i="239"/>
  <c r="C38" i="239"/>
  <c r="G37" i="239"/>
  <c r="C37" i="239"/>
  <c r="S36" i="239"/>
  <c r="O36" i="239"/>
  <c r="S35" i="239"/>
  <c r="O35" i="239"/>
  <c r="K35" i="239"/>
  <c r="G35" i="239"/>
  <c r="C35" i="239"/>
  <c r="S34" i="239"/>
  <c r="O34" i="239"/>
  <c r="K34" i="239"/>
  <c r="G34" i="239"/>
  <c r="C34" i="239"/>
  <c r="G33" i="239"/>
  <c r="C33" i="239"/>
  <c r="S32" i="239"/>
  <c r="S31" i="239"/>
  <c r="O31" i="239"/>
  <c r="K31" i="239"/>
  <c r="G31" i="239"/>
  <c r="C31" i="239"/>
  <c r="S30" i="239"/>
  <c r="O30" i="239"/>
  <c r="K30" i="239"/>
  <c r="G30" i="239"/>
  <c r="C30" i="239"/>
  <c r="O29" i="239"/>
  <c r="G29" i="239"/>
  <c r="C29" i="239"/>
  <c r="S27" i="239"/>
  <c r="O27" i="239"/>
  <c r="K27" i="239"/>
  <c r="G27" i="239"/>
  <c r="C27" i="239"/>
  <c r="S26" i="239"/>
  <c r="O26" i="239"/>
  <c r="K26" i="239"/>
  <c r="G26" i="239"/>
  <c r="C26" i="239"/>
  <c r="S25" i="239"/>
  <c r="O25" i="239"/>
  <c r="G25" i="239"/>
  <c r="C25" i="239"/>
  <c r="S23" i="239"/>
  <c r="O23" i="239"/>
  <c r="K23" i="239"/>
  <c r="G23" i="239"/>
  <c r="S22" i="239"/>
  <c r="O22" i="239"/>
  <c r="K22" i="239"/>
  <c r="G22" i="239"/>
  <c r="S21" i="239"/>
  <c r="O21" i="239"/>
  <c r="G21" i="239"/>
  <c r="S19" i="239"/>
  <c r="O19" i="239"/>
  <c r="K19" i="239"/>
  <c r="S18" i="239"/>
  <c r="O18" i="239"/>
  <c r="K18" i="239"/>
  <c r="G18" i="239"/>
  <c r="S17" i="239"/>
  <c r="O17" i="239"/>
  <c r="K17" i="239"/>
  <c r="G17" i="239"/>
  <c r="G16" i="239"/>
  <c r="S15" i="239"/>
  <c r="O15" i="239"/>
  <c r="S14" i="239"/>
  <c r="O14" i="239"/>
  <c r="K14" i="239"/>
  <c r="G14" i="239"/>
  <c r="S13" i="239"/>
  <c r="O13" i="239"/>
  <c r="K13" i="239"/>
  <c r="G13" i="239"/>
  <c r="K12" i="239"/>
  <c r="G12" i="239"/>
  <c r="S11" i="239"/>
  <c r="S10" i="239"/>
  <c r="O10" i="239"/>
  <c r="K10" i="239"/>
  <c r="G10" i="239"/>
  <c r="S9" i="239"/>
  <c r="O9" i="239"/>
  <c r="K9" i="239"/>
  <c r="G9" i="239"/>
  <c r="O8" i="239"/>
  <c r="K8" i="239"/>
  <c r="G8" i="239"/>
  <c r="S6" i="239"/>
  <c r="O6" i="239"/>
  <c r="K6" i="239"/>
  <c r="G6" i="239"/>
  <c r="S5" i="239"/>
  <c r="O5" i="239"/>
  <c r="K5" i="239"/>
  <c r="G5" i="239"/>
  <c r="S4" i="239"/>
  <c r="O4" i="239"/>
  <c r="K4" i="239"/>
  <c r="G4" i="239"/>
  <c r="G190" i="238"/>
  <c r="G189" i="238"/>
  <c r="G188" i="238"/>
  <c r="G187" i="238"/>
  <c r="G186" i="238"/>
  <c r="G185" i="238"/>
  <c r="G184" i="238"/>
  <c r="G183" i="238"/>
  <c r="S182" i="238"/>
  <c r="O182" i="238"/>
  <c r="K182" i="238"/>
  <c r="G182" i="238"/>
  <c r="S181" i="238"/>
  <c r="O181" i="238"/>
  <c r="K181" i="238"/>
  <c r="G181" i="238"/>
  <c r="S180" i="238"/>
  <c r="O180" i="238"/>
  <c r="K180" i="238"/>
  <c r="G180" i="238"/>
  <c r="G179" i="238"/>
  <c r="S178" i="238"/>
  <c r="O178" i="238"/>
  <c r="K178" i="238"/>
  <c r="G178" i="238"/>
  <c r="S177" i="238"/>
  <c r="O177" i="238"/>
  <c r="K177" i="238"/>
  <c r="G177" i="238"/>
  <c r="S176" i="238"/>
  <c r="O176" i="238"/>
  <c r="K176" i="238"/>
  <c r="G176" i="238"/>
  <c r="G175" i="238"/>
  <c r="S174" i="238"/>
  <c r="O174" i="238"/>
  <c r="K174" i="238"/>
  <c r="G174" i="238"/>
  <c r="S173" i="238"/>
  <c r="O173" i="238"/>
  <c r="K173" i="238"/>
  <c r="G173" i="238"/>
  <c r="S172" i="238"/>
  <c r="O172" i="238"/>
  <c r="K172" i="238"/>
  <c r="G172" i="238"/>
  <c r="G171" i="238"/>
  <c r="S170" i="238"/>
  <c r="O170" i="238"/>
  <c r="K170" i="238"/>
  <c r="G170" i="238"/>
  <c r="S169" i="238"/>
  <c r="O169" i="238"/>
  <c r="K169" i="238"/>
  <c r="G169" i="238"/>
  <c r="S168" i="238"/>
  <c r="O168" i="238"/>
  <c r="K168" i="238"/>
  <c r="G168" i="238"/>
  <c r="G167" i="238"/>
  <c r="S166" i="238"/>
  <c r="O166" i="238"/>
  <c r="K166" i="238"/>
  <c r="G166" i="238"/>
  <c r="S165" i="238"/>
  <c r="O165" i="238"/>
  <c r="K165" i="238"/>
  <c r="G165" i="238"/>
  <c r="S164" i="238"/>
  <c r="O164" i="238"/>
  <c r="K164" i="238"/>
  <c r="G164" i="238"/>
  <c r="S163" i="238"/>
  <c r="O163" i="238"/>
  <c r="K163" i="238"/>
  <c r="G163" i="238"/>
  <c r="G162" i="238"/>
  <c r="S161" i="238"/>
  <c r="O161" i="238"/>
  <c r="K161" i="238"/>
  <c r="G161" i="238"/>
  <c r="S160" i="238"/>
  <c r="O160" i="238"/>
  <c r="K160" i="238"/>
  <c r="G160" i="238"/>
  <c r="S159" i="238"/>
  <c r="O159" i="238"/>
  <c r="K159" i="238"/>
  <c r="G159" i="238"/>
  <c r="G158" i="238"/>
  <c r="S157" i="238"/>
  <c r="O157" i="238"/>
  <c r="K157" i="238"/>
  <c r="G157" i="238"/>
  <c r="S156" i="238"/>
  <c r="O156" i="238"/>
  <c r="K156" i="238"/>
  <c r="G156" i="238"/>
  <c r="S155" i="238"/>
  <c r="O155" i="238"/>
  <c r="K155" i="238"/>
  <c r="G155" i="238"/>
  <c r="G154" i="238"/>
  <c r="S153" i="238"/>
  <c r="O153" i="238"/>
  <c r="K153" i="238"/>
  <c r="G153" i="238"/>
  <c r="S152" i="238"/>
  <c r="O152" i="238"/>
  <c r="K152" i="238"/>
  <c r="G152" i="238"/>
  <c r="S151" i="238"/>
  <c r="O151" i="238"/>
  <c r="K151" i="238"/>
  <c r="G151" i="238"/>
  <c r="G150" i="238"/>
  <c r="S149" i="238"/>
  <c r="O149" i="238"/>
  <c r="K149" i="238"/>
  <c r="G149" i="238"/>
  <c r="S148" i="238"/>
  <c r="O148" i="238"/>
  <c r="K148" i="238"/>
  <c r="G148" i="238"/>
  <c r="S147" i="238"/>
  <c r="O147" i="238"/>
  <c r="K147" i="238"/>
  <c r="G147" i="238"/>
  <c r="G146" i="238"/>
  <c r="S145" i="238"/>
  <c r="O145" i="238"/>
  <c r="K145" i="238"/>
  <c r="G145" i="238"/>
  <c r="S144" i="238"/>
  <c r="O144" i="238"/>
  <c r="K144" i="238"/>
  <c r="G144" i="238"/>
  <c r="S143" i="238"/>
  <c r="O143" i="238"/>
  <c r="K143" i="238"/>
  <c r="G143" i="238"/>
  <c r="S142" i="238"/>
  <c r="O142" i="238"/>
  <c r="K142" i="238"/>
  <c r="G142" i="238"/>
  <c r="G141" i="238"/>
  <c r="S69" i="238"/>
  <c r="O69" i="238"/>
  <c r="K69" i="238"/>
  <c r="G69" i="238"/>
  <c r="C69" i="238"/>
  <c r="S68" i="238"/>
  <c r="O68" i="238"/>
  <c r="K68" i="238"/>
  <c r="G68" i="238"/>
  <c r="C68" i="238"/>
  <c r="S67" i="238"/>
  <c r="O67" i="238"/>
  <c r="K67" i="238"/>
  <c r="G67" i="238"/>
  <c r="C67" i="238"/>
  <c r="S65" i="238"/>
  <c r="O65" i="238"/>
  <c r="K65" i="238"/>
  <c r="G65" i="238"/>
  <c r="S64" i="238"/>
  <c r="O64" i="238"/>
  <c r="K64" i="238"/>
  <c r="G64" i="238"/>
  <c r="C64" i="238"/>
  <c r="S63" i="238"/>
  <c r="O63" i="238"/>
  <c r="K63" i="238"/>
  <c r="G63" i="238"/>
  <c r="C63" i="238"/>
  <c r="C62" i="238"/>
  <c r="S61" i="238"/>
  <c r="O61" i="238"/>
  <c r="K61" i="238"/>
  <c r="S60" i="238"/>
  <c r="O60" i="238"/>
  <c r="K60" i="238"/>
  <c r="G60" i="238"/>
  <c r="C60" i="238"/>
  <c r="S59" i="238"/>
  <c r="O59" i="238"/>
  <c r="K59" i="238"/>
  <c r="G59" i="238"/>
  <c r="C59" i="238"/>
  <c r="G58" i="238"/>
  <c r="C58" i="238"/>
  <c r="S57" i="238"/>
  <c r="O57" i="238"/>
  <c r="S56" i="238"/>
  <c r="O56" i="238"/>
  <c r="K56" i="238"/>
  <c r="G56" i="238"/>
  <c r="C56" i="238"/>
  <c r="S55" i="238"/>
  <c r="O55" i="238"/>
  <c r="K55" i="238"/>
  <c r="G55" i="238"/>
  <c r="C55" i="238"/>
  <c r="K54" i="238"/>
  <c r="G54" i="238"/>
  <c r="C54" i="238"/>
  <c r="S53" i="238"/>
  <c r="S52" i="238"/>
  <c r="O52" i="238"/>
  <c r="K52" i="238"/>
  <c r="G52" i="238"/>
  <c r="C52" i="238"/>
  <c r="S51" i="238"/>
  <c r="O51" i="238"/>
  <c r="K51" i="238"/>
  <c r="G51" i="238"/>
  <c r="C51" i="238"/>
  <c r="O50" i="238"/>
  <c r="K50" i="238"/>
  <c r="G50" i="238"/>
  <c r="C50" i="238"/>
  <c r="S48" i="238"/>
  <c r="O48" i="238"/>
  <c r="K48" i="238"/>
  <c r="G48" i="238"/>
  <c r="C48" i="238"/>
  <c r="S47" i="238"/>
  <c r="O47" i="238"/>
  <c r="K47" i="238"/>
  <c r="G47" i="238"/>
  <c r="C47" i="238"/>
  <c r="S46" i="238"/>
  <c r="O46" i="238"/>
  <c r="K46" i="238"/>
  <c r="G46" i="238"/>
  <c r="C46" i="238"/>
  <c r="S44" i="238"/>
  <c r="O44" i="238"/>
  <c r="K44" i="238"/>
  <c r="G44" i="238"/>
  <c r="S43" i="238"/>
  <c r="O43" i="238"/>
  <c r="K43" i="238"/>
  <c r="G43" i="238"/>
  <c r="C43" i="238"/>
  <c r="S42" i="238"/>
  <c r="O42" i="238"/>
  <c r="K42" i="238"/>
  <c r="G42" i="238"/>
  <c r="C42" i="238"/>
  <c r="C41" i="238"/>
  <c r="S40" i="238"/>
  <c r="O40" i="238"/>
  <c r="K40" i="238"/>
  <c r="S39" i="238"/>
  <c r="O39" i="238"/>
  <c r="K39" i="238"/>
  <c r="G39" i="238"/>
  <c r="C39" i="238"/>
  <c r="S38" i="238"/>
  <c r="O38" i="238"/>
  <c r="K38" i="238"/>
  <c r="G38" i="238"/>
  <c r="C38" i="238"/>
  <c r="G37" i="238"/>
  <c r="C37" i="238"/>
  <c r="S36" i="238"/>
  <c r="O36" i="238"/>
  <c r="S35" i="238"/>
  <c r="O35" i="238"/>
  <c r="K35" i="238"/>
  <c r="G35" i="238"/>
  <c r="C35" i="238"/>
  <c r="S34" i="238"/>
  <c r="O34" i="238"/>
  <c r="K34" i="238"/>
  <c r="G34" i="238"/>
  <c r="C34" i="238"/>
  <c r="G33" i="238"/>
  <c r="C33" i="238"/>
  <c r="S32" i="238"/>
  <c r="S31" i="238"/>
  <c r="O31" i="238"/>
  <c r="K31" i="238"/>
  <c r="G31" i="238"/>
  <c r="C31" i="238"/>
  <c r="S30" i="238"/>
  <c r="O30" i="238"/>
  <c r="K30" i="238"/>
  <c r="G30" i="238"/>
  <c r="C30" i="238"/>
  <c r="O29" i="238"/>
  <c r="G29" i="238"/>
  <c r="C29" i="238"/>
  <c r="S27" i="238"/>
  <c r="O27" i="238"/>
  <c r="K27" i="238"/>
  <c r="G27" i="238"/>
  <c r="C27" i="238"/>
  <c r="S26" i="238"/>
  <c r="O26" i="238"/>
  <c r="K26" i="238"/>
  <c r="G26" i="238"/>
  <c r="C26" i="238"/>
  <c r="S25" i="238"/>
  <c r="O25" i="238"/>
  <c r="G25" i="238"/>
  <c r="C25" i="238"/>
  <c r="S23" i="238"/>
  <c r="O23" i="238"/>
  <c r="K23" i="238"/>
  <c r="G23" i="238"/>
  <c r="S22" i="238"/>
  <c r="O22" i="238"/>
  <c r="K22" i="238"/>
  <c r="G22" i="238"/>
  <c r="S21" i="238"/>
  <c r="O21" i="238"/>
  <c r="G21" i="238"/>
  <c r="S19" i="238"/>
  <c r="O19" i="238"/>
  <c r="K19" i="238"/>
  <c r="S18" i="238"/>
  <c r="O18" i="238"/>
  <c r="K18" i="238"/>
  <c r="G18" i="238"/>
  <c r="S17" i="238"/>
  <c r="O17" i="238"/>
  <c r="K17" i="238"/>
  <c r="G17" i="238"/>
  <c r="G16" i="238"/>
  <c r="S15" i="238"/>
  <c r="O15" i="238"/>
  <c r="S14" i="238"/>
  <c r="O14" i="238"/>
  <c r="K14" i="238"/>
  <c r="G14" i="238"/>
  <c r="S13" i="238"/>
  <c r="O13" i="238"/>
  <c r="K13" i="238"/>
  <c r="G13" i="238"/>
  <c r="K12" i="238"/>
  <c r="G12" i="238"/>
  <c r="S11" i="238"/>
  <c r="S10" i="238"/>
  <c r="O10" i="238"/>
  <c r="K10" i="238"/>
  <c r="G10" i="238"/>
  <c r="S9" i="238"/>
  <c r="O9" i="238"/>
  <c r="K9" i="238"/>
  <c r="G9" i="238"/>
  <c r="O8" i="238"/>
  <c r="K8" i="238"/>
  <c r="G8" i="238"/>
  <c r="S6" i="238"/>
  <c r="O6" i="238"/>
  <c r="K6" i="238"/>
  <c r="G6" i="238"/>
  <c r="S5" i="238"/>
  <c r="O5" i="238"/>
  <c r="K5" i="238"/>
  <c r="G5" i="238"/>
  <c r="S4" i="238"/>
  <c r="O4" i="238"/>
  <c r="K4" i="238"/>
  <c r="G4" i="238"/>
  <c r="G190" i="237"/>
  <c r="G189" i="237"/>
  <c r="G188" i="237"/>
  <c r="G187" i="237"/>
  <c r="G186" i="237"/>
  <c r="G185" i="237"/>
  <c r="G184" i="237"/>
  <c r="G183" i="237"/>
  <c r="S182" i="237"/>
  <c r="O182" i="237"/>
  <c r="K182" i="237"/>
  <c r="G182" i="237"/>
  <c r="S181" i="237"/>
  <c r="O181" i="237"/>
  <c r="K181" i="237"/>
  <c r="G181" i="237"/>
  <c r="S180" i="237"/>
  <c r="O180" i="237"/>
  <c r="K180" i="237"/>
  <c r="G180" i="237"/>
  <c r="G179" i="237"/>
  <c r="S178" i="237"/>
  <c r="O178" i="237"/>
  <c r="K178" i="237"/>
  <c r="G178" i="237"/>
  <c r="S177" i="237"/>
  <c r="O177" i="237"/>
  <c r="K177" i="237"/>
  <c r="G177" i="237"/>
  <c r="S176" i="237"/>
  <c r="O176" i="237"/>
  <c r="K176" i="237"/>
  <c r="G176" i="237"/>
  <c r="G175" i="237"/>
  <c r="S174" i="237"/>
  <c r="O174" i="237"/>
  <c r="K174" i="237"/>
  <c r="G174" i="237"/>
  <c r="S173" i="237"/>
  <c r="O173" i="237"/>
  <c r="K173" i="237"/>
  <c r="G173" i="237"/>
  <c r="S172" i="237"/>
  <c r="O172" i="237"/>
  <c r="K172" i="237"/>
  <c r="G172" i="237"/>
  <c r="G171" i="237"/>
  <c r="S170" i="237"/>
  <c r="O170" i="237"/>
  <c r="K170" i="237"/>
  <c r="G170" i="237"/>
  <c r="S169" i="237"/>
  <c r="O169" i="237"/>
  <c r="K169" i="237"/>
  <c r="G169" i="237"/>
  <c r="S168" i="237"/>
  <c r="O168" i="237"/>
  <c r="K168" i="237"/>
  <c r="G168" i="237"/>
  <c r="G167" i="237"/>
  <c r="S166" i="237"/>
  <c r="O166" i="237"/>
  <c r="K166" i="237"/>
  <c r="G166" i="237"/>
  <c r="S165" i="237"/>
  <c r="O165" i="237"/>
  <c r="K165" i="237"/>
  <c r="G165" i="237"/>
  <c r="S164" i="237"/>
  <c r="O164" i="237"/>
  <c r="K164" i="237"/>
  <c r="G164" i="237"/>
  <c r="S163" i="237"/>
  <c r="O163" i="237"/>
  <c r="K163" i="237"/>
  <c r="G163" i="237"/>
  <c r="G162" i="237"/>
  <c r="S161" i="237"/>
  <c r="O161" i="237"/>
  <c r="K161" i="237"/>
  <c r="G161" i="237"/>
  <c r="S160" i="237"/>
  <c r="O160" i="237"/>
  <c r="K160" i="237"/>
  <c r="G160" i="237"/>
  <c r="S159" i="237"/>
  <c r="O159" i="237"/>
  <c r="K159" i="237"/>
  <c r="G159" i="237"/>
  <c r="G158" i="237"/>
  <c r="S157" i="237"/>
  <c r="O157" i="237"/>
  <c r="K157" i="237"/>
  <c r="G157" i="237"/>
  <c r="S156" i="237"/>
  <c r="O156" i="237"/>
  <c r="K156" i="237"/>
  <c r="G156" i="237"/>
  <c r="S155" i="237"/>
  <c r="O155" i="237"/>
  <c r="K155" i="237"/>
  <c r="G155" i="237"/>
  <c r="G154" i="237"/>
  <c r="S153" i="237"/>
  <c r="O153" i="237"/>
  <c r="K153" i="237"/>
  <c r="G153" i="237"/>
  <c r="S152" i="237"/>
  <c r="O152" i="237"/>
  <c r="K152" i="237"/>
  <c r="G152" i="237"/>
  <c r="S151" i="237"/>
  <c r="O151" i="237"/>
  <c r="K151" i="237"/>
  <c r="G151" i="237"/>
  <c r="G150" i="237"/>
  <c r="S149" i="237"/>
  <c r="O149" i="237"/>
  <c r="K149" i="237"/>
  <c r="G149" i="237"/>
  <c r="S148" i="237"/>
  <c r="O148" i="237"/>
  <c r="K148" i="237"/>
  <c r="G148" i="237"/>
  <c r="S147" i="237"/>
  <c r="O147" i="237"/>
  <c r="K147" i="237"/>
  <c r="G147" i="237"/>
  <c r="G146" i="237"/>
  <c r="S145" i="237"/>
  <c r="O145" i="237"/>
  <c r="K145" i="237"/>
  <c r="G145" i="237"/>
  <c r="S144" i="237"/>
  <c r="O144" i="237"/>
  <c r="K144" i="237"/>
  <c r="G144" i="237"/>
  <c r="S143" i="237"/>
  <c r="O143" i="237"/>
  <c r="K143" i="237"/>
  <c r="G143" i="237"/>
  <c r="S142" i="237"/>
  <c r="O142" i="237"/>
  <c r="K142" i="237"/>
  <c r="G142" i="237"/>
  <c r="G141" i="237"/>
  <c r="S69" i="237"/>
  <c r="O69" i="237"/>
  <c r="K69" i="237"/>
  <c r="G69" i="237"/>
  <c r="C69" i="237"/>
  <c r="S68" i="237"/>
  <c r="O68" i="237"/>
  <c r="K68" i="237"/>
  <c r="G68" i="237"/>
  <c r="C68" i="237"/>
  <c r="S67" i="237"/>
  <c r="O67" i="237"/>
  <c r="K67" i="237"/>
  <c r="G67" i="237"/>
  <c r="C67" i="237"/>
  <c r="S65" i="237"/>
  <c r="O65" i="237"/>
  <c r="K65" i="237"/>
  <c r="G65" i="237"/>
  <c r="S64" i="237"/>
  <c r="O64" i="237"/>
  <c r="K64" i="237"/>
  <c r="G64" i="237"/>
  <c r="C64" i="237"/>
  <c r="S63" i="237"/>
  <c r="O63" i="237"/>
  <c r="K63" i="237"/>
  <c r="G63" i="237"/>
  <c r="C63" i="237"/>
  <c r="C62" i="237"/>
  <c r="S61" i="237"/>
  <c r="O61" i="237"/>
  <c r="K61" i="237"/>
  <c r="S60" i="237"/>
  <c r="O60" i="237"/>
  <c r="K60" i="237"/>
  <c r="G60" i="237"/>
  <c r="C60" i="237"/>
  <c r="S59" i="237"/>
  <c r="O59" i="237"/>
  <c r="K59" i="237"/>
  <c r="G59" i="237"/>
  <c r="C59" i="237"/>
  <c r="G58" i="237"/>
  <c r="C58" i="237"/>
  <c r="S57" i="237"/>
  <c r="O57" i="237"/>
  <c r="S56" i="237"/>
  <c r="O56" i="237"/>
  <c r="K56" i="237"/>
  <c r="G56" i="237"/>
  <c r="C56" i="237"/>
  <c r="S55" i="237"/>
  <c r="O55" i="237"/>
  <c r="K55" i="237"/>
  <c r="G55" i="237"/>
  <c r="C55" i="237"/>
  <c r="K54" i="237"/>
  <c r="G54" i="237"/>
  <c r="C54" i="237"/>
  <c r="S53" i="237"/>
  <c r="S52" i="237"/>
  <c r="O52" i="237"/>
  <c r="K52" i="237"/>
  <c r="G52" i="237"/>
  <c r="C52" i="237"/>
  <c r="S51" i="237"/>
  <c r="O51" i="237"/>
  <c r="K51" i="237"/>
  <c r="G51" i="237"/>
  <c r="C51" i="237"/>
  <c r="O50" i="237"/>
  <c r="K50" i="237"/>
  <c r="G50" i="237"/>
  <c r="C50" i="237"/>
  <c r="S48" i="237"/>
  <c r="O48" i="237"/>
  <c r="K48" i="237"/>
  <c r="G48" i="237"/>
  <c r="C48" i="237"/>
  <c r="S47" i="237"/>
  <c r="O47" i="237"/>
  <c r="K47" i="237"/>
  <c r="G47" i="237"/>
  <c r="C47" i="237"/>
  <c r="S46" i="237"/>
  <c r="O46" i="237"/>
  <c r="K46" i="237"/>
  <c r="G46" i="237"/>
  <c r="C46" i="237"/>
  <c r="S44" i="237"/>
  <c r="O44" i="237"/>
  <c r="K44" i="237"/>
  <c r="G44" i="237"/>
  <c r="S43" i="237"/>
  <c r="O43" i="237"/>
  <c r="K43" i="237"/>
  <c r="G43" i="237"/>
  <c r="C43" i="237"/>
  <c r="S42" i="237"/>
  <c r="O42" i="237"/>
  <c r="K42" i="237"/>
  <c r="G42" i="237"/>
  <c r="C42" i="237"/>
  <c r="C41" i="237"/>
  <c r="S40" i="237"/>
  <c r="O40" i="237"/>
  <c r="K40" i="237"/>
  <c r="S39" i="237"/>
  <c r="O39" i="237"/>
  <c r="K39" i="237"/>
  <c r="G39" i="237"/>
  <c r="C39" i="237"/>
  <c r="S38" i="237"/>
  <c r="O38" i="237"/>
  <c r="K38" i="237"/>
  <c r="G38" i="237"/>
  <c r="C38" i="237"/>
  <c r="G37" i="237"/>
  <c r="C37" i="237"/>
  <c r="S36" i="237"/>
  <c r="O36" i="237"/>
  <c r="S35" i="237"/>
  <c r="O35" i="237"/>
  <c r="K35" i="237"/>
  <c r="G35" i="237"/>
  <c r="C35" i="237"/>
  <c r="S34" i="237"/>
  <c r="O34" i="237"/>
  <c r="K34" i="237"/>
  <c r="G34" i="237"/>
  <c r="C34" i="237"/>
  <c r="G33" i="237"/>
  <c r="C33" i="237"/>
  <c r="S32" i="237"/>
  <c r="S31" i="237"/>
  <c r="O31" i="237"/>
  <c r="K31" i="237"/>
  <c r="G31" i="237"/>
  <c r="C31" i="237"/>
  <c r="S30" i="237"/>
  <c r="O30" i="237"/>
  <c r="K30" i="237"/>
  <c r="G30" i="237"/>
  <c r="C30" i="237"/>
  <c r="O29" i="237"/>
  <c r="G29" i="237"/>
  <c r="C29" i="237"/>
  <c r="S27" i="237"/>
  <c r="O27" i="237"/>
  <c r="K27" i="237"/>
  <c r="G27" i="237"/>
  <c r="C27" i="237"/>
  <c r="S26" i="237"/>
  <c r="O26" i="237"/>
  <c r="K26" i="237"/>
  <c r="G26" i="237"/>
  <c r="C26" i="237"/>
  <c r="S25" i="237"/>
  <c r="O25" i="237"/>
  <c r="G25" i="237"/>
  <c r="C25" i="237"/>
  <c r="S23" i="237"/>
  <c r="O23" i="237"/>
  <c r="K23" i="237"/>
  <c r="G23" i="237"/>
  <c r="S22" i="237"/>
  <c r="O22" i="237"/>
  <c r="K22" i="237"/>
  <c r="G22" i="237"/>
  <c r="S21" i="237"/>
  <c r="O21" i="237"/>
  <c r="G21" i="237"/>
  <c r="S19" i="237"/>
  <c r="O19" i="237"/>
  <c r="K19" i="237"/>
  <c r="S18" i="237"/>
  <c r="O18" i="237"/>
  <c r="K18" i="237"/>
  <c r="G18" i="237"/>
  <c r="S17" i="237"/>
  <c r="O17" i="237"/>
  <c r="K17" i="237"/>
  <c r="G17" i="237"/>
  <c r="G16" i="237"/>
  <c r="S15" i="237"/>
  <c r="O15" i="237"/>
  <c r="S14" i="237"/>
  <c r="O14" i="237"/>
  <c r="K14" i="237"/>
  <c r="G14" i="237"/>
  <c r="S13" i="237"/>
  <c r="O13" i="237"/>
  <c r="K13" i="237"/>
  <c r="G13" i="237"/>
  <c r="K12" i="237"/>
  <c r="G12" i="237"/>
  <c r="S11" i="237"/>
  <c r="S10" i="237"/>
  <c r="O10" i="237"/>
  <c r="K10" i="237"/>
  <c r="G10" i="237"/>
  <c r="S9" i="237"/>
  <c r="O9" i="237"/>
  <c r="K9" i="237"/>
  <c r="G9" i="237"/>
  <c r="O8" i="237"/>
  <c r="K8" i="237"/>
  <c r="G8" i="237"/>
  <c r="S6" i="237"/>
  <c r="O6" i="237"/>
  <c r="K6" i="237"/>
  <c r="G6" i="237"/>
  <c r="S5" i="237"/>
  <c r="O5" i="237"/>
  <c r="K5" i="237"/>
  <c r="G5" i="237"/>
  <c r="S4" i="237"/>
  <c r="O4" i="237"/>
  <c r="K4" i="237"/>
  <c r="G4" i="237"/>
  <c r="G190" i="236"/>
  <c r="G189" i="236"/>
  <c r="G188" i="236"/>
  <c r="G187" i="236"/>
  <c r="G186" i="236"/>
  <c r="G185" i="236"/>
  <c r="G184" i="236"/>
  <c r="G183" i="236"/>
  <c r="S182" i="236"/>
  <c r="O182" i="236"/>
  <c r="K182" i="236"/>
  <c r="G182" i="236"/>
  <c r="S181" i="236"/>
  <c r="O181" i="236"/>
  <c r="K181" i="236"/>
  <c r="G181" i="236"/>
  <c r="S180" i="236"/>
  <c r="O180" i="236"/>
  <c r="K180" i="236"/>
  <c r="G180" i="236"/>
  <c r="G179" i="236"/>
  <c r="S178" i="236"/>
  <c r="O178" i="236"/>
  <c r="K178" i="236"/>
  <c r="G178" i="236"/>
  <c r="S177" i="236"/>
  <c r="O177" i="236"/>
  <c r="K177" i="236"/>
  <c r="G177" i="236"/>
  <c r="S176" i="236"/>
  <c r="O176" i="236"/>
  <c r="K176" i="236"/>
  <c r="G176" i="236"/>
  <c r="G175" i="236"/>
  <c r="S174" i="236"/>
  <c r="O174" i="236"/>
  <c r="K174" i="236"/>
  <c r="G174" i="236"/>
  <c r="S173" i="236"/>
  <c r="O173" i="236"/>
  <c r="K173" i="236"/>
  <c r="G173" i="236"/>
  <c r="S172" i="236"/>
  <c r="O172" i="236"/>
  <c r="K172" i="236"/>
  <c r="G172" i="236"/>
  <c r="G171" i="236"/>
  <c r="S170" i="236"/>
  <c r="O170" i="236"/>
  <c r="K170" i="236"/>
  <c r="G170" i="236"/>
  <c r="S169" i="236"/>
  <c r="O169" i="236"/>
  <c r="K169" i="236"/>
  <c r="G169" i="236"/>
  <c r="S168" i="236"/>
  <c r="O168" i="236"/>
  <c r="K168" i="236"/>
  <c r="G168" i="236"/>
  <c r="G167" i="236"/>
  <c r="S166" i="236"/>
  <c r="O166" i="236"/>
  <c r="K166" i="236"/>
  <c r="G166" i="236"/>
  <c r="S165" i="236"/>
  <c r="O165" i="236"/>
  <c r="K165" i="236"/>
  <c r="G165" i="236"/>
  <c r="S164" i="236"/>
  <c r="O164" i="236"/>
  <c r="K164" i="236"/>
  <c r="G164" i="236"/>
  <c r="S163" i="236"/>
  <c r="O163" i="236"/>
  <c r="K163" i="236"/>
  <c r="G163" i="236"/>
  <c r="G162" i="236"/>
  <c r="S161" i="236"/>
  <c r="O161" i="236"/>
  <c r="K161" i="236"/>
  <c r="G161" i="236"/>
  <c r="S160" i="236"/>
  <c r="O160" i="236"/>
  <c r="K160" i="236"/>
  <c r="G160" i="236"/>
  <c r="S159" i="236"/>
  <c r="O159" i="236"/>
  <c r="K159" i="236"/>
  <c r="G159" i="236"/>
  <c r="G158" i="236"/>
  <c r="S157" i="236"/>
  <c r="O157" i="236"/>
  <c r="K157" i="236"/>
  <c r="G157" i="236"/>
  <c r="S156" i="236"/>
  <c r="O156" i="236"/>
  <c r="K156" i="236"/>
  <c r="G156" i="236"/>
  <c r="S155" i="236"/>
  <c r="O155" i="236"/>
  <c r="K155" i="236"/>
  <c r="G155" i="236"/>
  <c r="G154" i="236"/>
  <c r="S153" i="236"/>
  <c r="O153" i="236"/>
  <c r="K153" i="236"/>
  <c r="G153" i="236"/>
  <c r="S152" i="236"/>
  <c r="O152" i="236"/>
  <c r="K152" i="236"/>
  <c r="G152" i="236"/>
  <c r="S151" i="236"/>
  <c r="O151" i="236"/>
  <c r="K151" i="236"/>
  <c r="G151" i="236"/>
  <c r="G150" i="236"/>
  <c r="S149" i="236"/>
  <c r="O149" i="236"/>
  <c r="K149" i="236"/>
  <c r="G149" i="236"/>
  <c r="S148" i="236"/>
  <c r="O148" i="236"/>
  <c r="K148" i="236"/>
  <c r="G148" i="236"/>
  <c r="S147" i="236"/>
  <c r="O147" i="236"/>
  <c r="K147" i="236"/>
  <c r="G147" i="236"/>
  <c r="G146" i="236"/>
  <c r="S145" i="236"/>
  <c r="O145" i="236"/>
  <c r="K145" i="236"/>
  <c r="G145" i="236"/>
  <c r="S144" i="236"/>
  <c r="O144" i="236"/>
  <c r="K144" i="236"/>
  <c r="G144" i="236"/>
  <c r="S143" i="236"/>
  <c r="O143" i="236"/>
  <c r="K143" i="236"/>
  <c r="G143" i="236"/>
  <c r="S142" i="236"/>
  <c r="O142" i="236"/>
  <c r="K142" i="236"/>
  <c r="G142" i="236"/>
  <c r="G141" i="236"/>
  <c r="S69" i="236"/>
  <c r="O69" i="236"/>
  <c r="K69" i="236"/>
  <c r="G69" i="236"/>
  <c r="C69" i="236"/>
  <c r="S68" i="236"/>
  <c r="O68" i="236"/>
  <c r="K68" i="236"/>
  <c r="G68" i="236"/>
  <c r="C68" i="236"/>
  <c r="S67" i="236"/>
  <c r="O67" i="236"/>
  <c r="K67" i="236"/>
  <c r="G67" i="236"/>
  <c r="C67" i="236"/>
  <c r="S65" i="236"/>
  <c r="O65" i="236"/>
  <c r="K65" i="236"/>
  <c r="G65" i="236"/>
  <c r="S64" i="236"/>
  <c r="O64" i="236"/>
  <c r="K64" i="236"/>
  <c r="G64" i="236"/>
  <c r="C64" i="236"/>
  <c r="S63" i="236"/>
  <c r="O63" i="236"/>
  <c r="K63" i="236"/>
  <c r="G63" i="236"/>
  <c r="C63" i="236"/>
  <c r="C62" i="236"/>
  <c r="S61" i="236"/>
  <c r="O61" i="236"/>
  <c r="K61" i="236"/>
  <c r="S60" i="236"/>
  <c r="O60" i="236"/>
  <c r="K60" i="236"/>
  <c r="G60" i="236"/>
  <c r="C60" i="236"/>
  <c r="S59" i="236"/>
  <c r="O59" i="236"/>
  <c r="K59" i="236"/>
  <c r="G59" i="236"/>
  <c r="C59" i="236"/>
  <c r="G58" i="236"/>
  <c r="C58" i="236"/>
  <c r="S57" i="236"/>
  <c r="O57" i="236"/>
  <c r="S56" i="236"/>
  <c r="O56" i="236"/>
  <c r="K56" i="236"/>
  <c r="G56" i="236"/>
  <c r="C56" i="236"/>
  <c r="S55" i="236"/>
  <c r="O55" i="236"/>
  <c r="K55" i="236"/>
  <c r="G55" i="236"/>
  <c r="C55" i="236"/>
  <c r="K54" i="236"/>
  <c r="G54" i="236"/>
  <c r="C54" i="236"/>
  <c r="S53" i="236"/>
  <c r="S52" i="236"/>
  <c r="O52" i="236"/>
  <c r="K52" i="236"/>
  <c r="G52" i="236"/>
  <c r="C52" i="236"/>
  <c r="S51" i="236"/>
  <c r="O51" i="236"/>
  <c r="K51" i="236"/>
  <c r="G51" i="236"/>
  <c r="C51" i="236"/>
  <c r="O50" i="236"/>
  <c r="K50" i="236"/>
  <c r="G50" i="236"/>
  <c r="C50" i="236"/>
  <c r="S48" i="236"/>
  <c r="O48" i="236"/>
  <c r="K48" i="236"/>
  <c r="G48" i="236"/>
  <c r="C48" i="236"/>
  <c r="S47" i="236"/>
  <c r="O47" i="236"/>
  <c r="K47" i="236"/>
  <c r="G47" i="236"/>
  <c r="C47" i="236"/>
  <c r="S46" i="236"/>
  <c r="O46" i="236"/>
  <c r="K46" i="236"/>
  <c r="G46" i="236"/>
  <c r="C46" i="236"/>
  <c r="S44" i="236"/>
  <c r="O44" i="236"/>
  <c r="K44" i="236"/>
  <c r="G44" i="236"/>
  <c r="S43" i="236"/>
  <c r="O43" i="236"/>
  <c r="K43" i="236"/>
  <c r="G43" i="236"/>
  <c r="C43" i="236"/>
  <c r="S42" i="236"/>
  <c r="O42" i="236"/>
  <c r="K42" i="236"/>
  <c r="G42" i="236"/>
  <c r="C42" i="236"/>
  <c r="C41" i="236"/>
  <c r="S40" i="236"/>
  <c r="O40" i="236"/>
  <c r="K40" i="236"/>
  <c r="S39" i="236"/>
  <c r="O39" i="236"/>
  <c r="K39" i="236"/>
  <c r="G39" i="236"/>
  <c r="C39" i="236"/>
  <c r="S38" i="236"/>
  <c r="O38" i="236"/>
  <c r="K38" i="236"/>
  <c r="G38" i="236"/>
  <c r="C38" i="236"/>
  <c r="G37" i="236"/>
  <c r="C37" i="236"/>
  <c r="S36" i="236"/>
  <c r="O36" i="236"/>
  <c r="S35" i="236"/>
  <c r="O35" i="236"/>
  <c r="K35" i="236"/>
  <c r="G35" i="236"/>
  <c r="C35" i="236"/>
  <c r="S34" i="236"/>
  <c r="O34" i="236"/>
  <c r="K34" i="236"/>
  <c r="G34" i="236"/>
  <c r="C34" i="236"/>
  <c r="G33" i="236"/>
  <c r="C33" i="236"/>
  <c r="S32" i="236"/>
  <c r="S31" i="236"/>
  <c r="O31" i="236"/>
  <c r="K31" i="236"/>
  <c r="G31" i="236"/>
  <c r="C31" i="236"/>
  <c r="S30" i="236"/>
  <c r="O30" i="236"/>
  <c r="K30" i="236"/>
  <c r="G30" i="236"/>
  <c r="C30" i="236"/>
  <c r="O29" i="236"/>
  <c r="G29" i="236"/>
  <c r="C29" i="236"/>
  <c r="S27" i="236"/>
  <c r="O27" i="236"/>
  <c r="K27" i="236"/>
  <c r="G27" i="236"/>
  <c r="C27" i="236"/>
  <c r="S26" i="236"/>
  <c r="O26" i="236"/>
  <c r="K26" i="236"/>
  <c r="G26" i="236"/>
  <c r="C26" i="236"/>
  <c r="S25" i="236"/>
  <c r="O25" i="236"/>
  <c r="G25" i="236"/>
  <c r="C25" i="236"/>
  <c r="S23" i="236"/>
  <c r="O23" i="236"/>
  <c r="K23" i="236"/>
  <c r="G23" i="236"/>
  <c r="S22" i="236"/>
  <c r="O22" i="236"/>
  <c r="K22" i="236"/>
  <c r="G22" i="236"/>
  <c r="S21" i="236"/>
  <c r="O21" i="236"/>
  <c r="G21" i="236"/>
  <c r="S19" i="236"/>
  <c r="O19" i="236"/>
  <c r="K19" i="236"/>
  <c r="S18" i="236"/>
  <c r="O18" i="236"/>
  <c r="K18" i="236"/>
  <c r="G18" i="236"/>
  <c r="S17" i="236"/>
  <c r="O17" i="236"/>
  <c r="K17" i="236"/>
  <c r="G17" i="236"/>
  <c r="G16" i="236"/>
  <c r="S15" i="236"/>
  <c r="O15" i="236"/>
  <c r="S14" i="236"/>
  <c r="O14" i="236"/>
  <c r="K14" i="236"/>
  <c r="G14" i="236"/>
  <c r="S13" i="236"/>
  <c r="O13" i="236"/>
  <c r="K13" i="236"/>
  <c r="G13" i="236"/>
  <c r="K12" i="236"/>
  <c r="G12" i="236"/>
  <c r="S11" i="236"/>
  <c r="S10" i="236"/>
  <c r="O10" i="236"/>
  <c r="K10" i="236"/>
  <c r="G10" i="236"/>
  <c r="S9" i="236"/>
  <c r="O9" i="236"/>
  <c r="K9" i="236"/>
  <c r="G9" i="236"/>
  <c r="O8" i="236"/>
  <c r="K8" i="236"/>
  <c r="G8" i="236"/>
  <c r="S6" i="236"/>
  <c r="O6" i="236"/>
  <c r="K6" i="236"/>
  <c r="G6" i="236"/>
  <c r="S5" i="236"/>
  <c r="O5" i="236"/>
  <c r="K5" i="236"/>
  <c r="G5" i="236"/>
  <c r="S4" i="236"/>
  <c r="O4" i="236"/>
  <c r="K4" i="236"/>
  <c r="G4" i="236"/>
  <c r="R90" i="210"/>
  <c r="R89" i="210"/>
  <c r="R88" i="210"/>
  <c r="R87" i="210"/>
  <c r="R86" i="210"/>
  <c r="R85" i="210"/>
  <c r="R84" i="210"/>
  <c r="R83" i="210"/>
  <c r="R82" i="210"/>
  <c r="R81" i="210"/>
  <c r="R80" i="210"/>
  <c r="R79" i="210"/>
  <c r="R78" i="210"/>
  <c r="R77" i="210"/>
  <c r="R76" i="210"/>
  <c r="R75" i="210"/>
  <c r="R74" i="210"/>
  <c r="R73" i="210"/>
  <c r="R72" i="210"/>
  <c r="R71" i="210"/>
  <c r="R70" i="210"/>
  <c r="R69" i="210"/>
  <c r="R68" i="210"/>
  <c r="R65" i="210"/>
  <c r="G190" i="235"/>
  <c r="G189" i="235"/>
  <c r="G188" i="235"/>
  <c r="G187" i="235"/>
  <c r="G186" i="235"/>
  <c r="G185" i="235"/>
  <c r="G184" i="235"/>
  <c r="G183" i="235"/>
  <c r="S182" i="235"/>
  <c r="O182" i="235"/>
  <c r="K182" i="235"/>
  <c r="G182" i="235"/>
  <c r="S181" i="235"/>
  <c r="O181" i="235"/>
  <c r="K181" i="235"/>
  <c r="G181" i="235"/>
  <c r="S180" i="235"/>
  <c r="O180" i="235"/>
  <c r="K180" i="235"/>
  <c r="G180" i="235"/>
  <c r="G179" i="235"/>
  <c r="S178" i="235"/>
  <c r="O178" i="235"/>
  <c r="K178" i="235"/>
  <c r="G178" i="235"/>
  <c r="S177" i="235"/>
  <c r="O177" i="235"/>
  <c r="K177" i="235"/>
  <c r="G177" i="235"/>
  <c r="S176" i="235"/>
  <c r="O176" i="235"/>
  <c r="K176" i="235"/>
  <c r="G176" i="235"/>
  <c r="G175" i="235"/>
  <c r="S174" i="235"/>
  <c r="O174" i="235"/>
  <c r="K174" i="235"/>
  <c r="G174" i="235"/>
  <c r="S173" i="235"/>
  <c r="O173" i="235"/>
  <c r="K173" i="235"/>
  <c r="G173" i="235"/>
  <c r="S172" i="235"/>
  <c r="O172" i="235"/>
  <c r="K172" i="235"/>
  <c r="G172" i="235"/>
  <c r="G171" i="235"/>
  <c r="S170" i="235"/>
  <c r="O170" i="235"/>
  <c r="K170" i="235"/>
  <c r="G170" i="235"/>
  <c r="S169" i="235"/>
  <c r="O169" i="235"/>
  <c r="K169" i="235"/>
  <c r="G169" i="235"/>
  <c r="S168" i="235"/>
  <c r="O168" i="235"/>
  <c r="K168" i="235"/>
  <c r="G168" i="235"/>
  <c r="G167" i="235"/>
  <c r="S166" i="235"/>
  <c r="O166" i="235"/>
  <c r="K166" i="235"/>
  <c r="G166" i="235"/>
  <c r="S165" i="235"/>
  <c r="O165" i="235"/>
  <c r="K165" i="235"/>
  <c r="G165" i="235"/>
  <c r="S164" i="235"/>
  <c r="O164" i="235"/>
  <c r="K164" i="235"/>
  <c r="G164" i="235"/>
  <c r="S163" i="235"/>
  <c r="O163" i="235"/>
  <c r="K163" i="235"/>
  <c r="G163" i="235"/>
  <c r="G162" i="235"/>
  <c r="S161" i="235"/>
  <c r="O161" i="235"/>
  <c r="K161" i="235"/>
  <c r="G161" i="235"/>
  <c r="S160" i="235"/>
  <c r="O160" i="235"/>
  <c r="K160" i="235"/>
  <c r="G160" i="235"/>
  <c r="S159" i="235"/>
  <c r="O159" i="235"/>
  <c r="K159" i="235"/>
  <c r="G159" i="235"/>
  <c r="G158" i="235"/>
  <c r="S157" i="235"/>
  <c r="O157" i="235"/>
  <c r="K157" i="235"/>
  <c r="G157" i="235"/>
  <c r="S156" i="235"/>
  <c r="O156" i="235"/>
  <c r="K156" i="235"/>
  <c r="G156" i="235"/>
  <c r="S155" i="235"/>
  <c r="O155" i="235"/>
  <c r="K155" i="235"/>
  <c r="G155" i="235"/>
  <c r="G154" i="235"/>
  <c r="S153" i="235"/>
  <c r="O153" i="235"/>
  <c r="K153" i="235"/>
  <c r="G153" i="235"/>
  <c r="S152" i="235"/>
  <c r="O152" i="235"/>
  <c r="K152" i="235"/>
  <c r="G152" i="235"/>
  <c r="S151" i="235"/>
  <c r="O151" i="235"/>
  <c r="K151" i="235"/>
  <c r="G151" i="235"/>
  <c r="G150" i="235"/>
  <c r="S149" i="235"/>
  <c r="O149" i="235"/>
  <c r="K149" i="235"/>
  <c r="G149" i="235"/>
  <c r="S148" i="235"/>
  <c r="O148" i="235"/>
  <c r="K148" i="235"/>
  <c r="G148" i="235"/>
  <c r="S147" i="235"/>
  <c r="O147" i="235"/>
  <c r="K147" i="235"/>
  <c r="G147" i="235"/>
  <c r="G146" i="235"/>
  <c r="S145" i="235"/>
  <c r="O145" i="235"/>
  <c r="K145" i="235"/>
  <c r="G145" i="235"/>
  <c r="S144" i="235"/>
  <c r="O144" i="235"/>
  <c r="K144" i="235"/>
  <c r="G144" i="235"/>
  <c r="S143" i="235"/>
  <c r="O143" i="235"/>
  <c r="K143" i="235"/>
  <c r="G143" i="235"/>
  <c r="S142" i="235"/>
  <c r="O142" i="235"/>
  <c r="K142" i="235"/>
  <c r="G142" i="235"/>
  <c r="G141" i="235"/>
  <c r="S69" i="235"/>
  <c r="O69" i="235"/>
  <c r="K69" i="235"/>
  <c r="G69" i="235"/>
  <c r="C69" i="235"/>
  <c r="S68" i="235"/>
  <c r="O68" i="235"/>
  <c r="K68" i="235"/>
  <c r="G68" i="235"/>
  <c r="C68" i="235"/>
  <c r="S67" i="235"/>
  <c r="O67" i="235"/>
  <c r="K67" i="235"/>
  <c r="G67" i="235"/>
  <c r="C67" i="235"/>
  <c r="S65" i="235"/>
  <c r="O65" i="235"/>
  <c r="K65" i="235"/>
  <c r="G65" i="235"/>
  <c r="S64" i="235"/>
  <c r="O64" i="235"/>
  <c r="K64" i="235"/>
  <c r="G64" i="235"/>
  <c r="C64" i="235"/>
  <c r="S63" i="235"/>
  <c r="O63" i="235"/>
  <c r="K63" i="235"/>
  <c r="G63" i="235"/>
  <c r="C63" i="235"/>
  <c r="C62" i="235"/>
  <c r="S61" i="235"/>
  <c r="O61" i="235"/>
  <c r="K61" i="235"/>
  <c r="S60" i="235"/>
  <c r="O60" i="235"/>
  <c r="K60" i="235"/>
  <c r="G60" i="235"/>
  <c r="C60" i="235"/>
  <c r="S59" i="235"/>
  <c r="O59" i="235"/>
  <c r="K59" i="235"/>
  <c r="G59" i="235"/>
  <c r="C59" i="235"/>
  <c r="G58" i="235"/>
  <c r="C58" i="235"/>
  <c r="S57" i="235"/>
  <c r="O57" i="235"/>
  <c r="S56" i="235"/>
  <c r="O56" i="235"/>
  <c r="K56" i="235"/>
  <c r="G56" i="235"/>
  <c r="C56" i="235"/>
  <c r="S55" i="235"/>
  <c r="O55" i="235"/>
  <c r="K55" i="235"/>
  <c r="G55" i="235"/>
  <c r="C55" i="235"/>
  <c r="K54" i="235"/>
  <c r="G54" i="235"/>
  <c r="C54" i="235"/>
  <c r="S53" i="235"/>
  <c r="S52" i="235"/>
  <c r="O52" i="235"/>
  <c r="K52" i="235"/>
  <c r="G52" i="235"/>
  <c r="C52" i="235"/>
  <c r="S51" i="235"/>
  <c r="O51" i="235"/>
  <c r="K51" i="235"/>
  <c r="G51" i="235"/>
  <c r="C51" i="235"/>
  <c r="O50" i="235"/>
  <c r="K50" i="235"/>
  <c r="G50" i="235"/>
  <c r="C50" i="235"/>
  <c r="S48" i="235"/>
  <c r="O48" i="235"/>
  <c r="K48" i="235"/>
  <c r="G48" i="235"/>
  <c r="C48" i="235"/>
  <c r="S47" i="235"/>
  <c r="O47" i="235"/>
  <c r="K47" i="235"/>
  <c r="G47" i="235"/>
  <c r="C47" i="235"/>
  <c r="S46" i="235"/>
  <c r="O46" i="235"/>
  <c r="K46" i="235"/>
  <c r="G46" i="235"/>
  <c r="C46" i="235"/>
  <c r="S44" i="235"/>
  <c r="O44" i="235"/>
  <c r="K44" i="235"/>
  <c r="G44" i="235"/>
  <c r="S43" i="235"/>
  <c r="O43" i="235"/>
  <c r="K43" i="235"/>
  <c r="G43" i="235"/>
  <c r="C43" i="235"/>
  <c r="S42" i="235"/>
  <c r="O42" i="235"/>
  <c r="K42" i="235"/>
  <c r="G42" i="235"/>
  <c r="C42" i="235"/>
  <c r="C41" i="235"/>
  <c r="S40" i="235"/>
  <c r="O40" i="235"/>
  <c r="K40" i="235"/>
  <c r="S39" i="235"/>
  <c r="O39" i="235"/>
  <c r="K39" i="235"/>
  <c r="G39" i="235"/>
  <c r="C39" i="235"/>
  <c r="S38" i="235"/>
  <c r="O38" i="235"/>
  <c r="K38" i="235"/>
  <c r="G38" i="235"/>
  <c r="C38" i="235"/>
  <c r="G37" i="235"/>
  <c r="C37" i="235"/>
  <c r="S36" i="235"/>
  <c r="O36" i="235"/>
  <c r="S35" i="235"/>
  <c r="O35" i="235"/>
  <c r="K35" i="235"/>
  <c r="G35" i="235"/>
  <c r="C35" i="235"/>
  <c r="S34" i="235"/>
  <c r="O34" i="235"/>
  <c r="K34" i="235"/>
  <c r="G34" i="235"/>
  <c r="C34" i="235"/>
  <c r="G33" i="235"/>
  <c r="C33" i="235"/>
  <c r="S32" i="235"/>
  <c r="S31" i="235"/>
  <c r="O31" i="235"/>
  <c r="K31" i="235"/>
  <c r="G31" i="235"/>
  <c r="C31" i="235"/>
  <c r="S30" i="235"/>
  <c r="O30" i="235"/>
  <c r="K30" i="235"/>
  <c r="G30" i="235"/>
  <c r="C30" i="235"/>
  <c r="O29" i="235"/>
  <c r="G29" i="235"/>
  <c r="C29" i="235"/>
  <c r="S27" i="235"/>
  <c r="O27" i="235"/>
  <c r="K27" i="235"/>
  <c r="G27" i="235"/>
  <c r="C27" i="235"/>
  <c r="S26" i="235"/>
  <c r="O26" i="235"/>
  <c r="K26" i="235"/>
  <c r="G26" i="235"/>
  <c r="C26" i="235"/>
  <c r="S25" i="235"/>
  <c r="O25" i="235"/>
  <c r="G25" i="235"/>
  <c r="C25" i="235"/>
  <c r="S23" i="235"/>
  <c r="O23" i="235"/>
  <c r="K23" i="235"/>
  <c r="G23" i="235"/>
  <c r="S22" i="235"/>
  <c r="O22" i="235"/>
  <c r="K22" i="235"/>
  <c r="G22" i="235"/>
  <c r="S21" i="235"/>
  <c r="O21" i="235"/>
  <c r="G21" i="235"/>
  <c r="S19" i="235"/>
  <c r="O19" i="235"/>
  <c r="K19" i="235"/>
  <c r="S18" i="235"/>
  <c r="O18" i="235"/>
  <c r="K18" i="235"/>
  <c r="G18" i="235"/>
  <c r="S17" i="235"/>
  <c r="O17" i="235"/>
  <c r="K17" i="235"/>
  <c r="G17" i="235"/>
  <c r="G16" i="235"/>
  <c r="S15" i="235"/>
  <c r="O15" i="235"/>
  <c r="S14" i="235"/>
  <c r="O14" i="235"/>
  <c r="K14" i="235"/>
  <c r="G14" i="235"/>
  <c r="S13" i="235"/>
  <c r="O13" i="235"/>
  <c r="K13" i="235"/>
  <c r="G13" i="235"/>
  <c r="K12" i="235"/>
  <c r="G12" i="235"/>
  <c r="S11" i="235"/>
  <c r="S10" i="235"/>
  <c r="O10" i="235"/>
  <c r="K10" i="235"/>
  <c r="G10" i="235"/>
  <c r="S9" i="235"/>
  <c r="O9" i="235"/>
  <c r="K9" i="235"/>
  <c r="G9" i="235"/>
  <c r="O8" i="235"/>
  <c r="K8" i="235"/>
  <c r="G8" i="235"/>
  <c r="S6" i="235"/>
  <c r="O6" i="235"/>
  <c r="K6" i="235"/>
  <c r="G6" i="235"/>
  <c r="S5" i="235"/>
  <c r="O5" i="235"/>
  <c r="K5" i="235"/>
  <c r="G5" i="235"/>
  <c r="S4" i="235"/>
  <c r="O4" i="235"/>
  <c r="K4" i="235"/>
  <c r="G4" i="235"/>
  <c r="E190" i="248"/>
  <c r="E189" i="248"/>
  <c r="E188" i="248"/>
  <c r="E187" i="248"/>
  <c r="E186" i="248"/>
  <c r="E185" i="248"/>
  <c r="E184" i="248"/>
  <c r="E183" i="248"/>
  <c r="R182" i="248"/>
  <c r="N182" i="248"/>
  <c r="J182" i="248"/>
  <c r="E182" i="248"/>
  <c r="R181" i="248"/>
  <c r="N181" i="248"/>
  <c r="J181" i="248"/>
  <c r="E181" i="248"/>
  <c r="R180" i="248"/>
  <c r="N180" i="248"/>
  <c r="J180" i="248"/>
  <c r="E180" i="248"/>
  <c r="R179" i="248"/>
  <c r="N179" i="248"/>
  <c r="J179" i="248"/>
  <c r="E179" i="248"/>
  <c r="R178" i="248"/>
  <c r="N178" i="248"/>
  <c r="J178" i="248"/>
  <c r="E178" i="248"/>
  <c r="R177" i="248"/>
  <c r="N177" i="248"/>
  <c r="J177" i="248"/>
  <c r="E177" i="248"/>
  <c r="R176" i="248"/>
  <c r="N176" i="248"/>
  <c r="J176" i="248"/>
  <c r="E176" i="248"/>
  <c r="R175" i="248"/>
  <c r="N175" i="248"/>
  <c r="J175" i="248"/>
  <c r="E175" i="248"/>
  <c r="R174" i="248"/>
  <c r="N174" i="248"/>
  <c r="J174" i="248"/>
  <c r="E174" i="248"/>
  <c r="R173" i="248"/>
  <c r="N173" i="248"/>
  <c r="J173" i="248"/>
  <c r="E173" i="248"/>
  <c r="R172" i="248"/>
  <c r="N172" i="248"/>
  <c r="J172" i="248"/>
  <c r="E172" i="248"/>
  <c r="R171" i="248"/>
  <c r="N171" i="248"/>
  <c r="J171" i="248"/>
  <c r="E171" i="248"/>
  <c r="R170" i="248"/>
  <c r="N170" i="248"/>
  <c r="J170" i="248"/>
  <c r="E170" i="248"/>
  <c r="R169" i="248"/>
  <c r="N169" i="248"/>
  <c r="J169" i="248"/>
  <c r="E169" i="248"/>
  <c r="R168" i="248"/>
  <c r="N168" i="248"/>
  <c r="J168" i="248"/>
  <c r="E168" i="248"/>
  <c r="R167" i="248"/>
  <c r="N167" i="248"/>
  <c r="J167" i="248"/>
  <c r="E167" i="248"/>
  <c r="R166" i="248"/>
  <c r="N166" i="248"/>
  <c r="J166" i="248"/>
  <c r="E166" i="248"/>
  <c r="R165" i="248"/>
  <c r="N165" i="248"/>
  <c r="J165" i="248"/>
  <c r="E165" i="248"/>
  <c r="R164" i="248"/>
  <c r="N164" i="248"/>
  <c r="J164" i="248"/>
  <c r="E164" i="248"/>
  <c r="R163" i="248"/>
  <c r="N163" i="248"/>
  <c r="J163" i="248"/>
  <c r="E163" i="248"/>
  <c r="Q162" i="248"/>
  <c r="M162" i="248"/>
  <c r="I162" i="248"/>
  <c r="E162" i="248"/>
  <c r="R161" i="248"/>
  <c r="N161" i="248"/>
  <c r="J161" i="248"/>
  <c r="E161" i="248"/>
  <c r="R160" i="248"/>
  <c r="N160" i="248"/>
  <c r="J160" i="248"/>
  <c r="E160" i="248"/>
  <c r="R159" i="248"/>
  <c r="N159" i="248"/>
  <c r="J159" i="248"/>
  <c r="E159" i="248"/>
  <c r="R158" i="248"/>
  <c r="N158" i="248"/>
  <c r="J158" i="248"/>
  <c r="E158" i="248"/>
  <c r="R157" i="248"/>
  <c r="N157" i="248"/>
  <c r="J157" i="248"/>
  <c r="E157" i="248"/>
  <c r="R156" i="248"/>
  <c r="N156" i="248"/>
  <c r="J156" i="248"/>
  <c r="E156" i="248"/>
  <c r="R155" i="248"/>
  <c r="N155" i="248"/>
  <c r="J155" i="248"/>
  <c r="E155" i="248"/>
  <c r="R154" i="248"/>
  <c r="N154" i="248"/>
  <c r="J154" i="248"/>
  <c r="E154" i="248"/>
  <c r="R153" i="248"/>
  <c r="N153" i="248"/>
  <c r="J153" i="248"/>
  <c r="E153" i="248"/>
  <c r="R152" i="248"/>
  <c r="N152" i="248"/>
  <c r="J152" i="248"/>
  <c r="E152" i="248"/>
  <c r="R151" i="248"/>
  <c r="N151" i="248"/>
  <c r="J151" i="248"/>
  <c r="E151" i="248"/>
  <c r="R150" i="248"/>
  <c r="N150" i="248"/>
  <c r="J150" i="248"/>
  <c r="E150" i="248"/>
  <c r="R149" i="248"/>
  <c r="N149" i="248"/>
  <c r="J149" i="248"/>
  <c r="E149" i="248"/>
  <c r="R148" i="248"/>
  <c r="N148" i="248"/>
  <c r="J148" i="248"/>
  <c r="E148" i="248"/>
  <c r="A148" i="248"/>
  <c r="R147" i="248"/>
  <c r="N147" i="248"/>
  <c r="J147" i="248"/>
  <c r="E147" i="248"/>
  <c r="A147" i="248"/>
  <c r="R146" i="248"/>
  <c r="N146" i="248"/>
  <c r="J146" i="248"/>
  <c r="E146" i="248"/>
  <c r="A146" i="248"/>
  <c r="R145" i="248"/>
  <c r="N145" i="248"/>
  <c r="J145" i="248"/>
  <c r="E145" i="248"/>
  <c r="A145" i="248"/>
  <c r="R144" i="248"/>
  <c r="N144" i="248"/>
  <c r="J144" i="248"/>
  <c r="E144" i="248"/>
  <c r="A144" i="248"/>
  <c r="R143" i="248"/>
  <c r="N143" i="248"/>
  <c r="J143" i="248"/>
  <c r="E143" i="248"/>
  <c r="A143" i="248"/>
  <c r="R142" i="248"/>
  <c r="N142" i="248"/>
  <c r="J142" i="248"/>
  <c r="E142" i="248"/>
  <c r="Q141" i="248"/>
  <c r="M141" i="248"/>
  <c r="I141" i="248"/>
  <c r="E141" i="248"/>
  <c r="A140" i="248"/>
  <c r="R69" i="248"/>
  <c r="N69" i="248"/>
  <c r="J69" i="248"/>
  <c r="F69" i="248"/>
  <c r="B69" i="248"/>
  <c r="R68" i="248"/>
  <c r="N68" i="248"/>
  <c r="J68" i="248"/>
  <c r="F68" i="248"/>
  <c r="B68" i="248"/>
  <c r="R67" i="248"/>
  <c r="N67" i="248"/>
  <c r="J67" i="248"/>
  <c r="F67" i="248"/>
  <c r="B67" i="248"/>
  <c r="R66" i="248"/>
  <c r="N66" i="248"/>
  <c r="J66" i="248"/>
  <c r="F66" i="248"/>
  <c r="B66" i="248"/>
  <c r="R65" i="248"/>
  <c r="N65" i="248"/>
  <c r="J65" i="248"/>
  <c r="F65" i="248"/>
  <c r="A65" i="248"/>
  <c r="R64" i="248"/>
  <c r="N64" i="248"/>
  <c r="J64" i="248"/>
  <c r="F64" i="248"/>
  <c r="B64" i="248"/>
  <c r="R63" i="248"/>
  <c r="N63" i="248"/>
  <c r="J63" i="248"/>
  <c r="F63" i="248"/>
  <c r="B63" i="248"/>
  <c r="R62" i="248"/>
  <c r="N62" i="248"/>
  <c r="J62" i="248"/>
  <c r="F62" i="248"/>
  <c r="B62" i="248"/>
  <c r="R61" i="248"/>
  <c r="N61" i="248"/>
  <c r="J61" i="248"/>
  <c r="E61" i="248"/>
  <c r="B61" i="248"/>
  <c r="R60" i="248"/>
  <c r="N60" i="248"/>
  <c r="J60" i="248"/>
  <c r="F60" i="248"/>
  <c r="B60" i="248"/>
  <c r="R59" i="248"/>
  <c r="N59" i="248"/>
  <c r="J59" i="248"/>
  <c r="F59" i="248"/>
  <c r="B59" i="248"/>
  <c r="R58" i="248"/>
  <c r="N58" i="248"/>
  <c r="J58" i="248"/>
  <c r="F58" i="248"/>
  <c r="B58" i="248"/>
  <c r="R57" i="248"/>
  <c r="N57" i="248"/>
  <c r="I57" i="248"/>
  <c r="F57" i="248"/>
  <c r="B57" i="248"/>
  <c r="R56" i="248"/>
  <c r="N56" i="248"/>
  <c r="J56" i="248"/>
  <c r="F56" i="248"/>
  <c r="B56" i="248"/>
  <c r="R55" i="248"/>
  <c r="N55" i="248"/>
  <c r="J55" i="248"/>
  <c r="F55" i="248"/>
  <c r="B55" i="248"/>
  <c r="R54" i="248"/>
  <c r="N54" i="248"/>
  <c r="J54" i="248"/>
  <c r="F54" i="248"/>
  <c r="B54" i="248"/>
  <c r="R53" i="248"/>
  <c r="M53" i="248"/>
  <c r="J53" i="248"/>
  <c r="F53" i="248"/>
  <c r="B53" i="248"/>
  <c r="R52" i="248"/>
  <c r="N52" i="248"/>
  <c r="J52" i="248"/>
  <c r="F52" i="248"/>
  <c r="B52" i="248"/>
  <c r="R51" i="248"/>
  <c r="N51" i="248"/>
  <c r="J51" i="248"/>
  <c r="F51" i="248"/>
  <c r="B51" i="248"/>
  <c r="R50" i="248"/>
  <c r="N50" i="248"/>
  <c r="J50" i="248"/>
  <c r="F50" i="248"/>
  <c r="B50" i="248"/>
  <c r="Q49" i="248"/>
  <c r="N49" i="248"/>
  <c r="J49" i="248"/>
  <c r="F49" i="248"/>
  <c r="B49" i="248"/>
  <c r="R48" i="248"/>
  <c r="N48" i="248"/>
  <c r="J48" i="248"/>
  <c r="F48" i="248"/>
  <c r="B48" i="248"/>
  <c r="R47" i="248"/>
  <c r="N47" i="248"/>
  <c r="J47" i="248"/>
  <c r="F47" i="248"/>
  <c r="B47" i="248"/>
  <c r="R46" i="248"/>
  <c r="N46" i="248"/>
  <c r="J46" i="248"/>
  <c r="F46" i="248"/>
  <c r="B46" i="248"/>
  <c r="R45" i="248"/>
  <c r="N45" i="248"/>
  <c r="J45" i="248"/>
  <c r="F45" i="248"/>
  <c r="B45" i="248"/>
  <c r="R44" i="248"/>
  <c r="N44" i="248"/>
  <c r="J44" i="248"/>
  <c r="F44" i="248"/>
  <c r="A44" i="248"/>
  <c r="R43" i="248"/>
  <c r="N43" i="248"/>
  <c r="J43" i="248"/>
  <c r="F43" i="248"/>
  <c r="B43" i="248"/>
  <c r="R42" i="248"/>
  <c r="N42" i="248"/>
  <c r="J42" i="248"/>
  <c r="F42" i="248"/>
  <c r="B42" i="248"/>
  <c r="R41" i="248"/>
  <c r="N41" i="248"/>
  <c r="J41" i="248"/>
  <c r="F41" i="248"/>
  <c r="B41" i="248"/>
  <c r="R40" i="248"/>
  <c r="N40" i="248"/>
  <c r="J40" i="248"/>
  <c r="E40" i="248"/>
  <c r="B40" i="248"/>
  <c r="R39" i="248"/>
  <c r="N39" i="248"/>
  <c r="J39" i="248"/>
  <c r="F39" i="248"/>
  <c r="B39" i="248"/>
  <c r="R38" i="248"/>
  <c r="N38" i="248"/>
  <c r="J38" i="248"/>
  <c r="F38" i="248"/>
  <c r="B38" i="248"/>
  <c r="R37" i="248"/>
  <c r="N37" i="248"/>
  <c r="J37" i="248"/>
  <c r="F37" i="248"/>
  <c r="B37" i="248"/>
  <c r="R36" i="248"/>
  <c r="N36" i="248"/>
  <c r="I36" i="248"/>
  <c r="F36" i="248"/>
  <c r="B36" i="248"/>
  <c r="R35" i="248"/>
  <c r="N35" i="248"/>
  <c r="J35" i="248"/>
  <c r="F35" i="248"/>
  <c r="B35" i="248"/>
  <c r="R34" i="248"/>
  <c r="N34" i="248"/>
  <c r="J34" i="248"/>
  <c r="F34" i="248"/>
  <c r="B34" i="248"/>
  <c r="R33" i="248"/>
  <c r="N33" i="248"/>
  <c r="J33" i="248"/>
  <c r="F33" i="248"/>
  <c r="B33" i="248"/>
  <c r="R32" i="248"/>
  <c r="M32" i="248"/>
  <c r="J32" i="248"/>
  <c r="F32" i="248"/>
  <c r="B32" i="248"/>
  <c r="R31" i="248"/>
  <c r="N31" i="248"/>
  <c r="J31" i="248"/>
  <c r="F31" i="248"/>
  <c r="B31" i="248"/>
  <c r="R30" i="248"/>
  <c r="N30" i="248"/>
  <c r="J30" i="248"/>
  <c r="F30" i="248"/>
  <c r="B30" i="248"/>
  <c r="R29" i="248"/>
  <c r="N29" i="248"/>
  <c r="J29" i="248"/>
  <c r="F29" i="248"/>
  <c r="B29" i="248"/>
  <c r="Q28" i="248"/>
  <c r="N28" i="248"/>
  <c r="J28" i="248"/>
  <c r="F28" i="248"/>
  <c r="B28" i="248"/>
  <c r="R27" i="248"/>
  <c r="N27" i="248"/>
  <c r="J27" i="248"/>
  <c r="F27" i="248"/>
  <c r="B27" i="248"/>
  <c r="R26" i="248"/>
  <c r="N26" i="248"/>
  <c r="J26" i="248"/>
  <c r="F26" i="248"/>
  <c r="B26" i="248"/>
  <c r="R25" i="248"/>
  <c r="N25" i="248"/>
  <c r="J25" i="248"/>
  <c r="F25" i="248"/>
  <c r="B25" i="248"/>
  <c r="R24" i="248"/>
  <c r="N24" i="248"/>
  <c r="J24" i="248"/>
  <c r="F24" i="248"/>
  <c r="B24" i="248"/>
  <c r="R23" i="248"/>
  <c r="N23" i="248"/>
  <c r="J23" i="248"/>
  <c r="F23" i="248"/>
  <c r="A23" i="248"/>
  <c r="R22" i="248"/>
  <c r="N22" i="248"/>
  <c r="J22" i="248"/>
  <c r="F22" i="248"/>
  <c r="R21" i="248"/>
  <c r="N21" i="248"/>
  <c r="J21" i="248"/>
  <c r="F21" i="248"/>
  <c r="R20" i="248"/>
  <c r="N20" i="248"/>
  <c r="J20" i="248"/>
  <c r="F20" i="248"/>
  <c r="R19" i="248"/>
  <c r="N19" i="248"/>
  <c r="J19" i="248"/>
  <c r="E19" i="248"/>
  <c r="R18" i="248"/>
  <c r="N18" i="248"/>
  <c r="J18" i="248"/>
  <c r="F18" i="248"/>
  <c r="R17" i="248"/>
  <c r="N17" i="248"/>
  <c r="J17" i="248"/>
  <c r="F17" i="248"/>
  <c r="R16" i="248"/>
  <c r="N16" i="248"/>
  <c r="J16" i="248"/>
  <c r="F16" i="248"/>
  <c r="R15" i="248"/>
  <c r="N15" i="248"/>
  <c r="I15" i="248"/>
  <c r="F15" i="248"/>
  <c r="R14" i="248"/>
  <c r="N14" i="248"/>
  <c r="J14" i="248"/>
  <c r="F14" i="248"/>
  <c r="R13" i="248"/>
  <c r="N13" i="248"/>
  <c r="J13" i="248"/>
  <c r="F13" i="248"/>
  <c r="R12" i="248"/>
  <c r="N12" i="248"/>
  <c r="J12" i="248"/>
  <c r="F12" i="248"/>
  <c r="R11" i="248"/>
  <c r="M11" i="248"/>
  <c r="J11" i="248"/>
  <c r="F11" i="248"/>
  <c r="R10" i="248"/>
  <c r="N10" i="248"/>
  <c r="J10" i="248"/>
  <c r="F10" i="248"/>
  <c r="R9" i="248"/>
  <c r="N9" i="248"/>
  <c r="J9" i="248"/>
  <c r="F9" i="248"/>
  <c r="R8" i="248"/>
  <c r="N8" i="248"/>
  <c r="J8" i="248"/>
  <c r="F8" i="248"/>
  <c r="Q7" i="248"/>
  <c r="N7" i="248"/>
  <c r="J7" i="248"/>
  <c r="F7" i="248"/>
  <c r="R6" i="248"/>
  <c r="N6" i="248"/>
  <c r="J6" i="248"/>
  <c r="F6" i="248"/>
  <c r="R5" i="248"/>
  <c r="N5" i="248"/>
  <c r="J5" i="248"/>
  <c r="F5" i="248"/>
  <c r="R4" i="248"/>
  <c r="N4" i="248"/>
  <c r="J4" i="248"/>
  <c r="F4" i="248"/>
  <c r="R3" i="248"/>
  <c r="N3" i="248"/>
  <c r="J3" i="248"/>
  <c r="F3" i="248"/>
  <c r="Q2" i="248"/>
  <c r="M2" i="248"/>
  <c r="I2" i="248"/>
  <c r="E2" i="248"/>
  <c r="A1" i="248"/>
  <c r="E190" i="247"/>
  <c r="E189" i="247"/>
  <c r="E188" i="247"/>
  <c r="E187" i="247"/>
  <c r="E186" i="247"/>
  <c r="E185" i="247"/>
  <c r="E184" i="247"/>
  <c r="E183" i="247"/>
  <c r="R182" i="247"/>
  <c r="N182" i="247"/>
  <c r="J182" i="247"/>
  <c r="E182" i="247"/>
  <c r="R181" i="247"/>
  <c r="N181" i="247"/>
  <c r="J181" i="247"/>
  <c r="E181" i="247"/>
  <c r="R180" i="247"/>
  <c r="N180" i="247"/>
  <c r="J180" i="247"/>
  <c r="E180" i="247"/>
  <c r="R179" i="247"/>
  <c r="N179" i="247"/>
  <c r="J179" i="247"/>
  <c r="E179" i="247"/>
  <c r="R178" i="247"/>
  <c r="N178" i="247"/>
  <c r="J178" i="247"/>
  <c r="E178" i="247"/>
  <c r="R177" i="247"/>
  <c r="N177" i="247"/>
  <c r="J177" i="247"/>
  <c r="E177" i="247"/>
  <c r="R176" i="247"/>
  <c r="N176" i="247"/>
  <c r="J176" i="247"/>
  <c r="E176" i="247"/>
  <c r="R175" i="247"/>
  <c r="N175" i="247"/>
  <c r="J175" i="247"/>
  <c r="E175" i="247"/>
  <c r="R174" i="247"/>
  <c r="N174" i="247"/>
  <c r="J174" i="247"/>
  <c r="E174" i="247"/>
  <c r="R173" i="247"/>
  <c r="N173" i="247"/>
  <c r="J173" i="247"/>
  <c r="E173" i="247"/>
  <c r="R172" i="247"/>
  <c r="N172" i="247"/>
  <c r="J172" i="247"/>
  <c r="E172" i="247"/>
  <c r="R171" i="247"/>
  <c r="N171" i="247"/>
  <c r="J171" i="247"/>
  <c r="E171" i="247"/>
  <c r="R170" i="247"/>
  <c r="N170" i="247"/>
  <c r="J170" i="247"/>
  <c r="E170" i="247"/>
  <c r="R169" i="247"/>
  <c r="N169" i="247"/>
  <c r="J169" i="247"/>
  <c r="E169" i="247"/>
  <c r="R168" i="247"/>
  <c r="N168" i="247"/>
  <c r="J168" i="247"/>
  <c r="E168" i="247"/>
  <c r="R167" i="247"/>
  <c r="N167" i="247"/>
  <c r="J167" i="247"/>
  <c r="E167" i="247"/>
  <c r="R166" i="247"/>
  <c r="N166" i="247"/>
  <c r="J166" i="247"/>
  <c r="E166" i="247"/>
  <c r="R165" i="247"/>
  <c r="N165" i="247"/>
  <c r="J165" i="247"/>
  <c r="E165" i="247"/>
  <c r="R164" i="247"/>
  <c r="N164" i="247"/>
  <c r="J164" i="247"/>
  <c r="E164" i="247"/>
  <c r="R163" i="247"/>
  <c r="N163" i="247"/>
  <c r="J163" i="247"/>
  <c r="E163" i="247"/>
  <c r="Q162" i="247"/>
  <c r="M162" i="247"/>
  <c r="I162" i="247"/>
  <c r="E162" i="247"/>
  <c r="R161" i="247"/>
  <c r="N161" i="247"/>
  <c r="J161" i="247"/>
  <c r="E161" i="247"/>
  <c r="R160" i="247"/>
  <c r="N160" i="247"/>
  <c r="J160" i="247"/>
  <c r="E160" i="247"/>
  <c r="R159" i="247"/>
  <c r="N159" i="247"/>
  <c r="J159" i="247"/>
  <c r="E159" i="247"/>
  <c r="R158" i="247"/>
  <c r="N158" i="247"/>
  <c r="J158" i="247"/>
  <c r="E158" i="247"/>
  <c r="R157" i="247"/>
  <c r="N157" i="247"/>
  <c r="J157" i="247"/>
  <c r="E157" i="247"/>
  <c r="R156" i="247"/>
  <c r="N156" i="247"/>
  <c r="J156" i="247"/>
  <c r="E156" i="247"/>
  <c r="R155" i="247"/>
  <c r="N155" i="247"/>
  <c r="J155" i="247"/>
  <c r="E155" i="247"/>
  <c r="R154" i="247"/>
  <c r="N154" i="247"/>
  <c r="J154" i="247"/>
  <c r="E154" i="247"/>
  <c r="R153" i="247"/>
  <c r="N153" i="247"/>
  <c r="J153" i="247"/>
  <c r="E153" i="247"/>
  <c r="R152" i="247"/>
  <c r="N152" i="247"/>
  <c r="J152" i="247"/>
  <c r="E152" i="247"/>
  <c r="R151" i="247"/>
  <c r="N151" i="247"/>
  <c r="J151" i="247"/>
  <c r="E151" i="247"/>
  <c r="R150" i="247"/>
  <c r="N150" i="247"/>
  <c r="J150" i="247"/>
  <c r="E150" i="247"/>
  <c r="R149" i="247"/>
  <c r="N149" i="247"/>
  <c r="J149" i="247"/>
  <c r="E149" i="247"/>
  <c r="R148" i="247"/>
  <c r="N148" i="247"/>
  <c r="J148" i="247"/>
  <c r="E148" i="247"/>
  <c r="A148" i="247"/>
  <c r="R147" i="247"/>
  <c r="N147" i="247"/>
  <c r="J147" i="247"/>
  <c r="E147" i="247"/>
  <c r="A147" i="247"/>
  <c r="R146" i="247"/>
  <c r="N146" i="247"/>
  <c r="J146" i="247"/>
  <c r="E146" i="247"/>
  <c r="A146" i="247"/>
  <c r="R145" i="247"/>
  <c r="N145" i="247"/>
  <c r="J145" i="247"/>
  <c r="E145" i="247"/>
  <c r="A145" i="247"/>
  <c r="R144" i="247"/>
  <c r="N144" i="247"/>
  <c r="J144" i="247"/>
  <c r="E144" i="247"/>
  <c r="A144" i="247"/>
  <c r="R143" i="247"/>
  <c r="N143" i="247"/>
  <c r="J143" i="247"/>
  <c r="E143" i="247"/>
  <c r="A143" i="247"/>
  <c r="R142" i="247"/>
  <c r="N142" i="247"/>
  <c r="J142" i="247"/>
  <c r="E142" i="247"/>
  <c r="Q141" i="247"/>
  <c r="M141" i="247"/>
  <c r="I141" i="247"/>
  <c r="E141" i="247"/>
  <c r="A140" i="247"/>
  <c r="R69" i="247"/>
  <c r="N69" i="247"/>
  <c r="J69" i="247"/>
  <c r="F69" i="247"/>
  <c r="B69" i="247"/>
  <c r="R68" i="247"/>
  <c r="N68" i="247"/>
  <c r="J68" i="247"/>
  <c r="F68" i="247"/>
  <c r="B68" i="247"/>
  <c r="R67" i="247"/>
  <c r="N67" i="247"/>
  <c r="J67" i="247"/>
  <c r="F67" i="247"/>
  <c r="B67" i="247"/>
  <c r="R66" i="247"/>
  <c r="N66" i="247"/>
  <c r="J66" i="247"/>
  <c r="F66" i="247"/>
  <c r="B66" i="247"/>
  <c r="R65" i="247"/>
  <c r="N65" i="247"/>
  <c r="J65" i="247"/>
  <c r="F65" i="247"/>
  <c r="A65" i="247"/>
  <c r="R64" i="247"/>
  <c r="N64" i="247"/>
  <c r="J64" i="247"/>
  <c r="F64" i="247"/>
  <c r="B64" i="247"/>
  <c r="R63" i="247"/>
  <c r="N63" i="247"/>
  <c r="J63" i="247"/>
  <c r="F63" i="247"/>
  <c r="B63" i="247"/>
  <c r="R62" i="247"/>
  <c r="N62" i="247"/>
  <c r="J62" i="247"/>
  <c r="F62" i="247"/>
  <c r="B62" i="247"/>
  <c r="R61" i="247"/>
  <c r="N61" i="247"/>
  <c r="J61" i="247"/>
  <c r="E61" i="247"/>
  <c r="B61" i="247"/>
  <c r="R60" i="247"/>
  <c r="N60" i="247"/>
  <c r="J60" i="247"/>
  <c r="F60" i="247"/>
  <c r="B60" i="247"/>
  <c r="R59" i="247"/>
  <c r="N59" i="247"/>
  <c r="J59" i="247"/>
  <c r="F59" i="247"/>
  <c r="B59" i="247"/>
  <c r="R58" i="247"/>
  <c r="N58" i="247"/>
  <c r="J58" i="247"/>
  <c r="F58" i="247"/>
  <c r="B58" i="247"/>
  <c r="R57" i="247"/>
  <c r="N57" i="247"/>
  <c r="I57" i="247"/>
  <c r="F57" i="247"/>
  <c r="B57" i="247"/>
  <c r="R56" i="247"/>
  <c r="N56" i="247"/>
  <c r="J56" i="247"/>
  <c r="F56" i="247"/>
  <c r="B56" i="247"/>
  <c r="R55" i="247"/>
  <c r="N55" i="247"/>
  <c r="J55" i="247"/>
  <c r="F55" i="247"/>
  <c r="B55" i="247"/>
  <c r="R54" i="247"/>
  <c r="N54" i="247"/>
  <c r="J54" i="247"/>
  <c r="F54" i="247"/>
  <c r="B54" i="247"/>
  <c r="R53" i="247"/>
  <c r="M53" i="247"/>
  <c r="J53" i="247"/>
  <c r="F53" i="247"/>
  <c r="B53" i="247"/>
  <c r="R52" i="247"/>
  <c r="N52" i="247"/>
  <c r="J52" i="247"/>
  <c r="F52" i="247"/>
  <c r="B52" i="247"/>
  <c r="R51" i="247"/>
  <c r="N51" i="247"/>
  <c r="J51" i="247"/>
  <c r="F51" i="247"/>
  <c r="B51" i="247"/>
  <c r="R50" i="247"/>
  <c r="N50" i="247"/>
  <c r="J50" i="247"/>
  <c r="F50" i="247"/>
  <c r="B50" i="247"/>
  <c r="Q49" i="247"/>
  <c r="N49" i="247"/>
  <c r="J49" i="247"/>
  <c r="F49" i="247"/>
  <c r="B49" i="247"/>
  <c r="R48" i="247"/>
  <c r="N48" i="247"/>
  <c r="J48" i="247"/>
  <c r="F48" i="247"/>
  <c r="B48" i="247"/>
  <c r="R47" i="247"/>
  <c r="N47" i="247"/>
  <c r="J47" i="247"/>
  <c r="F47" i="247"/>
  <c r="B47" i="247"/>
  <c r="R46" i="247"/>
  <c r="N46" i="247"/>
  <c r="J46" i="247"/>
  <c r="F46" i="247"/>
  <c r="B46" i="247"/>
  <c r="R45" i="247"/>
  <c r="N45" i="247"/>
  <c r="J45" i="247"/>
  <c r="F45" i="247"/>
  <c r="B45" i="247"/>
  <c r="R44" i="247"/>
  <c r="N44" i="247"/>
  <c r="J44" i="247"/>
  <c r="F44" i="247"/>
  <c r="A44" i="247"/>
  <c r="R43" i="247"/>
  <c r="N43" i="247"/>
  <c r="J43" i="247"/>
  <c r="F43" i="247"/>
  <c r="B43" i="247"/>
  <c r="R42" i="247"/>
  <c r="N42" i="247"/>
  <c r="J42" i="247"/>
  <c r="F42" i="247"/>
  <c r="B42" i="247"/>
  <c r="R41" i="247"/>
  <c r="N41" i="247"/>
  <c r="J41" i="247"/>
  <c r="F41" i="247"/>
  <c r="B41" i="247"/>
  <c r="R40" i="247"/>
  <c r="N40" i="247"/>
  <c r="J40" i="247"/>
  <c r="E40" i="247"/>
  <c r="B40" i="247"/>
  <c r="R39" i="247"/>
  <c r="N39" i="247"/>
  <c r="J39" i="247"/>
  <c r="F39" i="247"/>
  <c r="B39" i="247"/>
  <c r="R38" i="247"/>
  <c r="N38" i="247"/>
  <c r="J38" i="247"/>
  <c r="F38" i="247"/>
  <c r="B38" i="247"/>
  <c r="R37" i="247"/>
  <c r="N37" i="247"/>
  <c r="J37" i="247"/>
  <c r="F37" i="247"/>
  <c r="B37" i="247"/>
  <c r="R36" i="247"/>
  <c r="N36" i="247"/>
  <c r="I36" i="247"/>
  <c r="F36" i="247"/>
  <c r="B36" i="247"/>
  <c r="R35" i="247"/>
  <c r="N35" i="247"/>
  <c r="J35" i="247"/>
  <c r="F35" i="247"/>
  <c r="B35" i="247"/>
  <c r="R34" i="247"/>
  <c r="N34" i="247"/>
  <c r="J34" i="247"/>
  <c r="F34" i="247"/>
  <c r="B34" i="247"/>
  <c r="R33" i="247"/>
  <c r="N33" i="247"/>
  <c r="J33" i="247"/>
  <c r="F33" i="247"/>
  <c r="B33" i="247"/>
  <c r="R32" i="247"/>
  <c r="M32" i="247"/>
  <c r="J32" i="247"/>
  <c r="F32" i="247"/>
  <c r="B32" i="247"/>
  <c r="R31" i="247"/>
  <c r="N31" i="247"/>
  <c r="J31" i="247"/>
  <c r="F31" i="247"/>
  <c r="B31" i="247"/>
  <c r="R30" i="247"/>
  <c r="N30" i="247"/>
  <c r="J30" i="247"/>
  <c r="F30" i="247"/>
  <c r="B30" i="247"/>
  <c r="R29" i="247"/>
  <c r="N29" i="247"/>
  <c r="J29" i="247"/>
  <c r="F29" i="247"/>
  <c r="B29" i="247"/>
  <c r="Q28" i="247"/>
  <c r="N28" i="247"/>
  <c r="J28" i="247"/>
  <c r="F28" i="247"/>
  <c r="B28" i="247"/>
  <c r="R27" i="247"/>
  <c r="N27" i="247"/>
  <c r="J27" i="247"/>
  <c r="F27" i="247"/>
  <c r="B27" i="247"/>
  <c r="R26" i="247"/>
  <c r="N26" i="247"/>
  <c r="J26" i="247"/>
  <c r="F26" i="247"/>
  <c r="B26" i="247"/>
  <c r="R25" i="247"/>
  <c r="N25" i="247"/>
  <c r="J25" i="247"/>
  <c r="F25" i="247"/>
  <c r="B25" i="247"/>
  <c r="R24" i="247"/>
  <c r="N24" i="247"/>
  <c r="J24" i="247"/>
  <c r="F24" i="247"/>
  <c r="B24" i="247"/>
  <c r="R23" i="247"/>
  <c r="N23" i="247"/>
  <c r="J23" i="247"/>
  <c r="F23" i="247"/>
  <c r="A23" i="247"/>
  <c r="R22" i="247"/>
  <c r="N22" i="247"/>
  <c r="J22" i="247"/>
  <c r="F22" i="247"/>
  <c r="R21" i="247"/>
  <c r="N21" i="247"/>
  <c r="J21" i="247"/>
  <c r="F21" i="247"/>
  <c r="R20" i="247"/>
  <c r="N20" i="247"/>
  <c r="J20" i="247"/>
  <c r="F20" i="247"/>
  <c r="R19" i="247"/>
  <c r="N19" i="247"/>
  <c r="J19" i="247"/>
  <c r="E19" i="247"/>
  <c r="R18" i="247"/>
  <c r="N18" i="247"/>
  <c r="J18" i="247"/>
  <c r="F18" i="247"/>
  <c r="R17" i="247"/>
  <c r="N17" i="247"/>
  <c r="J17" i="247"/>
  <c r="F17" i="247"/>
  <c r="R16" i="247"/>
  <c r="N16" i="247"/>
  <c r="J16" i="247"/>
  <c r="F16" i="247"/>
  <c r="R15" i="247"/>
  <c r="N15" i="247"/>
  <c r="I15" i="247"/>
  <c r="F15" i="247"/>
  <c r="R14" i="247"/>
  <c r="N14" i="247"/>
  <c r="J14" i="247"/>
  <c r="F14" i="247"/>
  <c r="R13" i="247"/>
  <c r="N13" i="247"/>
  <c r="J13" i="247"/>
  <c r="F13" i="247"/>
  <c r="R12" i="247"/>
  <c r="N12" i="247"/>
  <c r="J12" i="247"/>
  <c r="F12" i="247"/>
  <c r="R11" i="247"/>
  <c r="M11" i="247"/>
  <c r="J11" i="247"/>
  <c r="F11" i="247"/>
  <c r="R10" i="247"/>
  <c r="N10" i="247"/>
  <c r="J10" i="247"/>
  <c r="F10" i="247"/>
  <c r="R9" i="247"/>
  <c r="N9" i="247"/>
  <c r="J9" i="247"/>
  <c r="F9" i="247"/>
  <c r="R8" i="247"/>
  <c r="N8" i="247"/>
  <c r="J8" i="247"/>
  <c r="F8" i="247"/>
  <c r="Q7" i="247"/>
  <c r="N7" i="247"/>
  <c r="J7" i="247"/>
  <c r="F7" i="247"/>
  <c r="R6" i="247"/>
  <c r="N6" i="247"/>
  <c r="J6" i="247"/>
  <c r="F6" i="247"/>
  <c r="R5" i="247"/>
  <c r="N5" i="247"/>
  <c r="J5" i="247"/>
  <c r="F5" i="247"/>
  <c r="R4" i="247"/>
  <c r="N4" i="247"/>
  <c r="J4" i="247"/>
  <c r="F4" i="247"/>
  <c r="R3" i="247"/>
  <c r="N3" i="247"/>
  <c r="J3" i="247"/>
  <c r="F3" i="247"/>
  <c r="Q2" i="247"/>
  <c r="M2" i="247"/>
  <c r="I2" i="247"/>
  <c r="E2" i="247"/>
  <c r="A1" i="247"/>
  <c r="E190" i="246"/>
  <c r="E189" i="246"/>
  <c r="E188" i="246"/>
  <c r="E187" i="246"/>
  <c r="E186" i="246"/>
  <c r="E185" i="246"/>
  <c r="E184" i="246"/>
  <c r="E183" i="246"/>
  <c r="R182" i="246"/>
  <c r="N182" i="246"/>
  <c r="J182" i="246"/>
  <c r="E182" i="246"/>
  <c r="R181" i="246"/>
  <c r="N181" i="246"/>
  <c r="J181" i="246"/>
  <c r="E181" i="246"/>
  <c r="R180" i="246"/>
  <c r="N180" i="246"/>
  <c r="J180" i="246"/>
  <c r="E180" i="246"/>
  <c r="R179" i="246"/>
  <c r="N179" i="246"/>
  <c r="J179" i="246"/>
  <c r="E179" i="246"/>
  <c r="R178" i="246"/>
  <c r="N178" i="246"/>
  <c r="J178" i="246"/>
  <c r="E178" i="246"/>
  <c r="R177" i="246"/>
  <c r="N177" i="246"/>
  <c r="J177" i="246"/>
  <c r="E177" i="246"/>
  <c r="R176" i="246"/>
  <c r="N176" i="246"/>
  <c r="J176" i="246"/>
  <c r="E176" i="246"/>
  <c r="R175" i="246"/>
  <c r="N175" i="246"/>
  <c r="J175" i="246"/>
  <c r="E175" i="246"/>
  <c r="R174" i="246"/>
  <c r="N174" i="246"/>
  <c r="J174" i="246"/>
  <c r="E174" i="246"/>
  <c r="R173" i="246"/>
  <c r="N173" i="246"/>
  <c r="J173" i="246"/>
  <c r="E173" i="246"/>
  <c r="R172" i="246"/>
  <c r="N172" i="246"/>
  <c r="J172" i="246"/>
  <c r="E172" i="246"/>
  <c r="R171" i="246"/>
  <c r="N171" i="246"/>
  <c r="J171" i="246"/>
  <c r="E171" i="246"/>
  <c r="R170" i="246"/>
  <c r="N170" i="246"/>
  <c r="J170" i="246"/>
  <c r="E170" i="246"/>
  <c r="R169" i="246"/>
  <c r="N169" i="246"/>
  <c r="J169" i="246"/>
  <c r="E169" i="246"/>
  <c r="R168" i="246"/>
  <c r="N168" i="246"/>
  <c r="J168" i="246"/>
  <c r="E168" i="246"/>
  <c r="R167" i="246"/>
  <c r="N167" i="246"/>
  <c r="J167" i="246"/>
  <c r="E167" i="246"/>
  <c r="R166" i="246"/>
  <c r="N166" i="246"/>
  <c r="J166" i="246"/>
  <c r="E166" i="246"/>
  <c r="R165" i="246"/>
  <c r="N165" i="246"/>
  <c r="J165" i="246"/>
  <c r="E165" i="246"/>
  <c r="R164" i="246"/>
  <c r="N164" i="246"/>
  <c r="J164" i="246"/>
  <c r="E164" i="246"/>
  <c r="R163" i="246"/>
  <c r="N163" i="246"/>
  <c r="J163" i="246"/>
  <c r="E163" i="246"/>
  <c r="Q162" i="246"/>
  <c r="M162" i="246"/>
  <c r="I162" i="246"/>
  <c r="E162" i="246"/>
  <c r="R161" i="246"/>
  <c r="N161" i="246"/>
  <c r="J161" i="246"/>
  <c r="E161" i="246"/>
  <c r="R160" i="246"/>
  <c r="N160" i="246"/>
  <c r="J160" i="246"/>
  <c r="E160" i="246"/>
  <c r="R159" i="246"/>
  <c r="N159" i="246"/>
  <c r="J159" i="246"/>
  <c r="E159" i="246"/>
  <c r="R158" i="246"/>
  <c r="N158" i="246"/>
  <c r="J158" i="246"/>
  <c r="E158" i="246"/>
  <c r="R157" i="246"/>
  <c r="N157" i="246"/>
  <c r="J157" i="246"/>
  <c r="E157" i="246"/>
  <c r="R156" i="246"/>
  <c r="N156" i="246"/>
  <c r="J156" i="246"/>
  <c r="E156" i="246"/>
  <c r="R155" i="246"/>
  <c r="N155" i="246"/>
  <c r="J155" i="246"/>
  <c r="E155" i="246"/>
  <c r="R154" i="246"/>
  <c r="N154" i="246"/>
  <c r="J154" i="246"/>
  <c r="E154" i="246"/>
  <c r="R153" i="246"/>
  <c r="N153" i="246"/>
  <c r="J153" i="246"/>
  <c r="E153" i="246"/>
  <c r="R152" i="246"/>
  <c r="N152" i="246"/>
  <c r="J152" i="246"/>
  <c r="E152" i="246"/>
  <c r="R151" i="246"/>
  <c r="N151" i="246"/>
  <c r="J151" i="246"/>
  <c r="E151" i="246"/>
  <c r="R150" i="246"/>
  <c r="N150" i="246"/>
  <c r="J150" i="246"/>
  <c r="E150" i="246"/>
  <c r="R149" i="246"/>
  <c r="N149" i="246"/>
  <c r="J149" i="246"/>
  <c r="E149" i="246"/>
  <c r="R148" i="246"/>
  <c r="N148" i="246"/>
  <c r="J148" i="246"/>
  <c r="E148" i="246"/>
  <c r="A148" i="246"/>
  <c r="R147" i="246"/>
  <c r="N147" i="246"/>
  <c r="J147" i="246"/>
  <c r="E147" i="246"/>
  <c r="A147" i="246"/>
  <c r="R146" i="246"/>
  <c r="N146" i="246"/>
  <c r="J146" i="246"/>
  <c r="E146" i="246"/>
  <c r="A146" i="246"/>
  <c r="R145" i="246"/>
  <c r="N145" i="246"/>
  <c r="J145" i="246"/>
  <c r="E145" i="246"/>
  <c r="A145" i="246"/>
  <c r="R144" i="246"/>
  <c r="N144" i="246"/>
  <c r="J144" i="246"/>
  <c r="E144" i="246"/>
  <c r="A144" i="246"/>
  <c r="R143" i="246"/>
  <c r="N143" i="246"/>
  <c r="J143" i="246"/>
  <c r="E143" i="246"/>
  <c r="A143" i="246"/>
  <c r="R142" i="246"/>
  <c r="N142" i="246"/>
  <c r="J142" i="246"/>
  <c r="E142" i="246"/>
  <c r="Q141" i="246"/>
  <c r="M141" i="246"/>
  <c r="I141" i="246"/>
  <c r="E141" i="246"/>
  <c r="A140" i="246"/>
  <c r="R69" i="246"/>
  <c r="N69" i="246"/>
  <c r="J69" i="246"/>
  <c r="F69" i="246"/>
  <c r="B69" i="246"/>
  <c r="R68" i="246"/>
  <c r="N68" i="246"/>
  <c r="J68" i="246"/>
  <c r="F68" i="246"/>
  <c r="B68" i="246"/>
  <c r="R67" i="246"/>
  <c r="N67" i="246"/>
  <c r="J67" i="246"/>
  <c r="F67" i="246"/>
  <c r="B67" i="246"/>
  <c r="R66" i="246"/>
  <c r="N66" i="246"/>
  <c r="J66" i="246"/>
  <c r="F66" i="246"/>
  <c r="B66" i="246"/>
  <c r="R65" i="246"/>
  <c r="N65" i="246"/>
  <c r="J65" i="246"/>
  <c r="F65" i="246"/>
  <c r="A65" i="246"/>
  <c r="R64" i="246"/>
  <c r="N64" i="246"/>
  <c r="J64" i="246"/>
  <c r="F64" i="246"/>
  <c r="B64" i="246"/>
  <c r="R63" i="246"/>
  <c r="N63" i="246"/>
  <c r="J63" i="246"/>
  <c r="F63" i="246"/>
  <c r="B63" i="246"/>
  <c r="R62" i="246"/>
  <c r="N62" i="246"/>
  <c r="J62" i="246"/>
  <c r="F62" i="246"/>
  <c r="B62" i="246"/>
  <c r="R61" i="246"/>
  <c r="N61" i="246"/>
  <c r="J61" i="246"/>
  <c r="E61" i="246"/>
  <c r="B61" i="246"/>
  <c r="R60" i="246"/>
  <c r="N60" i="246"/>
  <c r="J60" i="246"/>
  <c r="F60" i="246"/>
  <c r="B60" i="246"/>
  <c r="R59" i="246"/>
  <c r="N59" i="246"/>
  <c r="J59" i="246"/>
  <c r="F59" i="246"/>
  <c r="B59" i="246"/>
  <c r="R58" i="246"/>
  <c r="N58" i="246"/>
  <c r="J58" i="246"/>
  <c r="F58" i="246"/>
  <c r="B58" i="246"/>
  <c r="R57" i="246"/>
  <c r="N57" i="246"/>
  <c r="I57" i="246"/>
  <c r="F57" i="246"/>
  <c r="B57" i="246"/>
  <c r="R56" i="246"/>
  <c r="N56" i="246"/>
  <c r="J56" i="246"/>
  <c r="F56" i="246"/>
  <c r="B56" i="246"/>
  <c r="R55" i="246"/>
  <c r="N55" i="246"/>
  <c r="J55" i="246"/>
  <c r="F55" i="246"/>
  <c r="B55" i="246"/>
  <c r="R54" i="246"/>
  <c r="N54" i="246"/>
  <c r="J54" i="246"/>
  <c r="F54" i="246"/>
  <c r="B54" i="246"/>
  <c r="R53" i="246"/>
  <c r="M53" i="246"/>
  <c r="J53" i="246"/>
  <c r="F53" i="246"/>
  <c r="B53" i="246"/>
  <c r="R52" i="246"/>
  <c r="N52" i="246"/>
  <c r="J52" i="246"/>
  <c r="F52" i="246"/>
  <c r="B52" i="246"/>
  <c r="R51" i="246"/>
  <c r="N51" i="246"/>
  <c r="J51" i="246"/>
  <c r="F51" i="246"/>
  <c r="B51" i="246"/>
  <c r="R50" i="246"/>
  <c r="N50" i="246"/>
  <c r="J50" i="246"/>
  <c r="F50" i="246"/>
  <c r="B50" i="246"/>
  <c r="Q49" i="246"/>
  <c r="N49" i="246"/>
  <c r="J49" i="246"/>
  <c r="F49" i="246"/>
  <c r="B49" i="246"/>
  <c r="R48" i="246"/>
  <c r="N48" i="246"/>
  <c r="J48" i="246"/>
  <c r="F48" i="246"/>
  <c r="B48" i="246"/>
  <c r="R47" i="246"/>
  <c r="N47" i="246"/>
  <c r="J47" i="246"/>
  <c r="F47" i="246"/>
  <c r="B47" i="246"/>
  <c r="R46" i="246"/>
  <c r="N46" i="246"/>
  <c r="J46" i="246"/>
  <c r="F46" i="246"/>
  <c r="B46" i="246"/>
  <c r="R45" i="246"/>
  <c r="N45" i="246"/>
  <c r="J45" i="246"/>
  <c r="F45" i="246"/>
  <c r="B45" i="246"/>
  <c r="R44" i="246"/>
  <c r="N44" i="246"/>
  <c r="J44" i="246"/>
  <c r="F44" i="246"/>
  <c r="A44" i="246"/>
  <c r="R43" i="246"/>
  <c r="N43" i="246"/>
  <c r="J43" i="246"/>
  <c r="F43" i="246"/>
  <c r="B43" i="246"/>
  <c r="R42" i="246"/>
  <c r="N42" i="246"/>
  <c r="J42" i="246"/>
  <c r="F42" i="246"/>
  <c r="B42" i="246"/>
  <c r="R41" i="246"/>
  <c r="N41" i="246"/>
  <c r="J41" i="246"/>
  <c r="F41" i="246"/>
  <c r="B41" i="246"/>
  <c r="R40" i="246"/>
  <c r="N40" i="246"/>
  <c r="J40" i="246"/>
  <c r="E40" i="246"/>
  <c r="B40" i="246"/>
  <c r="R39" i="246"/>
  <c r="N39" i="246"/>
  <c r="J39" i="246"/>
  <c r="F39" i="246"/>
  <c r="B39" i="246"/>
  <c r="R38" i="246"/>
  <c r="N38" i="246"/>
  <c r="J38" i="246"/>
  <c r="F38" i="246"/>
  <c r="B38" i="246"/>
  <c r="R37" i="246"/>
  <c r="N37" i="246"/>
  <c r="J37" i="246"/>
  <c r="F37" i="246"/>
  <c r="B37" i="246"/>
  <c r="R36" i="246"/>
  <c r="N36" i="246"/>
  <c r="I36" i="246"/>
  <c r="F36" i="246"/>
  <c r="B36" i="246"/>
  <c r="R35" i="246"/>
  <c r="N35" i="246"/>
  <c r="J35" i="246"/>
  <c r="F35" i="246"/>
  <c r="B35" i="246"/>
  <c r="R34" i="246"/>
  <c r="N34" i="246"/>
  <c r="J34" i="246"/>
  <c r="F34" i="246"/>
  <c r="B34" i="246"/>
  <c r="R33" i="246"/>
  <c r="N33" i="246"/>
  <c r="J33" i="246"/>
  <c r="F33" i="246"/>
  <c r="B33" i="246"/>
  <c r="R32" i="246"/>
  <c r="M32" i="246"/>
  <c r="J32" i="246"/>
  <c r="F32" i="246"/>
  <c r="B32" i="246"/>
  <c r="R31" i="246"/>
  <c r="N31" i="246"/>
  <c r="J31" i="246"/>
  <c r="F31" i="246"/>
  <c r="B31" i="246"/>
  <c r="R30" i="246"/>
  <c r="N30" i="246"/>
  <c r="J30" i="246"/>
  <c r="F30" i="246"/>
  <c r="B30" i="246"/>
  <c r="R29" i="246"/>
  <c r="N29" i="246"/>
  <c r="J29" i="246"/>
  <c r="F29" i="246"/>
  <c r="B29" i="246"/>
  <c r="Q28" i="246"/>
  <c r="N28" i="246"/>
  <c r="J28" i="246"/>
  <c r="F28" i="246"/>
  <c r="B28" i="246"/>
  <c r="R27" i="246"/>
  <c r="N27" i="246"/>
  <c r="J27" i="246"/>
  <c r="F27" i="246"/>
  <c r="B27" i="246"/>
  <c r="R26" i="246"/>
  <c r="N26" i="246"/>
  <c r="J26" i="246"/>
  <c r="F26" i="246"/>
  <c r="B26" i="246"/>
  <c r="R25" i="246"/>
  <c r="N25" i="246"/>
  <c r="J25" i="246"/>
  <c r="F25" i="246"/>
  <c r="B25" i="246"/>
  <c r="R24" i="246"/>
  <c r="N24" i="246"/>
  <c r="J24" i="246"/>
  <c r="F24" i="246"/>
  <c r="B24" i="246"/>
  <c r="R23" i="246"/>
  <c r="N23" i="246"/>
  <c r="J23" i="246"/>
  <c r="F23" i="246"/>
  <c r="A23" i="246"/>
  <c r="R22" i="246"/>
  <c r="N22" i="246"/>
  <c r="J22" i="246"/>
  <c r="F22" i="246"/>
  <c r="R21" i="246"/>
  <c r="N21" i="246"/>
  <c r="J21" i="246"/>
  <c r="F21" i="246"/>
  <c r="R20" i="246"/>
  <c r="N20" i="246"/>
  <c r="J20" i="246"/>
  <c r="F20" i="246"/>
  <c r="R19" i="246"/>
  <c r="N19" i="246"/>
  <c r="J19" i="246"/>
  <c r="E19" i="246"/>
  <c r="R18" i="246"/>
  <c r="N18" i="246"/>
  <c r="J18" i="246"/>
  <c r="F18" i="246"/>
  <c r="R17" i="246"/>
  <c r="N17" i="246"/>
  <c r="J17" i="246"/>
  <c r="F17" i="246"/>
  <c r="R16" i="246"/>
  <c r="N16" i="246"/>
  <c r="J16" i="246"/>
  <c r="F16" i="246"/>
  <c r="R15" i="246"/>
  <c r="N15" i="246"/>
  <c r="I15" i="246"/>
  <c r="F15" i="246"/>
  <c r="R14" i="246"/>
  <c r="N14" i="246"/>
  <c r="J14" i="246"/>
  <c r="F14" i="246"/>
  <c r="R13" i="246"/>
  <c r="N13" i="246"/>
  <c r="J13" i="246"/>
  <c r="F13" i="246"/>
  <c r="R12" i="246"/>
  <c r="N12" i="246"/>
  <c r="J12" i="246"/>
  <c r="F12" i="246"/>
  <c r="R11" i="246"/>
  <c r="M11" i="246"/>
  <c r="J11" i="246"/>
  <c r="F11" i="246"/>
  <c r="R10" i="246"/>
  <c r="N10" i="246"/>
  <c r="J10" i="246"/>
  <c r="F10" i="246"/>
  <c r="R9" i="246"/>
  <c r="N9" i="246"/>
  <c r="J9" i="246"/>
  <c r="F9" i="246"/>
  <c r="R8" i="246"/>
  <c r="N8" i="246"/>
  <c r="J8" i="246"/>
  <c r="F8" i="246"/>
  <c r="Q7" i="246"/>
  <c r="N7" i="246"/>
  <c r="J7" i="246"/>
  <c r="F7" i="246"/>
  <c r="R6" i="246"/>
  <c r="N6" i="246"/>
  <c r="J6" i="246"/>
  <c r="F6" i="246"/>
  <c r="R5" i="246"/>
  <c r="N5" i="246"/>
  <c r="J5" i="246"/>
  <c r="F5" i="246"/>
  <c r="R4" i="246"/>
  <c r="N4" i="246"/>
  <c r="J4" i="246"/>
  <c r="F4" i="246"/>
  <c r="R3" i="246"/>
  <c r="N3" i="246"/>
  <c r="J3" i="246"/>
  <c r="F3" i="246"/>
  <c r="Q2" i="246"/>
  <c r="M2" i="246"/>
  <c r="I2" i="246"/>
  <c r="E2" i="246"/>
  <c r="A1" i="246"/>
  <c r="E190" i="245"/>
  <c r="E189" i="245"/>
  <c r="E188" i="245"/>
  <c r="E187" i="245"/>
  <c r="E186" i="245"/>
  <c r="E185" i="245"/>
  <c r="E184" i="245"/>
  <c r="E183" i="245"/>
  <c r="R182" i="245"/>
  <c r="N182" i="245"/>
  <c r="J182" i="245"/>
  <c r="E182" i="245"/>
  <c r="R181" i="245"/>
  <c r="N181" i="245"/>
  <c r="J181" i="245"/>
  <c r="E181" i="245"/>
  <c r="R180" i="245"/>
  <c r="N180" i="245"/>
  <c r="J180" i="245"/>
  <c r="E180" i="245"/>
  <c r="R179" i="245"/>
  <c r="N179" i="245"/>
  <c r="J179" i="245"/>
  <c r="E179" i="245"/>
  <c r="R178" i="245"/>
  <c r="N178" i="245"/>
  <c r="J178" i="245"/>
  <c r="E178" i="245"/>
  <c r="R177" i="245"/>
  <c r="N177" i="245"/>
  <c r="J177" i="245"/>
  <c r="E177" i="245"/>
  <c r="R176" i="245"/>
  <c r="N176" i="245"/>
  <c r="J176" i="245"/>
  <c r="E176" i="245"/>
  <c r="R175" i="245"/>
  <c r="N175" i="245"/>
  <c r="J175" i="245"/>
  <c r="E175" i="245"/>
  <c r="R174" i="245"/>
  <c r="N174" i="245"/>
  <c r="J174" i="245"/>
  <c r="E174" i="245"/>
  <c r="R173" i="245"/>
  <c r="N173" i="245"/>
  <c r="J173" i="245"/>
  <c r="E173" i="245"/>
  <c r="R172" i="245"/>
  <c r="N172" i="245"/>
  <c r="J172" i="245"/>
  <c r="E172" i="245"/>
  <c r="R171" i="245"/>
  <c r="N171" i="245"/>
  <c r="J171" i="245"/>
  <c r="E171" i="245"/>
  <c r="R170" i="245"/>
  <c r="N170" i="245"/>
  <c r="J170" i="245"/>
  <c r="E170" i="245"/>
  <c r="R169" i="245"/>
  <c r="N169" i="245"/>
  <c r="J169" i="245"/>
  <c r="E169" i="245"/>
  <c r="R168" i="245"/>
  <c r="N168" i="245"/>
  <c r="J168" i="245"/>
  <c r="E168" i="245"/>
  <c r="R167" i="245"/>
  <c r="N167" i="245"/>
  <c r="J167" i="245"/>
  <c r="E167" i="245"/>
  <c r="R166" i="245"/>
  <c r="N166" i="245"/>
  <c r="J166" i="245"/>
  <c r="E166" i="245"/>
  <c r="R165" i="245"/>
  <c r="N165" i="245"/>
  <c r="J165" i="245"/>
  <c r="E165" i="245"/>
  <c r="R164" i="245"/>
  <c r="N164" i="245"/>
  <c r="J164" i="245"/>
  <c r="E164" i="245"/>
  <c r="R163" i="245"/>
  <c r="N163" i="245"/>
  <c r="J163" i="245"/>
  <c r="E163" i="245"/>
  <c r="Q162" i="245"/>
  <c r="M162" i="245"/>
  <c r="I162" i="245"/>
  <c r="E162" i="245"/>
  <c r="R161" i="245"/>
  <c r="N161" i="245"/>
  <c r="J161" i="245"/>
  <c r="E161" i="245"/>
  <c r="R160" i="245"/>
  <c r="N160" i="245"/>
  <c r="J160" i="245"/>
  <c r="E160" i="245"/>
  <c r="R159" i="245"/>
  <c r="N159" i="245"/>
  <c r="J159" i="245"/>
  <c r="E159" i="245"/>
  <c r="R158" i="245"/>
  <c r="N158" i="245"/>
  <c r="J158" i="245"/>
  <c r="E158" i="245"/>
  <c r="R157" i="245"/>
  <c r="N157" i="245"/>
  <c r="J157" i="245"/>
  <c r="E157" i="245"/>
  <c r="R156" i="245"/>
  <c r="N156" i="245"/>
  <c r="J156" i="245"/>
  <c r="E156" i="245"/>
  <c r="R155" i="245"/>
  <c r="N155" i="245"/>
  <c r="J155" i="245"/>
  <c r="E155" i="245"/>
  <c r="R154" i="245"/>
  <c r="N154" i="245"/>
  <c r="J154" i="245"/>
  <c r="E154" i="245"/>
  <c r="R153" i="245"/>
  <c r="N153" i="245"/>
  <c r="J153" i="245"/>
  <c r="E153" i="245"/>
  <c r="R152" i="245"/>
  <c r="N152" i="245"/>
  <c r="J152" i="245"/>
  <c r="E152" i="245"/>
  <c r="R151" i="245"/>
  <c r="N151" i="245"/>
  <c r="J151" i="245"/>
  <c r="E151" i="245"/>
  <c r="R150" i="245"/>
  <c r="N150" i="245"/>
  <c r="J150" i="245"/>
  <c r="E150" i="245"/>
  <c r="R149" i="245"/>
  <c r="N149" i="245"/>
  <c r="J149" i="245"/>
  <c r="E149" i="245"/>
  <c r="R148" i="245"/>
  <c r="N148" i="245"/>
  <c r="J148" i="245"/>
  <c r="E148" i="245"/>
  <c r="A148" i="245"/>
  <c r="R147" i="245"/>
  <c r="N147" i="245"/>
  <c r="J147" i="245"/>
  <c r="E147" i="245"/>
  <c r="A147" i="245"/>
  <c r="R146" i="245"/>
  <c r="N146" i="245"/>
  <c r="J146" i="245"/>
  <c r="E146" i="245"/>
  <c r="A146" i="245"/>
  <c r="R145" i="245"/>
  <c r="N145" i="245"/>
  <c r="J145" i="245"/>
  <c r="E145" i="245"/>
  <c r="A145" i="245"/>
  <c r="R144" i="245"/>
  <c r="N144" i="245"/>
  <c r="J144" i="245"/>
  <c r="E144" i="245"/>
  <c r="A144" i="245"/>
  <c r="R143" i="245"/>
  <c r="N143" i="245"/>
  <c r="J143" i="245"/>
  <c r="E143" i="245"/>
  <c r="A143" i="245"/>
  <c r="R142" i="245"/>
  <c r="N142" i="245"/>
  <c r="J142" i="245"/>
  <c r="E142" i="245"/>
  <c r="Q141" i="245"/>
  <c r="M141" i="245"/>
  <c r="I141" i="245"/>
  <c r="E141" i="245"/>
  <c r="A140" i="245"/>
  <c r="R69" i="245"/>
  <c r="N69" i="245"/>
  <c r="J69" i="245"/>
  <c r="F69" i="245"/>
  <c r="B69" i="245"/>
  <c r="R68" i="245"/>
  <c r="N68" i="245"/>
  <c r="J68" i="245"/>
  <c r="F68" i="245"/>
  <c r="B68" i="245"/>
  <c r="R67" i="245"/>
  <c r="N67" i="245"/>
  <c r="J67" i="245"/>
  <c r="F67" i="245"/>
  <c r="B67" i="245"/>
  <c r="R66" i="245"/>
  <c r="N66" i="245"/>
  <c r="J66" i="245"/>
  <c r="F66" i="245"/>
  <c r="B66" i="245"/>
  <c r="R65" i="245"/>
  <c r="N65" i="245"/>
  <c r="J65" i="245"/>
  <c r="F65" i="245"/>
  <c r="A65" i="245"/>
  <c r="R64" i="245"/>
  <c r="N64" i="245"/>
  <c r="J64" i="245"/>
  <c r="F64" i="245"/>
  <c r="B64" i="245"/>
  <c r="R63" i="245"/>
  <c r="N63" i="245"/>
  <c r="J63" i="245"/>
  <c r="F63" i="245"/>
  <c r="B63" i="245"/>
  <c r="R62" i="245"/>
  <c r="N62" i="245"/>
  <c r="J62" i="245"/>
  <c r="F62" i="245"/>
  <c r="B62" i="245"/>
  <c r="R61" i="245"/>
  <c r="N61" i="245"/>
  <c r="J61" i="245"/>
  <c r="E61" i="245"/>
  <c r="B61" i="245"/>
  <c r="R60" i="245"/>
  <c r="N60" i="245"/>
  <c r="J60" i="245"/>
  <c r="F60" i="245"/>
  <c r="B60" i="245"/>
  <c r="R59" i="245"/>
  <c r="N59" i="245"/>
  <c r="J59" i="245"/>
  <c r="F59" i="245"/>
  <c r="B59" i="245"/>
  <c r="R58" i="245"/>
  <c r="N58" i="245"/>
  <c r="J58" i="245"/>
  <c r="F58" i="245"/>
  <c r="B58" i="245"/>
  <c r="R57" i="245"/>
  <c r="N57" i="245"/>
  <c r="I57" i="245"/>
  <c r="F57" i="245"/>
  <c r="B57" i="245"/>
  <c r="R56" i="245"/>
  <c r="N56" i="245"/>
  <c r="J56" i="245"/>
  <c r="F56" i="245"/>
  <c r="B56" i="245"/>
  <c r="R55" i="245"/>
  <c r="N55" i="245"/>
  <c r="J55" i="245"/>
  <c r="F55" i="245"/>
  <c r="B55" i="245"/>
  <c r="R54" i="245"/>
  <c r="N54" i="245"/>
  <c r="J54" i="245"/>
  <c r="F54" i="245"/>
  <c r="B54" i="245"/>
  <c r="R53" i="245"/>
  <c r="M53" i="245"/>
  <c r="J53" i="245"/>
  <c r="F53" i="245"/>
  <c r="B53" i="245"/>
  <c r="R52" i="245"/>
  <c r="N52" i="245"/>
  <c r="J52" i="245"/>
  <c r="F52" i="245"/>
  <c r="B52" i="245"/>
  <c r="R51" i="245"/>
  <c r="N51" i="245"/>
  <c r="J51" i="245"/>
  <c r="F51" i="245"/>
  <c r="B51" i="245"/>
  <c r="R50" i="245"/>
  <c r="N50" i="245"/>
  <c r="J50" i="245"/>
  <c r="F50" i="245"/>
  <c r="B50" i="245"/>
  <c r="Q49" i="245"/>
  <c r="N49" i="245"/>
  <c r="J49" i="245"/>
  <c r="F49" i="245"/>
  <c r="B49" i="245"/>
  <c r="R48" i="245"/>
  <c r="N48" i="245"/>
  <c r="J48" i="245"/>
  <c r="F48" i="245"/>
  <c r="B48" i="245"/>
  <c r="R47" i="245"/>
  <c r="N47" i="245"/>
  <c r="J47" i="245"/>
  <c r="F47" i="245"/>
  <c r="B47" i="245"/>
  <c r="R46" i="245"/>
  <c r="N46" i="245"/>
  <c r="J46" i="245"/>
  <c r="F46" i="245"/>
  <c r="B46" i="245"/>
  <c r="R45" i="245"/>
  <c r="N45" i="245"/>
  <c r="J45" i="245"/>
  <c r="F45" i="245"/>
  <c r="B45" i="245"/>
  <c r="R44" i="245"/>
  <c r="N44" i="245"/>
  <c r="J44" i="245"/>
  <c r="F44" i="245"/>
  <c r="A44" i="245"/>
  <c r="R43" i="245"/>
  <c r="N43" i="245"/>
  <c r="J43" i="245"/>
  <c r="F43" i="245"/>
  <c r="B43" i="245"/>
  <c r="R42" i="245"/>
  <c r="N42" i="245"/>
  <c r="J42" i="245"/>
  <c r="F42" i="245"/>
  <c r="B42" i="245"/>
  <c r="R41" i="245"/>
  <c r="N41" i="245"/>
  <c r="J41" i="245"/>
  <c r="F41" i="245"/>
  <c r="B41" i="245"/>
  <c r="R40" i="245"/>
  <c r="N40" i="245"/>
  <c r="J40" i="245"/>
  <c r="E40" i="245"/>
  <c r="B40" i="245"/>
  <c r="R39" i="245"/>
  <c r="N39" i="245"/>
  <c r="J39" i="245"/>
  <c r="F39" i="245"/>
  <c r="B39" i="245"/>
  <c r="R38" i="245"/>
  <c r="N38" i="245"/>
  <c r="J38" i="245"/>
  <c r="F38" i="245"/>
  <c r="B38" i="245"/>
  <c r="R37" i="245"/>
  <c r="N37" i="245"/>
  <c r="J37" i="245"/>
  <c r="F37" i="245"/>
  <c r="B37" i="245"/>
  <c r="R36" i="245"/>
  <c r="N36" i="245"/>
  <c r="I36" i="245"/>
  <c r="F36" i="245"/>
  <c r="B36" i="245"/>
  <c r="R35" i="245"/>
  <c r="N35" i="245"/>
  <c r="J35" i="245"/>
  <c r="F35" i="245"/>
  <c r="B35" i="245"/>
  <c r="R34" i="245"/>
  <c r="N34" i="245"/>
  <c r="J34" i="245"/>
  <c r="F34" i="245"/>
  <c r="B34" i="245"/>
  <c r="R33" i="245"/>
  <c r="N33" i="245"/>
  <c r="J33" i="245"/>
  <c r="F33" i="245"/>
  <c r="B33" i="245"/>
  <c r="R32" i="245"/>
  <c r="M32" i="245"/>
  <c r="J32" i="245"/>
  <c r="F32" i="245"/>
  <c r="B32" i="245"/>
  <c r="R31" i="245"/>
  <c r="N31" i="245"/>
  <c r="J31" i="245"/>
  <c r="F31" i="245"/>
  <c r="B31" i="245"/>
  <c r="R30" i="245"/>
  <c r="N30" i="245"/>
  <c r="J30" i="245"/>
  <c r="F30" i="245"/>
  <c r="B30" i="245"/>
  <c r="R29" i="245"/>
  <c r="N29" i="245"/>
  <c r="J29" i="245"/>
  <c r="F29" i="245"/>
  <c r="B29" i="245"/>
  <c r="Q28" i="245"/>
  <c r="N28" i="245"/>
  <c r="J28" i="245"/>
  <c r="F28" i="245"/>
  <c r="B28" i="245"/>
  <c r="R27" i="245"/>
  <c r="N27" i="245"/>
  <c r="J27" i="245"/>
  <c r="F27" i="245"/>
  <c r="B27" i="245"/>
  <c r="R26" i="245"/>
  <c r="N26" i="245"/>
  <c r="J26" i="245"/>
  <c r="F26" i="245"/>
  <c r="B26" i="245"/>
  <c r="R25" i="245"/>
  <c r="N25" i="245"/>
  <c r="J25" i="245"/>
  <c r="F25" i="245"/>
  <c r="B25" i="245"/>
  <c r="R24" i="245"/>
  <c r="N24" i="245"/>
  <c r="J24" i="245"/>
  <c r="F24" i="245"/>
  <c r="B24" i="245"/>
  <c r="R23" i="245"/>
  <c r="N23" i="245"/>
  <c r="J23" i="245"/>
  <c r="F23" i="245"/>
  <c r="A23" i="245"/>
  <c r="R22" i="245"/>
  <c r="N22" i="245"/>
  <c r="J22" i="245"/>
  <c r="F22" i="245"/>
  <c r="R21" i="245"/>
  <c r="N21" i="245"/>
  <c r="J21" i="245"/>
  <c r="F21" i="245"/>
  <c r="R20" i="245"/>
  <c r="N20" i="245"/>
  <c r="J20" i="245"/>
  <c r="F20" i="245"/>
  <c r="R19" i="245"/>
  <c r="N19" i="245"/>
  <c r="J19" i="245"/>
  <c r="E19" i="245"/>
  <c r="R18" i="245"/>
  <c r="N18" i="245"/>
  <c r="J18" i="245"/>
  <c r="F18" i="245"/>
  <c r="R17" i="245"/>
  <c r="N17" i="245"/>
  <c r="J17" i="245"/>
  <c r="F17" i="245"/>
  <c r="R16" i="245"/>
  <c r="N16" i="245"/>
  <c r="J16" i="245"/>
  <c r="F16" i="245"/>
  <c r="R15" i="245"/>
  <c r="N15" i="245"/>
  <c r="I15" i="245"/>
  <c r="F15" i="245"/>
  <c r="R14" i="245"/>
  <c r="N14" i="245"/>
  <c r="J14" i="245"/>
  <c r="F14" i="245"/>
  <c r="R13" i="245"/>
  <c r="N13" i="245"/>
  <c r="J13" i="245"/>
  <c r="F13" i="245"/>
  <c r="R12" i="245"/>
  <c r="N12" i="245"/>
  <c r="J12" i="245"/>
  <c r="F12" i="245"/>
  <c r="R11" i="245"/>
  <c r="M11" i="245"/>
  <c r="J11" i="245"/>
  <c r="F11" i="245"/>
  <c r="R10" i="245"/>
  <c r="N10" i="245"/>
  <c r="J10" i="245"/>
  <c r="F10" i="245"/>
  <c r="R9" i="245"/>
  <c r="N9" i="245"/>
  <c r="J9" i="245"/>
  <c r="F9" i="245"/>
  <c r="R8" i="245"/>
  <c r="N8" i="245"/>
  <c r="J8" i="245"/>
  <c r="F8" i="245"/>
  <c r="Q7" i="245"/>
  <c r="N7" i="245"/>
  <c r="J7" i="245"/>
  <c r="F7" i="245"/>
  <c r="R6" i="245"/>
  <c r="N6" i="245"/>
  <c r="J6" i="245"/>
  <c r="F6" i="245"/>
  <c r="R5" i="245"/>
  <c r="N5" i="245"/>
  <c r="J5" i="245"/>
  <c r="F5" i="245"/>
  <c r="R4" i="245"/>
  <c r="N4" i="245"/>
  <c r="J4" i="245"/>
  <c r="F4" i="245"/>
  <c r="R3" i="245"/>
  <c r="N3" i="245"/>
  <c r="J3" i="245"/>
  <c r="F3" i="245"/>
  <c r="Q2" i="245"/>
  <c r="M2" i="245"/>
  <c r="I2" i="245"/>
  <c r="E2" i="245"/>
  <c r="A1" i="245"/>
  <c r="X1" i="210" s="1"/>
  <c r="E190" i="244"/>
  <c r="E189" i="244"/>
  <c r="E188" i="244"/>
  <c r="E187" i="244"/>
  <c r="E186" i="244"/>
  <c r="E185" i="244"/>
  <c r="E184" i="244"/>
  <c r="E183" i="244"/>
  <c r="R182" i="244"/>
  <c r="N182" i="244"/>
  <c r="J182" i="244"/>
  <c r="E182" i="244"/>
  <c r="R181" i="244"/>
  <c r="N181" i="244"/>
  <c r="J181" i="244"/>
  <c r="E181" i="244"/>
  <c r="R180" i="244"/>
  <c r="N180" i="244"/>
  <c r="J180" i="244"/>
  <c r="E180" i="244"/>
  <c r="R179" i="244"/>
  <c r="N179" i="244"/>
  <c r="J179" i="244"/>
  <c r="E179" i="244"/>
  <c r="R178" i="244"/>
  <c r="N178" i="244"/>
  <c r="J178" i="244"/>
  <c r="E178" i="244"/>
  <c r="R177" i="244"/>
  <c r="N177" i="244"/>
  <c r="J177" i="244"/>
  <c r="E177" i="244"/>
  <c r="R176" i="244"/>
  <c r="N176" i="244"/>
  <c r="J176" i="244"/>
  <c r="E176" i="244"/>
  <c r="R175" i="244"/>
  <c r="N175" i="244"/>
  <c r="J175" i="244"/>
  <c r="E175" i="244"/>
  <c r="R174" i="244"/>
  <c r="N174" i="244"/>
  <c r="J174" i="244"/>
  <c r="E174" i="244"/>
  <c r="R173" i="244"/>
  <c r="N173" i="244"/>
  <c r="J173" i="244"/>
  <c r="E173" i="244"/>
  <c r="R172" i="244"/>
  <c r="N172" i="244"/>
  <c r="J172" i="244"/>
  <c r="E172" i="244"/>
  <c r="R171" i="244"/>
  <c r="N171" i="244"/>
  <c r="J171" i="244"/>
  <c r="E171" i="244"/>
  <c r="R170" i="244"/>
  <c r="N170" i="244"/>
  <c r="J170" i="244"/>
  <c r="E170" i="244"/>
  <c r="R169" i="244"/>
  <c r="N169" i="244"/>
  <c r="J169" i="244"/>
  <c r="E169" i="244"/>
  <c r="R168" i="244"/>
  <c r="N168" i="244"/>
  <c r="J168" i="244"/>
  <c r="E168" i="244"/>
  <c r="R167" i="244"/>
  <c r="N167" i="244"/>
  <c r="J167" i="244"/>
  <c r="E167" i="244"/>
  <c r="R166" i="244"/>
  <c r="N166" i="244"/>
  <c r="J166" i="244"/>
  <c r="E166" i="244"/>
  <c r="R165" i="244"/>
  <c r="N165" i="244"/>
  <c r="J165" i="244"/>
  <c r="E165" i="244"/>
  <c r="R164" i="244"/>
  <c r="N164" i="244"/>
  <c r="J164" i="244"/>
  <c r="E164" i="244"/>
  <c r="R163" i="244"/>
  <c r="N163" i="244"/>
  <c r="J163" i="244"/>
  <c r="E163" i="244"/>
  <c r="Q162" i="244"/>
  <c r="M162" i="244"/>
  <c r="I162" i="244"/>
  <c r="E162" i="244"/>
  <c r="R161" i="244"/>
  <c r="N161" i="244"/>
  <c r="J161" i="244"/>
  <c r="E161" i="244"/>
  <c r="R160" i="244"/>
  <c r="N160" i="244"/>
  <c r="J160" i="244"/>
  <c r="E160" i="244"/>
  <c r="R159" i="244"/>
  <c r="N159" i="244"/>
  <c r="J159" i="244"/>
  <c r="E159" i="244"/>
  <c r="R158" i="244"/>
  <c r="N158" i="244"/>
  <c r="J158" i="244"/>
  <c r="E158" i="244"/>
  <c r="R157" i="244"/>
  <c r="N157" i="244"/>
  <c r="J157" i="244"/>
  <c r="E157" i="244"/>
  <c r="R156" i="244"/>
  <c r="N156" i="244"/>
  <c r="J156" i="244"/>
  <c r="E156" i="244"/>
  <c r="R155" i="244"/>
  <c r="N155" i="244"/>
  <c r="J155" i="244"/>
  <c r="E155" i="244"/>
  <c r="R154" i="244"/>
  <c r="N154" i="244"/>
  <c r="J154" i="244"/>
  <c r="E154" i="244"/>
  <c r="R153" i="244"/>
  <c r="N153" i="244"/>
  <c r="J153" i="244"/>
  <c r="E153" i="244"/>
  <c r="R152" i="244"/>
  <c r="N152" i="244"/>
  <c r="J152" i="244"/>
  <c r="E152" i="244"/>
  <c r="R151" i="244"/>
  <c r="N151" i="244"/>
  <c r="J151" i="244"/>
  <c r="E151" i="244"/>
  <c r="R150" i="244"/>
  <c r="N150" i="244"/>
  <c r="J150" i="244"/>
  <c r="E150" i="244"/>
  <c r="R149" i="244"/>
  <c r="N149" i="244"/>
  <c r="J149" i="244"/>
  <c r="E149" i="244"/>
  <c r="R148" i="244"/>
  <c r="N148" i="244"/>
  <c r="J148" i="244"/>
  <c r="E148" i="244"/>
  <c r="A148" i="244"/>
  <c r="R147" i="244"/>
  <c r="N147" i="244"/>
  <c r="J147" i="244"/>
  <c r="E147" i="244"/>
  <c r="A147" i="244"/>
  <c r="R146" i="244"/>
  <c r="N146" i="244"/>
  <c r="J146" i="244"/>
  <c r="E146" i="244"/>
  <c r="A146" i="244"/>
  <c r="R145" i="244"/>
  <c r="N145" i="244"/>
  <c r="J145" i="244"/>
  <c r="E145" i="244"/>
  <c r="A145" i="244"/>
  <c r="R144" i="244"/>
  <c r="N144" i="244"/>
  <c r="J144" i="244"/>
  <c r="E144" i="244"/>
  <c r="A144" i="244"/>
  <c r="R143" i="244"/>
  <c r="N143" i="244"/>
  <c r="J143" i="244"/>
  <c r="E143" i="244"/>
  <c r="A143" i="244"/>
  <c r="R142" i="244"/>
  <c r="N142" i="244"/>
  <c r="J142" i="244"/>
  <c r="E142" i="244"/>
  <c r="Q141" i="244"/>
  <c r="M141" i="244"/>
  <c r="I141" i="244"/>
  <c r="E141" i="244"/>
  <c r="A140" i="244"/>
  <c r="R69" i="244"/>
  <c r="N69" i="244"/>
  <c r="J69" i="244"/>
  <c r="F69" i="244"/>
  <c r="B69" i="244"/>
  <c r="R68" i="244"/>
  <c r="N68" i="244"/>
  <c r="J68" i="244"/>
  <c r="F68" i="244"/>
  <c r="B68" i="244"/>
  <c r="R67" i="244"/>
  <c r="N67" i="244"/>
  <c r="J67" i="244"/>
  <c r="F67" i="244"/>
  <c r="B67" i="244"/>
  <c r="R66" i="244"/>
  <c r="N66" i="244"/>
  <c r="J66" i="244"/>
  <c r="F66" i="244"/>
  <c r="B66" i="244"/>
  <c r="R65" i="244"/>
  <c r="N65" i="244"/>
  <c r="J65" i="244"/>
  <c r="F65" i="244"/>
  <c r="A65" i="244"/>
  <c r="R64" i="244"/>
  <c r="N64" i="244"/>
  <c r="J64" i="244"/>
  <c r="F64" i="244"/>
  <c r="B64" i="244"/>
  <c r="R63" i="244"/>
  <c r="N63" i="244"/>
  <c r="J63" i="244"/>
  <c r="F63" i="244"/>
  <c r="B63" i="244"/>
  <c r="R62" i="244"/>
  <c r="N62" i="244"/>
  <c r="J62" i="244"/>
  <c r="F62" i="244"/>
  <c r="B62" i="244"/>
  <c r="R61" i="244"/>
  <c r="N61" i="244"/>
  <c r="J61" i="244"/>
  <c r="E61" i="244"/>
  <c r="B61" i="244"/>
  <c r="R60" i="244"/>
  <c r="N60" i="244"/>
  <c r="J60" i="244"/>
  <c r="F60" i="244"/>
  <c r="B60" i="244"/>
  <c r="R59" i="244"/>
  <c r="N59" i="244"/>
  <c r="J59" i="244"/>
  <c r="F59" i="244"/>
  <c r="B59" i="244"/>
  <c r="R58" i="244"/>
  <c r="N58" i="244"/>
  <c r="J58" i="244"/>
  <c r="F58" i="244"/>
  <c r="B58" i="244"/>
  <c r="R57" i="244"/>
  <c r="N57" i="244"/>
  <c r="I57" i="244"/>
  <c r="F57" i="244"/>
  <c r="B57" i="244"/>
  <c r="R56" i="244"/>
  <c r="N56" i="244"/>
  <c r="J56" i="244"/>
  <c r="F56" i="244"/>
  <c r="B56" i="244"/>
  <c r="R55" i="244"/>
  <c r="N55" i="244"/>
  <c r="J55" i="244"/>
  <c r="F55" i="244"/>
  <c r="B55" i="244"/>
  <c r="R54" i="244"/>
  <c r="N54" i="244"/>
  <c r="J54" i="244"/>
  <c r="F54" i="244"/>
  <c r="B54" i="244"/>
  <c r="R53" i="244"/>
  <c r="M53" i="244"/>
  <c r="J53" i="244"/>
  <c r="F53" i="244"/>
  <c r="B53" i="244"/>
  <c r="R52" i="244"/>
  <c r="N52" i="244"/>
  <c r="J52" i="244"/>
  <c r="F52" i="244"/>
  <c r="B52" i="244"/>
  <c r="R51" i="244"/>
  <c r="N51" i="244"/>
  <c r="J51" i="244"/>
  <c r="F51" i="244"/>
  <c r="B51" i="244"/>
  <c r="R50" i="244"/>
  <c r="N50" i="244"/>
  <c r="J50" i="244"/>
  <c r="F50" i="244"/>
  <c r="B50" i="244"/>
  <c r="Q49" i="244"/>
  <c r="N49" i="244"/>
  <c r="J49" i="244"/>
  <c r="F49" i="244"/>
  <c r="B49" i="244"/>
  <c r="R48" i="244"/>
  <c r="N48" i="244"/>
  <c r="J48" i="244"/>
  <c r="F48" i="244"/>
  <c r="B48" i="244"/>
  <c r="R47" i="244"/>
  <c r="N47" i="244"/>
  <c r="J47" i="244"/>
  <c r="F47" i="244"/>
  <c r="B47" i="244"/>
  <c r="R46" i="244"/>
  <c r="N46" i="244"/>
  <c r="J46" i="244"/>
  <c r="F46" i="244"/>
  <c r="B46" i="244"/>
  <c r="R45" i="244"/>
  <c r="N45" i="244"/>
  <c r="J45" i="244"/>
  <c r="F45" i="244"/>
  <c r="B45" i="244"/>
  <c r="R44" i="244"/>
  <c r="N44" i="244"/>
  <c r="J44" i="244"/>
  <c r="F44" i="244"/>
  <c r="A44" i="244"/>
  <c r="R43" i="244"/>
  <c r="N43" i="244"/>
  <c r="J43" i="244"/>
  <c r="F43" i="244"/>
  <c r="B43" i="244"/>
  <c r="R42" i="244"/>
  <c r="N42" i="244"/>
  <c r="J42" i="244"/>
  <c r="F42" i="244"/>
  <c r="B42" i="244"/>
  <c r="R41" i="244"/>
  <c r="N41" i="244"/>
  <c r="J41" i="244"/>
  <c r="F41" i="244"/>
  <c r="B41" i="244"/>
  <c r="R40" i="244"/>
  <c r="N40" i="244"/>
  <c r="J40" i="244"/>
  <c r="E40" i="244"/>
  <c r="B40" i="244"/>
  <c r="R39" i="244"/>
  <c r="N39" i="244"/>
  <c r="J39" i="244"/>
  <c r="F39" i="244"/>
  <c r="B39" i="244"/>
  <c r="R38" i="244"/>
  <c r="N38" i="244"/>
  <c r="J38" i="244"/>
  <c r="F38" i="244"/>
  <c r="B38" i="244"/>
  <c r="R37" i="244"/>
  <c r="N37" i="244"/>
  <c r="J37" i="244"/>
  <c r="F37" i="244"/>
  <c r="B37" i="244"/>
  <c r="R36" i="244"/>
  <c r="N36" i="244"/>
  <c r="I36" i="244"/>
  <c r="F36" i="244"/>
  <c r="B36" i="244"/>
  <c r="R35" i="244"/>
  <c r="N35" i="244"/>
  <c r="J35" i="244"/>
  <c r="F35" i="244"/>
  <c r="B35" i="244"/>
  <c r="R34" i="244"/>
  <c r="N34" i="244"/>
  <c r="J34" i="244"/>
  <c r="F34" i="244"/>
  <c r="B34" i="244"/>
  <c r="R33" i="244"/>
  <c r="N33" i="244"/>
  <c r="J33" i="244"/>
  <c r="F33" i="244"/>
  <c r="B33" i="244"/>
  <c r="R32" i="244"/>
  <c r="M32" i="244"/>
  <c r="J32" i="244"/>
  <c r="F32" i="244"/>
  <c r="B32" i="244"/>
  <c r="R31" i="244"/>
  <c r="N31" i="244"/>
  <c r="J31" i="244"/>
  <c r="F31" i="244"/>
  <c r="B31" i="244"/>
  <c r="R30" i="244"/>
  <c r="N30" i="244"/>
  <c r="J30" i="244"/>
  <c r="F30" i="244"/>
  <c r="B30" i="244"/>
  <c r="R29" i="244"/>
  <c r="N29" i="244"/>
  <c r="J29" i="244"/>
  <c r="F29" i="244"/>
  <c r="B29" i="244"/>
  <c r="Q28" i="244"/>
  <c r="N28" i="244"/>
  <c r="J28" i="244"/>
  <c r="F28" i="244"/>
  <c r="B28" i="244"/>
  <c r="R27" i="244"/>
  <c r="N27" i="244"/>
  <c r="J27" i="244"/>
  <c r="F27" i="244"/>
  <c r="B27" i="244"/>
  <c r="R26" i="244"/>
  <c r="N26" i="244"/>
  <c r="J26" i="244"/>
  <c r="F26" i="244"/>
  <c r="B26" i="244"/>
  <c r="R25" i="244"/>
  <c r="N25" i="244"/>
  <c r="J25" i="244"/>
  <c r="F25" i="244"/>
  <c r="B25" i="244"/>
  <c r="R24" i="244"/>
  <c r="N24" i="244"/>
  <c r="J24" i="244"/>
  <c r="F24" i="244"/>
  <c r="B24" i="244"/>
  <c r="R23" i="244"/>
  <c r="N23" i="244"/>
  <c r="J23" i="244"/>
  <c r="F23" i="244"/>
  <c r="A23" i="244"/>
  <c r="R22" i="244"/>
  <c r="N22" i="244"/>
  <c r="J22" i="244"/>
  <c r="F22" i="244"/>
  <c r="R21" i="244"/>
  <c r="N21" i="244"/>
  <c r="J21" i="244"/>
  <c r="F21" i="244"/>
  <c r="R20" i="244"/>
  <c r="N20" i="244"/>
  <c r="J20" i="244"/>
  <c r="F20" i="244"/>
  <c r="R19" i="244"/>
  <c r="N19" i="244"/>
  <c r="J19" i="244"/>
  <c r="E19" i="244"/>
  <c r="R18" i="244"/>
  <c r="N18" i="244"/>
  <c r="J18" i="244"/>
  <c r="F18" i="244"/>
  <c r="R17" i="244"/>
  <c r="N17" i="244"/>
  <c r="J17" i="244"/>
  <c r="F17" i="244"/>
  <c r="R16" i="244"/>
  <c r="N16" i="244"/>
  <c r="J16" i="244"/>
  <c r="F16" i="244"/>
  <c r="R15" i="244"/>
  <c r="N15" i="244"/>
  <c r="I15" i="244"/>
  <c r="F15" i="244"/>
  <c r="R14" i="244"/>
  <c r="N14" i="244"/>
  <c r="J14" i="244"/>
  <c r="F14" i="244"/>
  <c r="R13" i="244"/>
  <c r="N13" i="244"/>
  <c r="J13" i="244"/>
  <c r="F13" i="244"/>
  <c r="R12" i="244"/>
  <c r="N12" i="244"/>
  <c r="J12" i="244"/>
  <c r="F12" i="244"/>
  <c r="R11" i="244"/>
  <c r="M11" i="244"/>
  <c r="J11" i="244"/>
  <c r="F11" i="244"/>
  <c r="R10" i="244"/>
  <c r="N10" i="244"/>
  <c r="J10" i="244"/>
  <c r="F10" i="244"/>
  <c r="R9" i="244"/>
  <c r="N9" i="244"/>
  <c r="J9" i="244"/>
  <c r="F9" i="244"/>
  <c r="R8" i="244"/>
  <c r="N8" i="244"/>
  <c r="J8" i="244"/>
  <c r="F8" i="244"/>
  <c r="Q7" i="244"/>
  <c r="N7" i="244"/>
  <c r="J7" i="244"/>
  <c r="F7" i="244"/>
  <c r="R6" i="244"/>
  <c r="N6" i="244"/>
  <c r="J6" i="244"/>
  <c r="F6" i="244"/>
  <c r="R5" i="244"/>
  <c r="N5" i="244"/>
  <c r="J5" i="244"/>
  <c r="F5" i="244"/>
  <c r="R4" i="244"/>
  <c r="N4" i="244"/>
  <c r="J4" i="244"/>
  <c r="F4" i="244"/>
  <c r="R3" i="244"/>
  <c r="N3" i="244"/>
  <c r="J3" i="244"/>
  <c r="F3" i="244"/>
  <c r="Q2" i="244"/>
  <c r="M2" i="244"/>
  <c r="I2" i="244"/>
  <c r="E2" i="244"/>
  <c r="A1" i="244"/>
  <c r="V1" i="210" s="1"/>
  <c r="E190" i="243"/>
  <c r="E189" i="243"/>
  <c r="E188" i="243"/>
  <c r="E187" i="243"/>
  <c r="E186" i="243"/>
  <c r="E185" i="243"/>
  <c r="E184" i="243"/>
  <c r="E183" i="243"/>
  <c r="R182" i="243"/>
  <c r="N182" i="243"/>
  <c r="J182" i="243"/>
  <c r="E182" i="243"/>
  <c r="R181" i="243"/>
  <c r="N181" i="243"/>
  <c r="J181" i="243"/>
  <c r="E181" i="243"/>
  <c r="R180" i="243"/>
  <c r="N180" i="243"/>
  <c r="J180" i="243"/>
  <c r="E180" i="243"/>
  <c r="R179" i="243"/>
  <c r="N179" i="243"/>
  <c r="J179" i="243"/>
  <c r="E179" i="243"/>
  <c r="R178" i="243"/>
  <c r="N178" i="243"/>
  <c r="J178" i="243"/>
  <c r="E178" i="243"/>
  <c r="R177" i="243"/>
  <c r="N177" i="243"/>
  <c r="J177" i="243"/>
  <c r="E177" i="243"/>
  <c r="R176" i="243"/>
  <c r="N176" i="243"/>
  <c r="J176" i="243"/>
  <c r="E176" i="243"/>
  <c r="R175" i="243"/>
  <c r="N175" i="243"/>
  <c r="J175" i="243"/>
  <c r="E175" i="243"/>
  <c r="R174" i="243"/>
  <c r="N174" i="243"/>
  <c r="J174" i="243"/>
  <c r="E174" i="243"/>
  <c r="R173" i="243"/>
  <c r="N173" i="243"/>
  <c r="J173" i="243"/>
  <c r="E173" i="243"/>
  <c r="R172" i="243"/>
  <c r="N172" i="243"/>
  <c r="J172" i="243"/>
  <c r="E172" i="243"/>
  <c r="R171" i="243"/>
  <c r="N171" i="243"/>
  <c r="J171" i="243"/>
  <c r="E171" i="243"/>
  <c r="R170" i="243"/>
  <c r="N170" i="243"/>
  <c r="J170" i="243"/>
  <c r="E170" i="243"/>
  <c r="R169" i="243"/>
  <c r="N169" i="243"/>
  <c r="J169" i="243"/>
  <c r="E169" i="243"/>
  <c r="R168" i="243"/>
  <c r="N168" i="243"/>
  <c r="J168" i="243"/>
  <c r="E168" i="243"/>
  <c r="R167" i="243"/>
  <c r="N167" i="243"/>
  <c r="J167" i="243"/>
  <c r="E167" i="243"/>
  <c r="R166" i="243"/>
  <c r="N166" i="243"/>
  <c r="J166" i="243"/>
  <c r="E166" i="243"/>
  <c r="R165" i="243"/>
  <c r="N165" i="243"/>
  <c r="J165" i="243"/>
  <c r="E165" i="243"/>
  <c r="R164" i="243"/>
  <c r="N164" i="243"/>
  <c r="J164" i="243"/>
  <c r="E164" i="243"/>
  <c r="R163" i="243"/>
  <c r="N163" i="243"/>
  <c r="J163" i="243"/>
  <c r="E163" i="243"/>
  <c r="Q162" i="243"/>
  <c r="M162" i="243"/>
  <c r="I162" i="243"/>
  <c r="E162" i="243"/>
  <c r="R161" i="243"/>
  <c r="N161" i="243"/>
  <c r="J161" i="243"/>
  <c r="E161" i="243"/>
  <c r="R160" i="243"/>
  <c r="N160" i="243"/>
  <c r="J160" i="243"/>
  <c r="E160" i="243"/>
  <c r="R159" i="243"/>
  <c r="N159" i="243"/>
  <c r="J159" i="243"/>
  <c r="E159" i="243"/>
  <c r="R158" i="243"/>
  <c r="N158" i="243"/>
  <c r="J158" i="243"/>
  <c r="E158" i="243"/>
  <c r="R157" i="243"/>
  <c r="N157" i="243"/>
  <c r="J157" i="243"/>
  <c r="E157" i="243"/>
  <c r="R156" i="243"/>
  <c r="N156" i="243"/>
  <c r="J156" i="243"/>
  <c r="E156" i="243"/>
  <c r="R155" i="243"/>
  <c r="N155" i="243"/>
  <c r="J155" i="243"/>
  <c r="E155" i="243"/>
  <c r="R154" i="243"/>
  <c r="N154" i="243"/>
  <c r="J154" i="243"/>
  <c r="E154" i="243"/>
  <c r="R153" i="243"/>
  <c r="N153" i="243"/>
  <c r="J153" i="243"/>
  <c r="E153" i="243"/>
  <c r="R152" i="243"/>
  <c r="N152" i="243"/>
  <c r="J152" i="243"/>
  <c r="E152" i="243"/>
  <c r="R151" i="243"/>
  <c r="N151" i="243"/>
  <c r="J151" i="243"/>
  <c r="E151" i="243"/>
  <c r="R150" i="243"/>
  <c r="N150" i="243"/>
  <c r="J150" i="243"/>
  <c r="E150" i="243"/>
  <c r="R149" i="243"/>
  <c r="N149" i="243"/>
  <c r="J149" i="243"/>
  <c r="E149" i="243"/>
  <c r="R148" i="243"/>
  <c r="N148" i="243"/>
  <c r="J148" i="243"/>
  <c r="E148" i="243"/>
  <c r="A148" i="243"/>
  <c r="R147" i="243"/>
  <c r="N147" i="243"/>
  <c r="J147" i="243"/>
  <c r="E147" i="243"/>
  <c r="A147" i="243"/>
  <c r="R146" i="243"/>
  <c r="N146" i="243"/>
  <c r="J146" i="243"/>
  <c r="E146" i="243"/>
  <c r="A146" i="243"/>
  <c r="R145" i="243"/>
  <c r="N145" i="243"/>
  <c r="J145" i="243"/>
  <c r="E145" i="243"/>
  <c r="A145" i="243"/>
  <c r="R144" i="243"/>
  <c r="N144" i="243"/>
  <c r="J144" i="243"/>
  <c r="E144" i="243"/>
  <c r="A144" i="243"/>
  <c r="R143" i="243"/>
  <c r="N143" i="243"/>
  <c r="J143" i="243"/>
  <c r="E143" i="243"/>
  <c r="A143" i="243"/>
  <c r="R142" i="243"/>
  <c r="N142" i="243"/>
  <c r="J142" i="243"/>
  <c r="E142" i="243"/>
  <c r="Q141" i="243"/>
  <c r="M141" i="243"/>
  <c r="I141" i="243"/>
  <c r="E141" i="243"/>
  <c r="A140" i="243"/>
  <c r="R69" i="243"/>
  <c r="N69" i="243"/>
  <c r="J69" i="243"/>
  <c r="F69" i="243"/>
  <c r="B69" i="243"/>
  <c r="R68" i="243"/>
  <c r="N68" i="243"/>
  <c r="J68" i="243"/>
  <c r="F68" i="243"/>
  <c r="B68" i="243"/>
  <c r="R67" i="243"/>
  <c r="N67" i="243"/>
  <c r="J67" i="243"/>
  <c r="F67" i="243"/>
  <c r="B67" i="243"/>
  <c r="R66" i="243"/>
  <c r="N66" i="243"/>
  <c r="J66" i="243"/>
  <c r="F66" i="243"/>
  <c r="B66" i="243"/>
  <c r="R65" i="243"/>
  <c r="N65" i="243"/>
  <c r="J65" i="243"/>
  <c r="F65" i="243"/>
  <c r="A65" i="243"/>
  <c r="R64" i="243"/>
  <c r="N64" i="243"/>
  <c r="J64" i="243"/>
  <c r="F64" i="243"/>
  <c r="B64" i="243"/>
  <c r="R63" i="243"/>
  <c r="N63" i="243"/>
  <c r="J63" i="243"/>
  <c r="F63" i="243"/>
  <c r="B63" i="243"/>
  <c r="R62" i="243"/>
  <c r="N62" i="243"/>
  <c r="J62" i="243"/>
  <c r="F62" i="243"/>
  <c r="B62" i="243"/>
  <c r="R61" i="243"/>
  <c r="N61" i="243"/>
  <c r="J61" i="243"/>
  <c r="E61" i="243"/>
  <c r="B61" i="243"/>
  <c r="R60" i="243"/>
  <c r="N60" i="243"/>
  <c r="J60" i="243"/>
  <c r="F60" i="243"/>
  <c r="B60" i="243"/>
  <c r="R59" i="243"/>
  <c r="N59" i="243"/>
  <c r="J59" i="243"/>
  <c r="F59" i="243"/>
  <c r="B59" i="243"/>
  <c r="R58" i="243"/>
  <c r="N58" i="243"/>
  <c r="J58" i="243"/>
  <c r="F58" i="243"/>
  <c r="B58" i="243"/>
  <c r="R57" i="243"/>
  <c r="N57" i="243"/>
  <c r="I57" i="243"/>
  <c r="F57" i="243"/>
  <c r="B57" i="243"/>
  <c r="R56" i="243"/>
  <c r="N56" i="243"/>
  <c r="J56" i="243"/>
  <c r="F56" i="243"/>
  <c r="B56" i="243"/>
  <c r="R55" i="243"/>
  <c r="N55" i="243"/>
  <c r="J55" i="243"/>
  <c r="F55" i="243"/>
  <c r="B55" i="243"/>
  <c r="R54" i="243"/>
  <c r="N54" i="243"/>
  <c r="J54" i="243"/>
  <c r="F54" i="243"/>
  <c r="B54" i="243"/>
  <c r="R53" i="243"/>
  <c r="M53" i="243"/>
  <c r="J53" i="243"/>
  <c r="F53" i="243"/>
  <c r="B53" i="243"/>
  <c r="R52" i="243"/>
  <c r="N52" i="243"/>
  <c r="J52" i="243"/>
  <c r="F52" i="243"/>
  <c r="B52" i="243"/>
  <c r="R51" i="243"/>
  <c r="N51" i="243"/>
  <c r="J51" i="243"/>
  <c r="F51" i="243"/>
  <c r="B51" i="243"/>
  <c r="R50" i="243"/>
  <c r="N50" i="243"/>
  <c r="J50" i="243"/>
  <c r="F50" i="243"/>
  <c r="B50" i="243"/>
  <c r="Q49" i="243"/>
  <c r="N49" i="243"/>
  <c r="J49" i="243"/>
  <c r="F49" i="243"/>
  <c r="B49" i="243"/>
  <c r="R48" i="243"/>
  <c r="N48" i="243"/>
  <c r="J48" i="243"/>
  <c r="F48" i="243"/>
  <c r="B48" i="243"/>
  <c r="R47" i="243"/>
  <c r="N47" i="243"/>
  <c r="J47" i="243"/>
  <c r="F47" i="243"/>
  <c r="B47" i="243"/>
  <c r="R46" i="243"/>
  <c r="N46" i="243"/>
  <c r="J46" i="243"/>
  <c r="F46" i="243"/>
  <c r="B46" i="243"/>
  <c r="R45" i="243"/>
  <c r="N45" i="243"/>
  <c r="J45" i="243"/>
  <c r="F45" i="243"/>
  <c r="B45" i="243"/>
  <c r="R44" i="243"/>
  <c r="N44" i="243"/>
  <c r="J44" i="243"/>
  <c r="F44" i="243"/>
  <c r="A44" i="243"/>
  <c r="R43" i="243"/>
  <c r="N43" i="243"/>
  <c r="J43" i="243"/>
  <c r="F43" i="243"/>
  <c r="B43" i="243"/>
  <c r="R42" i="243"/>
  <c r="N42" i="243"/>
  <c r="J42" i="243"/>
  <c r="F42" i="243"/>
  <c r="B42" i="243"/>
  <c r="R41" i="243"/>
  <c r="N41" i="243"/>
  <c r="J41" i="243"/>
  <c r="F41" i="243"/>
  <c r="B41" i="243"/>
  <c r="R40" i="243"/>
  <c r="N40" i="243"/>
  <c r="J40" i="243"/>
  <c r="E40" i="243"/>
  <c r="B40" i="243"/>
  <c r="R39" i="243"/>
  <c r="N39" i="243"/>
  <c r="J39" i="243"/>
  <c r="F39" i="243"/>
  <c r="B39" i="243"/>
  <c r="R38" i="243"/>
  <c r="N38" i="243"/>
  <c r="J38" i="243"/>
  <c r="F38" i="243"/>
  <c r="B38" i="243"/>
  <c r="R37" i="243"/>
  <c r="N37" i="243"/>
  <c r="J37" i="243"/>
  <c r="F37" i="243"/>
  <c r="B37" i="243"/>
  <c r="R36" i="243"/>
  <c r="N36" i="243"/>
  <c r="I36" i="243"/>
  <c r="F36" i="243"/>
  <c r="B36" i="243"/>
  <c r="R35" i="243"/>
  <c r="N35" i="243"/>
  <c r="J35" i="243"/>
  <c r="F35" i="243"/>
  <c r="B35" i="243"/>
  <c r="R34" i="243"/>
  <c r="N34" i="243"/>
  <c r="J34" i="243"/>
  <c r="F34" i="243"/>
  <c r="B34" i="243"/>
  <c r="R33" i="243"/>
  <c r="N33" i="243"/>
  <c r="J33" i="243"/>
  <c r="F33" i="243"/>
  <c r="B33" i="243"/>
  <c r="R32" i="243"/>
  <c r="M32" i="243"/>
  <c r="J32" i="243"/>
  <c r="F32" i="243"/>
  <c r="B32" i="243"/>
  <c r="R31" i="243"/>
  <c r="N31" i="243"/>
  <c r="J31" i="243"/>
  <c r="F31" i="243"/>
  <c r="B31" i="243"/>
  <c r="R30" i="243"/>
  <c r="N30" i="243"/>
  <c r="J30" i="243"/>
  <c r="F30" i="243"/>
  <c r="B30" i="243"/>
  <c r="R29" i="243"/>
  <c r="N29" i="243"/>
  <c r="J29" i="243"/>
  <c r="F29" i="243"/>
  <c r="B29" i="243"/>
  <c r="Q28" i="243"/>
  <c r="N28" i="243"/>
  <c r="J28" i="243"/>
  <c r="F28" i="243"/>
  <c r="B28" i="243"/>
  <c r="R27" i="243"/>
  <c r="N27" i="243"/>
  <c r="J27" i="243"/>
  <c r="F27" i="243"/>
  <c r="B27" i="243"/>
  <c r="R26" i="243"/>
  <c r="N26" i="243"/>
  <c r="J26" i="243"/>
  <c r="F26" i="243"/>
  <c r="B26" i="243"/>
  <c r="R25" i="243"/>
  <c r="N25" i="243"/>
  <c r="J25" i="243"/>
  <c r="F25" i="243"/>
  <c r="B25" i="243"/>
  <c r="R24" i="243"/>
  <c r="N24" i="243"/>
  <c r="J24" i="243"/>
  <c r="F24" i="243"/>
  <c r="B24" i="243"/>
  <c r="R23" i="243"/>
  <c r="N23" i="243"/>
  <c r="J23" i="243"/>
  <c r="F23" i="243"/>
  <c r="A23" i="243"/>
  <c r="R22" i="243"/>
  <c r="N22" i="243"/>
  <c r="J22" i="243"/>
  <c r="F22" i="243"/>
  <c r="R21" i="243"/>
  <c r="N21" i="243"/>
  <c r="J21" i="243"/>
  <c r="F21" i="243"/>
  <c r="R20" i="243"/>
  <c r="N20" i="243"/>
  <c r="J20" i="243"/>
  <c r="F20" i="243"/>
  <c r="R19" i="243"/>
  <c r="N19" i="243"/>
  <c r="J19" i="243"/>
  <c r="E19" i="243"/>
  <c r="R18" i="243"/>
  <c r="N18" i="243"/>
  <c r="J18" i="243"/>
  <c r="F18" i="243"/>
  <c r="R17" i="243"/>
  <c r="N17" i="243"/>
  <c r="J17" i="243"/>
  <c r="F17" i="243"/>
  <c r="R16" i="243"/>
  <c r="N16" i="243"/>
  <c r="J16" i="243"/>
  <c r="F16" i="243"/>
  <c r="R15" i="243"/>
  <c r="N15" i="243"/>
  <c r="I15" i="243"/>
  <c r="F15" i="243"/>
  <c r="R14" i="243"/>
  <c r="N14" i="243"/>
  <c r="J14" i="243"/>
  <c r="F14" i="243"/>
  <c r="R13" i="243"/>
  <c r="N13" i="243"/>
  <c r="J13" i="243"/>
  <c r="F13" i="243"/>
  <c r="R12" i="243"/>
  <c r="N12" i="243"/>
  <c r="J12" i="243"/>
  <c r="F12" i="243"/>
  <c r="R11" i="243"/>
  <c r="M11" i="243"/>
  <c r="J11" i="243"/>
  <c r="F11" i="243"/>
  <c r="R10" i="243"/>
  <c r="N10" i="243"/>
  <c r="J10" i="243"/>
  <c r="F10" i="243"/>
  <c r="R9" i="243"/>
  <c r="N9" i="243"/>
  <c r="J9" i="243"/>
  <c r="F9" i="243"/>
  <c r="R8" i="243"/>
  <c r="N8" i="243"/>
  <c r="J8" i="243"/>
  <c r="F8" i="243"/>
  <c r="Q7" i="243"/>
  <c r="N7" i="243"/>
  <c r="J7" i="243"/>
  <c r="F7" i="243"/>
  <c r="R6" i="243"/>
  <c r="N6" i="243"/>
  <c r="J6" i="243"/>
  <c r="F6" i="243"/>
  <c r="R5" i="243"/>
  <c r="N5" i="243"/>
  <c r="J5" i="243"/>
  <c r="F5" i="243"/>
  <c r="R4" i="243"/>
  <c r="N4" i="243"/>
  <c r="J4" i="243"/>
  <c r="F4" i="243"/>
  <c r="R3" i="243"/>
  <c r="N3" i="243"/>
  <c r="J3" i="243"/>
  <c r="F3" i="243"/>
  <c r="Q2" i="243"/>
  <c r="M2" i="243"/>
  <c r="I2" i="243"/>
  <c r="E2" i="243"/>
  <c r="A1" i="243"/>
  <c r="T1" i="210" s="1"/>
  <c r="E190" i="242"/>
  <c r="E189" i="242"/>
  <c r="E188" i="242"/>
  <c r="E187" i="242"/>
  <c r="E186" i="242"/>
  <c r="E185" i="242"/>
  <c r="E184" i="242"/>
  <c r="E183" i="242"/>
  <c r="R182" i="242"/>
  <c r="N182" i="242"/>
  <c r="J182" i="242"/>
  <c r="E182" i="242"/>
  <c r="R181" i="242"/>
  <c r="N181" i="242"/>
  <c r="J181" i="242"/>
  <c r="E181" i="242"/>
  <c r="R180" i="242"/>
  <c r="N180" i="242"/>
  <c r="J180" i="242"/>
  <c r="E180" i="242"/>
  <c r="R179" i="242"/>
  <c r="N179" i="242"/>
  <c r="J179" i="242"/>
  <c r="E179" i="242"/>
  <c r="R178" i="242"/>
  <c r="N178" i="242"/>
  <c r="J178" i="242"/>
  <c r="E178" i="242"/>
  <c r="R177" i="242"/>
  <c r="N177" i="242"/>
  <c r="J177" i="242"/>
  <c r="E177" i="242"/>
  <c r="R176" i="242"/>
  <c r="N176" i="242"/>
  <c r="J176" i="242"/>
  <c r="E176" i="242"/>
  <c r="R175" i="242"/>
  <c r="N175" i="242"/>
  <c r="J175" i="242"/>
  <c r="E175" i="242"/>
  <c r="R174" i="242"/>
  <c r="N174" i="242"/>
  <c r="J174" i="242"/>
  <c r="E174" i="242"/>
  <c r="R173" i="242"/>
  <c r="N173" i="242"/>
  <c r="J173" i="242"/>
  <c r="E173" i="242"/>
  <c r="R172" i="242"/>
  <c r="N172" i="242"/>
  <c r="J172" i="242"/>
  <c r="E172" i="242"/>
  <c r="R171" i="242"/>
  <c r="N171" i="242"/>
  <c r="J171" i="242"/>
  <c r="E171" i="242"/>
  <c r="R170" i="242"/>
  <c r="N170" i="242"/>
  <c r="J170" i="242"/>
  <c r="E170" i="242"/>
  <c r="R169" i="242"/>
  <c r="N169" i="242"/>
  <c r="J169" i="242"/>
  <c r="E169" i="242"/>
  <c r="R168" i="242"/>
  <c r="N168" i="242"/>
  <c r="J168" i="242"/>
  <c r="E168" i="242"/>
  <c r="R167" i="242"/>
  <c r="N167" i="242"/>
  <c r="J167" i="242"/>
  <c r="E167" i="242"/>
  <c r="R166" i="242"/>
  <c r="N166" i="242"/>
  <c r="J166" i="242"/>
  <c r="E166" i="242"/>
  <c r="R165" i="242"/>
  <c r="N165" i="242"/>
  <c r="J165" i="242"/>
  <c r="E165" i="242"/>
  <c r="R164" i="242"/>
  <c r="N164" i="242"/>
  <c r="J164" i="242"/>
  <c r="E164" i="242"/>
  <c r="R163" i="242"/>
  <c r="N163" i="242"/>
  <c r="J163" i="242"/>
  <c r="E163" i="242"/>
  <c r="Q162" i="242"/>
  <c r="M162" i="242"/>
  <c r="I162" i="242"/>
  <c r="E162" i="242"/>
  <c r="R161" i="242"/>
  <c r="N161" i="242"/>
  <c r="J161" i="242"/>
  <c r="E161" i="242"/>
  <c r="R160" i="242"/>
  <c r="N160" i="242"/>
  <c r="J160" i="242"/>
  <c r="E160" i="242"/>
  <c r="R159" i="242"/>
  <c r="N159" i="242"/>
  <c r="J159" i="242"/>
  <c r="E159" i="242"/>
  <c r="R158" i="242"/>
  <c r="N158" i="242"/>
  <c r="J158" i="242"/>
  <c r="E158" i="242"/>
  <c r="R157" i="242"/>
  <c r="N157" i="242"/>
  <c r="J157" i="242"/>
  <c r="E157" i="242"/>
  <c r="R156" i="242"/>
  <c r="N156" i="242"/>
  <c r="J156" i="242"/>
  <c r="E156" i="242"/>
  <c r="R155" i="242"/>
  <c r="N155" i="242"/>
  <c r="J155" i="242"/>
  <c r="E155" i="242"/>
  <c r="R154" i="242"/>
  <c r="N154" i="242"/>
  <c r="J154" i="242"/>
  <c r="E154" i="242"/>
  <c r="R153" i="242"/>
  <c r="N153" i="242"/>
  <c r="J153" i="242"/>
  <c r="E153" i="242"/>
  <c r="R152" i="242"/>
  <c r="N152" i="242"/>
  <c r="J152" i="242"/>
  <c r="E152" i="242"/>
  <c r="R151" i="242"/>
  <c r="N151" i="242"/>
  <c r="J151" i="242"/>
  <c r="E151" i="242"/>
  <c r="R150" i="242"/>
  <c r="N150" i="242"/>
  <c r="J150" i="242"/>
  <c r="E150" i="242"/>
  <c r="R149" i="242"/>
  <c r="N149" i="242"/>
  <c r="J149" i="242"/>
  <c r="E149" i="242"/>
  <c r="R148" i="242"/>
  <c r="N148" i="242"/>
  <c r="J148" i="242"/>
  <c r="E148" i="242"/>
  <c r="A148" i="242"/>
  <c r="R147" i="242"/>
  <c r="N147" i="242"/>
  <c r="J147" i="242"/>
  <c r="E147" i="242"/>
  <c r="A147" i="242"/>
  <c r="R146" i="242"/>
  <c r="N146" i="242"/>
  <c r="J146" i="242"/>
  <c r="E146" i="242"/>
  <c r="A146" i="242"/>
  <c r="R145" i="242"/>
  <c r="N145" i="242"/>
  <c r="J145" i="242"/>
  <c r="E145" i="242"/>
  <c r="A145" i="242"/>
  <c r="R144" i="242"/>
  <c r="N144" i="242"/>
  <c r="J144" i="242"/>
  <c r="E144" i="242"/>
  <c r="A144" i="242"/>
  <c r="R143" i="242"/>
  <c r="N143" i="242"/>
  <c r="J143" i="242"/>
  <c r="E143" i="242"/>
  <c r="A143" i="242"/>
  <c r="R142" i="242"/>
  <c r="N142" i="242"/>
  <c r="J142" i="242"/>
  <c r="E142" i="242"/>
  <c r="Q141" i="242"/>
  <c r="M141" i="242"/>
  <c r="I141" i="242"/>
  <c r="E141" i="242"/>
  <c r="A140" i="242"/>
  <c r="R69" i="242"/>
  <c r="N69" i="242"/>
  <c r="J69" i="242"/>
  <c r="F69" i="242"/>
  <c r="B69" i="242"/>
  <c r="R68" i="242"/>
  <c r="N68" i="242"/>
  <c r="J68" i="242"/>
  <c r="F68" i="242"/>
  <c r="B68" i="242"/>
  <c r="R67" i="242"/>
  <c r="N67" i="242"/>
  <c r="J67" i="242"/>
  <c r="F67" i="242"/>
  <c r="B67" i="242"/>
  <c r="R66" i="242"/>
  <c r="N66" i="242"/>
  <c r="J66" i="242"/>
  <c r="F66" i="242"/>
  <c r="B66" i="242"/>
  <c r="R65" i="242"/>
  <c r="N65" i="242"/>
  <c r="J65" i="242"/>
  <c r="F65" i="242"/>
  <c r="A65" i="242"/>
  <c r="R64" i="242"/>
  <c r="N64" i="242"/>
  <c r="J64" i="242"/>
  <c r="F64" i="242"/>
  <c r="B64" i="242"/>
  <c r="R63" i="242"/>
  <c r="N63" i="242"/>
  <c r="J63" i="242"/>
  <c r="F63" i="242"/>
  <c r="B63" i="242"/>
  <c r="R62" i="242"/>
  <c r="N62" i="242"/>
  <c r="J62" i="242"/>
  <c r="F62" i="242"/>
  <c r="B62" i="242"/>
  <c r="R61" i="242"/>
  <c r="N61" i="242"/>
  <c r="J61" i="242"/>
  <c r="E61" i="242"/>
  <c r="B61" i="242"/>
  <c r="R60" i="242"/>
  <c r="N60" i="242"/>
  <c r="J60" i="242"/>
  <c r="F60" i="242"/>
  <c r="B60" i="242"/>
  <c r="R59" i="242"/>
  <c r="N59" i="242"/>
  <c r="J59" i="242"/>
  <c r="F59" i="242"/>
  <c r="B59" i="242"/>
  <c r="R58" i="242"/>
  <c r="N58" i="242"/>
  <c r="J58" i="242"/>
  <c r="F58" i="242"/>
  <c r="B58" i="242"/>
  <c r="R57" i="242"/>
  <c r="N57" i="242"/>
  <c r="I57" i="242"/>
  <c r="F57" i="242"/>
  <c r="B57" i="242"/>
  <c r="R56" i="242"/>
  <c r="N56" i="242"/>
  <c r="J56" i="242"/>
  <c r="F56" i="242"/>
  <c r="B56" i="242"/>
  <c r="R55" i="242"/>
  <c r="N55" i="242"/>
  <c r="J55" i="242"/>
  <c r="F55" i="242"/>
  <c r="B55" i="242"/>
  <c r="R54" i="242"/>
  <c r="N54" i="242"/>
  <c r="J54" i="242"/>
  <c r="F54" i="242"/>
  <c r="B54" i="242"/>
  <c r="R53" i="242"/>
  <c r="M53" i="242"/>
  <c r="J53" i="242"/>
  <c r="F53" i="242"/>
  <c r="B53" i="242"/>
  <c r="R52" i="242"/>
  <c r="N52" i="242"/>
  <c r="J52" i="242"/>
  <c r="F52" i="242"/>
  <c r="B52" i="242"/>
  <c r="R51" i="242"/>
  <c r="N51" i="242"/>
  <c r="J51" i="242"/>
  <c r="F51" i="242"/>
  <c r="B51" i="242"/>
  <c r="R50" i="242"/>
  <c r="N50" i="242"/>
  <c r="J50" i="242"/>
  <c r="F50" i="242"/>
  <c r="B50" i="242"/>
  <c r="Q49" i="242"/>
  <c r="N49" i="242"/>
  <c r="J49" i="242"/>
  <c r="F49" i="242"/>
  <c r="B49" i="242"/>
  <c r="R48" i="242"/>
  <c r="N48" i="242"/>
  <c r="J48" i="242"/>
  <c r="F48" i="242"/>
  <c r="B48" i="242"/>
  <c r="R47" i="242"/>
  <c r="N47" i="242"/>
  <c r="J47" i="242"/>
  <c r="F47" i="242"/>
  <c r="B47" i="242"/>
  <c r="R46" i="242"/>
  <c r="N46" i="242"/>
  <c r="J46" i="242"/>
  <c r="F46" i="242"/>
  <c r="B46" i="242"/>
  <c r="R45" i="242"/>
  <c r="N45" i="242"/>
  <c r="J45" i="242"/>
  <c r="F45" i="242"/>
  <c r="B45" i="242"/>
  <c r="R44" i="242"/>
  <c r="N44" i="242"/>
  <c r="J44" i="242"/>
  <c r="F44" i="242"/>
  <c r="A44" i="242"/>
  <c r="R43" i="242"/>
  <c r="N43" i="242"/>
  <c r="J43" i="242"/>
  <c r="F43" i="242"/>
  <c r="B43" i="242"/>
  <c r="R42" i="242"/>
  <c r="N42" i="242"/>
  <c r="J42" i="242"/>
  <c r="F42" i="242"/>
  <c r="B42" i="242"/>
  <c r="R41" i="242"/>
  <c r="N41" i="242"/>
  <c r="J41" i="242"/>
  <c r="F41" i="242"/>
  <c r="B41" i="242"/>
  <c r="R40" i="242"/>
  <c r="N40" i="242"/>
  <c r="J40" i="242"/>
  <c r="E40" i="242"/>
  <c r="B40" i="242"/>
  <c r="R39" i="242"/>
  <c r="N39" i="242"/>
  <c r="J39" i="242"/>
  <c r="F39" i="242"/>
  <c r="B39" i="242"/>
  <c r="R38" i="242"/>
  <c r="N38" i="242"/>
  <c r="J38" i="242"/>
  <c r="F38" i="242"/>
  <c r="B38" i="242"/>
  <c r="R37" i="242"/>
  <c r="N37" i="242"/>
  <c r="J37" i="242"/>
  <c r="F37" i="242"/>
  <c r="B37" i="242"/>
  <c r="R36" i="242"/>
  <c r="N36" i="242"/>
  <c r="I36" i="242"/>
  <c r="F36" i="242"/>
  <c r="B36" i="242"/>
  <c r="R35" i="242"/>
  <c r="N35" i="242"/>
  <c r="J35" i="242"/>
  <c r="F35" i="242"/>
  <c r="B35" i="242"/>
  <c r="R34" i="242"/>
  <c r="N34" i="242"/>
  <c r="J34" i="242"/>
  <c r="F34" i="242"/>
  <c r="B34" i="242"/>
  <c r="R33" i="242"/>
  <c r="N33" i="242"/>
  <c r="J33" i="242"/>
  <c r="F33" i="242"/>
  <c r="B33" i="242"/>
  <c r="R32" i="242"/>
  <c r="M32" i="242"/>
  <c r="J32" i="242"/>
  <c r="F32" i="242"/>
  <c r="B32" i="242"/>
  <c r="R31" i="242"/>
  <c r="N31" i="242"/>
  <c r="J31" i="242"/>
  <c r="F31" i="242"/>
  <c r="B31" i="242"/>
  <c r="R30" i="242"/>
  <c r="N30" i="242"/>
  <c r="J30" i="242"/>
  <c r="F30" i="242"/>
  <c r="B30" i="242"/>
  <c r="R29" i="242"/>
  <c r="N29" i="242"/>
  <c r="J29" i="242"/>
  <c r="F29" i="242"/>
  <c r="B29" i="242"/>
  <c r="Q28" i="242"/>
  <c r="N28" i="242"/>
  <c r="J28" i="242"/>
  <c r="F28" i="242"/>
  <c r="B28" i="242"/>
  <c r="R27" i="242"/>
  <c r="N27" i="242"/>
  <c r="J27" i="242"/>
  <c r="F27" i="242"/>
  <c r="B27" i="242"/>
  <c r="R26" i="242"/>
  <c r="N26" i="242"/>
  <c r="J26" i="242"/>
  <c r="F26" i="242"/>
  <c r="B26" i="242"/>
  <c r="R25" i="242"/>
  <c r="N25" i="242"/>
  <c r="J25" i="242"/>
  <c r="F25" i="242"/>
  <c r="B25" i="242"/>
  <c r="R24" i="242"/>
  <c r="N24" i="242"/>
  <c r="J24" i="242"/>
  <c r="F24" i="242"/>
  <c r="B24" i="242"/>
  <c r="R23" i="242"/>
  <c r="N23" i="242"/>
  <c r="J23" i="242"/>
  <c r="F23" i="242"/>
  <c r="A23" i="242"/>
  <c r="R22" i="242"/>
  <c r="N22" i="242"/>
  <c r="J22" i="242"/>
  <c r="F22" i="242"/>
  <c r="R21" i="242"/>
  <c r="N21" i="242"/>
  <c r="J21" i="242"/>
  <c r="F21" i="242"/>
  <c r="R20" i="242"/>
  <c r="N20" i="242"/>
  <c r="J20" i="242"/>
  <c r="F20" i="242"/>
  <c r="R19" i="242"/>
  <c r="N19" i="242"/>
  <c r="J19" i="242"/>
  <c r="E19" i="242"/>
  <c r="R18" i="242"/>
  <c r="N18" i="242"/>
  <c r="J18" i="242"/>
  <c r="F18" i="242"/>
  <c r="R17" i="242"/>
  <c r="N17" i="242"/>
  <c r="J17" i="242"/>
  <c r="F17" i="242"/>
  <c r="R16" i="242"/>
  <c r="N16" i="242"/>
  <c r="J16" i="242"/>
  <c r="F16" i="242"/>
  <c r="R15" i="242"/>
  <c r="N15" i="242"/>
  <c r="I15" i="242"/>
  <c r="F15" i="242"/>
  <c r="R14" i="242"/>
  <c r="N14" i="242"/>
  <c r="J14" i="242"/>
  <c r="F14" i="242"/>
  <c r="R13" i="242"/>
  <c r="N13" i="242"/>
  <c r="J13" i="242"/>
  <c r="F13" i="242"/>
  <c r="R12" i="242"/>
  <c r="N12" i="242"/>
  <c r="J12" i="242"/>
  <c r="F12" i="242"/>
  <c r="R11" i="242"/>
  <c r="M11" i="242"/>
  <c r="J11" i="242"/>
  <c r="F11" i="242"/>
  <c r="R10" i="242"/>
  <c r="N10" i="242"/>
  <c r="J10" i="242"/>
  <c r="F10" i="242"/>
  <c r="R9" i="242"/>
  <c r="N9" i="242"/>
  <c r="J9" i="242"/>
  <c r="F9" i="242"/>
  <c r="R8" i="242"/>
  <c r="N8" i="242"/>
  <c r="J8" i="242"/>
  <c r="F8" i="242"/>
  <c r="Q7" i="242"/>
  <c r="N7" i="242"/>
  <c r="J7" i="242"/>
  <c r="F7" i="242"/>
  <c r="R6" i="242"/>
  <c r="N6" i="242"/>
  <c r="J6" i="242"/>
  <c r="F6" i="242"/>
  <c r="R5" i="242"/>
  <c r="N5" i="242"/>
  <c r="J5" i="242"/>
  <c r="F5" i="242"/>
  <c r="R4" i="242"/>
  <c r="N4" i="242"/>
  <c r="J4" i="242"/>
  <c r="F4" i="242"/>
  <c r="R3" i="242"/>
  <c r="N3" i="242"/>
  <c r="J3" i="242"/>
  <c r="F3" i="242"/>
  <c r="Q2" i="242"/>
  <c r="M2" i="242"/>
  <c r="I2" i="242"/>
  <c r="E2" i="242"/>
  <c r="A1" i="242"/>
  <c r="R1" i="210" s="1"/>
  <c r="E190" i="241"/>
  <c r="E189" i="241"/>
  <c r="E188" i="241"/>
  <c r="E187" i="241"/>
  <c r="E186" i="241"/>
  <c r="E185" i="241"/>
  <c r="E184" i="241"/>
  <c r="E183" i="241"/>
  <c r="R182" i="241"/>
  <c r="N182" i="241"/>
  <c r="J182" i="241"/>
  <c r="E182" i="241"/>
  <c r="R181" i="241"/>
  <c r="N181" i="241"/>
  <c r="J181" i="241"/>
  <c r="E181" i="241"/>
  <c r="R180" i="241"/>
  <c r="N180" i="241"/>
  <c r="J180" i="241"/>
  <c r="E180" i="241"/>
  <c r="R179" i="241"/>
  <c r="N179" i="241"/>
  <c r="J179" i="241"/>
  <c r="E179" i="241"/>
  <c r="R178" i="241"/>
  <c r="N178" i="241"/>
  <c r="J178" i="241"/>
  <c r="E178" i="241"/>
  <c r="R177" i="241"/>
  <c r="N177" i="241"/>
  <c r="J177" i="241"/>
  <c r="E177" i="241"/>
  <c r="R176" i="241"/>
  <c r="N176" i="241"/>
  <c r="J176" i="241"/>
  <c r="E176" i="241"/>
  <c r="R175" i="241"/>
  <c r="N175" i="241"/>
  <c r="J175" i="241"/>
  <c r="E175" i="241"/>
  <c r="R174" i="241"/>
  <c r="N174" i="241"/>
  <c r="J174" i="241"/>
  <c r="E174" i="241"/>
  <c r="R173" i="241"/>
  <c r="N173" i="241"/>
  <c r="J173" i="241"/>
  <c r="E173" i="241"/>
  <c r="R172" i="241"/>
  <c r="N172" i="241"/>
  <c r="J172" i="241"/>
  <c r="E172" i="241"/>
  <c r="R171" i="241"/>
  <c r="N171" i="241"/>
  <c r="J171" i="241"/>
  <c r="E171" i="241"/>
  <c r="R170" i="241"/>
  <c r="N170" i="241"/>
  <c r="J170" i="241"/>
  <c r="E170" i="241"/>
  <c r="R169" i="241"/>
  <c r="N169" i="241"/>
  <c r="J169" i="241"/>
  <c r="E169" i="241"/>
  <c r="R168" i="241"/>
  <c r="N168" i="241"/>
  <c r="J168" i="241"/>
  <c r="E168" i="241"/>
  <c r="R167" i="241"/>
  <c r="N167" i="241"/>
  <c r="J167" i="241"/>
  <c r="E167" i="241"/>
  <c r="R166" i="241"/>
  <c r="N166" i="241"/>
  <c r="J166" i="241"/>
  <c r="E166" i="241"/>
  <c r="R165" i="241"/>
  <c r="N165" i="241"/>
  <c r="J165" i="241"/>
  <c r="E165" i="241"/>
  <c r="R164" i="241"/>
  <c r="N164" i="241"/>
  <c r="J164" i="241"/>
  <c r="E164" i="241"/>
  <c r="R163" i="241"/>
  <c r="N163" i="241"/>
  <c r="J163" i="241"/>
  <c r="E163" i="241"/>
  <c r="Q162" i="241"/>
  <c r="M162" i="241"/>
  <c r="I162" i="241"/>
  <c r="E162" i="241"/>
  <c r="R161" i="241"/>
  <c r="N161" i="241"/>
  <c r="J161" i="241"/>
  <c r="E161" i="241"/>
  <c r="R160" i="241"/>
  <c r="N160" i="241"/>
  <c r="J160" i="241"/>
  <c r="E160" i="241"/>
  <c r="R159" i="241"/>
  <c r="N159" i="241"/>
  <c r="J159" i="241"/>
  <c r="E159" i="241"/>
  <c r="R158" i="241"/>
  <c r="N158" i="241"/>
  <c r="J158" i="241"/>
  <c r="E158" i="241"/>
  <c r="R157" i="241"/>
  <c r="N157" i="241"/>
  <c r="J157" i="241"/>
  <c r="E157" i="241"/>
  <c r="R156" i="241"/>
  <c r="N156" i="241"/>
  <c r="J156" i="241"/>
  <c r="E156" i="241"/>
  <c r="R155" i="241"/>
  <c r="N155" i="241"/>
  <c r="J155" i="241"/>
  <c r="E155" i="241"/>
  <c r="R154" i="241"/>
  <c r="N154" i="241"/>
  <c r="J154" i="241"/>
  <c r="E154" i="241"/>
  <c r="R153" i="241"/>
  <c r="N153" i="241"/>
  <c r="J153" i="241"/>
  <c r="E153" i="241"/>
  <c r="R152" i="241"/>
  <c r="N152" i="241"/>
  <c r="J152" i="241"/>
  <c r="E152" i="241"/>
  <c r="R151" i="241"/>
  <c r="N151" i="241"/>
  <c r="J151" i="241"/>
  <c r="E151" i="241"/>
  <c r="R150" i="241"/>
  <c r="N150" i="241"/>
  <c r="J150" i="241"/>
  <c r="E150" i="241"/>
  <c r="R149" i="241"/>
  <c r="N149" i="241"/>
  <c r="J149" i="241"/>
  <c r="E149" i="241"/>
  <c r="R148" i="241"/>
  <c r="N148" i="241"/>
  <c r="J148" i="241"/>
  <c r="E148" i="241"/>
  <c r="A148" i="241"/>
  <c r="R147" i="241"/>
  <c r="N147" i="241"/>
  <c r="J147" i="241"/>
  <c r="E147" i="241"/>
  <c r="A147" i="241"/>
  <c r="R146" i="241"/>
  <c r="N146" i="241"/>
  <c r="J146" i="241"/>
  <c r="E146" i="241"/>
  <c r="A146" i="241"/>
  <c r="R145" i="241"/>
  <c r="N145" i="241"/>
  <c r="J145" i="241"/>
  <c r="E145" i="241"/>
  <c r="A145" i="241"/>
  <c r="R144" i="241"/>
  <c r="N144" i="241"/>
  <c r="J144" i="241"/>
  <c r="E144" i="241"/>
  <c r="A144" i="241"/>
  <c r="R143" i="241"/>
  <c r="N143" i="241"/>
  <c r="J143" i="241"/>
  <c r="E143" i="241"/>
  <c r="A143" i="241"/>
  <c r="R142" i="241"/>
  <c r="N142" i="241"/>
  <c r="J142" i="241"/>
  <c r="E142" i="241"/>
  <c r="Q141" i="241"/>
  <c r="M141" i="241"/>
  <c r="I141" i="241"/>
  <c r="E141" i="241"/>
  <c r="A140" i="241"/>
  <c r="R69" i="241"/>
  <c r="N69" i="241"/>
  <c r="J69" i="241"/>
  <c r="F69" i="241"/>
  <c r="B69" i="241"/>
  <c r="R68" i="241"/>
  <c r="N68" i="241"/>
  <c r="J68" i="241"/>
  <c r="F68" i="241"/>
  <c r="B68" i="241"/>
  <c r="R67" i="241"/>
  <c r="N67" i="241"/>
  <c r="J67" i="241"/>
  <c r="F67" i="241"/>
  <c r="B67" i="241"/>
  <c r="R66" i="241"/>
  <c r="N66" i="241"/>
  <c r="J66" i="241"/>
  <c r="F66" i="241"/>
  <c r="B66" i="241"/>
  <c r="R65" i="241"/>
  <c r="N65" i="241"/>
  <c r="J65" i="241"/>
  <c r="F65" i="241"/>
  <c r="A65" i="241"/>
  <c r="R64" i="241"/>
  <c r="N64" i="241"/>
  <c r="J64" i="241"/>
  <c r="F64" i="241"/>
  <c r="B64" i="241"/>
  <c r="R63" i="241"/>
  <c r="N63" i="241"/>
  <c r="J63" i="241"/>
  <c r="F63" i="241"/>
  <c r="B63" i="241"/>
  <c r="R62" i="241"/>
  <c r="N62" i="241"/>
  <c r="J62" i="241"/>
  <c r="F62" i="241"/>
  <c r="B62" i="241"/>
  <c r="R61" i="241"/>
  <c r="N61" i="241"/>
  <c r="J61" i="241"/>
  <c r="E61" i="241"/>
  <c r="B61" i="241"/>
  <c r="R60" i="241"/>
  <c r="N60" i="241"/>
  <c r="J60" i="241"/>
  <c r="F60" i="241"/>
  <c r="B60" i="241"/>
  <c r="R59" i="241"/>
  <c r="N59" i="241"/>
  <c r="J59" i="241"/>
  <c r="F59" i="241"/>
  <c r="B59" i="241"/>
  <c r="R58" i="241"/>
  <c r="N58" i="241"/>
  <c r="J58" i="241"/>
  <c r="F58" i="241"/>
  <c r="B58" i="241"/>
  <c r="R57" i="241"/>
  <c r="N57" i="241"/>
  <c r="I57" i="241"/>
  <c r="F57" i="241"/>
  <c r="B57" i="241"/>
  <c r="R56" i="241"/>
  <c r="N56" i="241"/>
  <c r="J56" i="241"/>
  <c r="F56" i="241"/>
  <c r="B56" i="241"/>
  <c r="R55" i="241"/>
  <c r="N55" i="241"/>
  <c r="J55" i="241"/>
  <c r="F55" i="241"/>
  <c r="B55" i="241"/>
  <c r="R54" i="241"/>
  <c r="N54" i="241"/>
  <c r="J54" i="241"/>
  <c r="F54" i="241"/>
  <c r="B54" i="241"/>
  <c r="R53" i="241"/>
  <c r="M53" i="241"/>
  <c r="J53" i="241"/>
  <c r="F53" i="241"/>
  <c r="B53" i="241"/>
  <c r="R52" i="241"/>
  <c r="N52" i="241"/>
  <c r="J52" i="241"/>
  <c r="F52" i="241"/>
  <c r="B52" i="241"/>
  <c r="R51" i="241"/>
  <c r="N51" i="241"/>
  <c r="J51" i="241"/>
  <c r="F51" i="241"/>
  <c r="B51" i="241"/>
  <c r="R50" i="241"/>
  <c r="N50" i="241"/>
  <c r="J50" i="241"/>
  <c r="F50" i="241"/>
  <c r="B50" i="241"/>
  <c r="Q49" i="241"/>
  <c r="N49" i="241"/>
  <c r="J49" i="241"/>
  <c r="F49" i="241"/>
  <c r="B49" i="241"/>
  <c r="R48" i="241"/>
  <c r="N48" i="241"/>
  <c r="J48" i="241"/>
  <c r="F48" i="241"/>
  <c r="B48" i="241"/>
  <c r="R47" i="241"/>
  <c r="N47" i="241"/>
  <c r="J47" i="241"/>
  <c r="F47" i="241"/>
  <c r="B47" i="241"/>
  <c r="R46" i="241"/>
  <c r="N46" i="241"/>
  <c r="J46" i="241"/>
  <c r="F46" i="241"/>
  <c r="B46" i="241"/>
  <c r="R45" i="241"/>
  <c r="N45" i="241"/>
  <c r="J45" i="241"/>
  <c r="F45" i="241"/>
  <c r="B45" i="241"/>
  <c r="R44" i="241"/>
  <c r="N44" i="241"/>
  <c r="J44" i="241"/>
  <c r="F44" i="241"/>
  <c r="A44" i="241"/>
  <c r="R43" i="241"/>
  <c r="N43" i="241"/>
  <c r="J43" i="241"/>
  <c r="F43" i="241"/>
  <c r="B43" i="241"/>
  <c r="R42" i="241"/>
  <c r="N42" i="241"/>
  <c r="J42" i="241"/>
  <c r="F42" i="241"/>
  <c r="B42" i="241"/>
  <c r="R41" i="241"/>
  <c r="N41" i="241"/>
  <c r="J41" i="241"/>
  <c r="F41" i="241"/>
  <c r="B41" i="241"/>
  <c r="R40" i="241"/>
  <c r="N40" i="241"/>
  <c r="J40" i="241"/>
  <c r="E40" i="241"/>
  <c r="B40" i="241"/>
  <c r="R39" i="241"/>
  <c r="N39" i="241"/>
  <c r="J39" i="241"/>
  <c r="F39" i="241"/>
  <c r="B39" i="241"/>
  <c r="R38" i="241"/>
  <c r="N38" i="241"/>
  <c r="J38" i="241"/>
  <c r="F38" i="241"/>
  <c r="B38" i="241"/>
  <c r="R37" i="241"/>
  <c r="N37" i="241"/>
  <c r="J37" i="241"/>
  <c r="F37" i="241"/>
  <c r="B37" i="241"/>
  <c r="R36" i="241"/>
  <c r="N36" i="241"/>
  <c r="I36" i="241"/>
  <c r="F36" i="241"/>
  <c r="B36" i="241"/>
  <c r="R35" i="241"/>
  <c r="N35" i="241"/>
  <c r="J35" i="241"/>
  <c r="F35" i="241"/>
  <c r="B35" i="241"/>
  <c r="R34" i="241"/>
  <c r="N34" i="241"/>
  <c r="J34" i="241"/>
  <c r="F34" i="241"/>
  <c r="B34" i="241"/>
  <c r="R33" i="241"/>
  <c r="N33" i="241"/>
  <c r="J33" i="241"/>
  <c r="F33" i="241"/>
  <c r="B33" i="241"/>
  <c r="R32" i="241"/>
  <c r="M32" i="241"/>
  <c r="J32" i="241"/>
  <c r="F32" i="241"/>
  <c r="B32" i="241"/>
  <c r="R31" i="241"/>
  <c r="N31" i="241"/>
  <c r="J31" i="241"/>
  <c r="F31" i="241"/>
  <c r="B31" i="241"/>
  <c r="R30" i="241"/>
  <c r="N30" i="241"/>
  <c r="J30" i="241"/>
  <c r="F30" i="241"/>
  <c r="B30" i="241"/>
  <c r="R29" i="241"/>
  <c r="N29" i="241"/>
  <c r="J29" i="241"/>
  <c r="F29" i="241"/>
  <c r="B29" i="241"/>
  <c r="Q28" i="241"/>
  <c r="N28" i="241"/>
  <c r="J28" i="241"/>
  <c r="F28" i="241"/>
  <c r="B28" i="241"/>
  <c r="R27" i="241"/>
  <c r="N27" i="241"/>
  <c r="J27" i="241"/>
  <c r="F27" i="241"/>
  <c r="B27" i="241"/>
  <c r="R26" i="241"/>
  <c r="N26" i="241"/>
  <c r="J26" i="241"/>
  <c r="F26" i="241"/>
  <c r="B26" i="241"/>
  <c r="R25" i="241"/>
  <c r="N25" i="241"/>
  <c r="J25" i="241"/>
  <c r="F25" i="241"/>
  <c r="B25" i="241"/>
  <c r="R24" i="241"/>
  <c r="N24" i="241"/>
  <c r="J24" i="241"/>
  <c r="F24" i="241"/>
  <c r="B24" i="241"/>
  <c r="R23" i="241"/>
  <c r="N23" i="241"/>
  <c r="J23" i="241"/>
  <c r="F23" i="241"/>
  <c r="A23" i="241"/>
  <c r="R22" i="241"/>
  <c r="N22" i="241"/>
  <c r="J22" i="241"/>
  <c r="F22" i="241"/>
  <c r="R21" i="241"/>
  <c r="N21" i="241"/>
  <c r="J21" i="241"/>
  <c r="F21" i="241"/>
  <c r="R20" i="241"/>
  <c r="N20" i="241"/>
  <c r="J20" i="241"/>
  <c r="F20" i="241"/>
  <c r="R19" i="241"/>
  <c r="N19" i="241"/>
  <c r="J19" i="241"/>
  <c r="E19" i="241"/>
  <c r="R18" i="241"/>
  <c r="N18" i="241"/>
  <c r="J18" i="241"/>
  <c r="F18" i="241"/>
  <c r="R17" i="241"/>
  <c r="N17" i="241"/>
  <c r="J17" i="241"/>
  <c r="F17" i="241"/>
  <c r="R16" i="241"/>
  <c r="N16" i="241"/>
  <c r="J16" i="241"/>
  <c r="F16" i="241"/>
  <c r="R15" i="241"/>
  <c r="N15" i="241"/>
  <c r="I15" i="241"/>
  <c r="F15" i="241"/>
  <c r="R14" i="241"/>
  <c r="N14" i="241"/>
  <c r="J14" i="241"/>
  <c r="F14" i="241"/>
  <c r="R13" i="241"/>
  <c r="N13" i="241"/>
  <c r="J13" i="241"/>
  <c r="F13" i="241"/>
  <c r="R12" i="241"/>
  <c r="N12" i="241"/>
  <c r="J12" i="241"/>
  <c r="F12" i="241"/>
  <c r="R11" i="241"/>
  <c r="M11" i="241"/>
  <c r="J11" i="241"/>
  <c r="F11" i="241"/>
  <c r="R10" i="241"/>
  <c r="N10" i="241"/>
  <c r="J10" i="241"/>
  <c r="F10" i="241"/>
  <c r="R9" i="241"/>
  <c r="N9" i="241"/>
  <c r="J9" i="241"/>
  <c r="F9" i="241"/>
  <c r="R8" i="241"/>
  <c r="N8" i="241"/>
  <c r="J8" i="241"/>
  <c r="F8" i="241"/>
  <c r="Q7" i="241"/>
  <c r="N7" i="241"/>
  <c r="J7" i="241"/>
  <c r="F7" i="241"/>
  <c r="R6" i="241"/>
  <c r="N6" i="241"/>
  <c r="J6" i="241"/>
  <c r="F6" i="241"/>
  <c r="R5" i="241"/>
  <c r="N5" i="241"/>
  <c r="J5" i="241"/>
  <c r="F5" i="241"/>
  <c r="R4" i="241"/>
  <c r="N4" i="241"/>
  <c r="J4" i="241"/>
  <c r="F4" i="241"/>
  <c r="R3" i="241"/>
  <c r="N3" i="241"/>
  <c r="J3" i="241"/>
  <c r="F3" i="241"/>
  <c r="Q2" i="241"/>
  <c r="M2" i="241"/>
  <c r="I2" i="241"/>
  <c r="E2" i="241"/>
  <c r="A1" i="241"/>
  <c r="P1" i="210" s="1"/>
  <c r="E190" i="240"/>
  <c r="E189" i="240"/>
  <c r="E188" i="240"/>
  <c r="E187" i="240"/>
  <c r="E186" i="240"/>
  <c r="E185" i="240"/>
  <c r="E184" i="240"/>
  <c r="E183" i="240"/>
  <c r="R182" i="240"/>
  <c r="N182" i="240"/>
  <c r="J182" i="240"/>
  <c r="E182" i="240"/>
  <c r="R181" i="240"/>
  <c r="N181" i="240"/>
  <c r="J181" i="240"/>
  <c r="E181" i="240"/>
  <c r="R180" i="240"/>
  <c r="N180" i="240"/>
  <c r="J180" i="240"/>
  <c r="E180" i="240"/>
  <c r="R179" i="240"/>
  <c r="N179" i="240"/>
  <c r="J179" i="240"/>
  <c r="E179" i="240"/>
  <c r="R178" i="240"/>
  <c r="N178" i="240"/>
  <c r="J178" i="240"/>
  <c r="E178" i="240"/>
  <c r="R177" i="240"/>
  <c r="N177" i="240"/>
  <c r="J177" i="240"/>
  <c r="E177" i="240"/>
  <c r="R176" i="240"/>
  <c r="N176" i="240"/>
  <c r="J176" i="240"/>
  <c r="E176" i="240"/>
  <c r="R175" i="240"/>
  <c r="N175" i="240"/>
  <c r="J175" i="240"/>
  <c r="E175" i="240"/>
  <c r="R174" i="240"/>
  <c r="N174" i="240"/>
  <c r="J174" i="240"/>
  <c r="E174" i="240"/>
  <c r="R173" i="240"/>
  <c r="N173" i="240"/>
  <c r="J173" i="240"/>
  <c r="E173" i="240"/>
  <c r="R172" i="240"/>
  <c r="N172" i="240"/>
  <c r="J172" i="240"/>
  <c r="E172" i="240"/>
  <c r="R171" i="240"/>
  <c r="N171" i="240"/>
  <c r="J171" i="240"/>
  <c r="E171" i="240"/>
  <c r="R170" i="240"/>
  <c r="N170" i="240"/>
  <c r="J170" i="240"/>
  <c r="E170" i="240"/>
  <c r="R169" i="240"/>
  <c r="N169" i="240"/>
  <c r="J169" i="240"/>
  <c r="E169" i="240"/>
  <c r="R168" i="240"/>
  <c r="N168" i="240"/>
  <c r="J168" i="240"/>
  <c r="E168" i="240"/>
  <c r="R167" i="240"/>
  <c r="N167" i="240"/>
  <c r="J167" i="240"/>
  <c r="E167" i="240"/>
  <c r="R166" i="240"/>
  <c r="N166" i="240"/>
  <c r="J166" i="240"/>
  <c r="E166" i="240"/>
  <c r="R165" i="240"/>
  <c r="N165" i="240"/>
  <c r="J165" i="240"/>
  <c r="E165" i="240"/>
  <c r="R164" i="240"/>
  <c r="N164" i="240"/>
  <c r="J164" i="240"/>
  <c r="E164" i="240"/>
  <c r="R163" i="240"/>
  <c r="N163" i="240"/>
  <c r="J163" i="240"/>
  <c r="E163" i="240"/>
  <c r="Q162" i="240"/>
  <c r="M162" i="240"/>
  <c r="I162" i="240"/>
  <c r="E162" i="240"/>
  <c r="R161" i="240"/>
  <c r="N161" i="240"/>
  <c r="J161" i="240"/>
  <c r="E161" i="240"/>
  <c r="R160" i="240"/>
  <c r="N160" i="240"/>
  <c r="J160" i="240"/>
  <c r="E160" i="240"/>
  <c r="R159" i="240"/>
  <c r="N159" i="240"/>
  <c r="J159" i="240"/>
  <c r="E159" i="240"/>
  <c r="R158" i="240"/>
  <c r="N158" i="240"/>
  <c r="J158" i="240"/>
  <c r="E158" i="240"/>
  <c r="R157" i="240"/>
  <c r="N157" i="240"/>
  <c r="J157" i="240"/>
  <c r="E157" i="240"/>
  <c r="R156" i="240"/>
  <c r="N156" i="240"/>
  <c r="J156" i="240"/>
  <c r="E156" i="240"/>
  <c r="R155" i="240"/>
  <c r="N155" i="240"/>
  <c r="J155" i="240"/>
  <c r="E155" i="240"/>
  <c r="R154" i="240"/>
  <c r="N154" i="240"/>
  <c r="J154" i="240"/>
  <c r="E154" i="240"/>
  <c r="R153" i="240"/>
  <c r="N153" i="240"/>
  <c r="J153" i="240"/>
  <c r="E153" i="240"/>
  <c r="R152" i="240"/>
  <c r="N152" i="240"/>
  <c r="J152" i="240"/>
  <c r="E152" i="240"/>
  <c r="R151" i="240"/>
  <c r="N151" i="240"/>
  <c r="J151" i="240"/>
  <c r="E151" i="240"/>
  <c r="R150" i="240"/>
  <c r="N150" i="240"/>
  <c r="J150" i="240"/>
  <c r="E150" i="240"/>
  <c r="R149" i="240"/>
  <c r="N149" i="240"/>
  <c r="J149" i="240"/>
  <c r="E149" i="240"/>
  <c r="R148" i="240"/>
  <c r="N148" i="240"/>
  <c r="J148" i="240"/>
  <c r="E148" i="240"/>
  <c r="A148" i="240"/>
  <c r="R147" i="240"/>
  <c r="N147" i="240"/>
  <c r="J147" i="240"/>
  <c r="E147" i="240"/>
  <c r="A147" i="240"/>
  <c r="R146" i="240"/>
  <c r="N146" i="240"/>
  <c r="J146" i="240"/>
  <c r="E146" i="240"/>
  <c r="A146" i="240"/>
  <c r="R145" i="240"/>
  <c r="N145" i="240"/>
  <c r="J145" i="240"/>
  <c r="E145" i="240"/>
  <c r="A145" i="240"/>
  <c r="R144" i="240"/>
  <c r="N144" i="240"/>
  <c r="J144" i="240"/>
  <c r="E144" i="240"/>
  <c r="A144" i="240"/>
  <c r="R143" i="240"/>
  <c r="N143" i="240"/>
  <c r="J143" i="240"/>
  <c r="E143" i="240"/>
  <c r="A143" i="240"/>
  <c r="R142" i="240"/>
  <c r="N142" i="240"/>
  <c r="J142" i="240"/>
  <c r="E142" i="240"/>
  <c r="Q141" i="240"/>
  <c r="M141" i="240"/>
  <c r="I141" i="240"/>
  <c r="E141" i="240"/>
  <c r="A140" i="240"/>
  <c r="R69" i="240"/>
  <c r="N69" i="240"/>
  <c r="J69" i="240"/>
  <c r="F69" i="240"/>
  <c r="B69" i="240"/>
  <c r="R68" i="240"/>
  <c r="N68" i="240"/>
  <c r="J68" i="240"/>
  <c r="F68" i="240"/>
  <c r="B68" i="240"/>
  <c r="R67" i="240"/>
  <c r="N67" i="240"/>
  <c r="J67" i="240"/>
  <c r="F67" i="240"/>
  <c r="B67" i="240"/>
  <c r="R66" i="240"/>
  <c r="N66" i="240"/>
  <c r="J66" i="240"/>
  <c r="F66" i="240"/>
  <c r="B66" i="240"/>
  <c r="R65" i="240"/>
  <c r="N65" i="240"/>
  <c r="J65" i="240"/>
  <c r="F65" i="240"/>
  <c r="A65" i="240"/>
  <c r="R64" i="240"/>
  <c r="N64" i="240"/>
  <c r="J64" i="240"/>
  <c r="F64" i="240"/>
  <c r="B64" i="240"/>
  <c r="R63" i="240"/>
  <c r="N63" i="240"/>
  <c r="J63" i="240"/>
  <c r="F63" i="240"/>
  <c r="B63" i="240"/>
  <c r="R62" i="240"/>
  <c r="N62" i="240"/>
  <c r="J62" i="240"/>
  <c r="F62" i="240"/>
  <c r="B62" i="240"/>
  <c r="R61" i="240"/>
  <c r="N61" i="240"/>
  <c r="J61" i="240"/>
  <c r="E61" i="240"/>
  <c r="B61" i="240"/>
  <c r="R60" i="240"/>
  <c r="N60" i="240"/>
  <c r="J60" i="240"/>
  <c r="F60" i="240"/>
  <c r="B60" i="240"/>
  <c r="R59" i="240"/>
  <c r="N59" i="240"/>
  <c r="J59" i="240"/>
  <c r="F59" i="240"/>
  <c r="B59" i="240"/>
  <c r="R58" i="240"/>
  <c r="N58" i="240"/>
  <c r="J58" i="240"/>
  <c r="F58" i="240"/>
  <c r="B58" i="240"/>
  <c r="R57" i="240"/>
  <c r="N57" i="240"/>
  <c r="I57" i="240"/>
  <c r="F57" i="240"/>
  <c r="B57" i="240"/>
  <c r="R56" i="240"/>
  <c r="N56" i="240"/>
  <c r="J56" i="240"/>
  <c r="F56" i="240"/>
  <c r="B56" i="240"/>
  <c r="R55" i="240"/>
  <c r="N55" i="240"/>
  <c r="J55" i="240"/>
  <c r="F55" i="240"/>
  <c r="B55" i="240"/>
  <c r="R54" i="240"/>
  <c r="N54" i="240"/>
  <c r="J54" i="240"/>
  <c r="F54" i="240"/>
  <c r="B54" i="240"/>
  <c r="R53" i="240"/>
  <c r="M53" i="240"/>
  <c r="J53" i="240"/>
  <c r="F53" i="240"/>
  <c r="B53" i="240"/>
  <c r="R52" i="240"/>
  <c r="N52" i="240"/>
  <c r="J52" i="240"/>
  <c r="F52" i="240"/>
  <c r="B52" i="240"/>
  <c r="R51" i="240"/>
  <c r="N51" i="240"/>
  <c r="J51" i="240"/>
  <c r="F51" i="240"/>
  <c r="B51" i="240"/>
  <c r="R50" i="240"/>
  <c r="N50" i="240"/>
  <c r="J50" i="240"/>
  <c r="F50" i="240"/>
  <c r="B50" i="240"/>
  <c r="Q49" i="240"/>
  <c r="N49" i="240"/>
  <c r="J49" i="240"/>
  <c r="F49" i="240"/>
  <c r="B49" i="240"/>
  <c r="R48" i="240"/>
  <c r="N48" i="240"/>
  <c r="J48" i="240"/>
  <c r="F48" i="240"/>
  <c r="B48" i="240"/>
  <c r="R47" i="240"/>
  <c r="N47" i="240"/>
  <c r="J47" i="240"/>
  <c r="F47" i="240"/>
  <c r="B47" i="240"/>
  <c r="R46" i="240"/>
  <c r="N46" i="240"/>
  <c r="J46" i="240"/>
  <c r="F46" i="240"/>
  <c r="B46" i="240"/>
  <c r="R45" i="240"/>
  <c r="N45" i="240"/>
  <c r="J45" i="240"/>
  <c r="F45" i="240"/>
  <c r="B45" i="240"/>
  <c r="R44" i="240"/>
  <c r="N44" i="240"/>
  <c r="J44" i="240"/>
  <c r="F44" i="240"/>
  <c r="A44" i="240"/>
  <c r="R43" i="240"/>
  <c r="N43" i="240"/>
  <c r="J43" i="240"/>
  <c r="F43" i="240"/>
  <c r="B43" i="240"/>
  <c r="R42" i="240"/>
  <c r="N42" i="240"/>
  <c r="J42" i="240"/>
  <c r="F42" i="240"/>
  <c r="B42" i="240"/>
  <c r="R41" i="240"/>
  <c r="N41" i="240"/>
  <c r="J41" i="240"/>
  <c r="F41" i="240"/>
  <c r="B41" i="240"/>
  <c r="R40" i="240"/>
  <c r="N40" i="240"/>
  <c r="J40" i="240"/>
  <c r="E40" i="240"/>
  <c r="B40" i="240"/>
  <c r="R39" i="240"/>
  <c r="N39" i="240"/>
  <c r="J39" i="240"/>
  <c r="F39" i="240"/>
  <c r="B39" i="240"/>
  <c r="R38" i="240"/>
  <c r="N38" i="240"/>
  <c r="J38" i="240"/>
  <c r="F38" i="240"/>
  <c r="B38" i="240"/>
  <c r="R37" i="240"/>
  <c r="N37" i="240"/>
  <c r="J37" i="240"/>
  <c r="F37" i="240"/>
  <c r="B37" i="240"/>
  <c r="R36" i="240"/>
  <c r="N36" i="240"/>
  <c r="I36" i="240"/>
  <c r="F36" i="240"/>
  <c r="B36" i="240"/>
  <c r="R35" i="240"/>
  <c r="N35" i="240"/>
  <c r="J35" i="240"/>
  <c r="F35" i="240"/>
  <c r="B35" i="240"/>
  <c r="R34" i="240"/>
  <c r="N34" i="240"/>
  <c r="J34" i="240"/>
  <c r="F34" i="240"/>
  <c r="B34" i="240"/>
  <c r="R33" i="240"/>
  <c r="N33" i="240"/>
  <c r="J33" i="240"/>
  <c r="F33" i="240"/>
  <c r="B33" i="240"/>
  <c r="R32" i="240"/>
  <c r="M32" i="240"/>
  <c r="J32" i="240"/>
  <c r="F32" i="240"/>
  <c r="B32" i="240"/>
  <c r="R31" i="240"/>
  <c r="N31" i="240"/>
  <c r="J31" i="240"/>
  <c r="F31" i="240"/>
  <c r="B31" i="240"/>
  <c r="R30" i="240"/>
  <c r="N30" i="240"/>
  <c r="J30" i="240"/>
  <c r="F30" i="240"/>
  <c r="B30" i="240"/>
  <c r="R29" i="240"/>
  <c r="N29" i="240"/>
  <c r="J29" i="240"/>
  <c r="F29" i="240"/>
  <c r="B29" i="240"/>
  <c r="Q28" i="240"/>
  <c r="N28" i="240"/>
  <c r="J28" i="240"/>
  <c r="F28" i="240"/>
  <c r="B28" i="240"/>
  <c r="R27" i="240"/>
  <c r="N27" i="240"/>
  <c r="J27" i="240"/>
  <c r="F27" i="240"/>
  <c r="B27" i="240"/>
  <c r="R26" i="240"/>
  <c r="N26" i="240"/>
  <c r="J26" i="240"/>
  <c r="F26" i="240"/>
  <c r="B26" i="240"/>
  <c r="R25" i="240"/>
  <c r="N25" i="240"/>
  <c r="J25" i="240"/>
  <c r="F25" i="240"/>
  <c r="B25" i="240"/>
  <c r="R24" i="240"/>
  <c r="N24" i="240"/>
  <c r="J24" i="240"/>
  <c r="F24" i="240"/>
  <c r="B24" i="240"/>
  <c r="R23" i="240"/>
  <c r="N23" i="240"/>
  <c r="J23" i="240"/>
  <c r="F23" i="240"/>
  <c r="A23" i="240"/>
  <c r="R22" i="240"/>
  <c r="N22" i="240"/>
  <c r="J22" i="240"/>
  <c r="F22" i="240"/>
  <c r="R21" i="240"/>
  <c r="N21" i="240"/>
  <c r="J21" i="240"/>
  <c r="F21" i="240"/>
  <c r="R20" i="240"/>
  <c r="N20" i="240"/>
  <c r="J20" i="240"/>
  <c r="F20" i="240"/>
  <c r="R19" i="240"/>
  <c r="N19" i="240"/>
  <c r="J19" i="240"/>
  <c r="E19" i="240"/>
  <c r="R18" i="240"/>
  <c r="N18" i="240"/>
  <c r="J18" i="240"/>
  <c r="F18" i="240"/>
  <c r="R17" i="240"/>
  <c r="N17" i="240"/>
  <c r="J17" i="240"/>
  <c r="F17" i="240"/>
  <c r="R16" i="240"/>
  <c r="N16" i="240"/>
  <c r="J16" i="240"/>
  <c r="F16" i="240"/>
  <c r="R15" i="240"/>
  <c r="N15" i="240"/>
  <c r="I15" i="240"/>
  <c r="F15" i="240"/>
  <c r="R14" i="240"/>
  <c r="N14" i="240"/>
  <c r="J14" i="240"/>
  <c r="F14" i="240"/>
  <c r="R13" i="240"/>
  <c r="N13" i="240"/>
  <c r="J13" i="240"/>
  <c r="F13" i="240"/>
  <c r="R12" i="240"/>
  <c r="N12" i="240"/>
  <c r="J12" i="240"/>
  <c r="F12" i="240"/>
  <c r="R11" i="240"/>
  <c r="M11" i="240"/>
  <c r="J11" i="240"/>
  <c r="F11" i="240"/>
  <c r="R10" i="240"/>
  <c r="N10" i="240"/>
  <c r="J10" i="240"/>
  <c r="F10" i="240"/>
  <c r="R9" i="240"/>
  <c r="N9" i="240"/>
  <c r="J9" i="240"/>
  <c r="F9" i="240"/>
  <c r="R8" i="240"/>
  <c r="N8" i="240"/>
  <c r="J8" i="240"/>
  <c r="F8" i="240"/>
  <c r="Q7" i="240"/>
  <c r="N7" i="240"/>
  <c r="J7" i="240"/>
  <c r="F7" i="240"/>
  <c r="R6" i="240"/>
  <c r="N6" i="240"/>
  <c r="J6" i="240"/>
  <c r="F6" i="240"/>
  <c r="R5" i="240"/>
  <c r="N5" i="240"/>
  <c r="J5" i="240"/>
  <c r="F5" i="240"/>
  <c r="R4" i="240"/>
  <c r="N4" i="240"/>
  <c r="J4" i="240"/>
  <c r="F4" i="240"/>
  <c r="R3" i="240"/>
  <c r="N3" i="240"/>
  <c r="J3" i="240"/>
  <c r="F3" i="240"/>
  <c r="Q2" i="240"/>
  <c r="M2" i="240"/>
  <c r="I2" i="240"/>
  <c r="E2" i="240"/>
  <c r="A1" i="240"/>
  <c r="N1" i="210" s="1"/>
  <c r="E190" i="239"/>
  <c r="E189" i="239"/>
  <c r="E188" i="239"/>
  <c r="E187" i="239"/>
  <c r="E186" i="239"/>
  <c r="E185" i="239"/>
  <c r="E184" i="239"/>
  <c r="E183" i="239"/>
  <c r="R182" i="239"/>
  <c r="N182" i="239"/>
  <c r="J182" i="239"/>
  <c r="E182" i="239"/>
  <c r="R181" i="239"/>
  <c r="N181" i="239"/>
  <c r="J181" i="239"/>
  <c r="E181" i="239"/>
  <c r="R180" i="239"/>
  <c r="N180" i="239"/>
  <c r="J180" i="239"/>
  <c r="E180" i="239"/>
  <c r="R179" i="239"/>
  <c r="N179" i="239"/>
  <c r="J179" i="239"/>
  <c r="E179" i="239"/>
  <c r="R178" i="239"/>
  <c r="N178" i="239"/>
  <c r="J178" i="239"/>
  <c r="E178" i="239"/>
  <c r="R177" i="239"/>
  <c r="N177" i="239"/>
  <c r="J177" i="239"/>
  <c r="E177" i="239"/>
  <c r="R176" i="239"/>
  <c r="N176" i="239"/>
  <c r="J176" i="239"/>
  <c r="E176" i="239"/>
  <c r="R175" i="239"/>
  <c r="N175" i="239"/>
  <c r="J175" i="239"/>
  <c r="E175" i="239"/>
  <c r="R174" i="239"/>
  <c r="N174" i="239"/>
  <c r="J174" i="239"/>
  <c r="E174" i="239"/>
  <c r="R173" i="239"/>
  <c r="N173" i="239"/>
  <c r="J173" i="239"/>
  <c r="E173" i="239"/>
  <c r="R172" i="239"/>
  <c r="N172" i="239"/>
  <c r="J172" i="239"/>
  <c r="E172" i="239"/>
  <c r="R171" i="239"/>
  <c r="N171" i="239"/>
  <c r="J171" i="239"/>
  <c r="E171" i="239"/>
  <c r="R170" i="239"/>
  <c r="N170" i="239"/>
  <c r="J170" i="239"/>
  <c r="E170" i="239"/>
  <c r="R169" i="239"/>
  <c r="N169" i="239"/>
  <c r="J169" i="239"/>
  <c r="E169" i="239"/>
  <c r="R168" i="239"/>
  <c r="N168" i="239"/>
  <c r="J168" i="239"/>
  <c r="E168" i="239"/>
  <c r="R167" i="239"/>
  <c r="N167" i="239"/>
  <c r="J167" i="239"/>
  <c r="E167" i="239"/>
  <c r="R166" i="239"/>
  <c r="N166" i="239"/>
  <c r="J166" i="239"/>
  <c r="E166" i="239"/>
  <c r="R165" i="239"/>
  <c r="N165" i="239"/>
  <c r="J165" i="239"/>
  <c r="E165" i="239"/>
  <c r="R164" i="239"/>
  <c r="N164" i="239"/>
  <c r="J164" i="239"/>
  <c r="E164" i="239"/>
  <c r="R163" i="239"/>
  <c r="N163" i="239"/>
  <c r="J163" i="239"/>
  <c r="E163" i="239"/>
  <c r="Q162" i="239"/>
  <c r="M162" i="239"/>
  <c r="I162" i="239"/>
  <c r="E162" i="239"/>
  <c r="R161" i="239"/>
  <c r="N161" i="239"/>
  <c r="J161" i="239"/>
  <c r="E161" i="239"/>
  <c r="R160" i="239"/>
  <c r="N160" i="239"/>
  <c r="J160" i="239"/>
  <c r="E160" i="239"/>
  <c r="R159" i="239"/>
  <c r="N159" i="239"/>
  <c r="J159" i="239"/>
  <c r="E159" i="239"/>
  <c r="R158" i="239"/>
  <c r="N158" i="239"/>
  <c r="J158" i="239"/>
  <c r="E158" i="239"/>
  <c r="R157" i="239"/>
  <c r="N157" i="239"/>
  <c r="J157" i="239"/>
  <c r="E157" i="239"/>
  <c r="R156" i="239"/>
  <c r="N156" i="239"/>
  <c r="J156" i="239"/>
  <c r="E156" i="239"/>
  <c r="R155" i="239"/>
  <c r="N155" i="239"/>
  <c r="J155" i="239"/>
  <c r="E155" i="239"/>
  <c r="R154" i="239"/>
  <c r="N154" i="239"/>
  <c r="J154" i="239"/>
  <c r="E154" i="239"/>
  <c r="R153" i="239"/>
  <c r="N153" i="239"/>
  <c r="J153" i="239"/>
  <c r="E153" i="239"/>
  <c r="R152" i="239"/>
  <c r="N152" i="239"/>
  <c r="J152" i="239"/>
  <c r="E152" i="239"/>
  <c r="R151" i="239"/>
  <c r="N151" i="239"/>
  <c r="J151" i="239"/>
  <c r="E151" i="239"/>
  <c r="R150" i="239"/>
  <c r="N150" i="239"/>
  <c r="J150" i="239"/>
  <c r="E150" i="239"/>
  <c r="R149" i="239"/>
  <c r="N149" i="239"/>
  <c r="J149" i="239"/>
  <c r="E149" i="239"/>
  <c r="R148" i="239"/>
  <c r="N148" i="239"/>
  <c r="J148" i="239"/>
  <c r="E148" i="239"/>
  <c r="A148" i="239"/>
  <c r="R147" i="239"/>
  <c r="N147" i="239"/>
  <c r="J147" i="239"/>
  <c r="E147" i="239"/>
  <c r="A147" i="239"/>
  <c r="R146" i="239"/>
  <c r="N146" i="239"/>
  <c r="J146" i="239"/>
  <c r="E146" i="239"/>
  <c r="A146" i="239"/>
  <c r="R145" i="239"/>
  <c r="N145" i="239"/>
  <c r="J145" i="239"/>
  <c r="E145" i="239"/>
  <c r="A145" i="239"/>
  <c r="R144" i="239"/>
  <c r="N144" i="239"/>
  <c r="J144" i="239"/>
  <c r="E144" i="239"/>
  <c r="A144" i="239"/>
  <c r="R143" i="239"/>
  <c r="N143" i="239"/>
  <c r="J143" i="239"/>
  <c r="E143" i="239"/>
  <c r="A143" i="239"/>
  <c r="R142" i="239"/>
  <c r="N142" i="239"/>
  <c r="J142" i="239"/>
  <c r="E142" i="239"/>
  <c r="Q141" i="239"/>
  <c r="M141" i="239"/>
  <c r="I141" i="239"/>
  <c r="E141" i="239"/>
  <c r="A140" i="239"/>
  <c r="R69" i="239"/>
  <c r="N69" i="239"/>
  <c r="J69" i="239"/>
  <c r="F69" i="239"/>
  <c r="B69" i="239"/>
  <c r="R68" i="239"/>
  <c r="N68" i="239"/>
  <c r="J68" i="239"/>
  <c r="F68" i="239"/>
  <c r="B68" i="239"/>
  <c r="R67" i="239"/>
  <c r="N67" i="239"/>
  <c r="J67" i="239"/>
  <c r="F67" i="239"/>
  <c r="B67" i="239"/>
  <c r="R66" i="239"/>
  <c r="N66" i="239"/>
  <c r="J66" i="239"/>
  <c r="F66" i="239"/>
  <c r="B66" i="239"/>
  <c r="R65" i="239"/>
  <c r="N65" i="239"/>
  <c r="J65" i="239"/>
  <c r="F65" i="239"/>
  <c r="A65" i="239"/>
  <c r="R64" i="239"/>
  <c r="N64" i="239"/>
  <c r="J64" i="239"/>
  <c r="F64" i="239"/>
  <c r="B64" i="239"/>
  <c r="R63" i="239"/>
  <c r="N63" i="239"/>
  <c r="J63" i="239"/>
  <c r="F63" i="239"/>
  <c r="B63" i="239"/>
  <c r="R62" i="239"/>
  <c r="N62" i="239"/>
  <c r="J62" i="239"/>
  <c r="F62" i="239"/>
  <c r="B62" i="239"/>
  <c r="R61" i="239"/>
  <c r="N61" i="239"/>
  <c r="J61" i="239"/>
  <c r="E61" i="239"/>
  <c r="B61" i="239"/>
  <c r="R60" i="239"/>
  <c r="N60" i="239"/>
  <c r="J60" i="239"/>
  <c r="F60" i="239"/>
  <c r="B60" i="239"/>
  <c r="R59" i="239"/>
  <c r="N59" i="239"/>
  <c r="J59" i="239"/>
  <c r="F59" i="239"/>
  <c r="B59" i="239"/>
  <c r="R58" i="239"/>
  <c r="N58" i="239"/>
  <c r="J58" i="239"/>
  <c r="F58" i="239"/>
  <c r="B58" i="239"/>
  <c r="R57" i="239"/>
  <c r="N57" i="239"/>
  <c r="I57" i="239"/>
  <c r="F57" i="239"/>
  <c r="B57" i="239"/>
  <c r="R56" i="239"/>
  <c r="N56" i="239"/>
  <c r="J56" i="239"/>
  <c r="F56" i="239"/>
  <c r="B56" i="239"/>
  <c r="R55" i="239"/>
  <c r="N55" i="239"/>
  <c r="J55" i="239"/>
  <c r="F55" i="239"/>
  <c r="B55" i="239"/>
  <c r="R54" i="239"/>
  <c r="N54" i="239"/>
  <c r="J54" i="239"/>
  <c r="F54" i="239"/>
  <c r="B54" i="239"/>
  <c r="R53" i="239"/>
  <c r="M53" i="239"/>
  <c r="J53" i="239"/>
  <c r="F53" i="239"/>
  <c r="B53" i="239"/>
  <c r="R52" i="239"/>
  <c r="N52" i="239"/>
  <c r="J52" i="239"/>
  <c r="F52" i="239"/>
  <c r="B52" i="239"/>
  <c r="R51" i="239"/>
  <c r="N51" i="239"/>
  <c r="J51" i="239"/>
  <c r="F51" i="239"/>
  <c r="B51" i="239"/>
  <c r="R50" i="239"/>
  <c r="N50" i="239"/>
  <c r="J50" i="239"/>
  <c r="F50" i="239"/>
  <c r="B50" i="239"/>
  <c r="Q49" i="239"/>
  <c r="N49" i="239"/>
  <c r="J49" i="239"/>
  <c r="F49" i="239"/>
  <c r="B49" i="239"/>
  <c r="R48" i="239"/>
  <c r="N48" i="239"/>
  <c r="J48" i="239"/>
  <c r="F48" i="239"/>
  <c r="B48" i="239"/>
  <c r="R47" i="239"/>
  <c r="N47" i="239"/>
  <c r="J47" i="239"/>
  <c r="F47" i="239"/>
  <c r="B47" i="239"/>
  <c r="R46" i="239"/>
  <c r="N46" i="239"/>
  <c r="J46" i="239"/>
  <c r="F46" i="239"/>
  <c r="B46" i="239"/>
  <c r="R45" i="239"/>
  <c r="N45" i="239"/>
  <c r="J45" i="239"/>
  <c r="F45" i="239"/>
  <c r="B45" i="239"/>
  <c r="R44" i="239"/>
  <c r="N44" i="239"/>
  <c r="J44" i="239"/>
  <c r="F44" i="239"/>
  <c r="A44" i="239"/>
  <c r="R43" i="239"/>
  <c r="N43" i="239"/>
  <c r="J43" i="239"/>
  <c r="F43" i="239"/>
  <c r="B43" i="239"/>
  <c r="R42" i="239"/>
  <c r="N42" i="239"/>
  <c r="J42" i="239"/>
  <c r="F42" i="239"/>
  <c r="B42" i="239"/>
  <c r="R41" i="239"/>
  <c r="N41" i="239"/>
  <c r="J41" i="239"/>
  <c r="F41" i="239"/>
  <c r="B41" i="239"/>
  <c r="R40" i="239"/>
  <c r="N40" i="239"/>
  <c r="J40" i="239"/>
  <c r="E40" i="239"/>
  <c r="B40" i="239"/>
  <c r="R39" i="239"/>
  <c r="N39" i="239"/>
  <c r="J39" i="239"/>
  <c r="F39" i="239"/>
  <c r="B39" i="239"/>
  <c r="R38" i="239"/>
  <c r="N38" i="239"/>
  <c r="J38" i="239"/>
  <c r="F38" i="239"/>
  <c r="B38" i="239"/>
  <c r="R37" i="239"/>
  <c r="N37" i="239"/>
  <c r="J37" i="239"/>
  <c r="F37" i="239"/>
  <c r="B37" i="239"/>
  <c r="R36" i="239"/>
  <c r="N36" i="239"/>
  <c r="I36" i="239"/>
  <c r="F36" i="239"/>
  <c r="B36" i="239"/>
  <c r="R35" i="239"/>
  <c r="N35" i="239"/>
  <c r="J35" i="239"/>
  <c r="F35" i="239"/>
  <c r="B35" i="239"/>
  <c r="R34" i="239"/>
  <c r="N34" i="239"/>
  <c r="J34" i="239"/>
  <c r="F34" i="239"/>
  <c r="B34" i="239"/>
  <c r="R33" i="239"/>
  <c r="N33" i="239"/>
  <c r="J33" i="239"/>
  <c r="F33" i="239"/>
  <c r="B33" i="239"/>
  <c r="R32" i="239"/>
  <c r="M32" i="239"/>
  <c r="J32" i="239"/>
  <c r="F32" i="239"/>
  <c r="B32" i="239"/>
  <c r="R31" i="239"/>
  <c r="N31" i="239"/>
  <c r="J31" i="239"/>
  <c r="F31" i="239"/>
  <c r="B31" i="239"/>
  <c r="R30" i="239"/>
  <c r="N30" i="239"/>
  <c r="J30" i="239"/>
  <c r="F30" i="239"/>
  <c r="B30" i="239"/>
  <c r="R29" i="239"/>
  <c r="N29" i="239"/>
  <c r="J29" i="239"/>
  <c r="F29" i="239"/>
  <c r="B29" i="239"/>
  <c r="Q28" i="239"/>
  <c r="N28" i="239"/>
  <c r="J28" i="239"/>
  <c r="F28" i="239"/>
  <c r="B28" i="239"/>
  <c r="R27" i="239"/>
  <c r="N27" i="239"/>
  <c r="J27" i="239"/>
  <c r="F27" i="239"/>
  <c r="B27" i="239"/>
  <c r="R26" i="239"/>
  <c r="N26" i="239"/>
  <c r="J26" i="239"/>
  <c r="F26" i="239"/>
  <c r="B26" i="239"/>
  <c r="R25" i="239"/>
  <c r="N25" i="239"/>
  <c r="J25" i="239"/>
  <c r="F25" i="239"/>
  <c r="B25" i="239"/>
  <c r="R24" i="239"/>
  <c r="N24" i="239"/>
  <c r="J24" i="239"/>
  <c r="F24" i="239"/>
  <c r="B24" i="239"/>
  <c r="R23" i="239"/>
  <c r="N23" i="239"/>
  <c r="J23" i="239"/>
  <c r="F23" i="239"/>
  <c r="A23" i="239"/>
  <c r="R22" i="239"/>
  <c r="N22" i="239"/>
  <c r="J22" i="239"/>
  <c r="F22" i="239"/>
  <c r="R21" i="239"/>
  <c r="N21" i="239"/>
  <c r="J21" i="239"/>
  <c r="F21" i="239"/>
  <c r="R20" i="239"/>
  <c r="N20" i="239"/>
  <c r="J20" i="239"/>
  <c r="F20" i="239"/>
  <c r="R19" i="239"/>
  <c r="N19" i="239"/>
  <c r="J19" i="239"/>
  <c r="E19" i="239"/>
  <c r="R18" i="239"/>
  <c r="N18" i="239"/>
  <c r="J18" i="239"/>
  <c r="F18" i="239"/>
  <c r="R17" i="239"/>
  <c r="N17" i="239"/>
  <c r="J17" i="239"/>
  <c r="F17" i="239"/>
  <c r="R16" i="239"/>
  <c r="N16" i="239"/>
  <c r="J16" i="239"/>
  <c r="F16" i="239"/>
  <c r="R15" i="239"/>
  <c r="N15" i="239"/>
  <c r="I15" i="239"/>
  <c r="F15" i="239"/>
  <c r="R14" i="239"/>
  <c r="N14" i="239"/>
  <c r="J14" i="239"/>
  <c r="F14" i="239"/>
  <c r="R13" i="239"/>
  <c r="N13" i="239"/>
  <c r="J13" i="239"/>
  <c r="F13" i="239"/>
  <c r="R12" i="239"/>
  <c r="N12" i="239"/>
  <c r="J12" i="239"/>
  <c r="F12" i="239"/>
  <c r="R11" i="239"/>
  <c r="M11" i="239"/>
  <c r="J11" i="239"/>
  <c r="F11" i="239"/>
  <c r="R10" i="239"/>
  <c r="N10" i="239"/>
  <c r="J10" i="239"/>
  <c r="F10" i="239"/>
  <c r="R9" i="239"/>
  <c r="N9" i="239"/>
  <c r="J9" i="239"/>
  <c r="F9" i="239"/>
  <c r="R8" i="239"/>
  <c r="N8" i="239"/>
  <c r="J8" i="239"/>
  <c r="F8" i="239"/>
  <c r="Q7" i="239"/>
  <c r="N7" i="239"/>
  <c r="J7" i="239"/>
  <c r="F7" i="239"/>
  <c r="R6" i="239"/>
  <c r="N6" i="239"/>
  <c r="J6" i="239"/>
  <c r="F6" i="239"/>
  <c r="R5" i="239"/>
  <c r="N5" i="239"/>
  <c r="J5" i="239"/>
  <c r="F5" i="239"/>
  <c r="R4" i="239"/>
  <c r="N4" i="239"/>
  <c r="J4" i="239"/>
  <c r="F4" i="239"/>
  <c r="R3" i="239"/>
  <c r="N3" i="239"/>
  <c r="J3" i="239"/>
  <c r="F3" i="239"/>
  <c r="Q2" i="239"/>
  <c r="M2" i="239"/>
  <c r="I2" i="239"/>
  <c r="E2" i="239"/>
  <c r="A1" i="239"/>
  <c r="L1" i="210" s="1"/>
  <c r="E190" i="238"/>
  <c r="E189" i="238"/>
  <c r="E188" i="238"/>
  <c r="E187" i="238"/>
  <c r="E186" i="238"/>
  <c r="E185" i="238"/>
  <c r="E184" i="238"/>
  <c r="E183" i="238"/>
  <c r="R182" i="238"/>
  <c r="N182" i="238"/>
  <c r="J182" i="238"/>
  <c r="E182" i="238"/>
  <c r="R181" i="238"/>
  <c r="N181" i="238"/>
  <c r="J181" i="238"/>
  <c r="E181" i="238"/>
  <c r="R180" i="238"/>
  <c r="N180" i="238"/>
  <c r="J180" i="238"/>
  <c r="E180" i="238"/>
  <c r="R179" i="238"/>
  <c r="N179" i="238"/>
  <c r="J179" i="238"/>
  <c r="E179" i="238"/>
  <c r="R178" i="238"/>
  <c r="N178" i="238"/>
  <c r="J178" i="238"/>
  <c r="E178" i="238"/>
  <c r="R177" i="238"/>
  <c r="N177" i="238"/>
  <c r="J177" i="238"/>
  <c r="E177" i="238"/>
  <c r="R176" i="238"/>
  <c r="N176" i="238"/>
  <c r="J176" i="238"/>
  <c r="E176" i="238"/>
  <c r="R175" i="238"/>
  <c r="N175" i="238"/>
  <c r="J175" i="238"/>
  <c r="E175" i="238"/>
  <c r="R174" i="238"/>
  <c r="N174" i="238"/>
  <c r="J174" i="238"/>
  <c r="E174" i="238"/>
  <c r="R173" i="238"/>
  <c r="N173" i="238"/>
  <c r="J173" i="238"/>
  <c r="E173" i="238"/>
  <c r="R172" i="238"/>
  <c r="N172" i="238"/>
  <c r="J172" i="238"/>
  <c r="E172" i="238"/>
  <c r="R171" i="238"/>
  <c r="N171" i="238"/>
  <c r="J171" i="238"/>
  <c r="E171" i="238"/>
  <c r="R170" i="238"/>
  <c r="N170" i="238"/>
  <c r="J170" i="238"/>
  <c r="E170" i="238"/>
  <c r="R169" i="238"/>
  <c r="N169" i="238"/>
  <c r="J169" i="238"/>
  <c r="E169" i="238"/>
  <c r="R168" i="238"/>
  <c r="N168" i="238"/>
  <c r="J168" i="238"/>
  <c r="E168" i="238"/>
  <c r="R167" i="238"/>
  <c r="N167" i="238"/>
  <c r="J167" i="238"/>
  <c r="E167" i="238"/>
  <c r="R166" i="238"/>
  <c r="N166" i="238"/>
  <c r="J166" i="238"/>
  <c r="E166" i="238"/>
  <c r="R165" i="238"/>
  <c r="N165" i="238"/>
  <c r="J165" i="238"/>
  <c r="E165" i="238"/>
  <c r="R164" i="238"/>
  <c r="N164" i="238"/>
  <c r="J164" i="238"/>
  <c r="E164" i="238"/>
  <c r="R163" i="238"/>
  <c r="N163" i="238"/>
  <c r="J163" i="238"/>
  <c r="E163" i="238"/>
  <c r="Q162" i="238"/>
  <c r="M162" i="238"/>
  <c r="I162" i="238"/>
  <c r="E162" i="238"/>
  <c r="R161" i="238"/>
  <c r="N161" i="238"/>
  <c r="J161" i="238"/>
  <c r="E161" i="238"/>
  <c r="R160" i="238"/>
  <c r="N160" i="238"/>
  <c r="J160" i="238"/>
  <c r="E160" i="238"/>
  <c r="R159" i="238"/>
  <c r="N159" i="238"/>
  <c r="J159" i="238"/>
  <c r="E159" i="238"/>
  <c r="R158" i="238"/>
  <c r="N158" i="238"/>
  <c r="J158" i="238"/>
  <c r="E158" i="238"/>
  <c r="R157" i="238"/>
  <c r="N157" i="238"/>
  <c r="J157" i="238"/>
  <c r="E157" i="238"/>
  <c r="R156" i="238"/>
  <c r="N156" i="238"/>
  <c r="J156" i="238"/>
  <c r="E156" i="238"/>
  <c r="R155" i="238"/>
  <c r="N155" i="238"/>
  <c r="J155" i="238"/>
  <c r="E155" i="238"/>
  <c r="R154" i="238"/>
  <c r="N154" i="238"/>
  <c r="J154" i="238"/>
  <c r="E154" i="238"/>
  <c r="R153" i="238"/>
  <c r="N153" i="238"/>
  <c r="J153" i="238"/>
  <c r="E153" i="238"/>
  <c r="R152" i="238"/>
  <c r="N152" i="238"/>
  <c r="J152" i="238"/>
  <c r="E152" i="238"/>
  <c r="R151" i="238"/>
  <c r="N151" i="238"/>
  <c r="J151" i="238"/>
  <c r="E151" i="238"/>
  <c r="R150" i="238"/>
  <c r="N150" i="238"/>
  <c r="J150" i="238"/>
  <c r="E150" i="238"/>
  <c r="R149" i="238"/>
  <c r="N149" i="238"/>
  <c r="J149" i="238"/>
  <c r="E149" i="238"/>
  <c r="R148" i="238"/>
  <c r="N148" i="238"/>
  <c r="J148" i="238"/>
  <c r="E148" i="238"/>
  <c r="A148" i="238"/>
  <c r="R147" i="238"/>
  <c r="N147" i="238"/>
  <c r="J147" i="238"/>
  <c r="E147" i="238"/>
  <c r="A147" i="238"/>
  <c r="R146" i="238"/>
  <c r="N146" i="238"/>
  <c r="J146" i="238"/>
  <c r="E146" i="238"/>
  <c r="A146" i="238"/>
  <c r="R145" i="238"/>
  <c r="N145" i="238"/>
  <c r="J145" i="238"/>
  <c r="E145" i="238"/>
  <c r="A145" i="238"/>
  <c r="R144" i="238"/>
  <c r="N144" i="238"/>
  <c r="J144" i="238"/>
  <c r="E144" i="238"/>
  <c r="A144" i="238"/>
  <c r="R143" i="238"/>
  <c r="N143" i="238"/>
  <c r="J143" i="238"/>
  <c r="E143" i="238"/>
  <c r="A143" i="238"/>
  <c r="R142" i="238"/>
  <c r="N142" i="238"/>
  <c r="J142" i="238"/>
  <c r="E142" i="238"/>
  <c r="Q141" i="238"/>
  <c r="M141" i="238"/>
  <c r="I141" i="238"/>
  <c r="E141" i="238"/>
  <c r="A140" i="238"/>
  <c r="R69" i="238"/>
  <c r="N69" i="238"/>
  <c r="J69" i="238"/>
  <c r="F69" i="238"/>
  <c r="B69" i="238"/>
  <c r="R68" i="238"/>
  <c r="N68" i="238"/>
  <c r="J68" i="238"/>
  <c r="F68" i="238"/>
  <c r="B68" i="238"/>
  <c r="R67" i="238"/>
  <c r="N67" i="238"/>
  <c r="J67" i="238"/>
  <c r="F67" i="238"/>
  <c r="B67" i="238"/>
  <c r="R66" i="238"/>
  <c r="N66" i="238"/>
  <c r="J66" i="238"/>
  <c r="F66" i="238"/>
  <c r="B66" i="238"/>
  <c r="R65" i="238"/>
  <c r="N65" i="238"/>
  <c r="J65" i="238"/>
  <c r="F65" i="238"/>
  <c r="A65" i="238"/>
  <c r="R64" i="238"/>
  <c r="N64" i="238"/>
  <c r="J64" i="238"/>
  <c r="F64" i="238"/>
  <c r="B64" i="238"/>
  <c r="R63" i="238"/>
  <c r="N63" i="238"/>
  <c r="J63" i="238"/>
  <c r="F63" i="238"/>
  <c r="B63" i="238"/>
  <c r="R62" i="238"/>
  <c r="N62" i="238"/>
  <c r="J62" i="238"/>
  <c r="F62" i="238"/>
  <c r="B62" i="238"/>
  <c r="R61" i="238"/>
  <c r="N61" i="238"/>
  <c r="J61" i="238"/>
  <c r="E61" i="238"/>
  <c r="B61" i="238"/>
  <c r="R60" i="238"/>
  <c r="N60" i="238"/>
  <c r="J60" i="238"/>
  <c r="F60" i="238"/>
  <c r="B60" i="238"/>
  <c r="R59" i="238"/>
  <c r="N59" i="238"/>
  <c r="J59" i="238"/>
  <c r="F59" i="238"/>
  <c r="B59" i="238"/>
  <c r="R58" i="238"/>
  <c r="N58" i="238"/>
  <c r="J58" i="238"/>
  <c r="F58" i="238"/>
  <c r="B58" i="238"/>
  <c r="R57" i="238"/>
  <c r="N57" i="238"/>
  <c r="I57" i="238"/>
  <c r="F57" i="238"/>
  <c r="B57" i="238"/>
  <c r="R56" i="238"/>
  <c r="N56" i="238"/>
  <c r="J56" i="238"/>
  <c r="F56" i="238"/>
  <c r="B56" i="238"/>
  <c r="R55" i="238"/>
  <c r="N55" i="238"/>
  <c r="J55" i="238"/>
  <c r="F55" i="238"/>
  <c r="B55" i="238"/>
  <c r="R54" i="238"/>
  <c r="N54" i="238"/>
  <c r="J54" i="238"/>
  <c r="F54" i="238"/>
  <c r="B54" i="238"/>
  <c r="R53" i="238"/>
  <c r="M53" i="238"/>
  <c r="J53" i="238"/>
  <c r="F53" i="238"/>
  <c r="B53" i="238"/>
  <c r="R52" i="238"/>
  <c r="N52" i="238"/>
  <c r="J52" i="238"/>
  <c r="F52" i="238"/>
  <c r="B52" i="238"/>
  <c r="R51" i="238"/>
  <c r="N51" i="238"/>
  <c r="J51" i="238"/>
  <c r="F51" i="238"/>
  <c r="B51" i="238"/>
  <c r="R50" i="238"/>
  <c r="N50" i="238"/>
  <c r="J50" i="238"/>
  <c r="F50" i="238"/>
  <c r="B50" i="238"/>
  <c r="Q49" i="238"/>
  <c r="N49" i="238"/>
  <c r="J49" i="238"/>
  <c r="F49" i="238"/>
  <c r="B49" i="238"/>
  <c r="R48" i="238"/>
  <c r="N48" i="238"/>
  <c r="J48" i="238"/>
  <c r="F48" i="238"/>
  <c r="B48" i="238"/>
  <c r="R47" i="238"/>
  <c r="N47" i="238"/>
  <c r="J47" i="238"/>
  <c r="F47" i="238"/>
  <c r="B47" i="238"/>
  <c r="R46" i="238"/>
  <c r="N46" i="238"/>
  <c r="J46" i="238"/>
  <c r="F46" i="238"/>
  <c r="B46" i="238"/>
  <c r="R45" i="238"/>
  <c r="N45" i="238"/>
  <c r="J45" i="238"/>
  <c r="F45" i="238"/>
  <c r="B45" i="238"/>
  <c r="R44" i="238"/>
  <c r="N44" i="238"/>
  <c r="J44" i="238"/>
  <c r="F44" i="238"/>
  <c r="A44" i="238"/>
  <c r="R43" i="238"/>
  <c r="N43" i="238"/>
  <c r="J43" i="238"/>
  <c r="F43" i="238"/>
  <c r="B43" i="238"/>
  <c r="R42" i="238"/>
  <c r="N42" i="238"/>
  <c r="J42" i="238"/>
  <c r="F42" i="238"/>
  <c r="B42" i="238"/>
  <c r="R41" i="238"/>
  <c r="N41" i="238"/>
  <c r="J41" i="238"/>
  <c r="F41" i="238"/>
  <c r="B41" i="238"/>
  <c r="R40" i="238"/>
  <c r="N40" i="238"/>
  <c r="J40" i="238"/>
  <c r="E40" i="238"/>
  <c r="B40" i="238"/>
  <c r="R39" i="238"/>
  <c r="N39" i="238"/>
  <c r="J39" i="238"/>
  <c r="F39" i="238"/>
  <c r="B39" i="238"/>
  <c r="R38" i="238"/>
  <c r="N38" i="238"/>
  <c r="J38" i="238"/>
  <c r="F38" i="238"/>
  <c r="B38" i="238"/>
  <c r="R37" i="238"/>
  <c r="N37" i="238"/>
  <c r="J37" i="238"/>
  <c r="F37" i="238"/>
  <c r="B37" i="238"/>
  <c r="R36" i="238"/>
  <c r="N36" i="238"/>
  <c r="I36" i="238"/>
  <c r="F36" i="238"/>
  <c r="B36" i="238"/>
  <c r="R35" i="238"/>
  <c r="N35" i="238"/>
  <c r="J35" i="238"/>
  <c r="F35" i="238"/>
  <c r="B35" i="238"/>
  <c r="R34" i="238"/>
  <c r="N34" i="238"/>
  <c r="J34" i="238"/>
  <c r="F34" i="238"/>
  <c r="B34" i="238"/>
  <c r="R33" i="238"/>
  <c r="N33" i="238"/>
  <c r="J33" i="238"/>
  <c r="F33" i="238"/>
  <c r="B33" i="238"/>
  <c r="R32" i="238"/>
  <c r="M32" i="238"/>
  <c r="J32" i="238"/>
  <c r="F32" i="238"/>
  <c r="B32" i="238"/>
  <c r="R31" i="238"/>
  <c r="N31" i="238"/>
  <c r="J31" i="238"/>
  <c r="F31" i="238"/>
  <c r="B31" i="238"/>
  <c r="R30" i="238"/>
  <c r="N30" i="238"/>
  <c r="J30" i="238"/>
  <c r="F30" i="238"/>
  <c r="B30" i="238"/>
  <c r="R29" i="238"/>
  <c r="N29" i="238"/>
  <c r="J29" i="238"/>
  <c r="F29" i="238"/>
  <c r="B29" i="238"/>
  <c r="Q28" i="238"/>
  <c r="N28" i="238"/>
  <c r="J28" i="238"/>
  <c r="F28" i="238"/>
  <c r="B28" i="238"/>
  <c r="R27" i="238"/>
  <c r="N27" i="238"/>
  <c r="J27" i="238"/>
  <c r="F27" i="238"/>
  <c r="B27" i="238"/>
  <c r="R26" i="238"/>
  <c r="N26" i="238"/>
  <c r="J26" i="238"/>
  <c r="F26" i="238"/>
  <c r="B26" i="238"/>
  <c r="R25" i="238"/>
  <c r="N25" i="238"/>
  <c r="J25" i="238"/>
  <c r="F25" i="238"/>
  <c r="B25" i="238"/>
  <c r="R24" i="238"/>
  <c r="N24" i="238"/>
  <c r="J24" i="238"/>
  <c r="F24" i="238"/>
  <c r="B24" i="238"/>
  <c r="R23" i="238"/>
  <c r="N23" i="238"/>
  <c r="J23" i="238"/>
  <c r="F23" i="238"/>
  <c r="A23" i="238"/>
  <c r="R22" i="238"/>
  <c r="N22" i="238"/>
  <c r="J22" i="238"/>
  <c r="F22" i="238"/>
  <c r="R21" i="238"/>
  <c r="N21" i="238"/>
  <c r="J21" i="238"/>
  <c r="F21" i="238"/>
  <c r="R20" i="238"/>
  <c r="N20" i="238"/>
  <c r="J20" i="238"/>
  <c r="F20" i="238"/>
  <c r="R19" i="238"/>
  <c r="N19" i="238"/>
  <c r="J19" i="238"/>
  <c r="E19" i="238"/>
  <c r="R18" i="238"/>
  <c r="N18" i="238"/>
  <c r="J18" i="238"/>
  <c r="F18" i="238"/>
  <c r="R17" i="238"/>
  <c r="N17" i="238"/>
  <c r="J17" i="238"/>
  <c r="F17" i="238"/>
  <c r="R16" i="238"/>
  <c r="N16" i="238"/>
  <c r="J16" i="238"/>
  <c r="F16" i="238"/>
  <c r="R15" i="238"/>
  <c r="N15" i="238"/>
  <c r="I15" i="238"/>
  <c r="F15" i="238"/>
  <c r="R14" i="238"/>
  <c r="N14" i="238"/>
  <c r="J14" i="238"/>
  <c r="F14" i="238"/>
  <c r="R13" i="238"/>
  <c r="N13" i="238"/>
  <c r="J13" i="238"/>
  <c r="F13" i="238"/>
  <c r="R12" i="238"/>
  <c r="N12" i="238"/>
  <c r="J12" i="238"/>
  <c r="F12" i="238"/>
  <c r="R11" i="238"/>
  <c r="M11" i="238"/>
  <c r="J11" i="238"/>
  <c r="F11" i="238"/>
  <c r="R10" i="238"/>
  <c r="N10" i="238"/>
  <c r="J10" i="238"/>
  <c r="F10" i="238"/>
  <c r="R9" i="238"/>
  <c r="N9" i="238"/>
  <c r="J9" i="238"/>
  <c r="F9" i="238"/>
  <c r="R8" i="238"/>
  <c r="N8" i="238"/>
  <c r="J8" i="238"/>
  <c r="F8" i="238"/>
  <c r="Q7" i="238"/>
  <c r="N7" i="238"/>
  <c r="J7" i="238"/>
  <c r="F7" i="238"/>
  <c r="R6" i="238"/>
  <c r="N6" i="238"/>
  <c r="J6" i="238"/>
  <c r="F6" i="238"/>
  <c r="R5" i="238"/>
  <c r="N5" i="238"/>
  <c r="J5" i="238"/>
  <c r="F5" i="238"/>
  <c r="R4" i="238"/>
  <c r="N4" i="238"/>
  <c r="J4" i="238"/>
  <c r="F4" i="238"/>
  <c r="R3" i="238"/>
  <c r="N3" i="238"/>
  <c r="J3" i="238"/>
  <c r="F3" i="238"/>
  <c r="Q2" i="238"/>
  <c r="M2" i="238"/>
  <c r="I2" i="238"/>
  <c r="E2" i="238"/>
  <c r="A1" i="238"/>
  <c r="J1" i="210" s="1"/>
  <c r="E190" i="237"/>
  <c r="E189" i="237"/>
  <c r="E188" i="237"/>
  <c r="E187" i="237"/>
  <c r="E186" i="237"/>
  <c r="E185" i="237"/>
  <c r="E184" i="237"/>
  <c r="E183" i="237"/>
  <c r="R182" i="237"/>
  <c r="N182" i="237"/>
  <c r="J182" i="237"/>
  <c r="E182" i="237"/>
  <c r="R181" i="237"/>
  <c r="N181" i="237"/>
  <c r="J181" i="237"/>
  <c r="E181" i="237"/>
  <c r="R180" i="237"/>
  <c r="N180" i="237"/>
  <c r="J180" i="237"/>
  <c r="E180" i="237"/>
  <c r="R179" i="237"/>
  <c r="N179" i="237"/>
  <c r="J179" i="237"/>
  <c r="E179" i="237"/>
  <c r="R178" i="237"/>
  <c r="N178" i="237"/>
  <c r="J178" i="237"/>
  <c r="E178" i="237"/>
  <c r="R177" i="237"/>
  <c r="N177" i="237"/>
  <c r="J177" i="237"/>
  <c r="E177" i="237"/>
  <c r="R176" i="237"/>
  <c r="N176" i="237"/>
  <c r="J176" i="237"/>
  <c r="E176" i="237"/>
  <c r="R175" i="237"/>
  <c r="N175" i="237"/>
  <c r="J175" i="237"/>
  <c r="E175" i="237"/>
  <c r="R174" i="237"/>
  <c r="N174" i="237"/>
  <c r="J174" i="237"/>
  <c r="E174" i="237"/>
  <c r="R173" i="237"/>
  <c r="N173" i="237"/>
  <c r="J173" i="237"/>
  <c r="E173" i="237"/>
  <c r="R172" i="237"/>
  <c r="N172" i="237"/>
  <c r="J172" i="237"/>
  <c r="E172" i="237"/>
  <c r="R171" i="237"/>
  <c r="N171" i="237"/>
  <c r="J171" i="237"/>
  <c r="E171" i="237"/>
  <c r="R170" i="237"/>
  <c r="N170" i="237"/>
  <c r="J170" i="237"/>
  <c r="E170" i="237"/>
  <c r="R169" i="237"/>
  <c r="N169" i="237"/>
  <c r="J169" i="237"/>
  <c r="E169" i="237"/>
  <c r="R168" i="237"/>
  <c r="N168" i="237"/>
  <c r="J168" i="237"/>
  <c r="E168" i="237"/>
  <c r="R167" i="237"/>
  <c r="N167" i="237"/>
  <c r="J167" i="237"/>
  <c r="E167" i="237"/>
  <c r="R166" i="237"/>
  <c r="N166" i="237"/>
  <c r="J166" i="237"/>
  <c r="E166" i="237"/>
  <c r="R165" i="237"/>
  <c r="N165" i="237"/>
  <c r="J165" i="237"/>
  <c r="E165" i="237"/>
  <c r="R164" i="237"/>
  <c r="N164" i="237"/>
  <c r="J164" i="237"/>
  <c r="E164" i="237"/>
  <c r="R163" i="237"/>
  <c r="N163" i="237"/>
  <c r="J163" i="237"/>
  <c r="E163" i="237"/>
  <c r="Q162" i="237"/>
  <c r="M162" i="237"/>
  <c r="I162" i="237"/>
  <c r="E162" i="237"/>
  <c r="R161" i="237"/>
  <c r="N161" i="237"/>
  <c r="J161" i="237"/>
  <c r="E161" i="237"/>
  <c r="R160" i="237"/>
  <c r="N160" i="237"/>
  <c r="J160" i="237"/>
  <c r="E160" i="237"/>
  <c r="R159" i="237"/>
  <c r="N159" i="237"/>
  <c r="J159" i="237"/>
  <c r="E159" i="237"/>
  <c r="R158" i="237"/>
  <c r="N158" i="237"/>
  <c r="J158" i="237"/>
  <c r="E158" i="237"/>
  <c r="R157" i="237"/>
  <c r="N157" i="237"/>
  <c r="J157" i="237"/>
  <c r="E157" i="237"/>
  <c r="R156" i="237"/>
  <c r="N156" i="237"/>
  <c r="J156" i="237"/>
  <c r="E156" i="237"/>
  <c r="R155" i="237"/>
  <c r="N155" i="237"/>
  <c r="J155" i="237"/>
  <c r="E155" i="237"/>
  <c r="R154" i="237"/>
  <c r="N154" i="237"/>
  <c r="J154" i="237"/>
  <c r="E154" i="237"/>
  <c r="R153" i="237"/>
  <c r="N153" i="237"/>
  <c r="J153" i="237"/>
  <c r="E153" i="237"/>
  <c r="R152" i="237"/>
  <c r="N152" i="237"/>
  <c r="J152" i="237"/>
  <c r="E152" i="237"/>
  <c r="R151" i="237"/>
  <c r="N151" i="237"/>
  <c r="J151" i="237"/>
  <c r="E151" i="237"/>
  <c r="R150" i="237"/>
  <c r="N150" i="237"/>
  <c r="J150" i="237"/>
  <c r="E150" i="237"/>
  <c r="R149" i="237"/>
  <c r="N149" i="237"/>
  <c r="J149" i="237"/>
  <c r="E149" i="237"/>
  <c r="R148" i="237"/>
  <c r="N148" i="237"/>
  <c r="J148" i="237"/>
  <c r="E148" i="237"/>
  <c r="A148" i="237"/>
  <c r="R147" i="237"/>
  <c r="N147" i="237"/>
  <c r="J147" i="237"/>
  <c r="E147" i="237"/>
  <c r="A147" i="237"/>
  <c r="R146" i="237"/>
  <c r="N146" i="237"/>
  <c r="J146" i="237"/>
  <c r="E146" i="237"/>
  <c r="A146" i="237"/>
  <c r="R145" i="237"/>
  <c r="N145" i="237"/>
  <c r="J145" i="237"/>
  <c r="E145" i="237"/>
  <c r="A145" i="237"/>
  <c r="R144" i="237"/>
  <c r="N144" i="237"/>
  <c r="J144" i="237"/>
  <c r="E144" i="237"/>
  <c r="A144" i="237"/>
  <c r="R143" i="237"/>
  <c r="N143" i="237"/>
  <c r="J143" i="237"/>
  <c r="E143" i="237"/>
  <c r="A143" i="237"/>
  <c r="R142" i="237"/>
  <c r="N142" i="237"/>
  <c r="J142" i="237"/>
  <c r="E142" i="237"/>
  <c r="Q141" i="237"/>
  <c r="M141" i="237"/>
  <c r="I141" i="237"/>
  <c r="E141" i="237"/>
  <c r="A140" i="237"/>
  <c r="R69" i="237"/>
  <c r="N69" i="237"/>
  <c r="J69" i="237"/>
  <c r="F69" i="237"/>
  <c r="B69" i="237"/>
  <c r="R68" i="237"/>
  <c r="N68" i="237"/>
  <c r="J68" i="237"/>
  <c r="F68" i="237"/>
  <c r="B68" i="237"/>
  <c r="R67" i="237"/>
  <c r="N67" i="237"/>
  <c r="J67" i="237"/>
  <c r="F67" i="237"/>
  <c r="B67" i="237"/>
  <c r="R66" i="237"/>
  <c r="N66" i="237"/>
  <c r="J66" i="237"/>
  <c r="F66" i="237"/>
  <c r="B66" i="237"/>
  <c r="R65" i="237"/>
  <c r="N65" i="237"/>
  <c r="J65" i="237"/>
  <c r="F65" i="237"/>
  <c r="A65" i="237"/>
  <c r="R64" i="237"/>
  <c r="N64" i="237"/>
  <c r="J64" i="237"/>
  <c r="F64" i="237"/>
  <c r="B64" i="237"/>
  <c r="R63" i="237"/>
  <c r="N63" i="237"/>
  <c r="J63" i="237"/>
  <c r="F63" i="237"/>
  <c r="B63" i="237"/>
  <c r="R62" i="237"/>
  <c r="N62" i="237"/>
  <c r="J62" i="237"/>
  <c r="F62" i="237"/>
  <c r="B62" i="237"/>
  <c r="R61" i="237"/>
  <c r="N61" i="237"/>
  <c r="J61" i="237"/>
  <c r="E61" i="237"/>
  <c r="B61" i="237"/>
  <c r="R60" i="237"/>
  <c r="N60" i="237"/>
  <c r="J60" i="237"/>
  <c r="F60" i="237"/>
  <c r="B60" i="237"/>
  <c r="R59" i="237"/>
  <c r="N59" i="237"/>
  <c r="J59" i="237"/>
  <c r="F59" i="237"/>
  <c r="B59" i="237"/>
  <c r="R58" i="237"/>
  <c r="N58" i="237"/>
  <c r="J58" i="237"/>
  <c r="F58" i="237"/>
  <c r="B58" i="237"/>
  <c r="R57" i="237"/>
  <c r="N57" i="237"/>
  <c r="I57" i="237"/>
  <c r="F57" i="237"/>
  <c r="B57" i="237"/>
  <c r="R56" i="237"/>
  <c r="N56" i="237"/>
  <c r="J56" i="237"/>
  <c r="F56" i="237"/>
  <c r="B56" i="237"/>
  <c r="R55" i="237"/>
  <c r="N55" i="237"/>
  <c r="J55" i="237"/>
  <c r="F55" i="237"/>
  <c r="B55" i="237"/>
  <c r="R54" i="237"/>
  <c r="N54" i="237"/>
  <c r="J54" i="237"/>
  <c r="F54" i="237"/>
  <c r="B54" i="237"/>
  <c r="R53" i="237"/>
  <c r="M53" i="237"/>
  <c r="J53" i="237"/>
  <c r="F53" i="237"/>
  <c r="B53" i="237"/>
  <c r="R52" i="237"/>
  <c r="N52" i="237"/>
  <c r="J52" i="237"/>
  <c r="F52" i="237"/>
  <c r="B52" i="237"/>
  <c r="R51" i="237"/>
  <c r="N51" i="237"/>
  <c r="J51" i="237"/>
  <c r="F51" i="237"/>
  <c r="B51" i="237"/>
  <c r="R50" i="237"/>
  <c r="N50" i="237"/>
  <c r="J50" i="237"/>
  <c r="F50" i="237"/>
  <c r="B50" i="237"/>
  <c r="Q49" i="237"/>
  <c r="N49" i="237"/>
  <c r="J49" i="237"/>
  <c r="F49" i="237"/>
  <c r="B49" i="237"/>
  <c r="R48" i="237"/>
  <c r="N48" i="237"/>
  <c r="J48" i="237"/>
  <c r="F48" i="237"/>
  <c r="B48" i="237"/>
  <c r="R47" i="237"/>
  <c r="N47" i="237"/>
  <c r="J47" i="237"/>
  <c r="F47" i="237"/>
  <c r="B47" i="237"/>
  <c r="R46" i="237"/>
  <c r="N46" i="237"/>
  <c r="J46" i="237"/>
  <c r="F46" i="237"/>
  <c r="B46" i="237"/>
  <c r="R45" i="237"/>
  <c r="N45" i="237"/>
  <c r="J45" i="237"/>
  <c r="F45" i="237"/>
  <c r="B45" i="237"/>
  <c r="R44" i="237"/>
  <c r="N44" i="237"/>
  <c r="J44" i="237"/>
  <c r="F44" i="237"/>
  <c r="A44" i="237"/>
  <c r="R43" i="237"/>
  <c r="N43" i="237"/>
  <c r="J43" i="237"/>
  <c r="F43" i="237"/>
  <c r="B43" i="237"/>
  <c r="R42" i="237"/>
  <c r="N42" i="237"/>
  <c r="J42" i="237"/>
  <c r="F42" i="237"/>
  <c r="B42" i="237"/>
  <c r="R41" i="237"/>
  <c r="N41" i="237"/>
  <c r="J41" i="237"/>
  <c r="F41" i="237"/>
  <c r="B41" i="237"/>
  <c r="R40" i="237"/>
  <c r="N40" i="237"/>
  <c r="J40" i="237"/>
  <c r="E40" i="237"/>
  <c r="B40" i="237"/>
  <c r="R39" i="237"/>
  <c r="N39" i="237"/>
  <c r="J39" i="237"/>
  <c r="F39" i="237"/>
  <c r="B39" i="237"/>
  <c r="R38" i="237"/>
  <c r="N38" i="237"/>
  <c r="J38" i="237"/>
  <c r="F38" i="237"/>
  <c r="B38" i="237"/>
  <c r="R37" i="237"/>
  <c r="N37" i="237"/>
  <c r="J37" i="237"/>
  <c r="F37" i="237"/>
  <c r="B37" i="237"/>
  <c r="R36" i="237"/>
  <c r="N36" i="237"/>
  <c r="I36" i="237"/>
  <c r="F36" i="237"/>
  <c r="B36" i="237"/>
  <c r="R35" i="237"/>
  <c r="N35" i="237"/>
  <c r="J35" i="237"/>
  <c r="F35" i="237"/>
  <c r="B35" i="237"/>
  <c r="R34" i="237"/>
  <c r="N34" i="237"/>
  <c r="J34" i="237"/>
  <c r="F34" i="237"/>
  <c r="B34" i="237"/>
  <c r="R33" i="237"/>
  <c r="N33" i="237"/>
  <c r="J33" i="237"/>
  <c r="F33" i="237"/>
  <c r="B33" i="237"/>
  <c r="R32" i="237"/>
  <c r="M32" i="237"/>
  <c r="J32" i="237"/>
  <c r="F32" i="237"/>
  <c r="B32" i="237"/>
  <c r="R31" i="237"/>
  <c r="N31" i="237"/>
  <c r="J31" i="237"/>
  <c r="F31" i="237"/>
  <c r="B31" i="237"/>
  <c r="R30" i="237"/>
  <c r="N30" i="237"/>
  <c r="J30" i="237"/>
  <c r="F30" i="237"/>
  <c r="B30" i="237"/>
  <c r="R29" i="237"/>
  <c r="N29" i="237"/>
  <c r="J29" i="237"/>
  <c r="F29" i="237"/>
  <c r="B29" i="237"/>
  <c r="Q28" i="237"/>
  <c r="N28" i="237"/>
  <c r="J28" i="237"/>
  <c r="F28" i="237"/>
  <c r="B28" i="237"/>
  <c r="R27" i="237"/>
  <c r="N27" i="237"/>
  <c r="J27" i="237"/>
  <c r="F27" i="237"/>
  <c r="B27" i="237"/>
  <c r="R26" i="237"/>
  <c r="N26" i="237"/>
  <c r="J26" i="237"/>
  <c r="F26" i="237"/>
  <c r="B26" i="237"/>
  <c r="R25" i="237"/>
  <c r="N25" i="237"/>
  <c r="J25" i="237"/>
  <c r="F25" i="237"/>
  <c r="B25" i="237"/>
  <c r="R24" i="237"/>
  <c r="N24" i="237"/>
  <c r="J24" i="237"/>
  <c r="F24" i="237"/>
  <c r="B24" i="237"/>
  <c r="R23" i="237"/>
  <c r="N23" i="237"/>
  <c r="J23" i="237"/>
  <c r="F23" i="237"/>
  <c r="A23" i="237"/>
  <c r="R22" i="237"/>
  <c r="N22" i="237"/>
  <c r="J22" i="237"/>
  <c r="F22" i="237"/>
  <c r="R21" i="237"/>
  <c r="N21" i="237"/>
  <c r="J21" i="237"/>
  <c r="F21" i="237"/>
  <c r="R20" i="237"/>
  <c r="N20" i="237"/>
  <c r="J20" i="237"/>
  <c r="F20" i="237"/>
  <c r="R19" i="237"/>
  <c r="N19" i="237"/>
  <c r="J19" i="237"/>
  <c r="E19" i="237"/>
  <c r="R18" i="237"/>
  <c r="N18" i="237"/>
  <c r="J18" i="237"/>
  <c r="F18" i="237"/>
  <c r="R17" i="237"/>
  <c r="N17" i="237"/>
  <c r="J17" i="237"/>
  <c r="F17" i="237"/>
  <c r="R16" i="237"/>
  <c r="N16" i="237"/>
  <c r="J16" i="237"/>
  <c r="F16" i="237"/>
  <c r="R15" i="237"/>
  <c r="N15" i="237"/>
  <c r="I15" i="237"/>
  <c r="F15" i="237"/>
  <c r="R14" i="237"/>
  <c r="N14" i="237"/>
  <c r="J14" i="237"/>
  <c r="F14" i="237"/>
  <c r="R13" i="237"/>
  <c r="N13" i="237"/>
  <c r="J13" i="237"/>
  <c r="F13" i="237"/>
  <c r="R12" i="237"/>
  <c r="N12" i="237"/>
  <c r="J12" i="237"/>
  <c r="F12" i="237"/>
  <c r="R11" i="237"/>
  <c r="M11" i="237"/>
  <c r="J11" i="237"/>
  <c r="F11" i="237"/>
  <c r="R10" i="237"/>
  <c r="N10" i="237"/>
  <c r="J10" i="237"/>
  <c r="F10" i="237"/>
  <c r="R9" i="237"/>
  <c r="N9" i="237"/>
  <c r="J9" i="237"/>
  <c r="F9" i="237"/>
  <c r="R8" i="237"/>
  <c r="N8" i="237"/>
  <c r="J8" i="237"/>
  <c r="F8" i="237"/>
  <c r="Q7" i="237"/>
  <c r="N7" i="237"/>
  <c r="J7" i="237"/>
  <c r="F7" i="237"/>
  <c r="R6" i="237"/>
  <c r="N6" i="237"/>
  <c r="J6" i="237"/>
  <c r="F6" i="237"/>
  <c r="R5" i="237"/>
  <c r="N5" i="237"/>
  <c r="J5" i="237"/>
  <c r="F5" i="237"/>
  <c r="R4" i="237"/>
  <c r="N4" i="237"/>
  <c r="J4" i="237"/>
  <c r="F4" i="237"/>
  <c r="R3" i="237"/>
  <c r="N3" i="237"/>
  <c r="J3" i="237"/>
  <c r="F3" i="237"/>
  <c r="Q2" i="237"/>
  <c r="M2" i="237"/>
  <c r="I2" i="237"/>
  <c r="E2" i="237"/>
  <c r="A1" i="237"/>
  <c r="H1" i="210" s="1"/>
  <c r="E190" i="236"/>
  <c r="E189" i="236"/>
  <c r="E188" i="236"/>
  <c r="E187" i="236"/>
  <c r="E186" i="236"/>
  <c r="E185" i="236"/>
  <c r="E184" i="236"/>
  <c r="E183" i="236"/>
  <c r="R182" i="236"/>
  <c r="N182" i="236"/>
  <c r="J182" i="236"/>
  <c r="E182" i="236"/>
  <c r="R181" i="236"/>
  <c r="N181" i="236"/>
  <c r="J181" i="236"/>
  <c r="E181" i="236"/>
  <c r="R180" i="236"/>
  <c r="N180" i="236"/>
  <c r="J180" i="236"/>
  <c r="E180" i="236"/>
  <c r="R179" i="236"/>
  <c r="N179" i="236"/>
  <c r="J179" i="236"/>
  <c r="E179" i="236"/>
  <c r="R178" i="236"/>
  <c r="N178" i="236"/>
  <c r="J178" i="236"/>
  <c r="E178" i="236"/>
  <c r="R177" i="236"/>
  <c r="N177" i="236"/>
  <c r="J177" i="236"/>
  <c r="E177" i="236"/>
  <c r="R176" i="236"/>
  <c r="N176" i="236"/>
  <c r="J176" i="236"/>
  <c r="E176" i="236"/>
  <c r="R175" i="236"/>
  <c r="N175" i="236"/>
  <c r="J175" i="236"/>
  <c r="E175" i="236"/>
  <c r="R174" i="236"/>
  <c r="N174" i="236"/>
  <c r="J174" i="236"/>
  <c r="E174" i="236"/>
  <c r="R173" i="236"/>
  <c r="N173" i="236"/>
  <c r="J173" i="236"/>
  <c r="E173" i="236"/>
  <c r="R172" i="236"/>
  <c r="N172" i="236"/>
  <c r="J172" i="236"/>
  <c r="E172" i="236"/>
  <c r="R171" i="236"/>
  <c r="N171" i="236"/>
  <c r="J171" i="236"/>
  <c r="E171" i="236"/>
  <c r="R170" i="236"/>
  <c r="N170" i="236"/>
  <c r="J170" i="236"/>
  <c r="E170" i="236"/>
  <c r="R169" i="236"/>
  <c r="N169" i="236"/>
  <c r="J169" i="236"/>
  <c r="E169" i="236"/>
  <c r="R168" i="236"/>
  <c r="N168" i="236"/>
  <c r="J168" i="236"/>
  <c r="E168" i="236"/>
  <c r="R167" i="236"/>
  <c r="N167" i="236"/>
  <c r="J167" i="236"/>
  <c r="E167" i="236"/>
  <c r="R166" i="236"/>
  <c r="N166" i="236"/>
  <c r="J166" i="236"/>
  <c r="E166" i="236"/>
  <c r="R165" i="236"/>
  <c r="N165" i="236"/>
  <c r="J165" i="236"/>
  <c r="E165" i="236"/>
  <c r="R164" i="236"/>
  <c r="N164" i="236"/>
  <c r="J164" i="236"/>
  <c r="E164" i="236"/>
  <c r="R163" i="236"/>
  <c r="N163" i="236"/>
  <c r="J163" i="236"/>
  <c r="E163" i="236"/>
  <c r="Q162" i="236"/>
  <c r="M162" i="236"/>
  <c r="I162" i="236"/>
  <c r="E162" i="236"/>
  <c r="R161" i="236"/>
  <c r="N161" i="236"/>
  <c r="J161" i="236"/>
  <c r="E161" i="236"/>
  <c r="R160" i="236"/>
  <c r="N160" i="236"/>
  <c r="J160" i="236"/>
  <c r="E160" i="236"/>
  <c r="R159" i="236"/>
  <c r="N159" i="236"/>
  <c r="J159" i="236"/>
  <c r="E159" i="236"/>
  <c r="R158" i="236"/>
  <c r="N158" i="236"/>
  <c r="J158" i="236"/>
  <c r="E158" i="236"/>
  <c r="R157" i="236"/>
  <c r="N157" i="236"/>
  <c r="J157" i="236"/>
  <c r="E157" i="236"/>
  <c r="R156" i="236"/>
  <c r="N156" i="236"/>
  <c r="J156" i="236"/>
  <c r="E156" i="236"/>
  <c r="R155" i="236"/>
  <c r="N155" i="236"/>
  <c r="J155" i="236"/>
  <c r="E155" i="236"/>
  <c r="R154" i="236"/>
  <c r="N154" i="236"/>
  <c r="J154" i="236"/>
  <c r="E154" i="236"/>
  <c r="R153" i="236"/>
  <c r="N153" i="236"/>
  <c r="J153" i="236"/>
  <c r="E153" i="236"/>
  <c r="R152" i="236"/>
  <c r="N152" i="236"/>
  <c r="J152" i="236"/>
  <c r="E152" i="236"/>
  <c r="R151" i="236"/>
  <c r="N151" i="236"/>
  <c r="J151" i="236"/>
  <c r="E151" i="236"/>
  <c r="R150" i="236"/>
  <c r="N150" i="236"/>
  <c r="J150" i="236"/>
  <c r="E150" i="236"/>
  <c r="R149" i="236"/>
  <c r="N149" i="236"/>
  <c r="J149" i="236"/>
  <c r="E149" i="236"/>
  <c r="R148" i="236"/>
  <c r="N148" i="236"/>
  <c r="J148" i="236"/>
  <c r="E148" i="236"/>
  <c r="A148" i="236"/>
  <c r="R147" i="236"/>
  <c r="N147" i="236"/>
  <c r="J147" i="236"/>
  <c r="E147" i="236"/>
  <c r="A147" i="236"/>
  <c r="R146" i="236"/>
  <c r="N146" i="236"/>
  <c r="J146" i="236"/>
  <c r="E146" i="236"/>
  <c r="A146" i="236"/>
  <c r="R145" i="236"/>
  <c r="N145" i="236"/>
  <c r="J145" i="236"/>
  <c r="E145" i="236"/>
  <c r="A145" i="236"/>
  <c r="R144" i="236"/>
  <c r="N144" i="236"/>
  <c r="J144" i="236"/>
  <c r="E144" i="236"/>
  <c r="A144" i="236"/>
  <c r="R143" i="236"/>
  <c r="N143" i="236"/>
  <c r="J143" i="236"/>
  <c r="E143" i="236"/>
  <c r="A143" i="236"/>
  <c r="R142" i="236"/>
  <c r="N142" i="236"/>
  <c r="J142" i="236"/>
  <c r="E142" i="236"/>
  <c r="Q141" i="236"/>
  <c r="M141" i="236"/>
  <c r="I141" i="236"/>
  <c r="E141" i="236"/>
  <c r="A140" i="236"/>
  <c r="R69" i="236"/>
  <c r="N69" i="236"/>
  <c r="J69" i="236"/>
  <c r="F69" i="236"/>
  <c r="B69" i="236"/>
  <c r="R68" i="236"/>
  <c r="N68" i="236"/>
  <c r="J68" i="236"/>
  <c r="F68" i="236"/>
  <c r="B68" i="236"/>
  <c r="R67" i="236"/>
  <c r="N67" i="236"/>
  <c r="J67" i="236"/>
  <c r="F67" i="236"/>
  <c r="B67" i="236"/>
  <c r="R66" i="236"/>
  <c r="N66" i="236"/>
  <c r="J66" i="236"/>
  <c r="F66" i="236"/>
  <c r="B66" i="236"/>
  <c r="R65" i="236"/>
  <c r="N65" i="236"/>
  <c r="J65" i="236"/>
  <c r="F65" i="236"/>
  <c r="A65" i="236"/>
  <c r="R64" i="236"/>
  <c r="N64" i="236"/>
  <c r="J64" i="236"/>
  <c r="F64" i="236"/>
  <c r="B64" i="236"/>
  <c r="R63" i="236"/>
  <c r="N63" i="236"/>
  <c r="J63" i="236"/>
  <c r="F63" i="236"/>
  <c r="B63" i="236"/>
  <c r="R62" i="236"/>
  <c r="N62" i="236"/>
  <c r="J62" i="236"/>
  <c r="F62" i="236"/>
  <c r="B62" i="236"/>
  <c r="R61" i="236"/>
  <c r="N61" i="236"/>
  <c r="J61" i="236"/>
  <c r="E61" i="236"/>
  <c r="B61" i="236"/>
  <c r="R60" i="236"/>
  <c r="N60" i="236"/>
  <c r="J60" i="236"/>
  <c r="F60" i="236"/>
  <c r="B60" i="236"/>
  <c r="R59" i="236"/>
  <c r="N59" i="236"/>
  <c r="J59" i="236"/>
  <c r="F59" i="236"/>
  <c r="B59" i="236"/>
  <c r="R58" i="236"/>
  <c r="N58" i="236"/>
  <c r="J58" i="236"/>
  <c r="F58" i="236"/>
  <c r="B58" i="236"/>
  <c r="R57" i="236"/>
  <c r="N57" i="236"/>
  <c r="I57" i="236"/>
  <c r="F57" i="236"/>
  <c r="B57" i="236"/>
  <c r="R56" i="236"/>
  <c r="N56" i="236"/>
  <c r="J56" i="236"/>
  <c r="F56" i="236"/>
  <c r="B56" i="236"/>
  <c r="R55" i="236"/>
  <c r="N55" i="236"/>
  <c r="J55" i="236"/>
  <c r="F55" i="236"/>
  <c r="B55" i="236"/>
  <c r="R54" i="236"/>
  <c r="N54" i="236"/>
  <c r="J54" i="236"/>
  <c r="F54" i="236"/>
  <c r="B54" i="236"/>
  <c r="R53" i="236"/>
  <c r="M53" i="236"/>
  <c r="J53" i="236"/>
  <c r="F53" i="236"/>
  <c r="B53" i="236"/>
  <c r="R52" i="236"/>
  <c r="N52" i="236"/>
  <c r="J52" i="236"/>
  <c r="F52" i="236"/>
  <c r="B52" i="236"/>
  <c r="R51" i="236"/>
  <c r="N51" i="236"/>
  <c r="J51" i="236"/>
  <c r="F51" i="236"/>
  <c r="B51" i="236"/>
  <c r="R50" i="236"/>
  <c r="N50" i="236"/>
  <c r="J50" i="236"/>
  <c r="F50" i="236"/>
  <c r="B50" i="236"/>
  <c r="Q49" i="236"/>
  <c r="N49" i="236"/>
  <c r="J49" i="236"/>
  <c r="F49" i="236"/>
  <c r="B49" i="236"/>
  <c r="R48" i="236"/>
  <c r="N48" i="236"/>
  <c r="J48" i="236"/>
  <c r="F48" i="236"/>
  <c r="B48" i="236"/>
  <c r="R47" i="236"/>
  <c r="N47" i="236"/>
  <c r="J47" i="236"/>
  <c r="F47" i="236"/>
  <c r="B47" i="236"/>
  <c r="R46" i="236"/>
  <c r="N46" i="236"/>
  <c r="J46" i="236"/>
  <c r="F46" i="236"/>
  <c r="B46" i="236"/>
  <c r="R45" i="236"/>
  <c r="N45" i="236"/>
  <c r="J45" i="236"/>
  <c r="F45" i="236"/>
  <c r="B45" i="236"/>
  <c r="R44" i="236"/>
  <c r="N44" i="236"/>
  <c r="J44" i="236"/>
  <c r="F44" i="236"/>
  <c r="A44" i="236"/>
  <c r="R43" i="236"/>
  <c r="N43" i="236"/>
  <c r="J43" i="236"/>
  <c r="F43" i="236"/>
  <c r="B43" i="236"/>
  <c r="R42" i="236"/>
  <c r="N42" i="236"/>
  <c r="J42" i="236"/>
  <c r="F42" i="236"/>
  <c r="B42" i="236"/>
  <c r="R41" i="236"/>
  <c r="N41" i="236"/>
  <c r="J41" i="236"/>
  <c r="F41" i="236"/>
  <c r="B41" i="236"/>
  <c r="R40" i="236"/>
  <c r="N40" i="236"/>
  <c r="J40" i="236"/>
  <c r="E40" i="236"/>
  <c r="B40" i="236"/>
  <c r="R39" i="236"/>
  <c r="N39" i="236"/>
  <c r="J39" i="236"/>
  <c r="F39" i="236"/>
  <c r="B39" i="236"/>
  <c r="R38" i="236"/>
  <c r="N38" i="236"/>
  <c r="J38" i="236"/>
  <c r="F38" i="236"/>
  <c r="B38" i="236"/>
  <c r="R37" i="236"/>
  <c r="N37" i="236"/>
  <c r="J37" i="236"/>
  <c r="F37" i="236"/>
  <c r="B37" i="236"/>
  <c r="R36" i="236"/>
  <c r="N36" i="236"/>
  <c r="I36" i="236"/>
  <c r="F36" i="236"/>
  <c r="B36" i="236"/>
  <c r="R35" i="236"/>
  <c r="N35" i="236"/>
  <c r="J35" i="236"/>
  <c r="F35" i="236"/>
  <c r="B35" i="236"/>
  <c r="R34" i="236"/>
  <c r="N34" i="236"/>
  <c r="J34" i="236"/>
  <c r="F34" i="236"/>
  <c r="B34" i="236"/>
  <c r="R33" i="236"/>
  <c r="N33" i="236"/>
  <c r="J33" i="236"/>
  <c r="F33" i="236"/>
  <c r="B33" i="236"/>
  <c r="R32" i="236"/>
  <c r="M32" i="236"/>
  <c r="J32" i="236"/>
  <c r="F32" i="236"/>
  <c r="B32" i="236"/>
  <c r="R31" i="236"/>
  <c r="N31" i="236"/>
  <c r="J31" i="236"/>
  <c r="F31" i="236"/>
  <c r="B31" i="236"/>
  <c r="R30" i="236"/>
  <c r="N30" i="236"/>
  <c r="J30" i="236"/>
  <c r="F30" i="236"/>
  <c r="B30" i="236"/>
  <c r="R29" i="236"/>
  <c r="N29" i="236"/>
  <c r="J29" i="236"/>
  <c r="F29" i="236"/>
  <c r="B29" i="236"/>
  <c r="Q28" i="236"/>
  <c r="N28" i="236"/>
  <c r="J28" i="236"/>
  <c r="F28" i="236"/>
  <c r="B28" i="236"/>
  <c r="R27" i="236"/>
  <c r="N27" i="236"/>
  <c r="J27" i="236"/>
  <c r="F27" i="236"/>
  <c r="B27" i="236"/>
  <c r="R26" i="236"/>
  <c r="N26" i="236"/>
  <c r="J26" i="236"/>
  <c r="F26" i="236"/>
  <c r="B26" i="236"/>
  <c r="R25" i="236"/>
  <c r="N25" i="236"/>
  <c r="J25" i="236"/>
  <c r="F25" i="236"/>
  <c r="B25" i="236"/>
  <c r="R24" i="236"/>
  <c r="N24" i="236"/>
  <c r="J24" i="236"/>
  <c r="F24" i="236"/>
  <c r="B24" i="236"/>
  <c r="R23" i="236"/>
  <c r="N23" i="236"/>
  <c r="J23" i="236"/>
  <c r="F23" i="236"/>
  <c r="A23" i="236"/>
  <c r="R22" i="236"/>
  <c r="N22" i="236"/>
  <c r="J22" i="236"/>
  <c r="F22" i="236"/>
  <c r="R21" i="236"/>
  <c r="N21" i="236"/>
  <c r="J21" i="236"/>
  <c r="F21" i="236"/>
  <c r="R20" i="236"/>
  <c r="N20" i="236"/>
  <c r="J20" i="236"/>
  <c r="F20" i="236"/>
  <c r="R19" i="236"/>
  <c r="N19" i="236"/>
  <c r="J19" i="236"/>
  <c r="E19" i="236"/>
  <c r="R18" i="236"/>
  <c r="N18" i="236"/>
  <c r="J18" i="236"/>
  <c r="F18" i="236"/>
  <c r="R17" i="236"/>
  <c r="N17" i="236"/>
  <c r="J17" i="236"/>
  <c r="F17" i="236"/>
  <c r="R16" i="236"/>
  <c r="N16" i="236"/>
  <c r="J16" i="236"/>
  <c r="F16" i="236"/>
  <c r="R15" i="236"/>
  <c r="N15" i="236"/>
  <c r="I15" i="236"/>
  <c r="F15" i="236"/>
  <c r="R14" i="236"/>
  <c r="N14" i="236"/>
  <c r="J14" i="236"/>
  <c r="F14" i="236"/>
  <c r="R13" i="236"/>
  <c r="N13" i="236"/>
  <c r="J13" i="236"/>
  <c r="F13" i="236"/>
  <c r="R12" i="236"/>
  <c r="N12" i="236"/>
  <c r="J12" i="236"/>
  <c r="F12" i="236"/>
  <c r="R11" i="236"/>
  <c r="M11" i="236"/>
  <c r="J11" i="236"/>
  <c r="F11" i="236"/>
  <c r="R10" i="236"/>
  <c r="N10" i="236"/>
  <c r="J10" i="236"/>
  <c r="F10" i="236"/>
  <c r="R9" i="236"/>
  <c r="N9" i="236"/>
  <c r="J9" i="236"/>
  <c r="F9" i="236"/>
  <c r="R8" i="236"/>
  <c r="N8" i="236"/>
  <c r="J8" i="236"/>
  <c r="F8" i="236"/>
  <c r="Q7" i="236"/>
  <c r="N7" i="236"/>
  <c r="J7" i="236"/>
  <c r="F7" i="236"/>
  <c r="R6" i="236"/>
  <c r="N6" i="236"/>
  <c r="J6" i="236"/>
  <c r="F6" i="236"/>
  <c r="R5" i="236"/>
  <c r="N5" i="236"/>
  <c r="J5" i="236"/>
  <c r="F5" i="236"/>
  <c r="R4" i="236"/>
  <c r="N4" i="236"/>
  <c r="J4" i="236"/>
  <c r="F4" i="236"/>
  <c r="R3" i="236"/>
  <c r="N3" i="236"/>
  <c r="J3" i="236"/>
  <c r="F3" i="236"/>
  <c r="Q2" i="236"/>
  <c r="M2" i="236"/>
  <c r="I2" i="236"/>
  <c r="E2" i="236"/>
  <c r="A1" i="236"/>
  <c r="F1" i="210" s="1"/>
  <c r="E190" i="235"/>
  <c r="E189" i="235"/>
  <c r="E188" i="235"/>
  <c r="E187" i="235"/>
  <c r="E186" i="235"/>
  <c r="E185" i="235"/>
  <c r="E184" i="235"/>
  <c r="E183" i="235"/>
  <c r="R182" i="235"/>
  <c r="N182" i="235"/>
  <c r="J182" i="235"/>
  <c r="E182" i="235"/>
  <c r="R181" i="235"/>
  <c r="N181" i="235"/>
  <c r="J181" i="235"/>
  <c r="E181" i="235"/>
  <c r="R180" i="235"/>
  <c r="N180" i="235"/>
  <c r="J180" i="235"/>
  <c r="E180" i="235"/>
  <c r="R179" i="235"/>
  <c r="N179" i="235"/>
  <c r="J179" i="235"/>
  <c r="E179" i="235"/>
  <c r="R178" i="235"/>
  <c r="N178" i="235"/>
  <c r="J178" i="235"/>
  <c r="E178" i="235"/>
  <c r="R177" i="235"/>
  <c r="N177" i="235"/>
  <c r="J177" i="235"/>
  <c r="E177" i="235"/>
  <c r="R176" i="235"/>
  <c r="N176" i="235"/>
  <c r="J176" i="235"/>
  <c r="E176" i="235"/>
  <c r="R175" i="235"/>
  <c r="N175" i="235"/>
  <c r="J175" i="235"/>
  <c r="E175" i="235"/>
  <c r="R174" i="235"/>
  <c r="N174" i="235"/>
  <c r="J174" i="235"/>
  <c r="E174" i="235"/>
  <c r="R173" i="235"/>
  <c r="N173" i="235"/>
  <c r="J173" i="235"/>
  <c r="E173" i="235"/>
  <c r="R172" i="235"/>
  <c r="N172" i="235"/>
  <c r="J172" i="235"/>
  <c r="E172" i="235"/>
  <c r="R171" i="235"/>
  <c r="N171" i="235"/>
  <c r="J171" i="235"/>
  <c r="E171" i="235"/>
  <c r="R170" i="235"/>
  <c r="N170" i="235"/>
  <c r="J170" i="235"/>
  <c r="E170" i="235"/>
  <c r="R169" i="235"/>
  <c r="N169" i="235"/>
  <c r="J169" i="235"/>
  <c r="E169" i="235"/>
  <c r="R168" i="235"/>
  <c r="N168" i="235"/>
  <c r="J168" i="235"/>
  <c r="E168" i="235"/>
  <c r="R167" i="235"/>
  <c r="N167" i="235"/>
  <c r="J167" i="235"/>
  <c r="E167" i="235"/>
  <c r="R166" i="235"/>
  <c r="N166" i="235"/>
  <c r="J166" i="235"/>
  <c r="E166" i="235"/>
  <c r="R165" i="235"/>
  <c r="N165" i="235"/>
  <c r="J165" i="235"/>
  <c r="E165" i="235"/>
  <c r="R164" i="235"/>
  <c r="N164" i="235"/>
  <c r="J164" i="235"/>
  <c r="E164" i="235"/>
  <c r="R163" i="235"/>
  <c r="N163" i="235"/>
  <c r="J163" i="235"/>
  <c r="E163" i="235"/>
  <c r="Q162" i="235"/>
  <c r="M162" i="235"/>
  <c r="I162" i="235"/>
  <c r="E162" i="235"/>
  <c r="R161" i="235"/>
  <c r="N161" i="235"/>
  <c r="J161" i="235"/>
  <c r="E161" i="235"/>
  <c r="R160" i="235"/>
  <c r="N160" i="235"/>
  <c r="J160" i="235"/>
  <c r="E160" i="235"/>
  <c r="R159" i="235"/>
  <c r="N159" i="235"/>
  <c r="J159" i="235"/>
  <c r="E159" i="235"/>
  <c r="R158" i="235"/>
  <c r="N158" i="235"/>
  <c r="J158" i="235"/>
  <c r="E158" i="235"/>
  <c r="R157" i="235"/>
  <c r="N157" i="235"/>
  <c r="J157" i="235"/>
  <c r="E157" i="235"/>
  <c r="R156" i="235"/>
  <c r="N156" i="235"/>
  <c r="J156" i="235"/>
  <c r="E156" i="235"/>
  <c r="R155" i="235"/>
  <c r="N155" i="235"/>
  <c r="J155" i="235"/>
  <c r="E155" i="235"/>
  <c r="R154" i="235"/>
  <c r="N154" i="235"/>
  <c r="J154" i="235"/>
  <c r="E154" i="235"/>
  <c r="R153" i="235"/>
  <c r="N153" i="235"/>
  <c r="J153" i="235"/>
  <c r="E153" i="235"/>
  <c r="R152" i="235"/>
  <c r="N152" i="235"/>
  <c r="J152" i="235"/>
  <c r="E152" i="235"/>
  <c r="R151" i="235"/>
  <c r="N151" i="235"/>
  <c r="J151" i="235"/>
  <c r="E151" i="235"/>
  <c r="R150" i="235"/>
  <c r="N150" i="235"/>
  <c r="J150" i="235"/>
  <c r="E150" i="235"/>
  <c r="R149" i="235"/>
  <c r="N149" i="235"/>
  <c r="J149" i="235"/>
  <c r="E149" i="235"/>
  <c r="R148" i="235"/>
  <c r="N148" i="235"/>
  <c r="J148" i="235"/>
  <c r="E148" i="235"/>
  <c r="A148" i="235"/>
  <c r="R147" i="235"/>
  <c r="N147" i="235"/>
  <c r="J147" i="235"/>
  <c r="E147" i="235"/>
  <c r="A147" i="235"/>
  <c r="R146" i="235"/>
  <c r="N146" i="235"/>
  <c r="J146" i="235"/>
  <c r="E146" i="235"/>
  <c r="A146" i="235"/>
  <c r="R145" i="235"/>
  <c r="N145" i="235"/>
  <c r="J145" i="235"/>
  <c r="E145" i="235"/>
  <c r="A145" i="235"/>
  <c r="R144" i="235"/>
  <c r="N144" i="235"/>
  <c r="J144" i="235"/>
  <c r="E144" i="235"/>
  <c r="A144" i="235"/>
  <c r="R143" i="235"/>
  <c r="N143" i="235"/>
  <c r="J143" i="235"/>
  <c r="E143" i="235"/>
  <c r="A143" i="235"/>
  <c r="R142" i="235"/>
  <c r="N142" i="235"/>
  <c r="J142" i="235"/>
  <c r="E142" i="235"/>
  <c r="Q141" i="235"/>
  <c r="M141" i="235"/>
  <c r="I141" i="235"/>
  <c r="E141" i="235"/>
  <c r="A140" i="235"/>
  <c r="R69" i="235"/>
  <c r="N69" i="235"/>
  <c r="J69" i="235"/>
  <c r="F69" i="235"/>
  <c r="B69" i="235"/>
  <c r="R68" i="235"/>
  <c r="N68" i="235"/>
  <c r="J68" i="235"/>
  <c r="F68" i="235"/>
  <c r="B68" i="235"/>
  <c r="R67" i="235"/>
  <c r="N67" i="235"/>
  <c r="J67" i="235"/>
  <c r="F67" i="235"/>
  <c r="B67" i="235"/>
  <c r="R66" i="235"/>
  <c r="N66" i="235"/>
  <c r="J66" i="235"/>
  <c r="F66" i="235"/>
  <c r="B66" i="235"/>
  <c r="R65" i="235"/>
  <c r="N65" i="235"/>
  <c r="J65" i="235"/>
  <c r="F65" i="235"/>
  <c r="A65" i="235"/>
  <c r="R64" i="235"/>
  <c r="N64" i="235"/>
  <c r="J64" i="235"/>
  <c r="F64" i="235"/>
  <c r="B64" i="235"/>
  <c r="R63" i="235"/>
  <c r="N63" i="235"/>
  <c r="J63" i="235"/>
  <c r="F63" i="235"/>
  <c r="B63" i="235"/>
  <c r="R62" i="235"/>
  <c r="N62" i="235"/>
  <c r="J62" i="235"/>
  <c r="F62" i="235"/>
  <c r="B62" i="235"/>
  <c r="R61" i="235"/>
  <c r="N61" i="235"/>
  <c r="J61" i="235"/>
  <c r="E61" i="235"/>
  <c r="B61" i="235"/>
  <c r="R60" i="235"/>
  <c r="N60" i="235"/>
  <c r="J60" i="235"/>
  <c r="F60" i="235"/>
  <c r="B60" i="235"/>
  <c r="R59" i="235"/>
  <c r="N59" i="235"/>
  <c r="J59" i="235"/>
  <c r="F59" i="235"/>
  <c r="B59" i="235"/>
  <c r="R58" i="235"/>
  <c r="N58" i="235"/>
  <c r="J58" i="235"/>
  <c r="F58" i="235"/>
  <c r="B58" i="235"/>
  <c r="R57" i="235"/>
  <c r="N57" i="235"/>
  <c r="I57" i="235"/>
  <c r="F57" i="235"/>
  <c r="B57" i="235"/>
  <c r="R56" i="235"/>
  <c r="N56" i="235"/>
  <c r="J56" i="235"/>
  <c r="F56" i="235"/>
  <c r="B56" i="235"/>
  <c r="R55" i="235"/>
  <c r="N55" i="235"/>
  <c r="J55" i="235"/>
  <c r="F55" i="235"/>
  <c r="B55" i="235"/>
  <c r="R54" i="235"/>
  <c r="N54" i="235"/>
  <c r="J54" i="235"/>
  <c r="F54" i="235"/>
  <c r="B54" i="235"/>
  <c r="R53" i="235"/>
  <c r="M53" i="235"/>
  <c r="J53" i="235"/>
  <c r="F53" i="235"/>
  <c r="B53" i="235"/>
  <c r="R52" i="235"/>
  <c r="N52" i="235"/>
  <c r="J52" i="235"/>
  <c r="F52" i="235"/>
  <c r="B52" i="235"/>
  <c r="R51" i="235"/>
  <c r="N51" i="235"/>
  <c r="J51" i="235"/>
  <c r="F51" i="235"/>
  <c r="B51" i="235"/>
  <c r="R50" i="235"/>
  <c r="N50" i="235"/>
  <c r="J50" i="235"/>
  <c r="F50" i="235"/>
  <c r="B50" i="235"/>
  <c r="Q49" i="235"/>
  <c r="N49" i="235"/>
  <c r="J49" i="235"/>
  <c r="F49" i="235"/>
  <c r="B49" i="235"/>
  <c r="R48" i="235"/>
  <c r="N48" i="235"/>
  <c r="J48" i="235"/>
  <c r="F48" i="235"/>
  <c r="B48" i="235"/>
  <c r="R47" i="235"/>
  <c r="N47" i="235"/>
  <c r="J47" i="235"/>
  <c r="F47" i="235"/>
  <c r="B47" i="235"/>
  <c r="R46" i="235"/>
  <c r="N46" i="235"/>
  <c r="J46" i="235"/>
  <c r="F46" i="235"/>
  <c r="B46" i="235"/>
  <c r="R45" i="235"/>
  <c r="N45" i="235"/>
  <c r="J45" i="235"/>
  <c r="F45" i="235"/>
  <c r="B45" i="235"/>
  <c r="R44" i="235"/>
  <c r="N44" i="235"/>
  <c r="J44" i="235"/>
  <c r="F44" i="235"/>
  <c r="A44" i="235"/>
  <c r="R43" i="235"/>
  <c r="N43" i="235"/>
  <c r="J43" i="235"/>
  <c r="F43" i="235"/>
  <c r="B43" i="235"/>
  <c r="R42" i="235"/>
  <c r="N42" i="235"/>
  <c r="J42" i="235"/>
  <c r="F42" i="235"/>
  <c r="B42" i="235"/>
  <c r="R41" i="235"/>
  <c r="N41" i="235"/>
  <c r="J41" i="235"/>
  <c r="F41" i="235"/>
  <c r="B41" i="235"/>
  <c r="R40" i="235"/>
  <c r="N40" i="235"/>
  <c r="J40" i="235"/>
  <c r="E40" i="235"/>
  <c r="B40" i="235"/>
  <c r="R39" i="235"/>
  <c r="N39" i="235"/>
  <c r="J39" i="235"/>
  <c r="F39" i="235"/>
  <c r="B39" i="235"/>
  <c r="R38" i="235"/>
  <c r="N38" i="235"/>
  <c r="J38" i="235"/>
  <c r="F38" i="235"/>
  <c r="B38" i="235"/>
  <c r="R37" i="235"/>
  <c r="N37" i="235"/>
  <c r="J37" i="235"/>
  <c r="F37" i="235"/>
  <c r="B37" i="235"/>
  <c r="R36" i="235"/>
  <c r="N36" i="235"/>
  <c r="I36" i="235"/>
  <c r="F36" i="235"/>
  <c r="B36" i="235"/>
  <c r="R35" i="235"/>
  <c r="N35" i="235"/>
  <c r="J35" i="235"/>
  <c r="F35" i="235"/>
  <c r="B35" i="235"/>
  <c r="R34" i="235"/>
  <c r="N34" i="235"/>
  <c r="J34" i="235"/>
  <c r="F34" i="235"/>
  <c r="B34" i="235"/>
  <c r="R33" i="235"/>
  <c r="N33" i="235"/>
  <c r="J33" i="235"/>
  <c r="F33" i="235"/>
  <c r="B33" i="235"/>
  <c r="R32" i="235"/>
  <c r="M32" i="235"/>
  <c r="J32" i="235"/>
  <c r="F32" i="235"/>
  <c r="B32" i="235"/>
  <c r="R31" i="235"/>
  <c r="N31" i="235"/>
  <c r="J31" i="235"/>
  <c r="F31" i="235"/>
  <c r="B31" i="235"/>
  <c r="R30" i="235"/>
  <c r="N30" i="235"/>
  <c r="J30" i="235"/>
  <c r="F30" i="235"/>
  <c r="B30" i="235"/>
  <c r="R29" i="235"/>
  <c r="N29" i="235"/>
  <c r="J29" i="235"/>
  <c r="F29" i="235"/>
  <c r="B29" i="235"/>
  <c r="Q28" i="235"/>
  <c r="N28" i="235"/>
  <c r="J28" i="235"/>
  <c r="F28" i="235"/>
  <c r="B28" i="235"/>
  <c r="R27" i="235"/>
  <c r="N27" i="235"/>
  <c r="J27" i="235"/>
  <c r="F27" i="235"/>
  <c r="B27" i="235"/>
  <c r="R26" i="235"/>
  <c r="N26" i="235"/>
  <c r="J26" i="235"/>
  <c r="F26" i="235"/>
  <c r="B26" i="235"/>
  <c r="R25" i="235"/>
  <c r="N25" i="235"/>
  <c r="J25" i="235"/>
  <c r="F25" i="235"/>
  <c r="B25" i="235"/>
  <c r="R24" i="235"/>
  <c r="N24" i="235"/>
  <c r="J24" i="235"/>
  <c r="F24" i="235"/>
  <c r="B24" i="235"/>
  <c r="R23" i="235"/>
  <c r="N23" i="235"/>
  <c r="J23" i="235"/>
  <c r="F23" i="235"/>
  <c r="A23" i="235"/>
  <c r="R22" i="235"/>
  <c r="N22" i="235"/>
  <c r="J22" i="235"/>
  <c r="F22" i="235"/>
  <c r="R21" i="235"/>
  <c r="N21" i="235"/>
  <c r="J21" i="235"/>
  <c r="F21" i="235"/>
  <c r="R20" i="235"/>
  <c r="N20" i="235"/>
  <c r="J20" i="235"/>
  <c r="F20" i="235"/>
  <c r="R19" i="235"/>
  <c r="N19" i="235"/>
  <c r="J19" i="235"/>
  <c r="E19" i="235"/>
  <c r="R18" i="235"/>
  <c r="N18" i="235"/>
  <c r="J18" i="235"/>
  <c r="F18" i="235"/>
  <c r="R17" i="235"/>
  <c r="N17" i="235"/>
  <c r="J17" i="235"/>
  <c r="F17" i="235"/>
  <c r="R16" i="235"/>
  <c r="N16" i="235"/>
  <c r="J16" i="235"/>
  <c r="F16" i="235"/>
  <c r="R15" i="235"/>
  <c r="N15" i="235"/>
  <c r="I15" i="235"/>
  <c r="F15" i="235"/>
  <c r="R14" i="235"/>
  <c r="N14" i="235"/>
  <c r="J14" i="235"/>
  <c r="F14" i="235"/>
  <c r="R13" i="235"/>
  <c r="N13" i="235"/>
  <c r="J13" i="235"/>
  <c r="F13" i="235"/>
  <c r="R12" i="235"/>
  <c r="N12" i="235"/>
  <c r="J12" i="235"/>
  <c r="F12" i="235"/>
  <c r="R11" i="235"/>
  <c r="M11" i="235"/>
  <c r="J11" i="235"/>
  <c r="F11" i="235"/>
  <c r="R10" i="235"/>
  <c r="N10" i="235"/>
  <c r="J10" i="235"/>
  <c r="F10" i="235"/>
  <c r="R9" i="235"/>
  <c r="N9" i="235"/>
  <c r="J9" i="235"/>
  <c r="F9" i="235"/>
  <c r="R8" i="235"/>
  <c r="N8" i="235"/>
  <c r="J8" i="235"/>
  <c r="F8" i="235"/>
  <c r="Q7" i="235"/>
  <c r="N7" i="235"/>
  <c r="J7" i="235"/>
  <c r="F7" i="235"/>
  <c r="R6" i="235"/>
  <c r="N6" i="235"/>
  <c r="J6" i="235"/>
  <c r="F6" i="235"/>
  <c r="R5" i="235"/>
  <c r="N5" i="235"/>
  <c r="J5" i="235"/>
  <c r="F5" i="235"/>
  <c r="R4" i="235"/>
  <c r="N4" i="235"/>
  <c r="J4" i="235"/>
  <c r="F4" i="235"/>
  <c r="R3" i="235"/>
  <c r="N3" i="235"/>
  <c r="J3" i="235"/>
  <c r="F3" i="235"/>
  <c r="Q2" i="235"/>
  <c r="M2" i="235"/>
  <c r="I2" i="235"/>
  <c r="E2" i="235"/>
  <c r="A1" i="235"/>
  <c r="D1" i="210" s="1"/>
  <c r="Q85" i="214"/>
  <c r="A67" i="210"/>
  <c r="A54" i="211" s="1"/>
  <c r="C161" i="255" l="1"/>
  <c r="AF98" i="210"/>
  <c r="AH67" i="210"/>
  <c r="C161" i="257"/>
  <c r="AJ98" i="210"/>
  <c r="AH63" i="210"/>
  <c r="C161" i="259"/>
  <c r="AN98" i="210"/>
  <c r="C161" i="256"/>
  <c r="AH98" i="210"/>
  <c r="C161" i="258"/>
  <c r="AL98" i="210"/>
  <c r="Z1" i="210"/>
  <c r="AB1" i="210"/>
  <c r="P1" i="207"/>
  <c r="AD1" i="210"/>
  <c r="A169" i="75"/>
  <c r="A157" i="75"/>
  <c r="A145" i="75"/>
  <c r="A133" i="75"/>
  <c r="A121" i="75"/>
  <c r="A109" i="75"/>
  <c r="A97" i="75"/>
  <c r="A85" i="75"/>
  <c r="A73" i="75"/>
  <c r="A61" i="75"/>
  <c r="A49" i="75"/>
  <c r="A37" i="75"/>
  <c r="A25" i="75"/>
  <c r="D1" i="54"/>
  <c r="Q1" i="72"/>
  <c r="A13" i="75"/>
  <c r="O1" i="72"/>
  <c r="O1" i="207"/>
  <c r="E1" i="72"/>
  <c r="C1" i="207"/>
  <c r="G1" i="72"/>
  <c r="G1" i="207"/>
  <c r="I1" i="72"/>
  <c r="K1" i="72"/>
  <c r="E1" i="207"/>
  <c r="H1" i="72"/>
  <c r="L1" i="72"/>
  <c r="P1" i="72"/>
  <c r="M1" i="72"/>
  <c r="P1" i="54"/>
  <c r="M1" i="207"/>
  <c r="F1" i="72"/>
  <c r="J1" i="72"/>
  <c r="N1" i="72"/>
  <c r="R1" i="72"/>
  <c r="I1" i="207"/>
  <c r="F1" i="207"/>
  <c r="J1" i="207"/>
  <c r="N1" i="207"/>
  <c r="K1" i="207"/>
  <c r="H1" i="54"/>
  <c r="D1" i="207"/>
  <c r="H1" i="207"/>
  <c r="L1" i="207"/>
  <c r="M1" i="229"/>
  <c r="L1" i="54"/>
  <c r="M1" i="208"/>
  <c r="F1" i="54"/>
  <c r="J1" i="54"/>
  <c r="N1" i="54"/>
  <c r="G1" i="54"/>
  <c r="K1" i="54"/>
  <c r="O1" i="54"/>
  <c r="K1" i="208"/>
  <c r="E1" i="54"/>
  <c r="I1" i="54"/>
  <c r="M1" i="54"/>
  <c r="Q1" i="54"/>
  <c r="G1" i="208"/>
  <c r="O1" i="208"/>
  <c r="H1" i="208"/>
  <c r="L1" i="208"/>
  <c r="P1" i="208"/>
  <c r="E1" i="208"/>
  <c r="I1" i="208"/>
  <c r="Q1" i="208"/>
  <c r="K1" i="229"/>
  <c r="F1" i="208"/>
  <c r="J1" i="208"/>
  <c r="N1" i="208"/>
  <c r="R1" i="208"/>
  <c r="E1" i="213"/>
  <c r="Q1" i="213"/>
  <c r="G1" i="229"/>
  <c r="O1" i="229"/>
  <c r="E1" i="76"/>
  <c r="G1" i="213"/>
  <c r="H1" i="229"/>
  <c r="L1" i="229"/>
  <c r="P1" i="229"/>
  <c r="I1" i="76"/>
  <c r="I1" i="213"/>
  <c r="E1" i="229"/>
  <c r="I1" i="229"/>
  <c r="Q1" i="229"/>
  <c r="Q1" i="76"/>
  <c r="O1" i="213"/>
  <c r="F1" i="229"/>
  <c r="J1" i="229"/>
  <c r="N1" i="229"/>
  <c r="R1" i="229"/>
  <c r="K1" i="213"/>
  <c r="G1" i="76"/>
  <c r="H1" i="213"/>
  <c r="L1" i="213"/>
  <c r="P1" i="213"/>
  <c r="M1" i="213"/>
  <c r="O1" i="76"/>
  <c r="F1" i="213"/>
  <c r="J1" i="213"/>
  <c r="N1" i="213"/>
  <c r="R1" i="213"/>
  <c r="M1" i="232"/>
  <c r="K1" i="76"/>
  <c r="H1" i="76"/>
  <c r="L1" i="76"/>
  <c r="P1" i="76"/>
  <c r="M1" i="230"/>
  <c r="M1" i="76"/>
  <c r="K1" i="232"/>
  <c r="F1" i="76"/>
  <c r="J1" i="76"/>
  <c r="N1" i="76"/>
  <c r="R1" i="76"/>
  <c r="G1" i="232"/>
  <c r="O1" i="232"/>
  <c r="H1" i="232"/>
  <c r="L1" i="232"/>
  <c r="P1" i="232"/>
  <c r="E1" i="232"/>
  <c r="I1" i="232"/>
  <c r="Q1" i="232"/>
  <c r="K1" i="230"/>
  <c r="F1" i="232"/>
  <c r="J1" i="232"/>
  <c r="N1" i="232"/>
  <c r="R1" i="232"/>
  <c r="G1" i="230"/>
  <c r="O1" i="230"/>
  <c r="H1" i="230"/>
  <c r="L1" i="230"/>
  <c r="P1" i="230"/>
  <c r="E1" i="230"/>
  <c r="I1" i="230"/>
  <c r="Q1" i="230"/>
  <c r="F1" i="230"/>
  <c r="J1" i="230"/>
  <c r="N1" i="230"/>
  <c r="R1" i="230"/>
  <c r="R1" i="177"/>
  <c r="Q1" i="177"/>
  <c r="P1" i="177"/>
  <c r="O1" i="177"/>
  <c r="N1" i="177"/>
  <c r="M1" i="177"/>
  <c r="L1" i="177"/>
  <c r="K1" i="177"/>
  <c r="J1" i="177"/>
  <c r="I1" i="177"/>
  <c r="H1" i="177"/>
  <c r="G1" i="177"/>
  <c r="F1" i="177"/>
  <c r="E1" i="177"/>
  <c r="P90" i="210"/>
  <c r="P89" i="210"/>
  <c r="P88" i="210"/>
  <c r="P87" i="210"/>
  <c r="P86" i="210"/>
  <c r="P85" i="210"/>
  <c r="P84" i="210"/>
  <c r="P83" i="210"/>
  <c r="P82" i="210"/>
  <c r="P81" i="210"/>
  <c r="P80" i="210"/>
  <c r="P79" i="210"/>
  <c r="P78" i="210"/>
  <c r="P77" i="210"/>
  <c r="P76" i="210"/>
  <c r="P75" i="210"/>
  <c r="P74" i="210"/>
  <c r="P73" i="210"/>
  <c r="P72" i="210"/>
  <c r="P71" i="210"/>
  <c r="P70" i="210"/>
  <c r="P69" i="210"/>
  <c r="P68" i="210"/>
  <c r="P65" i="210"/>
  <c r="N90" i="210"/>
  <c r="N89" i="210"/>
  <c r="N88" i="210"/>
  <c r="N87" i="210"/>
  <c r="N86" i="210"/>
  <c r="N85" i="210"/>
  <c r="N84" i="210"/>
  <c r="N83" i="210"/>
  <c r="N82" i="210"/>
  <c r="N81" i="210"/>
  <c r="N80" i="210"/>
  <c r="N79" i="210"/>
  <c r="N78" i="210"/>
  <c r="N77" i="210"/>
  <c r="N76" i="210"/>
  <c r="N75" i="210"/>
  <c r="N74" i="210"/>
  <c r="N73" i="210"/>
  <c r="N72" i="210"/>
  <c r="N71" i="210"/>
  <c r="N70" i="210"/>
  <c r="N69" i="210"/>
  <c r="N68" i="210"/>
  <c r="N65" i="210"/>
  <c r="L90" i="210"/>
  <c r="L89" i="210"/>
  <c r="L88" i="210"/>
  <c r="L87" i="210"/>
  <c r="L86" i="210"/>
  <c r="L85" i="210"/>
  <c r="L84" i="210"/>
  <c r="L83" i="210"/>
  <c r="L82" i="210"/>
  <c r="L81" i="210"/>
  <c r="L80" i="210"/>
  <c r="L79" i="210"/>
  <c r="L78" i="210"/>
  <c r="L77" i="210"/>
  <c r="L76" i="210"/>
  <c r="L75" i="210"/>
  <c r="L74" i="210"/>
  <c r="L73" i="210"/>
  <c r="L72" i="210"/>
  <c r="L71" i="210"/>
  <c r="L70" i="210"/>
  <c r="L69" i="210"/>
  <c r="L68" i="210"/>
  <c r="L65" i="210"/>
  <c r="J90" i="210"/>
  <c r="J89" i="210"/>
  <c r="J88" i="210"/>
  <c r="J87" i="210"/>
  <c r="J86" i="210"/>
  <c r="J85" i="210"/>
  <c r="J84" i="210"/>
  <c r="J83" i="210"/>
  <c r="J82" i="210"/>
  <c r="J81" i="210"/>
  <c r="J80" i="210"/>
  <c r="J79" i="210"/>
  <c r="J78" i="210"/>
  <c r="J77" i="210"/>
  <c r="J76" i="210"/>
  <c r="J75" i="210"/>
  <c r="J74" i="210"/>
  <c r="J73" i="210"/>
  <c r="J72" i="210"/>
  <c r="J71" i="210"/>
  <c r="J70" i="210"/>
  <c r="J69" i="210"/>
  <c r="J68" i="210"/>
  <c r="J65" i="210"/>
  <c r="H90" i="210"/>
  <c r="H89" i="210"/>
  <c r="H88" i="210"/>
  <c r="H87" i="210"/>
  <c r="H86" i="210"/>
  <c r="H85" i="210"/>
  <c r="H84" i="210"/>
  <c r="H83" i="210"/>
  <c r="H82" i="210"/>
  <c r="H81" i="210"/>
  <c r="H80" i="210"/>
  <c r="H79" i="210"/>
  <c r="H78" i="210"/>
  <c r="H77" i="210"/>
  <c r="H76" i="210"/>
  <c r="H75" i="210"/>
  <c r="H74" i="210"/>
  <c r="H73" i="210"/>
  <c r="H72" i="210"/>
  <c r="H71" i="210"/>
  <c r="H70" i="210"/>
  <c r="H69" i="210"/>
  <c r="H68" i="210"/>
  <c r="H65" i="210"/>
  <c r="N150" i="210"/>
  <c r="N149" i="210"/>
  <c r="N148" i="210"/>
  <c r="N147" i="210"/>
  <c r="N146" i="210"/>
  <c r="N145" i="210"/>
  <c r="N144" i="210"/>
  <c r="N143" i="210"/>
  <c r="N142" i="210"/>
  <c r="N141" i="210"/>
  <c r="N140" i="210"/>
  <c r="N139" i="210"/>
  <c r="N138" i="210"/>
  <c r="N137" i="210"/>
  <c r="N136" i="210"/>
  <c r="N135" i="210"/>
  <c r="N134" i="210"/>
  <c r="N133" i="210"/>
  <c r="N132" i="210"/>
  <c r="N131" i="210"/>
  <c r="N130" i="210"/>
  <c r="N129" i="210"/>
  <c r="N128" i="210"/>
  <c r="N127" i="210"/>
  <c r="N126" i="210"/>
  <c r="N125" i="210"/>
  <c r="N124" i="210"/>
  <c r="N123" i="210"/>
  <c r="N122" i="210"/>
  <c r="N121" i="210"/>
  <c r="N120" i="210"/>
  <c r="N119" i="210"/>
  <c r="N118" i="210"/>
  <c r="N117" i="210"/>
  <c r="N116" i="210"/>
  <c r="N115" i="210"/>
  <c r="N114" i="210"/>
  <c r="N113" i="210"/>
  <c r="N112" i="210"/>
  <c r="N111" i="210"/>
  <c r="N110" i="210"/>
  <c r="N109" i="210"/>
  <c r="N108" i="210"/>
  <c r="N107" i="210"/>
  <c r="N106" i="210"/>
  <c r="N105" i="210"/>
  <c r="N104" i="210"/>
  <c r="N103" i="210"/>
  <c r="N102" i="210"/>
  <c r="N101" i="210"/>
  <c r="F90" i="210"/>
  <c r="F89" i="210"/>
  <c r="F88" i="210"/>
  <c r="F87" i="210"/>
  <c r="F86" i="210"/>
  <c r="F85" i="210"/>
  <c r="F84" i="210"/>
  <c r="F83" i="210"/>
  <c r="F82" i="210"/>
  <c r="F81" i="210"/>
  <c r="F80" i="210"/>
  <c r="F79" i="210"/>
  <c r="F78" i="210"/>
  <c r="F77" i="210"/>
  <c r="F76" i="210"/>
  <c r="F75" i="210"/>
  <c r="F74" i="210"/>
  <c r="F73" i="210"/>
  <c r="F72" i="210"/>
  <c r="F71" i="210"/>
  <c r="F70" i="210"/>
  <c r="F69" i="210"/>
  <c r="F68" i="210"/>
  <c r="F65" i="210"/>
  <c r="J150" i="210"/>
  <c r="J149" i="210"/>
  <c r="J148" i="210"/>
  <c r="J147" i="210"/>
  <c r="J146" i="210"/>
  <c r="J145" i="210"/>
  <c r="J144" i="210"/>
  <c r="J143" i="210"/>
  <c r="J142" i="210"/>
  <c r="J141" i="210"/>
  <c r="J140" i="210"/>
  <c r="J139" i="210"/>
  <c r="J138" i="210"/>
  <c r="J137" i="210"/>
  <c r="J136" i="210"/>
  <c r="J135" i="210"/>
  <c r="J134" i="210"/>
  <c r="J133" i="210"/>
  <c r="J132" i="210"/>
  <c r="J131" i="210"/>
  <c r="J130" i="210"/>
  <c r="J129" i="210"/>
  <c r="J128" i="210"/>
  <c r="J127" i="210"/>
  <c r="J126" i="210"/>
  <c r="J125" i="210"/>
  <c r="J124" i="210"/>
  <c r="J123" i="210"/>
  <c r="J122" i="210"/>
  <c r="J121" i="210"/>
  <c r="J120" i="210"/>
  <c r="J119" i="210"/>
  <c r="J118" i="210"/>
  <c r="J117" i="210"/>
  <c r="J116" i="210"/>
  <c r="J115" i="210"/>
  <c r="J114" i="210"/>
  <c r="J113" i="210"/>
  <c r="J112" i="210"/>
  <c r="J111" i="210"/>
  <c r="J110" i="210"/>
  <c r="J109" i="210"/>
  <c r="J108" i="210"/>
  <c r="J107" i="210"/>
  <c r="J106" i="210"/>
  <c r="J105" i="210"/>
  <c r="J104" i="210"/>
  <c r="J103" i="210"/>
  <c r="J102" i="210"/>
  <c r="J101" i="210"/>
  <c r="D90" i="210"/>
  <c r="D89" i="210"/>
  <c r="D88" i="210"/>
  <c r="D87" i="210"/>
  <c r="D86" i="210"/>
  <c r="D85" i="210"/>
  <c r="D84" i="210"/>
  <c r="D83" i="210"/>
  <c r="D82" i="210"/>
  <c r="D81" i="210"/>
  <c r="D80" i="210"/>
  <c r="D79" i="210"/>
  <c r="D78" i="210"/>
  <c r="D77" i="210"/>
  <c r="D76" i="210"/>
  <c r="D75" i="210"/>
  <c r="D74" i="210"/>
  <c r="D73" i="210"/>
  <c r="D72" i="210"/>
  <c r="D71" i="210"/>
  <c r="D70" i="210"/>
  <c r="D69" i="210"/>
  <c r="D68" i="210"/>
  <c r="D65" i="210"/>
  <c r="T90" i="210"/>
  <c r="T89" i="210"/>
  <c r="T88" i="210"/>
  <c r="T87" i="210"/>
  <c r="T86" i="210"/>
  <c r="T85" i="210"/>
  <c r="T84" i="210"/>
  <c r="T83" i="210"/>
  <c r="T82" i="210"/>
  <c r="T81" i="210"/>
  <c r="T80" i="210"/>
  <c r="T79" i="210"/>
  <c r="T78" i="210"/>
  <c r="T77" i="210"/>
  <c r="T76" i="210"/>
  <c r="T75" i="210"/>
  <c r="T74" i="210"/>
  <c r="T73" i="210"/>
  <c r="T72" i="210"/>
  <c r="T71" i="210"/>
  <c r="T70" i="210"/>
  <c r="T69" i="210"/>
  <c r="T68" i="210"/>
  <c r="T65" i="210"/>
  <c r="V90" i="210"/>
  <c r="V89" i="210"/>
  <c r="V88" i="210"/>
  <c r="V87" i="210"/>
  <c r="V86" i="210"/>
  <c r="V85" i="210"/>
  <c r="V84" i="210"/>
  <c r="V83" i="210"/>
  <c r="V82" i="210"/>
  <c r="V81" i="210"/>
  <c r="V80" i="210"/>
  <c r="V79" i="210"/>
  <c r="V78" i="210"/>
  <c r="V77" i="210"/>
  <c r="V76" i="210"/>
  <c r="V75" i="210"/>
  <c r="V74" i="210"/>
  <c r="V73" i="210"/>
  <c r="V72" i="210"/>
  <c r="V71" i="210"/>
  <c r="V70" i="210"/>
  <c r="V69" i="210"/>
  <c r="V68" i="210"/>
  <c r="V65" i="210"/>
  <c r="X90" i="210"/>
  <c r="X89" i="210"/>
  <c r="X88" i="210"/>
  <c r="X87" i="210"/>
  <c r="X86" i="210"/>
  <c r="X85" i="210"/>
  <c r="X84" i="210"/>
  <c r="X83" i="210"/>
  <c r="X82" i="210"/>
  <c r="X81" i="210"/>
  <c r="X80" i="210"/>
  <c r="X79" i="210"/>
  <c r="X78" i="210"/>
  <c r="X77" i="210"/>
  <c r="X76" i="210"/>
  <c r="X75" i="210"/>
  <c r="X74" i="210"/>
  <c r="X73" i="210"/>
  <c r="X72" i="210"/>
  <c r="X71" i="210"/>
  <c r="X70" i="210"/>
  <c r="X69" i="210"/>
  <c r="X68" i="210"/>
  <c r="X65" i="210"/>
  <c r="Z90" i="210"/>
  <c r="Z89" i="210"/>
  <c r="Z88" i="210"/>
  <c r="Z87" i="210"/>
  <c r="Z86" i="210"/>
  <c r="Z85" i="210"/>
  <c r="Z84" i="210"/>
  <c r="Z83" i="210"/>
  <c r="Z82" i="210"/>
  <c r="Z81" i="210"/>
  <c r="Z80" i="210"/>
  <c r="Z79" i="210"/>
  <c r="Z78" i="210"/>
  <c r="Z77" i="210"/>
  <c r="Z76" i="210"/>
  <c r="Z75" i="210"/>
  <c r="Z74" i="210"/>
  <c r="Z73" i="210"/>
  <c r="Z72" i="210"/>
  <c r="Z71" i="210"/>
  <c r="Z70" i="210"/>
  <c r="Z69" i="210"/>
  <c r="Z68" i="210"/>
  <c r="Z65" i="210"/>
  <c r="AB90" i="210"/>
  <c r="AB89" i="210"/>
  <c r="AB88" i="210"/>
  <c r="AB87" i="210"/>
  <c r="AB86" i="210"/>
  <c r="AB85" i="210"/>
  <c r="AB84" i="210"/>
  <c r="AB83" i="210"/>
  <c r="AB82" i="210"/>
  <c r="AB81" i="210"/>
  <c r="AB80" i="210"/>
  <c r="AB79" i="210"/>
  <c r="AB78" i="210"/>
  <c r="AB77" i="210"/>
  <c r="AB76" i="210"/>
  <c r="AB75" i="210"/>
  <c r="AB74" i="210"/>
  <c r="AB73" i="210"/>
  <c r="AB72" i="210"/>
  <c r="AB71" i="210"/>
  <c r="AB70" i="210"/>
  <c r="AB69" i="210"/>
  <c r="AB68" i="210"/>
  <c r="AB65" i="210"/>
  <c r="AD90" i="210"/>
  <c r="AD89" i="210"/>
  <c r="AD88" i="210"/>
  <c r="AD87" i="210"/>
  <c r="AD86" i="210"/>
  <c r="AD85" i="210"/>
  <c r="AD84" i="210"/>
  <c r="AD83" i="210"/>
  <c r="AD82" i="210"/>
  <c r="AD81" i="210"/>
  <c r="AD80" i="210"/>
  <c r="AD79" i="210"/>
  <c r="AD78" i="210"/>
  <c r="AD77" i="210"/>
  <c r="AD76" i="210"/>
  <c r="AD75" i="210"/>
  <c r="AD74" i="210"/>
  <c r="AD73" i="210"/>
  <c r="AD72" i="210"/>
  <c r="AD71" i="210"/>
  <c r="AD70" i="210"/>
  <c r="AD69" i="210"/>
  <c r="AD68" i="210"/>
  <c r="AD65" i="210"/>
  <c r="A140" i="214"/>
  <c r="E141" i="214"/>
  <c r="I141" i="214"/>
  <c r="M141" i="214"/>
  <c r="Q141" i="214"/>
  <c r="E142" i="214"/>
  <c r="J142" i="214"/>
  <c r="N142" i="214"/>
  <c r="R142" i="214"/>
  <c r="A143" i="214"/>
  <c r="E143" i="214"/>
  <c r="J143" i="214"/>
  <c r="N143" i="214"/>
  <c r="R143" i="214"/>
  <c r="A144" i="214"/>
  <c r="E144" i="214"/>
  <c r="J144" i="214"/>
  <c r="N144" i="214"/>
  <c r="R144" i="214"/>
  <c r="A145" i="214"/>
  <c r="E145" i="214"/>
  <c r="J145" i="214"/>
  <c r="N145" i="214"/>
  <c r="R145" i="214"/>
  <c r="A146" i="214"/>
  <c r="E146" i="214"/>
  <c r="J146" i="214"/>
  <c r="N146" i="214"/>
  <c r="R146" i="214"/>
  <c r="A147" i="214"/>
  <c r="E147" i="214"/>
  <c r="J147" i="214"/>
  <c r="N147" i="214"/>
  <c r="R147" i="214"/>
  <c r="A148" i="214"/>
  <c r="E148" i="214"/>
  <c r="J148" i="214"/>
  <c r="N148" i="214"/>
  <c r="R148" i="214"/>
  <c r="E149" i="214"/>
  <c r="J149" i="214"/>
  <c r="N149" i="214"/>
  <c r="R149" i="214"/>
  <c r="E150" i="214"/>
  <c r="J150" i="214"/>
  <c r="N150" i="214"/>
  <c r="R150" i="214"/>
  <c r="E151" i="214"/>
  <c r="J151" i="214"/>
  <c r="N151" i="214"/>
  <c r="R151" i="214"/>
  <c r="E152" i="214"/>
  <c r="J152" i="214"/>
  <c r="N152" i="214"/>
  <c r="R152" i="214"/>
  <c r="E153" i="214"/>
  <c r="J153" i="214"/>
  <c r="N153" i="214"/>
  <c r="R153" i="214"/>
  <c r="E154" i="214"/>
  <c r="J154" i="214"/>
  <c r="N154" i="214"/>
  <c r="R154" i="214"/>
  <c r="E155" i="214"/>
  <c r="J155" i="214"/>
  <c r="N155" i="214"/>
  <c r="R155" i="214"/>
  <c r="E156" i="214"/>
  <c r="J156" i="214"/>
  <c r="N156" i="214"/>
  <c r="R156" i="214"/>
  <c r="E157" i="214"/>
  <c r="J157" i="214"/>
  <c r="N157" i="214"/>
  <c r="R157" i="214"/>
  <c r="E158" i="214"/>
  <c r="J158" i="214"/>
  <c r="N158" i="214"/>
  <c r="R158" i="214"/>
  <c r="E159" i="214"/>
  <c r="J159" i="214"/>
  <c r="N159" i="214"/>
  <c r="R159" i="214"/>
  <c r="E160" i="214"/>
  <c r="J160" i="214"/>
  <c r="N160" i="214"/>
  <c r="R160" i="214"/>
  <c r="E161" i="214"/>
  <c r="J161" i="214"/>
  <c r="N161" i="214"/>
  <c r="R161" i="214"/>
  <c r="E162" i="214"/>
  <c r="I162" i="214"/>
  <c r="M162" i="214"/>
  <c r="Q162" i="214"/>
  <c r="E163" i="214"/>
  <c r="J163" i="214"/>
  <c r="N163" i="214"/>
  <c r="R163" i="214"/>
  <c r="E164" i="214"/>
  <c r="J164" i="214"/>
  <c r="N164" i="214"/>
  <c r="R164" i="214"/>
  <c r="E165" i="214"/>
  <c r="J165" i="214"/>
  <c r="N165" i="214"/>
  <c r="R165" i="214"/>
  <c r="E166" i="214"/>
  <c r="J166" i="214"/>
  <c r="N166" i="214"/>
  <c r="R166" i="214"/>
  <c r="E167" i="214"/>
  <c r="J167" i="214"/>
  <c r="N167" i="214"/>
  <c r="R167" i="214"/>
  <c r="E168" i="214"/>
  <c r="J168" i="214"/>
  <c r="N168" i="214"/>
  <c r="R168" i="214"/>
  <c r="E169" i="214"/>
  <c r="J169" i="214"/>
  <c r="N169" i="214"/>
  <c r="R169" i="214"/>
  <c r="E170" i="214"/>
  <c r="J170" i="214"/>
  <c r="N170" i="214"/>
  <c r="R170" i="214"/>
  <c r="E171" i="214"/>
  <c r="J171" i="214"/>
  <c r="N171" i="214"/>
  <c r="R171" i="214"/>
  <c r="E172" i="214"/>
  <c r="J172" i="214"/>
  <c r="N172" i="214"/>
  <c r="R172" i="214"/>
  <c r="E173" i="214"/>
  <c r="J173" i="214"/>
  <c r="N173" i="214"/>
  <c r="R173" i="214"/>
  <c r="E174" i="214"/>
  <c r="J174" i="214"/>
  <c r="N174" i="214"/>
  <c r="R174" i="214"/>
  <c r="E175" i="214"/>
  <c r="J175" i="214"/>
  <c r="N175" i="214"/>
  <c r="R175" i="214"/>
  <c r="E176" i="214"/>
  <c r="J176" i="214"/>
  <c r="N176" i="214"/>
  <c r="R176" i="214"/>
  <c r="E177" i="214"/>
  <c r="J177" i="214"/>
  <c r="N177" i="214"/>
  <c r="R177" i="214"/>
  <c r="E178" i="214"/>
  <c r="J178" i="214"/>
  <c r="N178" i="214"/>
  <c r="R178" i="214"/>
  <c r="E179" i="214"/>
  <c r="J179" i="214"/>
  <c r="N179" i="214"/>
  <c r="R179" i="214"/>
  <c r="E180" i="214"/>
  <c r="J180" i="214"/>
  <c r="N180" i="214"/>
  <c r="R180" i="214"/>
  <c r="E181" i="214"/>
  <c r="J181" i="214"/>
  <c r="N181" i="214"/>
  <c r="R181" i="214"/>
  <c r="E182" i="214"/>
  <c r="J182" i="214"/>
  <c r="N182" i="214"/>
  <c r="R182" i="214"/>
  <c r="E183" i="214"/>
  <c r="E184" i="214"/>
  <c r="E185" i="214"/>
  <c r="E186" i="214"/>
  <c r="E187" i="214"/>
  <c r="E188" i="214"/>
  <c r="E189" i="214"/>
  <c r="E190" i="214"/>
  <c r="A61" i="210" l="1"/>
  <c r="A48" i="211" s="1"/>
  <c r="R147" i="213"/>
  <c r="Q147" i="213"/>
  <c r="P147" i="213"/>
  <c r="O147" i="213"/>
  <c r="N147" i="213"/>
  <c r="M147" i="213"/>
  <c r="L147" i="213"/>
  <c r="K147" i="213"/>
  <c r="J147" i="213"/>
  <c r="I147" i="213"/>
  <c r="H147" i="213"/>
  <c r="G147" i="213"/>
  <c r="F147" i="213"/>
  <c r="E147" i="213"/>
  <c r="D147" i="213"/>
  <c r="R143" i="213"/>
  <c r="S179" i="248" s="1"/>
  <c r="Q143" i="213"/>
  <c r="S179" i="247" s="1"/>
  <c r="P143" i="213"/>
  <c r="S179" i="246" s="1"/>
  <c r="O143" i="213"/>
  <c r="S179" i="245" s="1"/>
  <c r="N143" i="213"/>
  <c r="S179" i="244" s="1"/>
  <c r="M143" i="213"/>
  <c r="S179" i="243" s="1"/>
  <c r="L143" i="213"/>
  <c r="S179" i="242" s="1"/>
  <c r="K143" i="213"/>
  <c r="S179" i="241" s="1"/>
  <c r="J143" i="213"/>
  <c r="S179" i="240" s="1"/>
  <c r="I143" i="213"/>
  <c r="S179" i="239" s="1"/>
  <c r="H143" i="213"/>
  <c r="S179" i="238" s="1"/>
  <c r="G143" i="213"/>
  <c r="S179" i="237" s="1"/>
  <c r="F143" i="213"/>
  <c r="S179" i="236" s="1"/>
  <c r="E143" i="213"/>
  <c r="S179" i="235" s="1"/>
  <c r="D143" i="213"/>
  <c r="R139" i="213"/>
  <c r="S175" i="248" s="1"/>
  <c r="Q139" i="213"/>
  <c r="S175" i="247" s="1"/>
  <c r="P139" i="213"/>
  <c r="S175" i="246" s="1"/>
  <c r="O139" i="213"/>
  <c r="S175" i="245" s="1"/>
  <c r="N139" i="213"/>
  <c r="S175" i="244" s="1"/>
  <c r="M139" i="213"/>
  <c r="S175" i="243" s="1"/>
  <c r="L139" i="213"/>
  <c r="S175" i="242" s="1"/>
  <c r="K139" i="213"/>
  <c r="S175" i="241" s="1"/>
  <c r="J139" i="213"/>
  <c r="S175" i="240" s="1"/>
  <c r="I139" i="213"/>
  <c r="S175" i="239" s="1"/>
  <c r="H139" i="213"/>
  <c r="S175" i="238" s="1"/>
  <c r="G139" i="213"/>
  <c r="S175" i="237" s="1"/>
  <c r="F139" i="213"/>
  <c r="S175" i="236" s="1"/>
  <c r="E139" i="213"/>
  <c r="S175" i="235" s="1"/>
  <c r="D139" i="213"/>
  <c r="R135" i="213"/>
  <c r="S171" i="248" s="1"/>
  <c r="Q135" i="213"/>
  <c r="S171" i="247" s="1"/>
  <c r="P135" i="213"/>
  <c r="O135" i="213"/>
  <c r="N135" i="213"/>
  <c r="S171" i="244" s="1"/>
  <c r="M135" i="213"/>
  <c r="S171" i="243" s="1"/>
  <c r="L135" i="213"/>
  <c r="K135" i="213"/>
  <c r="J135" i="213"/>
  <c r="S171" i="240" s="1"/>
  <c r="I135" i="213"/>
  <c r="S171" i="239" s="1"/>
  <c r="H135" i="213"/>
  <c r="G135" i="213"/>
  <c r="F135" i="213"/>
  <c r="S171" i="236" s="1"/>
  <c r="E135" i="213"/>
  <c r="S171" i="235" s="1"/>
  <c r="D135" i="213"/>
  <c r="R131" i="213"/>
  <c r="Q131" i="213"/>
  <c r="P131" i="213"/>
  <c r="S167" i="246" s="1"/>
  <c r="O131" i="213"/>
  <c r="S167" i="245" s="1"/>
  <c r="N131" i="213"/>
  <c r="M131" i="213"/>
  <c r="L131" i="213"/>
  <c r="S167" i="242" s="1"/>
  <c r="K131" i="213"/>
  <c r="S167" i="241" s="1"/>
  <c r="J131" i="213"/>
  <c r="I131" i="213"/>
  <c r="H131" i="213"/>
  <c r="S167" i="238" s="1"/>
  <c r="G131" i="213"/>
  <c r="S167" i="237" s="1"/>
  <c r="F131" i="213"/>
  <c r="E131" i="213"/>
  <c r="D131" i="213"/>
  <c r="B111" i="214"/>
  <c r="B110" i="214"/>
  <c r="B109" i="214"/>
  <c r="M148" i="213" l="1"/>
  <c r="S167" i="243"/>
  <c r="F148" i="213"/>
  <c r="S167" i="236"/>
  <c r="J148" i="213"/>
  <c r="S167" i="240"/>
  <c r="N148" i="213"/>
  <c r="S167" i="244"/>
  <c r="R148" i="213"/>
  <c r="S167" i="248"/>
  <c r="G148" i="213"/>
  <c r="S171" i="237"/>
  <c r="K148" i="213"/>
  <c r="S171" i="241"/>
  <c r="O148" i="213"/>
  <c r="S171" i="245"/>
  <c r="E148" i="213"/>
  <c r="S167" i="235"/>
  <c r="Q148" i="213"/>
  <c r="S167" i="247"/>
  <c r="D148" i="213"/>
  <c r="H148" i="213"/>
  <c r="S171" i="238"/>
  <c r="L148" i="213"/>
  <c r="S171" i="242"/>
  <c r="P148" i="213"/>
  <c r="S171" i="246"/>
  <c r="I148" i="213"/>
  <c r="S167" i="239"/>
  <c r="B106" i="214"/>
  <c r="B105" i="214"/>
  <c r="B104" i="214"/>
  <c r="B103" i="214"/>
  <c r="B102" i="214"/>
  <c r="B101" i="214"/>
  <c r="B100" i="214"/>
  <c r="B99" i="214"/>
  <c r="B98" i="214"/>
  <c r="B97" i="214"/>
  <c r="B96" i="214"/>
  <c r="B95" i="214"/>
  <c r="B94" i="214"/>
  <c r="B93" i="214"/>
  <c r="B92" i="214"/>
  <c r="R126" i="214"/>
  <c r="R127" i="214"/>
  <c r="R128" i="214"/>
  <c r="R129" i="214"/>
  <c r="R125" i="214"/>
  <c r="R120" i="214"/>
  <c r="R121" i="214"/>
  <c r="R122" i="214"/>
  <c r="R123" i="214"/>
  <c r="R119" i="214"/>
  <c r="Q124" i="214"/>
  <c r="Q118" i="214"/>
  <c r="Q99" i="214"/>
  <c r="Q96" i="214"/>
  <c r="Q92" i="214"/>
  <c r="Q93" i="214"/>
  <c r="Q94" i="214"/>
  <c r="Q87" i="214"/>
  <c r="Q88" i="214"/>
  <c r="Q89" i="214"/>
  <c r="Q90" i="214"/>
  <c r="Q91" i="214"/>
  <c r="Q84" i="214"/>
  <c r="Q83" i="214"/>
  <c r="Q82" i="214"/>
  <c r="A98" i="210"/>
  <c r="B86" i="210"/>
  <c r="E8" i="211" s="1"/>
  <c r="B87" i="210"/>
  <c r="E9" i="211" s="1"/>
  <c r="B88" i="210"/>
  <c r="E10" i="211" s="1"/>
  <c r="B89" i="210"/>
  <c r="E11" i="211" s="1"/>
  <c r="B90" i="210"/>
  <c r="E12" i="211" s="1"/>
  <c r="B85" i="210"/>
  <c r="E7" i="211" s="1"/>
  <c r="B84" i="210"/>
  <c r="E6" i="211" s="1"/>
  <c r="B83" i="210"/>
  <c r="E5" i="211" s="1"/>
  <c r="A96" i="210"/>
  <c r="D18" i="211" s="1"/>
  <c r="A95" i="210"/>
  <c r="D17" i="211" s="1"/>
  <c r="A94" i="210"/>
  <c r="D16" i="211" s="1"/>
  <c r="A86" i="210"/>
  <c r="D8" i="211" s="1"/>
  <c r="A87" i="210"/>
  <c r="D9" i="211" s="1"/>
  <c r="A88" i="210"/>
  <c r="D10" i="211" s="1"/>
  <c r="A89" i="210"/>
  <c r="D11" i="211" s="1"/>
  <c r="A90" i="210"/>
  <c r="D12" i="211" s="1"/>
  <c r="A85" i="210"/>
  <c r="D7" i="211" s="1"/>
  <c r="A84" i="210"/>
  <c r="D6" i="211" s="1"/>
  <c r="A83" i="210"/>
  <c r="D5" i="211" s="1"/>
  <c r="B81" i="210"/>
  <c r="B68" i="211" s="1"/>
  <c r="B82" i="210"/>
  <c r="B69" i="211" s="1"/>
  <c r="A81" i="210"/>
  <c r="A68" i="211" s="1"/>
  <c r="A82" i="210"/>
  <c r="A69" i="211" s="1"/>
  <c r="B80" i="210"/>
  <c r="B67" i="211" s="1"/>
  <c r="A80" i="210"/>
  <c r="A67" i="211" s="1"/>
  <c r="B78" i="210"/>
  <c r="B65" i="211" s="1"/>
  <c r="B79" i="210"/>
  <c r="B66" i="211" s="1"/>
  <c r="A78" i="210"/>
  <c r="A79" i="210"/>
  <c r="A66" i="211" s="1"/>
  <c r="B77" i="210"/>
  <c r="B64" i="211" s="1"/>
  <c r="A77" i="210"/>
  <c r="B69" i="210"/>
  <c r="B56" i="211" s="1"/>
  <c r="B70" i="210"/>
  <c r="B57" i="211" s="1"/>
  <c r="B71" i="210"/>
  <c r="B58" i="211" s="1"/>
  <c r="B72" i="210"/>
  <c r="B59" i="211" s="1"/>
  <c r="B73" i="210"/>
  <c r="B60" i="211" s="1"/>
  <c r="B74" i="210"/>
  <c r="B61" i="211" s="1"/>
  <c r="B75" i="210"/>
  <c r="B62" i="211" s="1"/>
  <c r="B76" i="210"/>
  <c r="B63" i="211" s="1"/>
  <c r="B68" i="210"/>
  <c r="B55" i="211" s="1"/>
  <c r="D11" i="76"/>
  <c r="A69" i="210"/>
  <c r="A70" i="210"/>
  <c r="A71" i="210"/>
  <c r="A72" i="210"/>
  <c r="A73" i="210"/>
  <c r="A74" i="210"/>
  <c r="A75" i="210"/>
  <c r="A76" i="210"/>
  <c r="A68" i="210"/>
  <c r="A66" i="210"/>
  <c r="A65" i="210"/>
  <c r="A64" i="210"/>
  <c r="A54" i="210"/>
  <c r="A53" i="210"/>
  <c r="A52" i="210"/>
  <c r="A51" i="210"/>
  <c r="A50" i="210"/>
  <c r="A41" i="211" s="1"/>
  <c r="A49" i="210"/>
  <c r="A48" i="210"/>
  <c r="A47" i="210"/>
  <c r="A46" i="210"/>
  <c r="A45" i="210"/>
  <c r="A40" i="211" s="1"/>
  <c r="A44" i="210"/>
  <c r="A43" i="210"/>
  <c r="A42" i="210"/>
  <c r="A41" i="210"/>
  <c r="A40" i="210"/>
  <c r="A39" i="211" s="1"/>
  <c r="A35" i="210"/>
  <c r="A34" i="211" s="1"/>
  <c r="A31" i="210"/>
  <c r="A30" i="211" s="1"/>
  <c r="R610" i="208"/>
  <c r="Q610" i="208"/>
  <c r="P610" i="208"/>
  <c r="O610" i="208"/>
  <c r="N610" i="208"/>
  <c r="M610" i="208"/>
  <c r="L610" i="208"/>
  <c r="K610" i="208"/>
  <c r="J610" i="208"/>
  <c r="I610" i="208"/>
  <c r="H610" i="208"/>
  <c r="G610" i="208"/>
  <c r="F610" i="208"/>
  <c r="E610" i="208"/>
  <c r="D610" i="208"/>
  <c r="R608" i="208"/>
  <c r="Q608" i="208"/>
  <c r="P608" i="208"/>
  <c r="O608" i="208"/>
  <c r="N608" i="208"/>
  <c r="M608" i="208"/>
  <c r="L608" i="208"/>
  <c r="K608" i="208"/>
  <c r="J608" i="208"/>
  <c r="I608" i="208"/>
  <c r="H608" i="208"/>
  <c r="G608" i="208"/>
  <c r="F608" i="208"/>
  <c r="E608" i="208"/>
  <c r="R606" i="208"/>
  <c r="Q606" i="208"/>
  <c r="P606" i="208"/>
  <c r="O606" i="208"/>
  <c r="N606" i="208"/>
  <c r="M606" i="208"/>
  <c r="L606" i="208"/>
  <c r="K606" i="208"/>
  <c r="J606" i="208"/>
  <c r="I606" i="208"/>
  <c r="H606" i="208"/>
  <c r="G606" i="208"/>
  <c r="F606" i="208"/>
  <c r="E606" i="208"/>
  <c r="D606" i="208"/>
  <c r="R604" i="208"/>
  <c r="Q604" i="208"/>
  <c r="P604" i="208"/>
  <c r="O604" i="208"/>
  <c r="N604" i="208"/>
  <c r="M604" i="208"/>
  <c r="L604" i="208"/>
  <c r="K604" i="208"/>
  <c r="J604" i="208"/>
  <c r="I604" i="208"/>
  <c r="H604" i="208"/>
  <c r="G604" i="208"/>
  <c r="F604" i="208"/>
  <c r="E604" i="208"/>
  <c r="D604" i="208"/>
  <c r="R602" i="208"/>
  <c r="Q602" i="208"/>
  <c r="P602" i="208"/>
  <c r="O602" i="208"/>
  <c r="N602" i="208"/>
  <c r="M602" i="208"/>
  <c r="L602" i="208"/>
  <c r="K602" i="208"/>
  <c r="J602" i="208"/>
  <c r="I602" i="208"/>
  <c r="H602" i="208"/>
  <c r="G602" i="208"/>
  <c r="F602" i="208"/>
  <c r="E602" i="208"/>
  <c r="R560" i="208"/>
  <c r="Q560" i="208"/>
  <c r="P560" i="208"/>
  <c r="O560" i="208"/>
  <c r="N560" i="208"/>
  <c r="M560" i="208"/>
  <c r="L560" i="208"/>
  <c r="K560" i="208"/>
  <c r="J560" i="208"/>
  <c r="I560" i="208"/>
  <c r="H560" i="208"/>
  <c r="G560" i="208"/>
  <c r="F560" i="208"/>
  <c r="E560" i="208"/>
  <c r="D560" i="208"/>
  <c r="R556" i="208"/>
  <c r="Q556" i="208"/>
  <c r="P556" i="208"/>
  <c r="O556" i="208"/>
  <c r="N556" i="208"/>
  <c r="M556" i="208"/>
  <c r="L556" i="208"/>
  <c r="K556" i="208"/>
  <c r="J556" i="208"/>
  <c r="I556" i="208"/>
  <c r="H556" i="208"/>
  <c r="G556" i="208"/>
  <c r="F556" i="208"/>
  <c r="E556" i="208"/>
  <c r="D556" i="208"/>
  <c r="R552" i="208"/>
  <c r="Q552" i="208"/>
  <c r="P552" i="208"/>
  <c r="O552" i="208"/>
  <c r="N552" i="208"/>
  <c r="M552" i="208"/>
  <c r="L552" i="208"/>
  <c r="K552" i="208"/>
  <c r="J552" i="208"/>
  <c r="I552" i="208"/>
  <c r="H552" i="208"/>
  <c r="G552" i="208"/>
  <c r="F552" i="208"/>
  <c r="E552" i="208"/>
  <c r="D552" i="208"/>
  <c r="R548" i="208"/>
  <c r="Q548" i="208"/>
  <c r="P548" i="208"/>
  <c r="O548" i="208"/>
  <c r="N548" i="208"/>
  <c r="M548" i="208"/>
  <c r="L548" i="208"/>
  <c r="K548" i="208"/>
  <c r="J548" i="208"/>
  <c r="I548" i="208"/>
  <c r="H548" i="208"/>
  <c r="G548" i="208"/>
  <c r="F548" i="208"/>
  <c r="E548" i="208"/>
  <c r="D548" i="208"/>
  <c r="R544" i="208"/>
  <c r="Q544" i="208"/>
  <c r="P544" i="208"/>
  <c r="O544" i="208"/>
  <c r="N544" i="208"/>
  <c r="M544" i="208"/>
  <c r="L544" i="208"/>
  <c r="K544" i="208"/>
  <c r="J544" i="208"/>
  <c r="I544" i="208"/>
  <c r="H544" i="208"/>
  <c r="G544" i="208"/>
  <c r="F544" i="208"/>
  <c r="E544" i="208"/>
  <c r="D544" i="208"/>
  <c r="D10" i="232"/>
  <c r="E10" i="232"/>
  <c r="F10" i="232"/>
  <c r="G10" i="232"/>
  <c r="H10" i="232"/>
  <c r="I10" i="232"/>
  <c r="J10" i="232"/>
  <c r="K10" i="232"/>
  <c r="L10" i="232"/>
  <c r="M10" i="232"/>
  <c r="N10" i="232"/>
  <c r="O10" i="232"/>
  <c r="P10" i="232"/>
  <c r="Q10" i="232"/>
  <c r="R10" i="232"/>
  <c r="D15" i="232"/>
  <c r="E15" i="232"/>
  <c r="F15" i="232"/>
  <c r="G15" i="232"/>
  <c r="H15" i="232"/>
  <c r="I15" i="232"/>
  <c r="J15" i="232"/>
  <c r="K15" i="232"/>
  <c r="L15" i="232"/>
  <c r="M15" i="232"/>
  <c r="N15" i="232"/>
  <c r="O15" i="232"/>
  <c r="P15" i="232"/>
  <c r="Q15" i="232"/>
  <c r="R15" i="232"/>
  <c r="D17" i="232"/>
  <c r="E17" i="232"/>
  <c r="F17" i="232"/>
  <c r="G17" i="232"/>
  <c r="H17" i="232"/>
  <c r="I17" i="232"/>
  <c r="J17" i="232"/>
  <c r="K17" i="232"/>
  <c r="L17" i="232"/>
  <c r="M17" i="232"/>
  <c r="N17" i="232"/>
  <c r="O17" i="232"/>
  <c r="P17" i="232"/>
  <c r="Q17" i="232"/>
  <c r="R17" i="232"/>
  <c r="K18" i="232"/>
  <c r="R74" i="76"/>
  <c r="AD96" i="210" s="1"/>
  <c r="Q74" i="76"/>
  <c r="AB96" i="210" s="1"/>
  <c r="P74" i="76"/>
  <c r="Z96" i="210" s="1"/>
  <c r="O74" i="76"/>
  <c r="X96" i="210" s="1"/>
  <c r="N74" i="76"/>
  <c r="V96" i="210" s="1"/>
  <c r="M74" i="76"/>
  <c r="T96" i="210" s="1"/>
  <c r="L74" i="76"/>
  <c r="R96" i="210" s="1"/>
  <c r="K74" i="76"/>
  <c r="P96" i="210" s="1"/>
  <c r="J74" i="76"/>
  <c r="N96" i="210" s="1"/>
  <c r="I74" i="76"/>
  <c r="L96" i="210" s="1"/>
  <c r="H74" i="76"/>
  <c r="J96" i="210" s="1"/>
  <c r="G74" i="76"/>
  <c r="H96" i="210" s="1"/>
  <c r="F74" i="76"/>
  <c r="F96" i="210" s="1"/>
  <c r="E74" i="76"/>
  <c r="D96" i="210" s="1"/>
  <c r="D74" i="76"/>
  <c r="B96" i="210" s="1"/>
  <c r="C2" i="230"/>
  <c r="C1" i="230"/>
  <c r="R96" i="229"/>
  <c r="Q96" i="229"/>
  <c r="P96" i="229"/>
  <c r="O96" i="229"/>
  <c r="N96" i="229"/>
  <c r="M96" i="229"/>
  <c r="L96" i="229"/>
  <c r="K96" i="229"/>
  <c r="J96" i="229"/>
  <c r="I96" i="229"/>
  <c r="H96" i="229"/>
  <c r="G96" i="229"/>
  <c r="F96" i="229"/>
  <c r="E96" i="229"/>
  <c r="D96" i="229"/>
  <c r="R84" i="229"/>
  <c r="Q84" i="229"/>
  <c r="P84" i="229"/>
  <c r="O84" i="229"/>
  <c r="N84" i="229"/>
  <c r="M84" i="229"/>
  <c r="L84" i="229"/>
  <c r="K84" i="229"/>
  <c r="J84" i="229"/>
  <c r="I84" i="229"/>
  <c r="H84" i="229"/>
  <c r="G84" i="229"/>
  <c r="F84" i="229"/>
  <c r="E84" i="229"/>
  <c r="D84" i="229"/>
  <c r="R81" i="229"/>
  <c r="Q81" i="229"/>
  <c r="P81" i="229"/>
  <c r="O81" i="229"/>
  <c r="N81" i="229"/>
  <c r="M81" i="229"/>
  <c r="L81" i="229"/>
  <c r="K81" i="229"/>
  <c r="J81" i="229"/>
  <c r="I81" i="229"/>
  <c r="H81" i="229"/>
  <c r="G81" i="229"/>
  <c r="F81" i="229"/>
  <c r="E81" i="229"/>
  <c r="D81" i="229"/>
  <c r="R78" i="229"/>
  <c r="Q78" i="229"/>
  <c r="P78" i="229"/>
  <c r="O78" i="229"/>
  <c r="N78" i="229"/>
  <c r="M78" i="229"/>
  <c r="L78" i="229"/>
  <c r="K78" i="229"/>
  <c r="J78" i="229"/>
  <c r="I78" i="229"/>
  <c r="H78" i="229"/>
  <c r="G78" i="229"/>
  <c r="F78" i="229"/>
  <c r="E78" i="229"/>
  <c r="D78" i="229"/>
  <c r="R72" i="229"/>
  <c r="AD49" i="210" s="1"/>
  <c r="Q72" i="229"/>
  <c r="AB49" i="210" s="1"/>
  <c r="P72" i="229"/>
  <c r="Z49" i="210" s="1"/>
  <c r="O72" i="229"/>
  <c r="X49" i="210" s="1"/>
  <c r="N72" i="229"/>
  <c r="V49" i="210" s="1"/>
  <c r="M72" i="229"/>
  <c r="T49" i="210" s="1"/>
  <c r="L72" i="229"/>
  <c r="R49" i="210" s="1"/>
  <c r="K72" i="229"/>
  <c r="P49" i="210" s="1"/>
  <c r="J72" i="229"/>
  <c r="N49" i="210" s="1"/>
  <c r="I72" i="229"/>
  <c r="L49" i="210" s="1"/>
  <c r="H72" i="229"/>
  <c r="J49" i="210" s="1"/>
  <c r="G72" i="229"/>
  <c r="H49" i="210" s="1"/>
  <c r="F72" i="229"/>
  <c r="F49" i="210" s="1"/>
  <c r="E72" i="229"/>
  <c r="D49" i="210" s="1"/>
  <c r="D72" i="229"/>
  <c r="B49" i="210" s="1"/>
  <c r="R60" i="229"/>
  <c r="AD48" i="210" s="1"/>
  <c r="Q60" i="229"/>
  <c r="AB48" i="210" s="1"/>
  <c r="P60" i="229"/>
  <c r="Z48" i="210" s="1"/>
  <c r="O60" i="229"/>
  <c r="X48" i="210" s="1"/>
  <c r="N60" i="229"/>
  <c r="V48" i="210" s="1"/>
  <c r="M60" i="229"/>
  <c r="T48" i="210" s="1"/>
  <c r="L60" i="229"/>
  <c r="R48" i="210" s="1"/>
  <c r="K60" i="229"/>
  <c r="P48" i="210" s="1"/>
  <c r="J60" i="229"/>
  <c r="N48" i="210" s="1"/>
  <c r="I60" i="229"/>
  <c r="L48" i="210" s="1"/>
  <c r="H60" i="229"/>
  <c r="J48" i="210" s="1"/>
  <c r="G60" i="229"/>
  <c r="H48" i="210" s="1"/>
  <c r="F60" i="229"/>
  <c r="F48" i="210" s="1"/>
  <c r="E60" i="229"/>
  <c r="D48" i="210" s="1"/>
  <c r="D60" i="229"/>
  <c r="R54" i="229"/>
  <c r="AD47" i="210" s="1"/>
  <c r="Q54" i="229"/>
  <c r="AB47" i="210" s="1"/>
  <c r="P54" i="229"/>
  <c r="Z47" i="210" s="1"/>
  <c r="O54" i="229"/>
  <c r="X47" i="210" s="1"/>
  <c r="N54" i="229"/>
  <c r="V47" i="210" s="1"/>
  <c r="M54" i="229"/>
  <c r="T47" i="210" s="1"/>
  <c r="L54" i="229"/>
  <c r="R47" i="210" s="1"/>
  <c r="K54" i="229"/>
  <c r="P47" i="210" s="1"/>
  <c r="J54" i="229"/>
  <c r="N47" i="210" s="1"/>
  <c r="I54" i="229"/>
  <c r="L47" i="210" s="1"/>
  <c r="H54" i="229"/>
  <c r="J47" i="210" s="1"/>
  <c r="G54" i="229"/>
  <c r="H47" i="210" s="1"/>
  <c r="F54" i="229"/>
  <c r="F47" i="210" s="1"/>
  <c r="E54" i="229"/>
  <c r="D47" i="210" s="1"/>
  <c r="D54" i="229"/>
  <c r="B47" i="210" s="1"/>
  <c r="R47" i="229"/>
  <c r="Q47" i="229"/>
  <c r="P47" i="229"/>
  <c r="O47" i="229"/>
  <c r="N47" i="229"/>
  <c r="M47" i="229"/>
  <c r="L47" i="229"/>
  <c r="K47" i="229"/>
  <c r="J47" i="229"/>
  <c r="I47" i="229"/>
  <c r="H47" i="229"/>
  <c r="G47" i="229"/>
  <c r="F47" i="229"/>
  <c r="E47" i="229"/>
  <c r="D47" i="229"/>
  <c r="R38" i="229"/>
  <c r="Q38" i="229"/>
  <c r="P38" i="229"/>
  <c r="O38" i="229"/>
  <c r="N38" i="229"/>
  <c r="M38" i="229"/>
  <c r="L38" i="229"/>
  <c r="K38" i="229"/>
  <c r="J38" i="229"/>
  <c r="I38" i="229"/>
  <c r="H38" i="229"/>
  <c r="G38" i="229"/>
  <c r="F38" i="229"/>
  <c r="E38" i="229"/>
  <c r="D38" i="229"/>
  <c r="R29" i="229"/>
  <c r="Q29" i="229"/>
  <c r="P29" i="229"/>
  <c r="O29" i="229"/>
  <c r="N29" i="229"/>
  <c r="M29" i="229"/>
  <c r="L29" i="229"/>
  <c r="K29" i="229"/>
  <c r="J29" i="229"/>
  <c r="I29" i="229"/>
  <c r="H29" i="229"/>
  <c r="G29" i="229"/>
  <c r="F29" i="229"/>
  <c r="E29" i="229"/>
  <c r="D29" i="229"/>
  <c r="R26" i="229"/>
  <c r="Q26" i="229"/>
  <c r="P26" i="229"/>
  <c r="O26" i="229"/>
  <c r="N26" i="229"/>
  <c r="M26" i="229"/>
  <c r="L26" i="229"/>
  <c r="K26" i="229"/>
  <c r="J26" i="229"/>
  <c r="I26" i="229"/>
  <c r="H26" i="229"/>
  <c r="G26" i="229"/>
  <c r="F26" i="229"/>
  <c r="E26" i="229"/>
  <c r="D26" i="229"/>
  <c r="R17" i="229"/>
  <c r="Q17" i="229"/>
  <c r="P17" i="229"/>
  <c r="O17" i="229"/>
  <c r="N17" i="229"/>
  <c r="M17" i="229"/>
  <c r="L17" i="229"/>
  <c r="K17" i="229"/>
  <c r="J17" i="229"/>
  <c r="I17" i="229"/>
  <c r="H17" i="229"/>
  <c r="G17" i="229"/>
  <c r="F17" i="229"/>
  <c r="E17" i="229"/>
  <c r="D17" i="229"/>
  <c r="C2" i="229"/>
  <c r="C1" i="229"/>
  <c r="O69" i="207"/>
  <c r="N69" i="207"/>
  <c r="M69" i="207"/>
  <c r="L69" i="207"/>
  <c r="K69" i="207"/>
  <c r="J69" i="207"/>
  <c r="I69" i="207"/>
  <c r="H69" i="207"/>
  <c r="G69" i="207"/>
  <c r="F69" i="207"/>
  <c r="E69" i="207"/>
  <c r="D69" i="207"/>
  <c r="C69" i="207"/>
  <c r="B69" i="207"/>
  <c r="V68" i="207"/>
  <c r="V67" i="207"/>
  <c r="V66" i="207"/>
  <c r="V65" i="207"/>
  <c r="V64" i="207"/>
  <c r="V63" i="207"/>
  <c r="V62" i="207"/>
  <c r="V61" i="207"/>
  <c r="V60" i="207"/>
  <c r="V59" i="207"/>
  <c r="V58" i="207"/>
  <c r="V57" i="207"/>
  <c r="V56" i="207"/>
  <c r="V55" i="207"/>
  <c r="V54" i="207"/>
  <c r="V53" i="207"/>
  <c r="V52" i="207"/>
  <c r="V51" i="207"/>
  <c r="V50" i="207"/>
  <c r="V49" i="207"/>
  <c r="E18" i="211" l="1"/>
  <c r="J30" i="229"/>
  <c r="N41" i="210"/>
  <c r="P42" i="210"/>
  <c r="R43" i="210"/>
  <c r="Z43" i="210"/>
  <c r="I16" i="76"/>
  <c r="I19" i="76" s="1"/>
  <c r="L66" i="210" s="1"/>
  <c r="L44" i="210"/>
  <c r="Q16" i="76"/>
  <c r="Q19" i="76" s="1"/>
  <c r="AB66" i="210" s="1"/>
  <c r="AB44" i="210"/>
  <c r="J73" i="229"/>
  <c r="J61" i="229"/>
  <c r="N46" i="210"/>
  <c r="J85" i="229"/>
  <c r="J97" i="229" s="1"/>
  <c r="N51" i="210"/>
  <c r="P52" i="210"/>
  <c r="X52" i="210"/>
  <c r="J53" i="210"/>
  <c r="R53" i="210"/>
  <c r="Z53" i="210"/>
  <c r="D54" i="210"/>
  <c r="L54" i="210"/>
  <c r="T54" i="210"/>
  <c r="AB54" i="210"/>
  <c r="P99" i="210"/>
  <c r="C148" i="246"/>
  <c r="Z61" i="210"/>
  <c r="C148" i="238"/>
  <c r="J61" i="210"/>
  <c r="C148" i="247"/>
  <c r="AB61" i="210"/>
  <c r="C148" i="245"/>
  <c r="X61" i="210"/>
  <c r="C148" i="237"/>
  <c r="H61" i="210"/>
  <c r="C148" i="244"/>
  <c r="V61" i="210"/>
  <c r="C148" i="236"/>
  <c r="F61" i="210"/>
  <c r="G30" i="229"/>
  <c r="H41" i="210"/>
  <c r="K30" i="229"/>
  <c r="K39" i="229" s="1"/>
  <c r="P41" i="210"/>
  <c r="O30" i="229"/>
  <c r="X41" i="210"/>
  <c r="J42" i="210"/>
  <c r="R42" i="210"/>
  <c r="Z42" i="210"/>
  <c r="D43" i="210"/>
  <c r="L43" i="210"/>
  <c r="T43" i="210"/>
  <c r="AB43" i="210"/>
  <c r="F16" i="76"/>
  <c r="F19" i="76" s="1"/>
  <c r="F66" i="210" s="1"/>
  <c r="F44" i="210"/>
  <c r="J16" i="76"/>
  <c r="J19" i="76" s="1"/>
  <c r="N66" i="210" s="1"/>
  <c r="N44" i="210"/>
  <c r="N16" i="76"/>
  <c r="N19" i="76" s="1"/>
  <c r="V66" i="210" s="1"/>
  <c r="V44" i="210"/>
  <c r="R16" i="76"/>
  <c r="R19" i="76" s="1"/>
  <c r="AD66" i="210" s="1"/>
  <c r="AD44" i="210"/>
  <c r="G61" i="229"/>
  <c r="H46" i="210"/>
  <c r="K61" i="229"/>
  <c r="P46" i="210"/>
  <c r="O61" i="229"/>
  <c r="O73" i="229" s="1"/>
  <c r="X46" i="210"/>
  <c r="K85" i="229"/>
  <c r="P51" i="210"/>
  <c r="O85" i="229"/>
  <c r="X51" i="210"/>
  <c r="J52" i="210"/>
  <c r="Z52" i="210"/>
  <c r="T53" i="210"/>
  <c r="AB53" i="210"/>
  <c r="D30" i="229"/>
  <c r="L30" i="229"/>
  <c r="R41" i="210"/>
  <c r="D42" i="210"/>
  <c r="T42" i="210"/>
  <c r="E30" i="229"/>
  <c r="E39" i="229" s="1"/>
  <c r="D41" i="210"/>
  <c r="I30" i="229"/>
  <c r="L41" i="210"/>
  <c r="M30" i="229"/>
  <c r="T41" i="210"/>
  <c r="Q30" i="229"/>
  <c r="AB41" i="210"/>
  <c r="F42" i="210"/>
  <c r="N42" i="210"/>
  <c r="V42" i="210"/>
  <c r="H43" i="210"/>
  <c r="P43" i="210"/>
  <c r="X43" i="210"/>
  <c r="H16" i="76"/>
  <c r="H19" i="76" s="1"/>
  <c r="J66" i="210" s="1"/>
  <c r="J44" i="210"/>
  <c r="L16" i="76"/>
  <c r="L19" i="76" s="1"/>
  <c r="R66" i="210" s="1"/>
  <c r="R44" i="210"/>
  <c r="P16" i="76"/>
  <c r="P19" i="76" s="1"/>
  <c r="Z66" i="210" s="1"/>
  <c r="Z44" i="210"/>
  <c r="E61" i="229"/>
  <c r="D46" i="210"/>
  <c r="I61" i="229"/>
  <c r="L46" i="210"/>
  <c r="M61" i="229"/>
  <c r="T46" i="210"/>
  <c r="Q61" i="229"/>
  <c r="AB46" i="210"/>
  <c r="E85" i="229"/>
  <c r="D51" i="210"/>
  <c r="I85" i="229"/>
  <c r="I97" i="229" s="1"/>
  <c r="L51" i="210"/>
  <c r="M85" i="229"/>
  <c r="T51" i="210"/>
  <c r="Q85" i="229"/>
  <c r="AB51" i="210"/>
  <c r="F52" i="210"/>
  <c r="N52" i="210"/>
  <c r="V52" i="210"/>
  <c r="H53" i="210"/>
  <c r="P53" i="210"/>
  <c r="X53" i="210"/>
  <c r="J54" i="210"/>
  <c r="R54" i="210"/>
  <c r="Z54" i="210"/>
  <c r="O18" i="232"/>
  <c r="D611" i="208"/>
  <c r="N54" i="210"/>
  <c r="V54" i="210"/>
  <c r="AD54" i="210"/>
  <c r="G18" i="232"/>
  <c r="F561" i="208"/>
  <c r="J561" i="208"/>
  <c r="N561" i="208"/>
  <c r="R561" i="208"/>
  <c r="G561" i="208"/>
  <c r="K561" i="208"/>
  <c r="O561" i="208"/>
  <c r="H611" i="208"/>
  <c r="L611" i="208"/>
  <c r="P611" i="208"/>
  <c r="F611" i="208"/>
  <c r="J611" i="208"/>
  <c r="N611" i="208"/>
  <c r="R611" i="208"/>
  <c r="F30" i="229"/>
  <c r="F41" i="210"/>
  <c r="N30" i="229"/>
  <c r="V41" i="210"/>
  <c r="H42" i="210"/>
  <c r="X42" i="210"/>
  <c r="J43" i="210"/>
  <c r="E16" i="76"/>
  <c r="E19" i="76" s="1"/>
  <c r="D66" i="210" s="1"/>
  <c r="D44" i="210"/>
  <c r="M16" i="76"/>
  <c r="M19" i="76" s="1"/>
  <c r="T66" i="210" s="1"/>
  <c r="T44" i="210"/>
  <c r="F73" i="229"/>
  <c r="F61" i="229"/>
  <c r="F46" i="210"/>
  <c r="N61" i="229"/>
  <c r="N73" i="229" s="1"/>
  <c r="V46" i="210"/>
  <c r="R73" i="229"/>
  <c r="R61" i="229"/>
  <c r="AD46" i="210"/>
  <c r="F85" i="229"/>
  <c r="F97" i="229" s="1"/>
  <c r="F51" i="210"/>
  <c r="N85" i="229"/>
  <c r="N97" i="229" s="1"/>
  <c r="V51" i="210"/>
  <c r="H52" i="210"/>
  <c r="G85" i="229"/>
  <c r="H51" i="210"/>
  <c r="R52" i="210"/>
  <c r="D53" i="210"/>
  <c r="L53" i="210"/>
  <c r="F54" i="210"/>
  <c r="V69" i="207"/>
  <c r="H30" i="229"/>
  <c r="J41" i="210"/>
  <c r="P30" i="229"/>
  <c r="Z41" i="210"/>
  <c r="L42" i="210"/>
  <c r="AB42" i="210"/>
  <c r="F43" i="210"/>
  <c r="N43" i="210"/>
  <c r="V43" i="210"/>
  <c r="G16" i="76"/>
  <c r="G19" i="76" s="1"/>
  <c r="H66" i="210" s="1"/>
  <c r="H44" i="210"/>
  <c r="K16" i="76"/>
  <c r="K19" i="76" s="1"/>
  <c r="P66" i="210" s="1"/>
  <c r="P44" i="210"/>
  <c r="O16" i="76"/>
  <c r="O19" i="76" s="1"/>
  <c r="X66" i="210" s="1"/>
  <c r="X44" i="210"/>
  <c r="B46" i="210"/>
  <c r="D61" i="229"/>
  <c r="H61" i="229"/>
  <c r="J46" i="210"/>
  <c r="L61" i="229"/>
  <c r="L73" i="229" s="1"/>
  <c r="R46" i="210"/>
  <c r="P61" i="229"/>
  <c r="Z46" i="210"/>
  <c r="H85" i="229"/>
  <c r="H97" i="229" s="1"/>
  <c r="J51" i="210"/>
  <c r="L85" i="229"/>
  <c r="R51" i="210"/>
  <c r="P85" i="229"/>
  <c r="Z51" i="210"/>
  <c r="D52" i="210"/>
  <c r="L52" i="210"/>
  <c r="T52" i="210"/>
  <c r="AB52" i="210"/>
  <c r="F53" i="210"/>
  <c r="N53" i="210"/>
  <c r="V53" i="210"/>
  <c r="H54" i="210"/>
  <c r="P54" i="210"/>
  <c r="X54" i="210"/>
  <c r="R18" i="232"/>
  <c r="N18" i="232"/>
  <c r="J18" i="232"/>
  <c r="F18" i="232"/>
  <c r="Q18" i="232"/>
  <c r="M18" i="232"/>
  <c r="I18" i="232"/>
  <c r="E18" i="232"/>
  <c r="P18" i="232"/>
  <c r="L18" i="232"/>
  <c r="H18" i="232"/>
  <c r="D18" i="232"/>
  <c r="E611" i="208"/>
  <c r="I611" i="208"/>
  <c r="M611" i="208"/>
  <c r="Q611" i="208"/>
  <c r="G611" i="208"/>
  <c r="K611" i="208"/>
  <c r="O611" i="208"/>
  <c r="C148" i="239"/>
  <c r="L61" i="210"/>
  <c r="C148" i="242"/>
  <c r="R61" i="210"/>
  <c r="B61" i="210"/>
  <c r="C148" i="235"/>
  <c r="D61" i="210"/>
  <c r="C148" i="241"/>
  <c r="P61" i="210"/>
  <c r="C148" i="248"/>
  <c r="AD61" i="210"/>
  <c r="C148" i="240"/>
  <c r="N61" i="210"/>
  <c r="C148" i="243"/>
  <c r="T61" i="210"/>
  <c r="AD51" i="210"/>
  <c r="R85" i="229"/>
  <c r="R97" i="229" s="1"/>
  <c r="AD52" i="210"/>
  <c r="AD53" i="210"/>
  <c r="AD42" i="210"/>
  <c r="AD43" i="210"/>
  <c r="R30" i="229"/>
  <c r="R39" i="229" s="1"/>
  <c r="R21" i="76" s="1"/>
  <c r="S85" i="248" s="1"/>
  <c r="AD41" i="210"/>
  <c r="D85" i="229"/>
  <c r="D97" i="229" s="1"/>
  <c r="B44" i="210"/>
  <c r="D16" i="76"/>
  <c r="D19" i="76" s="1"/>
  <c r="B66" i="210" s="1"/>
  <c r="B54" i="210"/>
  <c r="B42" i="210"/>
  <c r="D39" i="229"/>
  <c r="B43" i="210"/>
  <c r="D73" i="229"/>
  <c r="B48" i="210"/>
  <c r="B51" i="210"/>
  <c r="B52" i="210"/>
  <c r="B53" i="210"/>
  <c r="B41" i="210"/>
  <c r="D561" i="208"/>
  <c r="H561" i="208"/>
  <c r="L561" i="208"/>
  <c r="P561" i="208"/>
  <c r="E561" i="208"/>
  <c r="I561" i="208"/>
  <c r="M561" i="208"/>
  <c r="Q561" i="208"/>
  <c r="I39" i="229"/>
  <c r="Q39" i="229"/>
  <c r="H73" i="229"/>
  <c r="P73" i="229"/>
  <c r="L97" i="229"/>
  <c r="P97" i="229"/>
  <c r="E73" i="229"/>
  <c r="I73" i="229"/>
  <c r="M73" i="229"/>
  <c r="Q73" i="229"/>
  <c r="E97" i="229"/>
  <c r="M97" i="229"/>
  <c r="Q97" i="229"/>
  <c r="G73" i="229"/>
  <c r="K73" i="229"/>
  <c r="G97" i="229"/>
  <c r="K97" i="229"/>
  <c r="O97" i="229"/>
  <c r="G39" i="229"/>
  <c r="O39" i="229"/>
  <c r="M39" i="229"/>
  <c r="H39" i="229"/>
  <c r="L39" i="229"/>
  <c r="P39" i="229"/>
  <c r="F39" i="229"/>
  <c r="J39" i="229"/>
  <c r="N39" i="229"/>
  <c r="B40" i="211" l="1"/>
  <c r="B39" i="211"/>
  <c r="B99" i="210"/>
  <c r="R99" i="210"/>
  <c r="D99" i="210"/>
  <c r="T99" i="210"/>
  <c r="F99" i="210"/>
  <c r="V99" i="210"/>
  <c r="X99" i="210"/>
  <c r="B53" i="211"/>
  <c r="B41" i="211"/>
  <c r="B48" i="211"/>
  <c r="J99" i="210"/>
  <c r="Z99" i="210"/>
  <c r="L99" i="210"/>
  <c r="AB99" i="210"/>
  <c r="N99" i="210"/>
  <c r="H99" i="210"/>
  <c r="AD99" i="210"/>
  <c r="N21" i="76"/>
  <c r="S85" i="244" s="1"/>
  <c r="N8" i="230"/>
  <c r="N6" i="76"/>
  <c r="N8" i="76" s="1"/>
  <c r="S81" i="244" s="1"/>
  <c r="J21" i="76"/>
  <c r="J8" i="230"/>
  <c r="J6" i="76"/>
  <c r="J8" i="76" s="1"/>
  <c r="S81" i="240" s="1"/>
  <c r="F21" i="76"/>
  <c r="F8" i="230"/>
  <c r="F6" i="76"/>
  <c r="F8" i="76" s="1"/>
  <c r="S81" i="236" s="1"/>
  <c r="P21" i="76"/>
  <c r="P8" i="230"/>
  <c r="P6" i="76"/>
  <c r="P8" i="76" s="1"/>
  <c r="S81" i="246" s="1"/>
  <c r="L21" i="76"/>
  <c r="L8" i="230"/>
  <c r="L6" i="76"/>
  <c r="L8" i="76" s="1"/>
  <c r="S81" i="242" s="1"/>
  <c r="H21" i="76"/>
  <c r="S85" i="238" s="1"/>
  <c r="H8" i="230"/>
  <c r="H6" i="76"/>
  <c r="H8" i="76" s="1"/>
  <c r="S81" i="238" s="1"/>
  <c r="M21" i="76"/>
  <c r="M8" i="230"/>
  <c r="M6" i="76"/>
  <c r="M8" i="76" s="1"/>
  <c r="S81" i="243" s="1"/>
  <c r="E21" i="76"/>
  <c r="E8" i="230"/>
  <c r="E6" i="76"/>
  <c r="E8" i="76" s="1"/>
  <c r="S81" i="235" s="1"/>
  <c r="O21" i="76"/>
  <c r="S85" i="245" s="1"/>
  <c r="O8" i="230"/>
  <c r="O6" i="76"/>
  <c r="O8" i="76" s="1"/>
  <c r="S81" i="245" s="1"/>
  <c r="K21" i="76"/>
  <c r="K8" i="230"/>
  <c r="K6" i="76"/>
  <c r="K8" i="76" s="1"/>
  <c r="S81" i="241" s="1"/>
  <c r="G21" i="76"/>
  <c r="G8" i="230"/>
  <c r="G6" i="76"/>
  <c r="G8" i="76" s="1"/>
  <c r="S81" i="237" s="1"/>
  <c r="Q8" i="230"/>
  <c r="Q6" i="76"/>
  <c r="Q8" i="76" s="1"/>
  <c r="S81" i="247" s="1"/>
  <c r="I8" i="230"/>
  <c r="I6" i="76"/>
  <c r="I8" i="76" s="1"/>
  <c r="S81" i="239" s="1"/>
  <c r="D8" i="230"/>
  <c r="R8" i="230"/>
  <c r="R6" i="76"/>
  <c r="R8" i="76" s="1"/>
  <c r="S81" i="248" s="1"/>
  <c r="D6" i="76"/>
  <c r="D8" i="76" s="1"/>
  <c r="S81" i="214" s="1"/>
  <c r="Q21" i="76"/>
  <c r="S85" i="247" s="1"/>
  <c r="I21" i="76"/>
  <c r="AD67" i="210"/>
  <c r="V67" i="210"/>
  <c r="J67" i="210"/>
  <c r="D21" i="76"/>
  <c r="S85" i="214" s="1"/>
  <c r="R67" i="210" l="1"/>
  <c r="S85" i="242"/>
  <c r="P67" i="210"/>
  <c r="S85" i="241"/>
  <c r="N67" i="210"/>
  <c r="S85" i="240"/>
  <c r="X67" i="210"/>
  <c r="H67" i="210"/>
  <c r="S85" i="237"/>
  <c r="T67" i="210"/>
  <c r="S85" i="243"/>
  <c r="F67" i="210"/>
  <c r="S85" i="236"/>
  <c r="L67" i="210"/>
  <c r="S85" i="239"/>
  <c r="D16" i="230"/>
  <c r="C153" i="214"/>
  <c r="D67" i="210"/>
  <c r="S85" i="235"/>
  <c r="Z67" i="210"/>
  <c r="S85" i="246"/>
  <c r="AB67" i="210"/>
  <c r="E3" i="211"/>
  <c r="C153" i="248"/>
  <c r="R16" i="230"/>
  <c r="L63" i="210"/>
  <c r="C153" i="239"/>
  <c r="I16" i="230"/>
  <c r="AB63" i="210"/>
  <c r="C153" i="247"/>
  <c r="Q16" i="230"/>
  <c r="H63" i="210"/>
  <c r="C153" i="237"/>
  <c r="G16" i="230"/>
  <c r="P63" i="210"/>
  <c r="C153" i="241"/>
  <c r="K16" i="230"/>
  <c r="X63" i="210"/>
  <c r="C153" i="245"/>
  <c r="O16" i="230"/>
  <c r="D63" i="210"/>
  <c r="C153" i="235"/>
  <c r="E16" i="230"/>
  <c r="T63" i="210"/>
  <c r="C153" i="243"/>
  <c r="M16" i="230"/>
  <c r="J63" i="210"/>
  <c r="C153" i="238"/>
  <c r="H16" i="230"/>
  <c r="R63" i="210"/>
  <c r="C153" i="242"/>
  <c r="L16" i="230"/>
  <c r="Z63" i="210"/>
  <c r="C153" i="246"/>
  <c r="P16" i="230"/>
  <c r="F63" i="210"/>
  <c r="C153" i="236"/>
  <c r="F16" i="230"/>
  <c r="N63" i="210"/>
  <c r="C153" i="240"/>
  <c r="J16" i="230"/>
  <c r="V63" i="210"/>
  <c r="C153" i="244"/>
  <c r="N16" i="230"/>
  <c r="AD63" i="210"/>
  <c r="B67" i="210"/>
  <c r="B54" i="211" s="1"/>
  <c r="R132" i="214"/>
  <c r="R133" i="214"/>
  <c r="R134" i="214"/>
  <c r="R135" i="214"/>
  <c r="R131" i="214"/>
  <c r="Q130" i="214"/>
  <c r="R114" i="214"/>
  <c r="R115" i="214"/>
  <c r="R116" i="214"/>
  <c r="R117" i="214"/>
  <c r="R113" i="214"/>
  <c r="Q112" i="214"/>
  <c r="Q104" i="214"/>
  <c r="Q105" i="214"/>
  <c r="Q106" i="214"/>
  <c r="Q107" i="214"/>
  <c r="Q108" i="214"/>
  <c r="Q103" i="214"/>
  <c r="Q102" i="214"/>
  <c r="Q101" i="214"/>
  <c r="Q100" i="214"/>
  <c r="Q98" i="214"/>
  <c r="Q97" i="214"/>
  <c r="Q95" i="214"/>
  <c r="Q86" i="214"/>
  <c r="Q81" i="214"/>
  <c r="F75" i="214"/>
  <c r="F74" i="214"/>
  <c r="F73" i="214"/>
  <c r="F72" i="214"/>
  <c r="B139" i="214"/>
  <c r="B138" i="214"/>
  <c r="B137" i="214"/>
  <c r="B136" i="214"/>
  <c r="B134" i="214"/>
  <c r="B133" i="214"/>
  <c r="B132" i="214"/>
  <c r="B131" i="214"/>
  <c r="B130" i="214"/>
  <c r="B129" i="214"/>
  <c r="B128" i="214"/>
  <c r="B127" i="214"/>
  <c r="B126" i="214"/>
  <c r="B125" i="214"/>
  <c r="B124" i="214"/>
  <c r="B123" i="214"/>
  <c r="B122" i="214"/>
  <c r="B121" i="214"/>
  <c r="B120" i="214"/>
  <c r="B119" i="214"/>
  <c r="B118" i="214"/>
  <c r="B117" i="214"/>
  <c r="B116" i="214"/>
  <c r="B115" i="214"/>
  <c r="R69" i="214"/>
  <c r="R68" i="214"/>
  <c r="R67" i="214"/>
  <c r="R66" i="214"/>
  <c r="R65" i="214"/>
  <c r="R64" i="214"/>
  <c r="R63" i="214"/>
  <c r="R62" i="214"/>
  <c r="R61" i="214"/>
  <c r="R60" i="214"/>
  <c r="R59" i="214"/>
  <c r="R58" i="214"/>
  <c r="R57" i="214"/>
  <c r="R56" i="214"/>
  <c r="R55" i="214"/>
  <c r="R54" i="214"/>
  <c r="R53" i="214"/>
  <c r="R52" i="214"/>
  <c r="R51" i="214"/>
  <c r="R50" i="214"/>
  <c r="R48" i="214"/>
  <c r="R47" i="214"/>
  <c r="R46" i="214"/>
  <c r="R45" i="214"/>
  <c r="R44" i="214"/>
  <c r="R43" i="214"/>
  <c r="R42" i="214"/>
  <c r="R41" i="214"/>
  <c r="R40" i="214"/>
  <c r="R39" i="214"/>
  <c r="R38" i="214"/>
  <c r="R37" i="214"/>
  <c r="R36" i="214"/>
  <c r="R35" i="214"/>
  <c r="R34" i="214"/>
  <c r="R33" i="214"/>
  <c r="R32" i="214"/>
  <c r="R31" i="214"/>
  <c r="R30" i="214"/>
  <c r="R29" i="214"/>
  <c r="R27" i="214"/>
  <c r="R26" i="214"/>
  <c r="R25" i="214"/>
  <c r="R24" i="214"/>
  <c r="R23" i="214"/>
  <c r="R22" i="214"/>
  <c r="R21" i="214"/>
  <c r="R20" i="214"/>
  <c r="R19" i="214"/>
  <c r="R18" i="214"/>
  <c r="R17" i="214"/>
  <c r="R16" i="214"/>
  <c r="R15" i="214"/>
  <c r="R14" i="214"/>
  <c r="R13" i="214"/>
  <c r="R12" i="214"/>
  <c r="R11" i="214"/>
  <c r="R10" i="214"/>
  <c r="R9" i="214"/>
  <c r="R8" i="214"/>
  <c r="R6" i="214"/>
  <c r="R5" i="214"/>
  <c r="R4" i="214"/>
  <c r="R3" i="214"/>
  <c r="Q49" i="214"/>
  <c r="Q28" i="214"/>
  <c r="Q7" i="214"/>
  <c r="Q2" i="214"/>
  <c r="N122" i="214"/>
  <c r="N121" i="214"/>
  <c r="N120" i="214"/>
  <c r="N119" i="214"/>
  <c r="N118" i="214"/>
  <c r="N117" i="214"/>
  <c r="N116" i="214"/>
  <c r="N115" i="214"/>
  <c r="N114" i="214"/>
  <c r="N113" i="214"/>
  <c r="N111" i="214"/>
  <c r="N110" i="214"/>
  <c r="N109" i="214"/>
  <c r="N108" i="214"/>
  <c r="N107" i="214"/>
  <c r="N106" i="214"/>
  <c r="N105" i="214"/>
  <c r="N104" i="214"/>
  <c r="N103" i="214"/>
  <c r="N102" i="214"/>
  <c r="N100" i="214"/>
  <c r="N99" i="214"/>
  <c r="N98" i="214"/>
  <c r="N97" i="214"/>
  <c r="N96" i="214"/>
  <c r="N95" i="214"/>
  <c r="N94" i="214"/>
  <c r="N93" i="214"/>
  <c r="N92" i="214"/>
  <c r="N91" i="214"/>
  <c r="N90" i="214"/>
  <c r="N89" i="214"/>
  <c r="N88" i="214"/>
  <c r="N87" i="214"/>
  <c r="N86" i="214"/>
  <c r="N85" i="214"/>
  <c r="N84" i="214"/>
  <c r="N83" i="214"/>
  <c r="N82" i="214"/>
  <c r="N81" i="214"/>
  <c r="N79" i="214"/>
  <c r="N78" i="214"/>
  <c r="N77" i="214"/>
  <c r="N76" i="214"/>
  <c r="N69" i="214"/>
  <c r="N68" i="214"/>
  <c r="N67" i="214"/>
  <c r="N66" i="214"/>
  <c r="N65" i="214"/>
  <c r="N64" i="214"/>
  <c r="N63" i="214"/>
  <c r="N62" i="214"/>
  <c r="N61" i="214"/>
  <c r="N60" i="214"/>
  <c r="N59" i="214"/>
  <c r="N58" i="214"/>
  <c r="N57" i="214"/>
  <c r="N56" i="214"/>
  <c r="N55" i="214"/>
  <c r="N54" i="214"/>
  <c r="N52" i="214"/>
  <c r="N51" i="214"/>
  <c r="N50" i="214"/>
  <c r="N49" i="214"/>
  <c r="N48" i="214"/>
  <c r="N47" i="214"/>
  <c r="N46" i="214"/>
  <c r="N45" i="214"/>
  <c r="N44" i="214"/>
  <c r="N43" i="214"/>
  <c r="N42" i="214"/>
  <c r="N41" i="214"/>
  <c r="N40" i="214"/>
  <c r="N39" i="214"/>
  <c r="N38" i="214"/>
  <c r="N37" i="214"/>
  <c r="N36" i="214"/>
  <c r="N35" i="214"/>
  <c r="N34" i="214"/>
  <c r="N33" i="214"/>
  <c r="N31" i="214"/>
  <c r="N30" i="214"/>
  <c r="N29" i="214"/>
  <c r="N28" i="214"/>
  <c r="N27" i="214"/>
  <c r="N26" i="214"/>
  <c r="N25" i="214"/>
  <c r="N24" i="214"/>
  <c r="N23" i="214"/>
  <c r="N22" i="214"/>
  <c r="N21" i="214"/>
  <c r="N20" i="214"/>
  <c r="N19" i="214"/>
  <c r="N18" i="214"/>
  <c r="N17" i="214"/>
  <c r="N16" i="214"/>
  <c r="N15" i="214"/>
  <c r="N14" i="214"/>
  <c r="N13" i="214"/>
  <c r="N12" i="214"/>
  <c r="N10" i="214"/>
  <c r="N9" i="214"/>
  <c r="N8" i="214"/>
  <c r="N7" i="214"/>
  <c r="N6" i="214"/>
  <c r="N5" i="214"/>
  <c r="N4" i="214"/>
  <c r="N3" i="214"/>
  <c r="M112" i="214"/>
  <c r="M101" i="214"/>
  <c r="M80" i="214"/>
  <c r="M53" i="214"/>
  <c r="M32" i="214"/>
  <c r="M11" i="214"/>
  <c r="M2" i="214"/>
  <c r="N75" i="214"/>
  <c r="N74" i="214"/>
  <c r="N73" i="214"/>
  <c r="N72" i="214"/>
  <c r="J138" i="214"/>
  <c r="J137" i="214"/>
  <c r="J136" i="214"/>
  <c r="J135" i="214"/>
  <c r="J134" i="214"/>
  <c r="J133" i="214"/>
  <c r="J132" i="214"/>
  <c r="J131" i="214"/>
  <c r="J130" i="214"/>
  <c r="J129" i="214"/>
  <c r="J128" i="214"/>
  <c r="J127" i="214"/>
  <c r="J125" i="214"/>
  <c r="J124" i="214"/>
  <c r="J123" i="214"/>
  <c r="J122" i="214"/>
  <c r="J121" i="214"/>
  <c r="J120" i="214"/>
  <c r="J119" i="214"/>
  <c r="J118" i="214"/>
  <c r="J117" i="214"/>
  <c r="J116" i="214"/>
  <c r="J115" i="214"/>
  <c r="J114" i="214"/>
  <c r="J113" i="214"/>
  <c r="J112" i="214"/>
  <c r="J111" i="214"/>
  <c r="J110" i="214"/>
  <c r="J109" i="214"/>
  <c r="J108" i="214"/>
  <c r="J107" i="214"/>
  <c r="J106" i="214"/>
  <c r="J104" i="214"/>
  <c r="J103" i="214"/>
  <c r="J102" i="214"/>
  <c r="J101" i="214"/>
  <c r="J100" i="214"/>
  <c r="J99" i="214"/>
  <c r="J98" i="214"/>
  <c r="J97" i="214"/>
  <c r="J96" i="214"/>
  <c r="J95" i="214"/>
  <c r="J94" i="214"/>
  <c r="J93" i="214"/>
  <c r="J92" i="214"/>
  <c r="J91" i="214"/>
  <c r="J90" i="214"/>
  <c r="J89" i="214"/>
  <c r="J88" i="214"/>
  <c r="J87" i="214"/>
  <c r="J86" i="214"/>
  <c r="J85" i="214"/>
  <c r="J83" i="214"/>
  <c r="J82" i="214"/>
  <c r="J81" i="214"/>
  <c r="J80" i="214"/>
  <c r="J79" i="214"/>
  <c r="J78" i="214"/>
  <c r="J77" i="214"/>
  <c r="J76" i="214"/>
  <c r="J69" i="214"/>
  <c r="J68" i="214"/>
  <c r="J67" i="214"/>
  <c r="J66" i="214"/>
  <c r="J65" i="214"/>
  <c r="J64" i="214"/>
  <c r="J63" i="214"/>
  <c r="J62" i="214"/>
  <c r="J61" i="214"/>
  <c r="J60" i="214"/>
  <c r="J59" i="214"/>
  <c r="J58" i="214"/>
  <c r="J56" i="214"/>
  <c r="J55" i="214"/>
  <c r="J54" i="214"/>
  <c r="J53" i="214"/>
  <c r="J52" i="214"/>
  <c r="J51" i="214"/>
  <c r="J50" i="214"/>
  <c r="J49" i="214"/>
  <c r="J48" i="214"/>
  <c r="J47" i="214"/>
  <c r="J46" i="214"/>
  <c r="J45" i="214"/>
  <c r="J44" i="214"/>
  <c r="J43" i="214"/>
  <c r="J42" i="214"/>
  <c r="J41" i="214"/>
  <c r="J40" i="214"/>
  <c r="J39" i="214"/>
  <c r="J38" i="214"/>
  <c r="J37" i="214"/>
  <c r="J35" i="214"/>
  <c r="J34" i="214"/>
  <c r="J33" i="214"/>
  <c r="J32" i="214"/>
  <c r="J31" i="214"/>
  <c r="J30" i="214"/>
  <c r="J29" i="214"/>
  <c r="J28" i="214"/>
  <c r="J27" i="214"/>
  <c r="J26" i="214"/>
  <c r="J25" i="214"/>
  <c r="J24" i="214"/>
  <c r="J23" i="214"/>
  <c r="J22" i="214"/>
  <c r="J21" i="214"/>
  <c r="J20" i="214"/>
  <c r="J19" i="214"/>
  <c r="J18" i="214"/>
  <c r="J17" i="214"/>
  <c r="J16" i="214"/>
  <c r="J14" i="214"/>
  <c r="J13" i="214"/>
  <c r="J12" i="214"/>
  <c r="J11" i="214"/>
  <c r="J10" i="214"/>
  <c r="J9" i="214"/>
  <c r="J8" i="214"/>
  <c r="J7" i="214"/>
  <c r="J6" i="214"/>
  <c r="J5" i="214"/>
  <c r="J4" i="214"/>
  <c r="J3" i="214"/>
  <c r="I126" i="214"/>
  <c r="I105" i="214"/>
  <c r="I84" i="214"/>
  <c r="I71" i="214"/>
  <c r="I57" i="214"/>
  <c r="I36" i="214"/>
  <c r="I15" i="214"/>
  <c r="I2" i="214"/>
  <c r="J75" i="214"/>
  <c r="J74" i="214"/>
  <c r="J73" i="214"/>
  <c r="J72" i="214"/>
  <c r="F138" i="214"/>
  <c r="F137" i="214"/>
  <c r="F136" i="214"/>
  <c r="F135" i="214"/>
  <c r="F134" i="214"/>
  <c r="F133" i="214"/>
  <c r="F132" i="214"/>
  <c r="F131" i="214"/>
  <c r="F129" i="214"/>
  <c r="F128" i="214"/>
  <c r="F127" i="214"/>
  <c r="F126" i="214"/>
  <c r="F125" i="214"/>
  <c r="F124" i="214"/>
  <c r="F123" i="214"/>
  <c r="F122" i="214"/>
  <c r="F121" i="214"/>
  <c r="F120" i="214"/>
  <c r="F119" i="214"/>
  <c r="F118" i="214"/>
  <c r="F117" i="214"/>
  <c r="F116" i="214"/>
  <c r="F115" i="214"/>
  <c r="F114" i="214"/>
  <c r="F113" i="214"/>
  <c r="F112" i="214"/>
  <c r="F111" i="214"/>
  <c r="F110" i="214"/>
  <c r="F108" i="214"/>
  <c r="F107" i="214"/>
  <c r="F106" i="214"/>
  <c r="F105" i="214"/>
  <c r="F104" i="214"/>
  <c r="F103" i="214"/>
  <c r="F102" i="214"/>
  <c r="F101" i="214"/>
  <c r="F100" i="214"/>
  <c r="F99" i="214"/>
  <c r="F98" i="214"/>
  <c r="F97" i="214"/>
  <c r="F96" i="214"/>
  <c r="F95" i="214"/>
  <c r="F94" i="214"/>
  <c r="F93" i="214"/>
  <c r="F92" i="214"/>
  <c r="F91" i="214"/>
  <c r="F90" i="214"/>
  <c r="F89" i="214"/>
  <c r="F87" i="214"/>
  <c r="F86" i="214"/>
  <c r="F85" i="214"/>
  <c r="F84" i="214"/>
  <c r="F83" i="214"/>
  <c r="F82" i="214"/>
  <c r="F81" i="214"/>
  <c r="F80" i="214"/>
  <c r="F79" i="214"/>
  <c r="F78" i="214"/>
  <c r="F77" i="214"/>
  <c r="F76" i="214"/>
  <c r="F69" i="214"/>
  <c r="F68" i="214"/>
  <c r="F67" i="214"/>
  <c r="F66" i="214"/>
  <c r="F65" i="214"/>
  <c r="F64" i="214"/>
  <c r="F63" i="214"/>
  <c r="F62" i="214"/>
  <c r="F60" i="214"/>
  <c r="F59" i="214"/>
  <c r="F58" i="214"/>
  <c r="F57" i="214"/>
  <c r="F56" i="214"/>
  <c r="F55" i="214"/>
  <c r="F54" i="214"/>
  <c r="F53" i="214"/>
  <c r="F52" i="214"/>
  <c r="F51" i="214"/>
  <c r="F50" i="214"/>
  <c r="F49" i="214"/>
  <c r="F48" i="214"/>
  <c r="F47" i="214"/>
  <c r="F46" i="214"/>
  <c r="F45" i="214"/>
  <c r="F44" i="214"/>
  <c r="F43" i="214"/>
  <c r="F42" i="214"/>
  <c r="F41" i="214"/>
  <c r="F39" i="214"/>
  <c r="F38" i="214"/>
  <c r="F37" i="214"/>
  <c r="F36" i="214"/>
  <c r="F35" i="214"/>
  <c r="F34" i="214"/>
  <c r="F33" i="214"/>
  <c r="F32" i="214"/>
  <c r="F31" i="214"/>
  <c r="F30" i="214"/>
  <c r="F29" i="214"/>
  <c r="F28" i="214"/>
  <c r="F27" i="214"/>
  <c r="F26" i="214"/>
  <c r="F25" i="214"/>
  <c r="F24" i="214"/>
  <c r="F23" i="214"/>
  <c r="F22" i="214"/>
  <c r="F21" i="214"/>
  <c r="F20" i="214"/>
  <c r="F18" i="214"/>
  <c r="F17" i="214"/>
  <c r="F16" i="214"/>
  <c r="F15" i="214"/>
  <c r="F14" i="214"/>
  <c r="F13" i="214"/>
  <c r="F12" i="214"/>
  <c r="F11" i="214"/>
  <c r="F10" i="214"/>
  <c r="F9" i="214"/>
  <c r="F8" i="214"/>
  <c r="F7" i="214"/>
  <c r="F6" i="214"/>
  <c r="F5" i="214"/>
  <c r="F4" i="214"/>
  <c r="F3" i="214"/>
  <c r="E130" i="214"/>
  <c r="E109" i="214"/>
  <c r="E88" i="214"/>
  <c r="E71" i="214"/>
  <c r="E61" i="214"/>
  <c r="E40" i="214"/>
  <c r="E19" i="214"/>
  <c r="E2" i="214"/>
  <c r="B69" i="214"/>
  <c r="B68" i="214"/>
  <c r="B67" i="214"/>
  <c r="B66" i="214"/>
  <c r="B64" i="214"/>
  <c r="B63" i="214"/>
  <c r="B62" i="214"/>
  <c r="B61" i="214"/>
  <c r="B60" i="214"/>
  <c r="B59" i="214"/>
  <c r="B58" i="214"/>
  <c r="B57" i="214"/>
  <c r="B56" i="214"/>
  <c r="B55" i="214"/>
  <c r="B54" i="214"/>
  <c r="B53" i="214"/>
  <c r="B52" i="214"/>
  <c r="B51" i="214"/>
  <c r="B50" i="214"/>
  <c r="B49" i="214"/>
  <c r="B48" i="214"/>
  <c r="B47" i="214"/>
  <c r="B46" i="214"/>
  <c r="B45" i="214"/>
  <c r="B43" i="214"/>
  <c r="B42" i="214"/>
  <c r="B41" i="214"/>
  <c r="B40" i="214"/>
  <c r="B39" i="214"/>
  <c r="B38" i="214"/>
  <c r="B37" i="214"/>
  <c r="B36" i="214"/>
  <c r="B35" i="214"/>
  <c r="B34" i="214"/>
  <c r="B33" i="214"/>
  <c r="B32" i="214"/>
  <c r="B31" i="214"/>
  <c r="B30" i="214"/>
  <c r="B29" i="214"/>
  <c r="B28" i="214"/>
  <c r="B27" i="214"/>
  <c r="B26" i="214"/>
  <c r="B25" i="214"/>
  <c r="B24" i="214"/>
  <c r="A135" i="214"/>
  <c r="A114" i="214"/>
  <c r="A65" i="214"/>
  <c r="A44" i="214"/>
  <c r="A23" i="214"/>
  <c r="A70" i="214"/>
  <c r="A1" i="214"/>
  <c r="A60" i="210"/>
  <c r="A59" i="210"/>
  <c r="A58" i="210"/>
  <c r="A57" i="210"/>
  <c r="A56" i="210"/>
  <c r="A55" i="210"/>
  <c r="R123" i="213"/>
  <c r="Q123" i="213"/>
  <c r="P123" i="213"/>
  <c r="O123" i="213"/>
  <c r="N123" i="213"/>
  <c r="M123" i="213"/>
  <c r="L123" i="213"/>
  <c r="K123" i="213"/>
  <c r="J123" i="213"/>
  <c r="I123" i="213"/>
  <c r="H123" i="213"/>
  <c r="G123" i="213"/>
  <c r="F123" i="213"/>
  <c r="E123" i="213"/>
  <c r="D123" i="213"/>
  <c r="R119" i="213"/>
  <c r="S158" i="248" s="1"/>
  <c r="Q119" i="213"/>
  <c r="S158" i="247" s="1"/>
  <c r="P119" i="213"/>
  <c r="S158" i="246" s="1"/>
  <c r="O119" i="213"/>
  <c r="S158" i="245" s="1"/>
  <c r="N119" i="213"/>
  <c r="S158" i="244" s="1"/>
  <c r="M119" i="213"/>
  <c r="S158" i="243" s="1"/>
  <c r="L119" i="213"/>
  <c r="S158" i="242" s="1"/>
  <c r="K119" i="213"/>
  <c r="S158" i="241" s="1"/>
  <c r="J119" i="213"/>
  <c r="S158" i="240" s="1"/>
  <c r="I119" i="213"/>
  <c r="S158" i="239" s="1"/>
  <c r="H119" i="213"/>
  <c r="S158" i="238" s="1"/>
  <c r="G119" i="213"/>
  <c r="S158" i="237" s="1"/>
  <c r="F119" i="213"/>
  <c r="S158" i="236" s="1"/>
  <c r="E119" i="213"/>
  <c r="S158" i="235" s="1"/>
  <c r="D119" i="213"/>
  <c r="R115" i="213"/>
  <c r="S154" i="248" s="1"/>
  <c r="Q115" i="213"/>
  <c r="S154" i="247" s="1"/>
  <c r="P115" i="213"/>
  <c r="S154" i="246" s="1"/>
  <c r="O115" i="213"/>
  <c r="S154" i="245" s="1"/>
  <c r="N115" i="213"/>
  <c r="S154" i="244" s="1"/>
  <c r="M115" i="213"/>
  <c r="S154" i="243" s="1"/>
  <c r="L115" i="213"/>
  <c r="S154" i="242" s="1"/>
  <c r="K115" i="213"/>
  <c r="S154" i="241" s="1"/>
  <c r="J115" i="213"/>
  <c r="S154" i="240" s="1"/>
  <c r="I115" i="213"/>
  <c r="S154" i="239" s="1"/>
  <c r="H115" i="213"/>
  <c r="S154" i="238" s="1"/>
  <c r="G115" i="213"/>
  <c r="S154" i="237" s="1"/>
  <c r="F115" i="213"/>
  <c r="S154" i="236" s="1"/>
  <c r="E115" i="213"/>
  <c r="S154" i="235" s="1"/>
  <c r="D115" i="213"/>
  <c r="R111" i="213"/>
  <c r="Q111" i="213"/>
  <c r="S150" i="247" s="1"/>
  <c r="P111" i="213"/>
  <c r="O111" i="213"/>
  <c r="S150" i="245" s="1"/>
  <c r="N111" i="213"/>
  <c r="M111" i="213"/>
  <c r="S150" i="243" s="1"/>
  <c r="L111" i="213"/>
  <c r="K111" i="213"/>
  <c r="S150" i="241" s="1"/>
  <c r="J111" i="213"/>
  <c r="I111" i="213"/>
  <c r="S150" i="239" s="1"/>
  <c r="H111" i="213"/>
  <c r="G111" i="213"/>
  <c r="S150" i="237" s="1"/>
  <c r="F111" i="213"/>
  <c r="E111" i="213"/>
  <c r="S150" i="235" s="1"/>
  <c r="D111" i="213"/>
  <c r="R107" i="213"/>
  <c r="S146" i="248" s="1"/>
  <c r="Q107" i="213"/>
  <c r="P107" i="213"/>
  <c r="S146" i="246" s="1"/>
  <c r="O107" i="213"/>
  <c r="N107" i="213"/>
  <c r="S146" i="244" s="1"/>
  <c r="M107" i="213"/>
  <c r="L107" i="213"/>
  <c r="S146" i="242" s="1"/>
  <c r="K107" i="213"/>
  <c r="J107" i="213"/>
  <c r="S146" i="240" s="1"/>
  <c r="I107" i="213"/>
  <c r="H107" i="213"/>
  <c r="S146" i="238" s="1"/>
  <c r="G107" i="213"/>
  <c r="F107" i="213"/>
  <c r="S146" i="236" s="1"/>
  <c r="E107" i="213"/>
  <c r="D107" i="213"/>
  <c r="R99" i="213"/>
  <c r="Q99" i="213"/>
  <c r="P99" i="213"/>
  <c r="O99" i="213"/>
  <c r="N99" i="213"/>
  <c r="M99" i="213"/>
  <c r="L99" i="213"/>
  <c r="K99" i="213"/>
  <c r="J99" i="213"/>
  <c r="I99" i="213"/>
  <c r="H99" i="213"/>
  <c r="G99" i="213"/>
  <c r="F99" i="213"/>
  <c r="E99" i="213"/>
  <c r="D99" i="213"/>
  <c r="R95" i="213"/>
  <c r="O179" i="248" s="1"/>
  <c r="Q95" i="213"/>
  <c r="O179" i="247" s="1"/>
  <c r="P95" i="213"/>
  <c r="O179" i="246" s="1"/>
  <c r="O95" i="213"/>
  <c r="O179" i="245" s="1"/>
  <c r="N95" i="213"/>
  <c r="O179" i="244" s="1"/>
  <c r="M95" i="213"/>
  <c r="O179" i="243" s="1"/>
  <c r="L95" i="213"/>
  <c r="O179" i="242" s="1"/>
  <c r="K95" i="213"/>
  <c r="O179" i="241" s="1"/>
  <c r="J95" i="213"/>
  <c r="O179" i="240" s="1"/>
  <c r="I95" i="213"/>
  <c r="O179" i="239" s="1"/>
  <c r="H95" i="213"/>
  <c r="O179" i="238" s="1"/>
  <c r="G95" i="213"/>
  <c r="O179" i="237" s="1"/>
  <c r="F95" i="213"/>
  <c r="O179" i="236" s="1"/>
  <c r="E95" i="213"/>
  <c r="O179" i="235" s="1"/>
  <c r="D95" i="213"/>
  <c r="R91" i="213"/>
  <c r="O175" i="248" s="1"/>
  <c r="Q91" i="213"/>
  <c r="O175" i="247" s="1"/>
  <c r="P91" i="213"/>
  <c r="O175" i="246" s="1"/>
  <c r="O91" i="213"/>
  <c r="O175" i="245" s="1"/>
  <c r="N91" i="213"/>
  <c r="O175" i="244" s="1"/>
  <c r="M91" i="213"/>
  <c r="O175" i="243" s="1"/>
  <c r="L91" i="213"/>
  <c r="O175" i="242" s="1"/>
  <c r="K91" i="213"/>
  <c r="O175" i="241" s="1"/>
  <c r="J91" i="213"/>
  <c r="O175" i="240" s="1"/>
  <c r="I91" i="213"/>
  <c r="O175" i="239" s="1"/>
  <c r="H91" i="213"/>
  <c r="O175" i="238" s="1"/>
  <c r="G91" i="213"/>
  <c r="O175" i="237" s="1"/>
  <c r="F91" i="213"/>
  <c r="O175" i="236" s="1"/>
  <c r="E91" i="213"/>
  <c r="O175" i="235" s="1"/>
  <c r="D91" i="213"/>
  <c r="R87" i="213"/>
  <c r="Q87" i="213"/>
  <c r="O171" i="247" s="1"/>
  <c r="P87" i="213"/>
  <c r="O87" i="213"/>
  <c r="O171" i="245" s="1"/>
  <c r="N87" i="213"/>
  <c r="M87" i="213"/>
  <c r="O171" i="243" s="1"/>
  <c r="L87" i="213"/>
  <c r="K87" i="213"/>
  <c r="O171" i="241" s="1"/>
  <c r="J87" i="213"/>
  <c r="I87" i="213"/>
  <c r="O171" i="239" s="1"/>
  <c r="H87" i="213"/>
  <c r="G87" i="213"/>
  <c r="O171" i="237" s="1"/>
  <c r="F87" i="213"/>
  <c r="E87" i="213"/>
  <c r="O171" i="235" s="1"/>
  <c r="D87" i="213"/>
  <c r="R83" i="213"/>
  <c r="O167" i="248" s="1"/>
  <c r="Q83" i="213"/>
  <c r="P83" i="213"/>
  <c r="O167" i="246" s="1"/>
  <c r="O83" i="213"/>
  <c r="N83" i="213"/>
  <c r="O167" i="244" s="1"/>
  <c r="M83" i="213"/>
  <c r="L83" i="213"/>
  <c r="O167" i="242" s="1"/>
  <c r="K83" i="213"/>
  <c r="J83" i="213"/>
  <c r="O167" i="240" s="1"/>
  <c r="I83" i="213"/>
  <c r="H83" i="213"/>
  <c r="O167" i="238" s="1"/>
  <c r="G83" i="213"/>
  <c r="F83" i="213"/>
  <c r="O167" i="236" s="1"/>
  <c r="E83" i="213"/>
  <c r="D83" i="213"/>
  <c r="R75" i="213"/>
  <c r="Q75" i="213"/>
  <c r="P75" i="213"/>
  <c r="O75" i="213"/>
  <c r="N75" i="213"/>
  <c r="M75" i="213"/>
  <c r="L75" i="213"/>
  <c r="K75" i="213"/>
  <c r="J75" i="213"/>
  <c r="I75" i="213"/>
  <c r="H75" i="213"/>
  <c r="G75" i="213"/>
  <c r="F75" i="213"/>
  <c r="E75" i="213"/>
  <c r="D75" i="213"/>
  <c r="R71" i="213"/>
  <c r="O158" i="248" s="1"/>
  <c r="Q71" i="213"/>
  <c r="O158" i="247" s="1"/>
  <c r="P71" i="213"/>
  <c r="O158" i="246" s="1"/>
  <c r="O71" i="213"/>
  <c r="O158" i="245" s="1"/>
  <c r="N71" i="213"/>
  <c r="O158" i="244" s="1"/>
  <c r="M71" i="213"/>
  <c r="O158" i="243" s="1"/>
  <c r="L71" i="213"/>
  <c r="O158" i="242" s="1"/>
  <c r="K71" i="213"/>
  <c r="O158" i="241" s="1"/>
  <c r="J71" i="213"/>
  <c r="O158" i="240" s="1"/>
  <c r="I71" i="213"/>
  <c r="O158" i="239" s="1"/>
  <c r="H71" i="213"/>
  <c r="O158" i="238" s="1"/>
  <c r="G71" i="213"/>
  <c r="O158" i="237" s="1"/>
  <c r="F71" i="213"/>
  <c r="O158" i="236" s="1"/>
  <c r="E71" i="213"/>
  <c r="O158" i="235" s="1"/>
  <c r="D71" i="213"/>
  <c r="R67" i="213"/>
  <c r="O154" i="248" s="1"/>
  <c r="Q67" i="213"/>
  <c r="O154" i="247" s="1"/>
  <c r="P67" i="213"/>
  <c r="O154" i="246" s="1"/>
  <c r="O67" i="213"/>
  <c r="O154" i="245" s="1"/>
  <c r="N67" i="213"/>
  <c r="O154" i="244" s="1"/>
  <c r="M67" i="213"/>
  <c r="O154" i="243" s="1"/>
  <c r="L67" i="213"/>
  <c r="O154" i="242" s="1"/>
  <c r="K67" i="213"/>
  <c r="O154" i="241" s="1"/>
  <c r="J67" i="213"/>
  <c r="O154" i="240" s="1"/>
  <c r="I67" i="213"/>
  <c r="O154" i="239" s="1"/>
  <c r="H67" i="213"/>
  <c r="O154" i="238" s="1"/>
  <c r="G67" i="213"/>
  <c r="O154" i="237" s="1"/>
  <c r="F67" i="213"/>
  <c r="O154" i="236" s="1"/>
  <c r="E67" i="213"/>
  <c r="O154" i="235" s="1"/>
  <c r="D67" i="213"/>
  <c r="R63" i="213"/>
  <c r="Q63" i="213"/>
  <c r="O150" i="247" s="1"/>
  <c r="P63" i="213"/>
  <c r="O63" i="213"/>
  <c r="O150" i="245" s="1"/>
  <c r="N63" i="213"/>
  <c r="M63" i="213"/>
  <c r="O150" i="243" s="1"/>
  <c r="L63" i="213"/>
  <c r="K63" i="213"/>
  <c r="O150" i="241" s="1"/>
  <c r="J63" i="213"/>
  <c r="I63" i="213"/>
  <c r="O150" i="239" s="1"/>
  <c r="H63" i="213"/>
  <c r="G63" i="213"/>
  <c r="O150" i="237" s="1"/>
  <c r="F63" i="213"/>
  <c r="E63" i="213"/>
  <c r="O150" i="235" s="1"/>
  <c r="D63" i="213"/>
  <c r="R59" i="213"/>
  <c r="O146" i="248" s="1"/>
  <c r="Q59" i="213"/>
  <c r="P59" i="213"/>
  <c r="O146" i="246" s="1"/>
  <c r="O59" i="213"/>
  <c r="N59" i="213"/>
  <c r="O146" i="244" s="1"/>
  <c r="M59" i="213"/>
  <c r="L59" i="213"/>
  <c r="O146" i="242" s="1"/>
  <c r="K59" i="213"/>
  <c r="J59" i="213"/>
  <c r="O146" i="240" s="1"/>
  <c r="I59" i="213"/>
  <c r="H59" i="213"/>
  <c r="O146" i="238" s="1"/>
  <c r="G59" i="213"/>
  <c r="F59" i="213"/>
  <c r="O146" i="236" s="1"/>
  <c r="E59" i="213"/>
  <c r="D59" i="213"/>
  <c r="R51" i="213"/>
  <c r="Q51" i="213"/>
  <c r="P51" i="213"/>
  <c r="O51" i="213"/>
  <c r="N51" i="213"/>
  <c r="M51" i="213"/>
  <c r="L51" i="213"/>
  <c r="K51" i="213"/>
  <c r="J51" i="213"/>
  <c r="I51" i="213"/>
  <c r="H51" i="213"/>
  <c r="G51" i="213"/>
  <c r="F51" i="213"/>
  <c r="E51" i="213"/>
  <c r="D51" i="213"/>
  <c r="R47" i="213"/>
  <c r="K179" i="248" s="1"/>
  <c r="Q47" i="213"/>
  <c r="K179" i="247" s="1"/>
  <c r="P47" i="213"/>
  <c r="K179" i="246" s="1"/>
  <c r="O47" i="213"/>
  <c r="K179" i="245" s="1"/>
  <c r="N47" i="213"/>
  <c r="K179" i="244" s="1"/>
  <c r="M47" i="213"/>
  <c r="K179" i="243" s="1"/>
  <c r="L47" i="213"/>
  <c r="K179" i="242" s="1"/>
  <c r="K47" i="213"/>
  <c r="K179" i="241" s="1"/>
  <c r="J47" i="213"/>
  <c r="K179" i="240" s="1"/>
  <c r="I47" i="213"/>
  <c r="K179" i="239" s="1"/>
  <c r="H47" i="213"/>
  <c r="K179" i="238" s="1"/>
  <c r="G47" i="213"/>
  <c r="K179" i="237" s="1"/>
  <c r="F47" i="213"/>
  <c r="K179" i="236" s="1"/>
  <c r="E47" i="213"/>
  <c r="K179" i="235" s="1"/>
  <c r="D47" i="213"/>
  <c r="R43" i="213"/>
  <c r="K175" i="248" s="1"/>
  <c r="Q43" i="213"/>
  <c r="K175" i="247" s="1"/>
  <c r="P43" i="213"/>
  <c r="K175" i="246" s="1"/>
  <c r="O43" i="213"/>
  <c r="K175" i="245" s="1"/>
  <c r="N43" i="213"/>
  <c r="K175" i="244" s="1"/>
  <c r="M43" i="213"/>
  <c r="K175" i="243" s="1"/>
  <c r="L43" i="213"/>
  <c r="K175" i="242" s="1"/>
  <c r="K43" i="213"/>
  <c r="K175" i="241" s="1"/>
  <c r="J43" i="213"/>
  <c r="K175" i="240" s="1"/>
  <c r="I43" i="213"/>
  <c r="K175" i="239" s="1"/>
  <c r="H43" i="213"/>
  <c r="K175" i="238" s="1"/>
  <c r="G43" i="213"/>
  <c r="K175" i="237" s="1"/>
  <c r="F43" i="213"/>
  <c r="K175" i="236" s="1"/>
  <c r="E43" i="213"/>
  <c r="K175" i="235" s="1"/>
  <c r="D43" i="213"/>
  <c r="R39" i="213"/>
  <c r="Q39" i="213"/>
  <c r="K171" i="247" s="1"/>
  <c r="P39" i="213"/>
  <c r="O39" i="213"/>
  <c r="K171" i="245" s="1"/>
  <c r="N39" i="213"/>
  <c r="M39" i="213"/>
  <c r="K171" i="243" s="1"/>
  <c r="L39" i="213"/>
  <c r="K39" i="213"/>
  <c r="K171" i="241" s="1"/>
  <c r="J39" i="213"/>
  <c r="I39" i="213"/>
  <c r="K171" i="239" s="1"/>
  <c r="H39" i="213"/>
  <c r="G39" i="213"/>
  <c r="K171" i="237" s="1"/>
  <c r="F39" i="213"/>
  <c r="E39" i="213"/>
  <c r="K171" i="235" s="1"/>
  <c r="D39" i="213"/>
  <c r="R35" i="213"/>
  <c r="K167" i="248" s="1"/>
  <c r="Q35" i="213"/>
  <c r="P35" i="213"/>
  <c r="K167" i="246" s="1"/>
  <c r="O35" i="213"/>
  <c r="N35" i="213"/>
  <c r="K167" i="244" s="1"/>
  <c r="M35" i="213"/>
  <c r="L35" i="213"/>
  <c r="K167" i="242" s="1"/>
  <c r="K35" i="213"/>
  <c r="J35" i="213"/>
  <c r="K167" i="240" s="1"/>
  <c r="I35" i="213"/>
  <c r="H35" i="213"/>
  <c r="K167" i="238" s="1"/>
  <c r="G35" i="213"/>
  <c r="F35" i="213"/>
  <c r="K167" i="236" s="1"/>
  <c r="E35" i="213"/>
  <c r="D35" i="213"/>
  <c r="R27" i="213"/>
  <c r="Q27" i="213"/>
  <c r="P27" i="213"/>
  <c r="O27" i="213"/>
  <c r="N27" i="213"/>
  <c r="M27" i="213"/>
  <c r="L27" i="213"/>
  <c r="K27" i="213"/>
  <c r="J27" i="213"/>
  <c r="I27" i="213"/>
  <c r="H27" i="213"/>
  <c r="G27" i="213"/>
  <c r="F27" i="213"/>
  <c r="E27" i="213"/>
  <c r="D27" i="213"/>
  <c r="R23" i="213"/>
  <c r="K158" i="248" s="1"/>
  <c r="Q23" i="213"/>
  <c r="K158" i="247" s="1"/>
  <c r="P23" i="213"/>
  <c r="K158" i="246" s="1"/>
  <c r="O23" i="213"/>
  <c r="K158" i="245" s="1"/>
  <c r="N23" i="213"/>
  <c r="K158" i="244" s="1"/>
  <c r="M23" i="213"/>
  <c r="K158" i="243" s="1"/>
  <c r="L23" i="213"/>
  <c r="K158" i="242" s="1"/>
  <c r="K23" i="213"/>
  <c r="K158" i="241" s="1"/>
  <c r="J23" i="213"/>
  <c r="K158" i="240" s="1"/>
  <c r="I23" i="213"/>
  <c r="K158" i="239" s="1"/>
  <c r="H23" i="213"/>
  <c r="K158" i="238" s="1"/>
  <c r="G23" i="213"/>
  <c r="K158" i="237" s="1"/>
  <c r="F23" i="213"/>
  <c r="K158" i="236" s="1"/>
  <c r="E23" i="213"/>
  <c r="K158" i="235" s="1"/>
  <c r="D23" i="213"/>
  <c r="R19" i="213"/>
  <c r="K154" i="248" s="1"/>
  <c r="Q19" i="213"/>
  <c r="K154" i="247" s="1"/>
  <c r="P19" i="213"/>
  <c r="K154" i="246" s="1"/>
  <c r="O19" i="213"/>
  <c r="K154" i="245" s="1"/>
  <c r="N19" i="213"/>
  <c r="K154" i="244" s="1"/>
  <c r="M19" i="213"/>
  <c r="K154" i="243" s="1"/>
  <c r="L19" i="213"/>
  <c r="K154" i="242" s="1"/>
  <c r="K19" i="213"/>
  <c r="K154" i="241" s="1"/>
  <c r="J19" i="213"/>
  <c r="K154" i="240" s="1"/>
  <c r="I19" i="213"/>
  <c r="K154" i="239" s="1"/>
  <c r="H19" i="213"/>
  <c r="K154" i="238" s="1"/>
  <c r="G19" i="213"/>
  <c r="K154" i="237" s="1"/>
  <c r="F19" i="213"/>
  <c r="K154" i="236" s="1"/>
  <c r="E19" i="213"/>
  <c r="K154" i="235" s="1"/>
  <c r="D19" i="213"/>
  <c r="R15" i="213"/>
  <c r="Q15" i="213"/>
  <c r="K150" i="247" s="1"/>
  <c r="P15" i="213"/>
  <c r="O15" i="213"/>
  <c r="K150" i="245" s="1"/>
  <c r="N15" i="213"/>
  <c r="M15" i="213"/>
  <c r="K150" i="243" s="1"/>
  <c r="L15" i="213"/>
  <c r="K15" i="213"/>
  <c r="K150" i="241" s="1"/>
  <c r="J15" i="213"/>
  <c r="I15" i="213"/>
  <c r="K150" i="239" s="1"/>
  <c r="H15" i="213"/>
  <c r="G15" i="213"/>
  <c r="K150" i="237" s="1"/>
  <c r="F15" i="213"/>
  <c r="E15" i="213"/>
  <c r="K150" i="235" s="1"/>
  <c r="D15" i="213"/>
  <c r="R11" i="213"/>
  <c r="K146" i="248" s="1"/>
  <c r="Q11" i="213"/>
  <c r="P11" i="213"/>
  <c r="K146" i="246" s="1"/>
  <c r="O11" i="213"/>
  <c r="N11" i="213"/>
  <c r="K146" i="244" s="1"/>
  <c r="M11" i="213"/>
  <c r="L11" i="213"/>
  <c r="K146" i="242" s="1"/>
  <c r="K11" i="213"/>
  <c r="J11" i="213"/>
  <c r="K146" i="240" s="1"/>
  <c r="I11" i="213"/>
  <c r="H11" i="213"/>
  <c r="K146" i="238" s="1"/>
  <c r="G11" i="213"/>
  <c r="F11" i="213"/>
  <c r="K146" i="236" s="1"/>
  <c r="E11" i="213"/>
  <c r="D11" i="213"/>
  <c r="B98" i="210" l="1"/>
  <c r="C161" i="214"/>
  <c r="O52" i="213"/>
  <c r="K167" i="245"/>
  <c r="L52" i="213"/>
  <c r="K171" i="242"/>
  <c r="I100" i="213"/>
  <c r="O167" i="239"/>
  <c r="F100" i="213"/>
  <c r="O171" i="236"/>
  <c r="K28" i="213"/>
  <c r="K146" i="241"/>
  <c r="H28" i="213"/>
  <c r="K150" i="238"/>
  <c r="P28" i="213"/>
  <c r="K150" i="246"/>
  <c r="E76" i="213"/>
  <c r="O146" i="235"/>
  <c r="I76" i="213"/>
  <c r="O146" i="239"/>
  <c r="M76" i="213"/>
  <c r="O146" i="243"/>
  <c r="Q76" i="213"/>
  <c r="O146" i="247"/>
  <c r="F76" i="213"/>
  <c r="O150" i="236"/>
  <c r="J76" i="213"/>
  <c r="O150" i="240"/>
  <c r="N76" i="213"/>
  <c r="O150" i="244"/>
  <c r="R76" i="213"/>
  <c r="O150" i="248"/>
  <c r="G124" i="213"/>
  <c r="S146" i="237"/>
  <c r="K124" i="213"/>
  <c r="S146" i="241"/>
  <c r="O124" i="213"/>
  <c r="S146" i="245"/>
  <c r="D124" i="213"/>
  <c r="H124" i="213"/>
  <c r="S150" i="238"/>
  <c r="L124" i="213"/>
  <c r="S150" i="242"/>
  <c r="P124" i="213"/>
  <c r="S150" i="246"/>
  <c r="G52" i="213"/>
  <c r="K167" i="237"/>
  <c r="D52" i="213"/>
  <c r="P52" i="213"/>
  <c r="K171" i="246"/>
  <c r="E100" i="213"/>
  <c r="O167" i="235"/>
  <c r="Q100" i="213"/>
  <c r="O167" i="247"/>
  <c r="N100" i="213"/>
  <c r="O171" i="244"/>
  <c r="O28" i="213"/>
  <c r="K146" i="245"/>
  <c r="L28" i="213"/>
  <c r="K150" i="242"/>
  <c r="E52" i="213"/>
  <c r="K167" i="235"/>
  <c r="I52" i="213"/>
  <c r="K167" i="239"/>
  <c r="M52" i="213"/>
  <c r="K167" i="243"/>
  <c r="Q52" i="213"/>
  <c r="K167" i="247"/>
  <c r="F52" i="213"/>
  <c r="K171" i="236"/>
  <c r="J52" i="213"/>
  <c r="K171" i="240"/>
  <c r="N52" i="213"/>
  <c r="K171" i="244"/>
  <c r="R52" i="213"/>
  <c r="K171" i="248"/>
  <c r="G100" i="213"/>
  <c r="O167" i="237"/>
  <c r="K100" i="213"/>
  <c r="O167" i="241"/>
  <c r="O100" i="213"/>
  <c r="O167" i="245"/>
  <c r="D100" i="213"/>
  <c r="H100" i="213"/>
  <c r="O171" i="238"/>
  <c r="L100" i="213"/>
  <c r="O171" i="242"/>
  <c r="P100" i="213"/>
  <c r="O171" i="246"/>
  <c r="K52" i="213"/>
  <c r="K167" i="241"/>
  <c r="H52" i="213"/>
  <c r="K171" i="238"/>
  <c r="M100" i="213"/>
  <c r="O167" i="243"/>
  <c r="J100" i="213"/>
  <c r="O171" i="240"/>
  <c r="R100" i="213"/>
  <c r="O171" i="248"/>
  <c r="G28" i="213"/>
  <c r="K146" i="237"/>
  <c r="D28" i="213"/>
  <c r="E28" i="213"/>
  <c r="K146" i="235"/>
  <c r="I28" i="213"/>
  <c r="K146" i="239"/>
  <c r="M28" i="213"/>
  <c r="K146" i="243"/>
  <c r="Q28" i="213"/>
  <c r="K146" i="247"/>
  <c r="F28" i="213"/>
  <c r="K150" i="236"/>
  <c r="J28" i="213"/>
  <c r="K150" i="240"/>
  <c r="N28" i="213"/>
  <c r="K150" i="244"/>
  <c r="R28" i="213"/>
  <c r="K150" i="248"/>
  <c r="G76" i="213"/>
  <c r="O146" i="237"/>
  <c r="K76" i="213"/>
  <c r="O146" i="241"/>
  <c r="O76" i="213"/>
  <c r="O146" i="245"/>
  <c r="D76" i="213"/>
  <c r="H76" i="213"/>
  <c r="O150" i="238"/>
  <c r="L76" i="213"/>
  <c r="O150" i="242"/>
  <c r="P76" i="213"/>
  <c r="O150" i="246"/>
  <c r="E124" i="213"/>
  <c r="S146" i="235"/>
  <c r="I124" i="213"/>
  <c r="S146" i="239"/>
  <c r="M124" i="213"/>
  <c r="S146" i="243"/>
  <c r="Q124" i="213"/>
  <c r="S146" i="247"/>
  <c r="F124" i="213"/>
  <c r="S150" i="236"/>
  <c r="J124" i="213"/>
  <c r="S150" i="240"/>
  <c r="N124" i="213"/>
  <c r="S150" i="244"/>
  <c r="R124" i="213"/>
  <c r="S150" i="248"/>
  <c r="C161" i="244"/>
  <c r="V98" i="210"/>
  <c r="C161" i="240"/>
  <c r="N98" i="210"/>
  <c r="C161" i="236"/>
  <c r="F98" i="210"/>
  <c r="C161" i="246"/>
  <c r="Z98" i="210"/>
  <c r="C161" i="242"/>
  <c r="R98" i="210"/>
  <c r="C161" i="238"/>
  <c r="J98" i="210"/>
  <c r="C161" i="243"/>
  <c r="T98" i="210"/>
  <c r="C161" i="235"/>
  <c r="D98" i="210"/>
  <c r="C161" i="245"/>
  <c r="X98" i="210"/>
  <c r="C161" i="241"/>
  <c r="P98" i="210"/>
  <c r="C161" i="237"/>
  <c r="H98" i="210"/>
  <c r="C161" i="247"/>
  <c r="AB98" i="210"/>
  <c r="C161" i="239"/>
  <c r="L98" i="210"/>
  <c r="C161" i="248"/>
  <c r="AD98" i="210"/>
  <c r="D1" i="72"/>
  <c r="A1" i="75"/>
  <c r="C1" i="54"/>
  <c r="B1" i="207"/>
  <c r="D1" i="229"/>
  <c r="D1" i="208"/>
  <c r="D1" i="76"/>
  <c r="D1" i="213"/>
  <c r="D1" i="230"/>
  <c r="D1" i="232"/>
  <c r="D1" i="177"/>
  <c r="B1" i="210"/>
  <c r="C147" i="248" l="1"/>
  <c r="AD60" i="210"/>
  <c r="C147" i="239"/>
  <c r="L60" i="210"/>
  <c r="C145" i="245"/>
  <c r="X58" i="210"/>
  <c r="C143" i="236"/>
  <c r="F56" i="210"/>
  <c r="C146" i="240"/>
  <c r="N59" i="210"/>
  <c r="C147" i="244"/>
  <c r="V60" i="210"/>
  <c r="C147" i="243"/>
  <c r="T60" i="210"/>
  <c r="C143" i="248"/>
  <c r="AD56" i="210"/>
  <c r="C143" i="247"/>
  <c r="AB56" i="210"/>
  <c r="B56" i="210"/>
  <c r="C146" i="243"/>
  <c r="T59" i="210"/>
  <c r="C146" i="242"/>
  <c r="R59" i="210"/>
  <c r="C146" i="241"/>
  <c r="P59" i="210"/>
  <c r="C144" i="240"/>
  <c r="N57" i="210"/>
  <c r="C144" i="239"/>
  <c r="L57" i="210"/>
  <c r="C146" i="244"/>
  <c r="V59" i="210"/>
  <c r="B57" i="210"/>
  <c r="C147" i="246"/>
  <c r="Z60" i="210"/>
  <c r="C147" i="245"/>
  <c r="X60" i="210"/>
  <c r="C147" i="237"/>
  <c r="H60" i="210"/>
  <c r="C145" i="244"/>
  <c r="V58" i="210"/>
  <c r="C145" i="236"/>
  <c r="F58" i="210"/>
  <c r="C145" i="243"/>
  <c r="T58" i="210"/>
  <c r="C145" i="235"/>
  <c r="D58" i="210"/>
  <c r="C143" i="238"/>
  <c r="J56" i="210"/>
  <c r="C146" i="236"/>
  <c r="F59" i="210"/>
  <c r="C144" i="242"/>
  <c r="R57" i="210"/>
  <c r="C147" i="240"/>
  <c r="N60" i="210"/>
  <c r="C145" i="238"/>
  <c r="J58" i="210"/>
  <c r="C143" i="244"/>
  <c r="V56" i="210"/>
  <c r="C143" i="243"/>
  <c r="T56" i="210"/>
  <c r="C143" i="235"/>
  <c r="D56" i="210"/>
  <c r="C143" i="237"/>
  <c r="H56" i="210"/>
  <c r="C144" i="238"/>
  <c r="J57" i="210"/>
  <c r="C147" i="236"/>
  <c r="F60" i="210"/>
  <c r="C147" i="235"/>
  <c r="D60" i="210"/>
  <c r="C145" i="242"/>
  <c r="R58" i="210"/>
  <c r="B58" i="210"/>
  <c r="C145" i="241"/>
  <c r="P58" i="210"/>
  <c r="C143" i="240"/>
  <c r="N56" i="210"/>
  <c r="C143" i="239"/>
  <c r="L56" i="210"/>
  <c r="C146" i="248"/>
  <c r="AD59" i="210"/>
  <c r="C144" i="241"/>
  <c r="P57" i="210"/>
  <c r="B59" i="210"/>
  <c r="C144" i="248"/>
  <c r="AD57" i="210"/>
  <c r="C144" i="247"/>
  <c r="AB57" i="210"/>
  <c r="C143" i="242"/>
  <c r="R56" i="210"/>
  <c r="C146" i="235"/>
  <c r="D59" i="210"/>
  <c r="C147" i="238"/>
  <c r="J60" i="210"/>
  <c r="C147" i="247"/>
  <c r="AB60" i="210"/>
  <c r="C145" i="246"/>
  <c r="Z58" i="210"/>
  <c r="C145" i="237"/>
  <c r="H58" i="210"/>
  <c r="C146" i="246"/>
  <c r="Z59" i="210"/>
  <c r="C146" i="238"/>
  <c r="J59" i="210"/>
  <c r="C146" i="245"/>
  <c r="X59" i="210"/>
  <c r="C146" i="237"/>
  <c r="H59" i="210"/>
  <c r="C144" i="244"/>
  <c r="V57" i="210"/>
  <c r="C144" i="236"/>
  <c r="F57" i="210"/>
  <c r="C144" i="243"/>
  <c r="T57" i="210"/>
  <c r="C144" i="235"/>
  <c r="D57" i="210"/>
  <c r="C143" i="245"/>
  <c r="X56" i="210"/>
  <c r="C146" i="247"/>
  <c r="AB59" i="210"/>
  <c r="C144" i="246"/>
  <c r="Z57" i="210"/>
  <c r="C144" i="237"/>
  <c r="H57" i="210"/>
  <c r="C147" i="242"/>
  <c r="R60" i="210"/>
  <c r="B60" i="210"/>
  <c r="C147" i="241"/>
  <c r="P60" i="210"/>
  <c r="C145" i="248"/>
  <c r="AD58" i="210"/>
  <c r="C145" i="240"/>
  <c r="N58" i="210"/>
  <c r="C145" i="247"/>
  <c r="AB58" i="210"/>
  <c r="C145" i="239"/>
  <c r="L58" i="210"/>
  <c r="C143" i="246"/>
  <c r="Z56" i="210"/>
  <c r="C143" i="241"/>
  <c r="P56" i="210"/>
  <c r="C146" i="239"/>
  <c r="L59" i="210"/>
  <c r="C144" i="245"/>
  <c r="X57" i="210"/>
  <c r="E2" i="211"/>
  <c r="A49" i="211"/>
  <c r="D3" i="211"/>
  <c r="D2" i="211"/>
  <c r="A42" i="211"/>
  <c r="AD150" i="210"/>
  <c r="AB150" i="210"/>
  <c r="Z150" i="210"/>
  <c r="X150" i="210"/>
  <c r="V150" i="210"/>
  <c r="T150" i="210"/>
  <c r="R150" i="210"/>
  <c r="P150" i="210"/>
  <c r="L150" i="210"/>
  <c r="H150" i="210"/>
  <c r="F150" i="210"/>
  <c r="D150" i="210"/>
  <c r="B150" i="210"/>
  <c r="E70" i="211" s="1"/>
  <c r="A150" i="210"/>
  <c r="D70" i="211" s="1"/>
  <c r="AD149" i="210"/>
  <c r="AB149" i="210"/>
  <c r="Z149" i="210"/>
  <c r="X149" i="210"/>
  <c r="V149" i="210"/>
  <c r="T149" i="210"/>
  <c r="R149" i="210"/>
  <c r="P149" i="210"/>
  <c r="L149" i="210"/>
  <c r="H149" i="210"/>
  <c r="F149" i="210"/>
  <c r="D149" i="210"/>
  <c r="B149" i="210"/>
  <c r="A149" i="210"/>
  <c r="D69" i="211" s="1"/>
  <c r="AD148" i="210"/>
  <c r="AB148" i="210"/>
  <c r="Z148" i="210"/>
  <c r="X148" i="210"/>
  <c r="V148" i="210"/>
  <c r="T148" i="210"/>
  <c r="R148" i="210"/>
  <c r="P148" i="210"/>
  <c r="L148" i="210"/>
  <c r="H148" i="210"/>
  <c r="F148" i="210"/>
  <c r="D148" i="210"/>
  <c r="B148" i="210"/>
  <c r="A148" i="210"/>
  <c r="D68" i="211" s="1"/>
  <c r="AD147" i="210"/>
  <c r="AB147" i="210"/>
  <c r="Z147" i="210"/>
  <c r="X147" i="210"/>
  <c r="V147" i="210"/>
  <c r="T147" i="210"/>
  <c r="R147" i="210"/>
  <c r="P147" i="210"/>
  <c r="L147" i="210"/>
  <c r="H147" i="210"/>
  <c r="F147" i="210"/>
  <c r="D147" i="210"/>
  <c r="B147" i="210"/>
  <c r="A147" i="210"/>
  <c r="D67" i="211" s="1"/>
  <c r="AD146" i="210"/>
  <c r="AB146" i="210"/>
  <c r="Z146" i="210"/>
  <c r="X146" i="210"/>
  <c r="V146" i="210"/>
  <c r="T146" i="210"/>
  <c r="R146" i="210"/>
  <c r="P146" i="210"/>
  <c r="L146" i="210"/>
  <c r="H146" i="210"/>
  <c r="F146" i="210"/>
  <c r="D146" i="210"/>
  <c r="B146" i="210"/>
  <c r="E66" i="211" s="1"/>
  <c r="A146" i="210"/>
  <c r="D66" i="211" s="1"/>
  <c r="AD145" i="210"/>
  <c r="AB145" i="210"/>
  <c r="Z145" i="210"/>
  <c r="X145" i="210"/>
  <c r="V145" i="210"/>
  <c r="T145" i="210"/>
  <c r="R145" i="210"/>
  <c r="P145" i="210"/>
  <c r="L145" i="210"/>
  <c r="H145" i="210"/>
  <c r="F145" i="210"/>
  <c r="D145" i="210"/>
  <c r="B145" i="210"/>
  <c r="A145" i="210"/>
  <c r="D65" i="211" s="1"/>
  <c r="AD144" i="210"/>
  <c r="AB144" i="210"/>
  <c r="Z144" i="210"/>
  <c r="X144" i="210"/>
  <c r="V144" i="210"/>
  <c r="T144" i="210"/>
  <c r="R144" i="210"/>
  <c r="P144" i="210"/>
  <c r="L144" i="210"/>
  <c r="H144" i="210"/>
  <c r="F144" i="210"/>
  <c r="D144" i="210"/>
  <c r="B144" i="210"/>
  <c r="A144" i="210"/>
  <c r="D64" i="211" s="1"/>
  <c r="AD143" i="210"/>
  <c r="AB143" i="210"/>
  <c r="Z143" i="210"/>
  <c r="X143" i="210"/>
  <c r="V143" i="210"/>
  <c r="T143" i="210"/>
  <c r="R143" i="210"/>
  <c r="P143" i="210"/>
  <c r="L143" i="210"/>
  <c r="H143" i="210"/>
  <c r="F143" i="210"/>
  <c r="D143" i="210"/>
  <c r="B143" i="210"/>
  <c r="A143" i="210"/>
  <c r="D63" i="211" s="1"/>
  <c r="AD142" i="210"/>
  <c r="AB142" i="210"/>
  <c r="Z142" i="210"/>
  <c r="X142" i="210"/>
  <c r="V142" i="210"/>
  <c r="T142" i="210"/>
  <c r="R142" i="210"/>
  <c r="P142" i="210"/>
  <c r="L142" i="210"/>
  <c r="H142" i="210"/>
  <c r="F142" i="210"/>
  <c r="D142" i="210"/>
  <c r="B142" i="210"/>
  <c r="E62" i="211" s="1"/>
  <c r="A142" i="210"/>
  <c r="D62" i="211" s="1"/>
  <c r="AD141" i="210"/>
  <c r="AB141" i="210"/>
  <c r="Z141" i="210"/>
  <c r="X141" i="210"/>
  <c r="V141" i="210"/>
  <c r="T141" i="210"/>
  <c r="R141" i="210"/>
  <c r="P141" i="210"/>
  <c r="L141" i="210"/>
  <c r="H141" i="210"/>
  <c r="F141" i="210"/>
  <c r="D141" i="210"/>
  <c r="B141" i="210"/>
  <c r="A141" i="210"/>
  <c r="D61" i="211" s="1"/>
  <c r="AD140" i="210"/>
  <c r="AB140" i="210"/>
  <c r="Z140" i="210"/>
  <c r="X140" i="210"/>
  <c r="V140" i="210"/>
  <c r="T140" i="210"/>
  <c r="R140" i="210"/>
  <c r="P140" i="210"/>
  <c r="L140" i="210"/>
  <c r="H140" i="210"/>
  <c r="F140" i="210"/>
  <c r="D140" i="210"/>
  <c r="B140" i="210"/>
  <c r="A140" i="210"/>
  <c r="D60" i="211" s="1"/>
  <c r="AD139" i="210"/>
  <c r="AB139" i="210"/>
  <c r="Z139" i="210"/>
  <c r="X139" i="210"/>
  <c r="V139" i="210"/>
  <c r="T139" i="210"/>
  <c r="R139" i="210"/>
  <c r="P139" i="210"/>
  <c r="L139" i="210"/>
  <c r="H139" i="210"/>
  <c r="F139" i="210"/>
  <c r="D139" i="210"/>
  <c r="B139" i="210"/>
  <c r="A139" i="210"/>
  <c r="D59" i="211" s="1"/>
  <c r="AD138" i="210"/>
  <c r="AB138" i="210"/>
  <c r="Z138" i="210"/>
  <c r="X138" i="210"/>
  <c r="V138" i="210"/>
  <c r="T138" i="210"/>
  <c r="R138" i="210"/>
  <c r="P138" i="210"/>
  <c r="L138" i="210"/>
  <c r="H138" i="210"/>
  <c r="F138" i="210"/>
  <c r="D138" i="210"/>
  <c r="B138" i="210"/>
  <c r="E58" i="211" s="1"/>
  <c r="A138" i="210"/>
  <c r="D58" i="211" s="1"/>
  <c r="AD137" i="210"/>
  <c r="AB137" i="210"/>
  <c r="Z137" i="210"/>
  <c r="X137" i="210"/>
  <c r="V137" i="210"/>
  <c r="T137" i="210"/>
  <c r="R137" i="210"/>
  <c r="P137" i="210"/>
  <c r="L137" i="210"/>
  <c r="H137" i="210"/>
  <c r="F137" i="210"/>
  <c r="D137" i="210"/>
  <c r="B137" i="210"/>
  <c r="A137" i="210"/>
  <c r="D57" i="211" s="1"/>
  <c r="AD136" i="210"/>
  <c r="AB136" i="210"/>
  <c r="Z136" i="210"/>
  <c r="X136" i="210"/>
  <c r="V136" i="210"/>
  <c r="T136" i="210"/>
  <c r="R136" i="210"/>
  <c r="P136" i="210"/>
  <c r="L136" i="210"/>
  <c r="H136" i="210"/>
  <c r="F136" i="210"/>
  <c r="D136" i="210"/>
  <c r="B136" i="210"/>
  <c r="A136" i="210"/>
  <c r="D56" i="211" s="1"/>
  <c r="AD135" i="210"/>
  <c r="AB135" i="210"/>
  <c r="Z135" i="210"/>
  <c r="X135" i="210"/>
  <c r="V135" i="210"/>
  <c r="T135" i="210"/>
  <c r="R135" i="210"/>
  <c r="P135" i="210"/>
  <c r="L135" i="210"/>
  <c r="H135" i="210"/>
  <c r="F135" i="210"/>
  <c r="D135" i="210"/>
  <c r="B135" i="210"/>
  <c r="A135" i="210"/>
  <c r="D55" i="211" s="1"/>
  <c r="AD134" i="210"/>
  <c r="AB134" i="210"/>
  <c r="Z134" i="210"/>
  <c r="X134" i="210"/>
  <c r="V134" i="210"/>
  <c r="T134" i="210"/>
  <c r="R134" i="210"/>
  <c r="P134" i="210"/>
  <c r="L134" i="210"/>
  <c r="H134" i="210"/>
  <c r="F134" i="210"/>
  <c r="D134" i="210"/>
  <c r="B134" i="210"/>
  <c r="E54" i="211" s="1"/>
  <c r="A134" i="210"/>
  <c r="D54" i="211" s="1"/>
  <c r="AD133" i="210"/>
  <c r="AB133" i="210"/>
  <c r="Z133" i="210"/>
  <c r="X133" i="210"/>
  <c r="V133" i="210"/>
  <c r="T133" i="210"/>
  <c r="R133" i="210"/>
  <c r="P133" i="210"/>
  <c r="L133" i="210"/>
  <c r="H133" i="210"/>
  <c r="F133" i="210"/>
  <c r="D133" i="210"/>
  <c r="B133" i="210"/>
  <c r="A133" i="210"/>
  <c r="D53" i="211" s="1"/>
  <c r="AD132" i="210"/>
  <c r="AB132" i="210"/>
  <c r="Z132" i="210"/>
  <c r="X132" i="210"/>
  <c r="V132" i="210"/>
  <c r="T132" i="210"/>
  <c r="R132" i="210"/>
  <c r="P132" i="210"/>
  <c r="L132" i="210"/>
  <c r="H132" i="210"/>
  <c r="F132" i="210"/>
  <c r="D132" i="210"/>
  <c r="B132" i="210"/>
  <c r="A132" i="210"/>
  <c r="D52" i="211" s="1"/>
  <c r="AD131" i="210"/>
  <c r="AB131" i="210"/>
  <c r="Z131" i="210"/>
  <c r="X131" i="210"/>
  <c r="V131" i="210"/>
  <c r="T131" i="210"/>
  <c r="R131" i="210"/>
  <c r="P131" i="210"/>
  <c r="L131" i="210"/>
  <c r="H131" i="210"/>
  <c r="F131" i="210"/>
  <c r="D131" i="210"/>
  <c r="B131" i="210"/>
  <c r="A131" i="210"/>
  <c r="D51" i="211" s="1"/>
  <c r="AD130" i="210"/>
  <c r="AB130" i="210"/>
  <c r="Z130" i="210"/>
  <c r="X130" i="210"/>
  <c r="V130" i="210"/>
  <c r="T130" i="210"/>
  <c r="R130" i="210"/>
  <c r="P130" i="210"/>
  <c r="L130" i="210"/>
  <c r="H130" i="210"/>
  <c r="F130" i="210"/>
  <c r="D130" i="210"/>
  <c r="B130" i="210"/>
  <c r="E50" i="211" s="1"/>
  <c r="A130" i="210"/>
  <c r="D50" i="211" s="1"/>
  <c r="AD129" i="210"/>
  <c r="AB129" i="210"/>
  <c r="Z129" i="210"/>
  <c r="X129" i="210"/>
  <c r="V129" i="210"/>
  <c r="T129" i="210"/>
  <c r="R129" i="210"/>
  <c r="P129" i="210"/>
  <c r="L129" i="210"/>
  <c r="H129" i="210"/>
  <c r="F129" i="210"/>
  <c r="D129" i="210"/>
  <c r="B129" i="210"/>
  <c r="A129" i="210"/>
  <c r="D49" i="211" s="1"/>
  <c r="AD128" i="210"/>
  <c r="AB128" i="210"/>
  <c r="Z128" i="210"/>
  <c r="X128" i="210"/>
  <c r="V128" i="210"/>
  <c r="T128" i="210"/>
  <c r="R128" i="210"/>
  <c r="P128" i="210"/>
  <c r="L128" i="210"/>
  <c r="H128" i="210"/>
  <c r="F128" i="210"/>
  <c r="D128" i="210"/>
  <c r="B128" i="210"/>
  <c r="A128" i="210"/>
  <c r="D48" i="211" s="1"/>
  <c r="AD127" i="210"/>
  <c r="AB127" i="210"/>
  <c r="Z127" i="210"/>
  <c r="X127" i="210"/>
  <c r="V127" i="210"/>
  <c r="T127" i="210"/>
  <c r="R127" i="210"/>
  <c r="P127" i="210"/>
  <c r="L127" i="210"/>
  <c r="H127" i="210"/>
  <c r="F127" i="210"/>
  <c r="D127" i="210"/>
  <c r="B127" i="210"/>
  <c r="A127" i="210"/>
  <c r="D47" i="211" s="1"/>
  <c r="AD126" i="210"/>
  <c r="AB126" i="210"/>
  <c r="Z126" i="210"/>
  <c r="X126" i="210"/>
  <c r="V126" i="210"/>
  <c r="T126" i="210"/>
  <c r="R126" i="210"/>
  <c r="P126" i="210"/>
  <c r="L126" i="210"/>
  <c r="H126" i="210"/>
  <c r="F126" i="210"/>
  <c r="D126" i="210"/>
  <c r="B126" i="210"/>
  <c r="E46" i="211" s="1"/>
  <c r="A126" i="210"/>
  <c r="D46" i="211" s="1"/>
  <c r="AD125" i="210"/>
  <c r="AB125" i="210"/>
  <c r="Z125" i="210"/>
  <c r="X125" i="210"/>
  <c r="V125" i="210"/>
  <c r="T125" i="210"/>
  <c r="R125" i="210"/>
  <c r="P125" i="210"/>
  <c r="L125" i="210"/>
  <c r="H125" i="210"/>
  <c r="F125" i="210"/>
  <c r="D125" i="210"/>
  <c r="B125" i="210"/>
  <c r="A125" i="210"/>
  <c r="D45" i="211" s="1"/>
  <c r="AD124" i="210"/>
  <c r="AB124" i="210"/>
  <c r="Z124" i="210"/>
  <c r="X124" i="210"/>
  <c r="V124" i="210"/>
  <c r="T124" i="210"/>
  <c r="R124" i="210"/>
  <c r="P124" i="210"/>
  <c r="L124" i="210"/>
  <c r="H124" i="210"/>
  <c r="F124" i="210"/>
  <c r="D124" i="210"/>
  <c r="B124" i="210"/>
  <c r="A124" i="210"/>
  <c r="D44" i="211" s="1"/>
  <c r="AD123" i="210"/>
  <c r="AB123" i="210"/>
  <c r="Z123" i="210"/>
  <c r="X123" i="210"/>
  <c r="V123" i="210"/>
  <c r="T123" i="210"/>
  <c r="R123" i="210"/>
  <c r="P123" i="210"/>
  <c r="L123" i="210"/>
  <c r="H123" i="210"/>
  <c r="F123" i="210"/>
  <c r="D123" i="210"/>
  <c r="B123" i="210"/>
  <c r="A123" i="210"/>
  <c r="D43" i="211" s="1"/>
  <c r="AD122" i="210"/>
  <c r="AB122" i="210"/>
  <c r="Z122" i="210"/>
  <c r="X122" i="210"/>
  <c r="V122" i="210"/>
  <c r="T122" i="210"/>
  <c r="R122" i="210"/>
  <c r="P122" i="210"/>
  <c r="L122" i="210"/>
  <c r="H122" i="210"/>
  <c r="F122" i="210"/>
  <c r="D122" i="210"/>
  <c r="B122" i="210"/>
  <c r="E42" i="211" s="1"/>
  <c r="A122" i="210"/>
  <c r="D42" i="211" s="1"/>
  <c r="AD121" i="210"/>
  <c r="AB121" i="210"/>
  <c r="Z121" i="210"/>
  <c r="X121" i="210"/>
  <c r="V121" i="210"/>
  <c r="T121" i="210"/>
  <c r="R121" i="210"/>
  <c r="P121" i="210"/>
  <c r="L121" i="210"/>
  <c r="H121" i="210"/>
  <c r="F121" i="210"/>
  <c r="D121" i="210"/>
  <c r="B121" i="210"/>
  <c r="A121" i="210"/>
  <c r="D41" i="211" s="1"/>
  <c r="AD120" i="210"/>
  <c r="AB120" i="210"/>
  <c r="Z120" i="210"/>
  <c r="X120" i="210"/>
  <c r="V120" i="210"/>
  <c r="T120" i="210"/>
  <c r="R120" i="210"/>
  <c r="P120" i="210"/>
  <c r="L120" i="210"/>
  <c r="H120" i="210"/>
  <c r="F120" i="210"/>
  <c r="D120" i="210"/>
  <c r="B120" i="210"/>
  <c r="A120" i="210"/>
  <c r="D40" i="211" s="1"/>
  <c r="AD119" i="210"/>
  <c r="AB119" i="210"/>
  <c r="Z119" i="210"/>
  <c r="X119" i="210"/>
  <c r="V119" i="210"/>
  <c r="T119" i="210"/>
  <c r="R119" i="210"/>
  <c r="P119" i="210"/>
  <c r="L119" i="210"/>
  <c r="H119" i="210"/>
  <c r="F119" i="210"/>
  <c r="D119" i="210"/>
  <c r="B119" i="210"/>
  <c r="A119" i="210"/>
  <c r="D39" i="211" s="1"/>
  <c r="AD118" i="210"/>
  <c r="AB118" i="210"/>
  <c r="Z118" i="210"/>
  <c r="X118" i="210"/>
  <c r="V118" i="210"/>
  <c r="T118" i="210"/>
  <c r="R118" i="210"/>
  <c r="P118" i="210"/>
  <c r="L118" i="210"/>
  <c r="H118" i="210"/>
  <c r="F118" i="210"/>
  <c r="D118" i="210"/>
  <c r="B118" i="210"/>
  <c r="E38" i="211" s="1"/>
  <c r="A118" i="210"/>
  <c r="D38" i="211" s="1"/>
  <c r="AD117" i="210"/>
  <c r="AB117" i="210"/>
  <c r="Z117" i="210"/>
  <c r="X117" i="210"/>
  <c r="V117" i="210"/>
  <c r="T117" i="210"/>
  <c r="R117" i="210"/>
  <c r="P117" i="210"/>
  <c r="L117" i="210"/>
  <c r="H117" i="210"/>
  <c r="F117" i="210"/>
  <c r="D117" i="210"/>
  <c r="B117" i="210"/>
  <c r="A117" i="210"/>
  <c r="D37" i="211" s="1"/>
  <c r="AD116" i="210"/>
  <c r="AB116" i="210"/>
  <c r="Z116" i="210"/>
  <c r="X116" i="210"/>
  <c r="V116" i="210"/>
  <c r="T116" i="210"/>
  <c r="R116" i="210"/>
  <c r="P116" i="210"/>
  <c r="L116" i="210"/>
  <c r="H116" i="210"/>
  <c r="F116" i="210"/>
  <c r="D116" i="210"/>
  <c r="B116" i="210"/>
  <c r="A116" i="210"/>
  <c r="D36" i="211" s="1"/>
  <c r="AD115" i="210"/>
  <c r="AB115" i="210"/>
  <c r="Z115" i="210"/>
  <c r="X115" i="210"/>
  <c r="V115" i="210"/>
  <c r="T115" i="210"/>
  <c r="R115" i="210"/>
  <c r="P115" i="210"/>
  <c r="L115" i="210"/>
  <c r="H115" i="210"/>
  <c r="F115" i="210"/>
  <c r="D115" i="210"/>
  <c r="B115" i="210"/>
  <c r="A115" i="210"/>
  <c r="D35" i="211" s="1"/>
  <c r="AD114" i="210"/>
  <c r="AB114" i="210"/>
  <c r="Z114" i="210"/>
  <c r="X114" i="210"/>
  <c r="V114" i="210"/>
  <c r="T114" i="210"/>
  <c r="R114" i="210"/>
  <c r="P114" i="210"/>
  <c r="L114" i="210"/>
  <c r="H114" i="210"/>
  <c r="F114" i="210"/>
  <c r="D114" i="210"/>
  <c r="B114" i="210"/>
  <c r="E34" i="211" s="1"/>
  <c r="A114" i="210"/>
  <c r="D34" i="211" s="1"/>
  <c r="AD113" i="210"/>
  <c r="AB113" i="210"/>
  <c r="Z113" i="210"/>
  <c r="X113" i="210"/>
  <c r="V113" i="210"/>
  <c r="T113" i="210"/>
  <c r="R113" i="210"/>
  <c r="P113" i="210"/>
  <c r="L113" i="210"/>
  <c r="H113" i="210"/>
  <c r="F113" i="210"/>
  <c r="D113" i="210"/>
  <c r="B113" i="210"/>
  <c r="A113" i="210"/>
  <c r="D33" i="211" s="1"/>
  <c r="AD112" i="210"/>
  <c r="AB112" i="210"/>
  <c r="Z112" i="210"/>
  <c r="X112" i="210"/>
  <c r="V112" i="210"/>
  <c r="T112" i="210"/>
  <c r="R112" i="210"/>
  <c r="P112" i="210"/>
  <c r="L112" i="210"/>
  <c r="H112" i="210"/>
  <c r="F112" i="210"/>
  <c r="D112" i="210"/>
  <c r="B112" i="210"/>
  <c r="A112" i="210"/>
  <c r="D32" i="211" s="1"/>
  <c r="AD111" i="210"/>
  <c r="AB111" i="210"/>
  <c r="Z111" i="210"/>
  <c r="X111" i="210"/>
  <c r="V111" i="210"/>
  <c r="T111" i="210"/>
  <c r="R111" i="210"/>
  <c r="P111" i="210"/>
  <c r="L111" i="210"/>
  <c r="H111" i="210"/>
  <c r="F111" i="210"/>
  <c r="D111" i="210"/>
  <c r="B111" i="210"/>
  <c r="A111" i="210"/>
  <c r="D31" i="211" s="1"/>
  <c r="AD110" i="210"/>
  <c r="AB110" i="210"/>
  <c r="Z110" i="210"/>
  <c r="X110" i="210"/>
  <c r="V110" i="210"/>
  <c r="T110" i="210"/>
  <c r="R110" i="210"/>
  <c r="P110" i="210"/>
  <c r="L110" i="210"/>
  <c r="H110" i="210"/>
  <c r="F110" i="210"/>
  <c r="D110" i="210"/>
  <c r="B110" i="210"/>
  <c r="E30" i="211" s="1"/>
  <c r="A110" i="210"/>
  <c r="D30" i="211" s="1"/>
  <c r="AD109" i="210"/>
  <c r="AB109" i="210"/>
  <c r="Z109" i="210"/>
  <c r="X109" i="210"/>
  <c r="V109" i="210"/>
  <c r="T109" i="210"/>
  <c r="R109" i="210"/>
  <c r="P109" i="210"/>
  <c r="L109" i="210"/>
  <c r="H109" i="210"/>
  <c r="F109" i="210"/>
  <c r="D109" i="210"/>
  <c r="B109" i="210"/>
  <c r="A109" i="210"/>
  <c r="D29" i="211" s="1"/>
  <c r="AD108" i="210"/>
  <c r="AB108" i="210"/>
  <c r="Z108" i="210"/>
  <c r="X108" i="210"/>
  <c r="V108" i="210"/>
  <c r="T108" i="210"/>
  <c r="R108" i="210"/>
  <c r="P108" i="210"/>
  <c r="L108" i="210"/>
  <c r="H108" i="210"/>
  <c r="F108" i="210"/>
  <c r="D108" i="210"/>
  <c r="B108" i="210"/>
  <c r="A108" i="210"/>
  <c r="D28" i="211" s="1"/>
  <c r="AD107" i="210"/>
  <c r="AB107" i="210"/>
  <c r="Z107" i="210"/>
  <c r="X107" i="210"/>
  <c r="V107" i="210"/>
  <c r="T107" i="210"/>
  <c r="R107" i="210"/>
  <c r="P107" i="210"/>
  <c r="L107" i="210"/>
  <c r="H107" i="210"/>
  <c r="F107" i="210"/>
  <c r="D107" i="210"/>
  <c r="B107" i="210"/>
  <c r="A107" i="210"/>
  <c r="D27" i="211" s="1"/>
  <c r="AD106" i="210"/>
  <c r="AB106" i="210"/>
  <c r="Z106" i="210"/>
  <c r="X106" i="210"/>
  <c r="V106" i="210"/>
  <c r="T106" i="210"/>
  <c r="R106" i="210"/>
  <c r="P106" i="210"/>
  <c r="L106" i="210"/>
  <c r="H106" i="210"/>
  <c r="F106" i="210"/>
  <c r="D106" i="210"/>
  <c r="B106" i="210"/>
  <c r="E26" i="211" s="1"/>
  <c r="A106" i="210"/>
  <c r="D26" i="211" s="1"/>
  <c r="AD105" i="210"/>
  <c r="AB105" i="210"/>
  <c r="Z105" i="210"/>
  <c r="X105" i="210"/>
  <c r="V105" i="210"/>
  <c r="T105" i="210"/>
  <c r="R105" i="210"/>
  <c r="P105" i="210"/>
  <c r="L105" i="210"/>
  <c r="H105" i="210"/>
  <c r="F105" i="210"/>
  <c r="D105" i="210"/>
  <c r="B105" i="210"/>
  <c r="A105" i="210"/>
  <c r="D25" i="211" s="1"/>
  <c r="AD104" i="210"/>
  <c r="AB104" i="210"/>
  <c r="Z104" i="210"/>
  <c r="X104" i="210"/>
  <c r="V104" i="210"/>
  <c r="T104" i="210"/>
  <c r="R104" i="210"/>
  <c r="P104" i="210"/>
  <c r="L104" i="210"/>
  <c r="H104" i="210"/>
  <c r="F104" i="210"/>
  <c r="D104" i="210"/>
  <c r="B104" i="210"/>
  <c r="A104" i="210"/>
  <c r="D24" i="211" s="1"/>
  <c r="AD103" i="210"/>
  <c r="AB103" i="210"/>
  <c r="Z103" i="210"/>
  <c r="X103" i="210"/>
  <c r="V103" i="210"/>
  <c r="T103" i="210"/>
  <c r="R103" i="210"/>
  <c r="P103" i="210"/>
  <c r="L103" i="210"/>
  <c r="H103" i="210"/>
  <c r="F103" i="210"/>
  <c r="D103" i="210"/>
  <c r="B103" i="210"/>
  <c r="A103" i="210"/>
  <c r="D23" i="211" s="1"/>
  <c r="AD102" i="210"/>
  <c r="AB102" i="210"/>
  <c r="Z102" i="210"/>
  <c r="X102" i="210"/>
  <c r="V102" i="210"/>
  <c r="T102" i="210"/>
  <c r="R102" i="210"/>
  <c r="P102" i="210"/>
  <c r="L102" i="210"/>
  <c r="H102" i="210"/>
  <c r="F102" i="210"/>
  <c r="D102" i="210"/>
  <c r="B102" i="210"/>
  <c r="E22" i="211" s="1"/>
  <c r="A102" i="210"/>
  <c r="D22" i="211" s="1"/>
  <c r="AD101" i="210"/>
  <c r="AB101" i="210"/>
  <c r="Z101" i="210"/>
  <c r="X101" i="210"/>
  <c r="V101" i="210"/>
  <c r="T101" i="210"/>
  <c r="R101" i="210"/>
  <c r="P101" i="210"/>
  <c r="L101" i="210"/>
  <c r="H101" i="210"/>
  <c r="F101" i="210"/>
  <c r="D101" i="210"/>
  <c r="B101" i="210"/>
  <c r="A101" i="210"/>
  <c r="D21" i="211" s="1"/>
  <c r="A97" i="210"/>
  <c r="D19" i="211" s="1"/>
  <c r="A65" i="211"/>
  <c r="A64" i="211"/>
  <c r="A63" i="211"/>
  <c r="A62" i="211"/>
  <c r="A61" i="211"/>
  <c r="A60" i="211"/>
  <c r="A59" i="211"/>
  <c r="A58" i="211"/>
  <c r="A57" i="211"/>
  <c r="A56" i="211"/>
  <c r="A55" i="211"/>
  <c r="A53" i="211"/>
  <c r="B65" i="210"/>
  <c r="B52" i="211" s="1"/>
  <c r="A52" i="211"/>
  <c r="A51" i="211"/>
  <c r="A63" i="210"/>
  <c r="A50" i="211" s="1"/>
  <c r="A36" i="210"/>
  <c r="A34" i="210"/>
  <c r="A32" i="210"/>
  <c r="A30" i="210"/>
  <c r="A29" i="210"/>
  <c r="A28" i="210"/>
  <c r="A27" i="210"/>
  <c r="A26" i="210"/>
  <c r="A25" i="210"/>
  <c r="A24" i="210"/>
  <c r="A23" i="210"/>
  <c r="A22" i="210"/>
  <c r="A21" i="210"/>
  <c r="A20" i="210"/>
  <c r="A19" i="210"/>
  <c r="A18" i="210"/>
  <c r="A17" i="210"/>
  <c r="A16" i="210"/>
  <c r="A15" i="210"/>
  <c r="A14" i="210"/>
  <c r="A13" i="210"/>
  <c r="A12" i="210"/>
  <c r="A11" i="210"/>
  <c r="A10" i="210"/>
  <c r="A9" i="210"/>
  <c r="A8" i="210"/>
  <c r="A7" i="210"/>
  <c r="A6" i="210"/>
  <c r="A5" i="210"/>
  <c r="A4" i="210"/>
  <c r="A3" i="210"/>
  <c r="E40" i="211" l="1"/>
  <c r="E44" i="211"/>
  <c r="E52" i="211"/>
  <c r="E56" i="211"/>
  <c r="E68" i="211"/>
  <c r="E48" i="211"/>
  <c r="E60" i="211"/>
  <c r="B47" i="211"/>
  <c r="E24" i="211"/>
  <c r="E32" i="211"/>
  <c r="E36" i="211"/>
  <c r="E64" i="211"/>
  <c r="A4" i="259"/>
  <c r="A4" i="258"/>
  <c r="A4" i="257"/>
  <c r="A4" i="256"/>
  <c r="A4" i="255"/>
  <c r="A12" i="259"/>
  <c r="A12" i="258"/>
  <c r="A12" i="257"/>
  <c r="A12" i="256"/>
  <c r="A12" i="255"/>
  <c r="E28" i="211"/>
  <c r="B45" i="211"/>
  <c r="B43" i="211"/>
  <c r="A5" i="259"/>
  <c r="A5" i="258"/>
  <c r="A5" i="257"/>
  <c r="A5" i="256"/>
  <c r="A5" i="255"/>
  <c r="A9" i="259"/>
  <c r="A9" i="258"/>
  <c r="A9" i="257"/>
  <c r="A9" i="256"/>
  <c r="A9" i="255"/>
  <c r="A13" i="259"/>
  <c r="A13" i="258"/>
  <c r="A13" i="257"/>
  <c r="A13" i="256"/>
  <c r="A13" i="255"/>
  <c r="A17" i="259"/>
  <c r="A17" i="258"/>
  <c r="A17" i="257"/>
  <c r="A17" i="256"/>
  <c r="A17" i="255"/>
  <c r="A21" i="259"/>
  <c r="A21" i="258"/>
  <c r="A21" i="257"/>
  <c r="A21" i="256"/>
  <c r="A21" i="255"/>
  <c r="A16" i="259"/>
  <c r="A16" i="258"/>
  <c r="A16" i="257"/>
  <c r="A16" i="256"/>
  <c r="A16" i="255"/>
  <c r="B46" i="211"/>
  <c r="A6" i="259"/>
  <c r="A6" i="255"/>
  <c r="A6" i="256"/>
  <c r="A6" i="258"/>
  <c r="A6" i="257"/>
  <c r="A10" i="259"/>
  <c r="A10" i="258"/>
  <c r="A10" i="257"/>
  <c r="A10" i="256"/>
  <c r="A10" i="255"/>
  <c r="A14" i="256"/>
  <c r="A14" i="257"/>
  <c r="A14" i="258"/>
  <c r="A14" i="259"/>
  <c r="A14" i="255"/>
  <c r="A18" i="259"/>
  <c r="A18" i="258"/>
  <c r="A18" i="257"/>
  <c r="A18" i="256"/>
  <c r="A18" i="255"/>
  <c r="E21" i="211"/>
  <c r="E23" i="211"/>
  <c r="E25" i="211"/>
  <c r="E27" i="211"/>
  <c r="E29" i="211"/>
  <c r="E31" i="211"/>
  <c r="E33" i="211"/>
  <c r="E35" i="211"/>
  <c r="E37" i="211"/>
  <c r="E39" i="211"/>
  <c r="E41" i="211"/>
  <c r="E43" i="211"/>
  <c r="E45" i="211"/>
  <c r="E47" i="211"/>
  <c r="E49" i="211"/>
  <c r="E51" i="211"/>
  <c r="E53" i="211"/>
  <c r="E55" i="211"/>
  <c r="E57" i="211"/>
  <c r="E59" i="211"/>
  <c r="E61" i="211"/>
  <c r="E63" i="211"/>
  <c r="E65" i="211"/>
  <c r="E67" i="211"/>
  <c r="E69" i="211"/>
  <c r="B44" i="211"/>
  <c r="A8" i="259"/>
  <c r="A8" i="258"/>
  <c r="A8" i="257"/>
  <c r="A8" i="256"/>
  <c r="A8" i="255"/>
  <c r="A20" i="259"/>
  <c r="A20" i="258"/>
  <c r="A20" i="257"/>
  <c r="A20" i="256"/>
  <c r="A20" i="255"/>
  <c r="A7" i="258"/>
  <c r="A7" i="259"/>
  <c r="A7" i="255"/>
  <c r="A7" i="256"/>
  <c r="A7" i="257"/>
  <c r="A11" i="259"/>
  <c r="A11" i="258"/>
  <c r="A11" i="257"/>
  <c r="A11" i="256"/>
  <c r="A11" i="255"/>
  <c r="A15" i="259"/>
  <c r="A15" i="257"/>
  <c r="A15" i="258"/>
  <c r="A15" i="255"/>
  <c r="A15" i="256"/>
  <c r="A19" i="259"/>
  <c r="A19" i="258"/>
  <c r="A19" i="257"/>
  <c r="A19" i="256"/>
  <c r="A19" i="255"/>
  <c r="A4" i="214"/>
  <c r="A4" i="248"/>
  <c r="A4" i="247"/>
  <c r="A4" i="246"/>
  <c r="A4" i="245"/>
  <c r="A4" i="244"/>
  <c r="A4" i="243"/>
  <c r="A4" i="242"/>
  <c r="A4" i="241"/>
  <c r="A4" i="240"/>
  <c r="A4" i="239"/>
  <c r="A4" i="238"/>
  <c r="A4" i="237"/>
  <c r="A4" i="236"/>
  <c r="A4" i="235"/>
  <c r="A5" i="214"/>
  <c r="A5" i="248"/>
  <c r="A5" i="247"/>
  <c r="A5" i="246"/>
  <c r="A5" i="245"/>
  <c r="A5" i="244"/>
  <c r="A5" i="243"/>
  <c r="A5" i="242"/>
  <c r="A5" i="241"/>
  <c r="A5" i="240"/>
  <c r="A5" i="239"/>
  <c r="A5" i="238"/>
  <c r="A5" i="237"/>
  <c r="A5" i="236"/>
  <c r="A5" i="235"/>
  <c r="A6" i="214"/>
  <c r="A6" i="248"/>
  <c r="A6" i="247"/>
  <c r="A6" i="246"/>
  <c r="A6" i="245"/>
  <c r="A6" i="244"/>
  <c r="A6" i="243"/>
  <c r="A6" i="242"/>
  <c r="A6" i="241"/>
  <c r="A6" i="240"/>
  <c r="A6" i="239"/>
  <c r="A6" i="238"/>
  <c r="A6" i="237"/>
  <c r="A6" i="236"/>
  <c r="A6" i="235"/>
  <c r="A7" i="214"/>
  <c r="A7" i="248"/>
  <c r="A7" i="247"/>
  <c r="A7" i="246"/>
  <c r="A7" i="245"/>
  <c r="A7" i="244"/>
  <c r="A7" i="243"/>
  <c r="A7" i="242"/>
  <c r="A7" i="241"/>
  <c r="A7" i="240"/>
  <c r="A7" i="239"/>
  <c r="A7" i="238"/>
  <c r="A7" i="237"/>
  <c r="A7" i="236"/>
  <c r="A7" i="235"/>
  <c r="A8" i="214"/>
  <c r="A8" i="248"/>
  <c r="A8" i="247"/>
  <c r="A8" i="246"/>
  <c r="A8" i="245"/>
  <c r="A8" i="244"/>
  <c r="A8" i="243"/>
  <c r="A8" i="242"/>
  <c r="A8" i="241"/>
  <c r="A8" i="240"/>
  <c r="A8" i="239"/>
  <c r="A8" i="238"/>
  <c r="A8" i="237"/>
  <c r="A8" i="236"/>
  <c r="A8" i="235"/>
  <c r="A9" i="214"/>
  <c r="A9" i="248"/>
  <c r="A9" i="247"/>
  <c r="A9" i="246"/>
  <c r="A9" i="245"/>
  <c r="A9" i="244"/>
  <c r="A9" i="243"/>
  <c r="A9" i="242"/>
  <c r="A9" i="241"/>
  <c r="A9" i="240"/>
  <c r="A9" i="239"/>
  <c r="A9" i="238"/>
  <c r="A9" i="237"/>
  <c r="A9" i="236"/>
  <c r="A9" i="235"/>
  <c r="A10" i="214"/>
  <c r="A10" i="248"/>
  <c r="A10" i="247"/>
  <c r="A10" i="246"/>
  <c r="A10" i="245"/>
  <c r="A10" i="244"/>
  <c r="A10" i="243"/>
  <c r="A10" i="242"/>
  <c r="A10" i="241"/>
  <c r="A10" i="240"/>
  <c r="A10" i="239"/>
  <c r="A10" i="238"/>
  <c r="A10" i="237"/>
  <c r="A10" i="236"/>
  <c r="A10" i="235"/>
  <c r="A11" i="214"/>
  <c r="A11" i="248"/>
  <c r="A11" i="247"/>
  <c r="A11" i="246"/>
  <c r="A11" i="245"/>
  <c r="A11" i="244"/>
  <c r="A11" i="243"/>
  <c r="A11" i="242"/>
  <c r="A11" i="241"/>
  <c r="A11" i="240"/>
  <c r="A11" i="239"/>
  <c r="A11" i="238"/>
  <c r="A11" i="237"/>
  <c r="A11" i="236"/>
  <c r="A11" i="235"/>
  <c r="A12" i="214"/>
  <c r="A12" i="248"/>
  <c r="A12" i="247"/>
  <c r="A12" i="246"/>
  <c r="A12" i="245"/>
  <c r="A12" i="244"/>
  <c r="A12" i="243"/>
  <c r="A12" i="242"/>
  <c r="A12" i="241"/>
  <c r="A12" i="240"/>
  <c r="A12" i="239"/>
  <c r="A12" i="238"/>
  <c r="A12" i="237"/>
  <c r="A12" i="236"/>
  <c r="A12" i="235"/>
  <c r="A13" i="214"/>
  <c r="A13" i="248"/>
  <c r="A13" i="247"/>
  <c r="A13" i="246"/>
  <c r="A13" i="245"/>
  <c r="A13" i="244"/>
  <c r="A13" i="243"/>
  <c r="A13" i="242"/>
  <c r="A13" i="241"/>
  <c r="A13" i="240"/>
  <c r="A13" i="239"/>
  <c r="A13" i="238"/>
  <c r="A13" i="237"/>
  <c r="A13" i="236"/>
  <c r="A13" i="235"/>
  <c r="A14" i="214"/>
  <c r="A14" i="248"/>
  <c r="A14" i="247"/>
  <c r="A14" i="246"/>
  <c r="A14" i="245"/>
  <c r="A14" i="244"/>
  <c r="A14" i="243"/>
  <c r="A14" i="242"/>
  <c r="A14" i="241"/>
  <c r="A14" i="240"/>
  <c r="A14" i="239"/>
  <c r="A14" i="238"/>
  <c r="A14" i="237"/>
  <c r="A14" i="236"/>
  <c r="A14" i="235"/>
  <c r="A15" i="214"/>
  <c r="A15" i="248"/>
  <c r="A15" i="247"/>
  <c r="A15" i="246"/>
  <c r="A15" i="245"/>
  <c r="A15" i="244"/>
  <c r="A15" i="243"/>
  <c r="A15" i="242"/>
  <c r="A15" i="241"/>
  <c r="A15" i="240"/>
  <c r="A15" i="239"/>
  <c r="A15" i="238"/>
  <c r="A15" i="237"/>
  <c r="A15" i="236"/>
  <c r="A15" i="235"/>
  <c r="A16" i="214"/>
  <c r="A16" i="248"/>
  <c r="A16" i="247"/>
  <c r="A16" i="246"/>
  <c r="A16" i="245"/>
  <c r="A16" i="244"/>
  <c r="A16" i="243"/>
  <c r="A16" i="242"/>
  <c r="A16" i="241"/>
  <c r="A16" i="240"/>
  <c r="A16" i="239"/>
  <c r="A16" i="238"/>
  <c r="A16" i="237"/>
  <c r="A16" i="236"/>
  <c r="A16" i="235"/>
  <c r="A17" i="214"/>
  <c r="A17" i="248"/>
  <c r="A17" i="247"/>
  <c r="A17" i="246"/>
  <c r="A17" i="245"/>
  <c r="A17" i="244"/>
  <c r="A17" i="243"/>
  <c r="A17" i="242"/>
  <c r="A17" i="241"/>
  <c r="A17" i="240"/>
  <c r="A17" i="239"/>
  <c r="A17" i="238"/>
  <c r="A17" i="237"/>
  <c r="A17" i="236"/>
  <c r="A17" i="235"/>
  <c r="A18" i="214"/>
  <c r="A18" i="248"/>
  <c r="A18" i="247"/>
  <c r="A18" i="246"/>
  <c r="A18" i="245"/>
  <c r="A18" i="244"/>
  <c r="A18" i="243"/>
  <c r="A18" i="242"/>
  <c r="A18" i="241"/>
  <c r="A18" i="240"/>
  <c r="A18" i="239"/>
  <c r="A18" i="238"/>
  <c r="A18" i="237"/>
  <c r="A18" i="236"/>
  <c r="A18" i="235"/>
  <c r="A19" i="214"/>
  <c r="A19" i="248"/>
  <c r="A19" i="247"/>
  <c r="A19" i="246"/>
  <c r="A19" i="245"/>
  <c r="A19" i="244"/>
  <c r="A19" i="243"/>
  <c r="A19" i="242"/>
  <c r="A19" i="241"/>
  <c r="A19" i="240"/>
  <c r="A19" i="239"/>
  <c r="A19" i="238"/>
  <c r="A19" i="237"/>
  <c r="A19" i="236"/>
  <c r="A19" i="235"/>
  <c r="A20" i="214"/>
  <c r="A20" i="248"/>
  <c r="A20" i="247"/>
  <c r="A20" i="246"/>
  <c r="A20" i="245"/>
  <c r="A20" i="244"/>
  <c r="A20" i="243"/>
  <c r="A20" i="242"/>
  <c r="A20" i="241"/>
  <c r="A20" i="240"/>
  <c r="A20" i="239"/>
  <c r="A20" i="238"/>
  <c r="A20" i="237"/>
  <c r="A20" i="236"/>
  <c r="A20" i="235"/>
  <c r="A21" i="214"/>
  <c r="A21" i="248"/>
  <c r="A21" i="247"/>
  <c r="A21" i="246"/>
  <c r="A21" i="245"/>
  <c r="A21" i="244"/>
  <c r="A21" i="243"/>
  <c r="A21" i="242"/>
  <c r="A21" i="241"/>
  <c r="A21" i="240"/>
  <c r="A21" i="239"/>
  <c r="A21" i="238"/>
  <c r="A21" i="237"/>
  <c r="A21" i="236"/>
  <c r="A21" i="235"/>
  <c r="A72" i="214"/>
  <c r="A73" i="214"/>
  <c r="A74" i="214"/>
  <c r="A75" i="214"/>
  <c r="A76" i="214"/>
  <c r="A77" i="214"/>
  <c r="A78" i="214"/>
  <c r="A79" i="214"/>
  <c r="A80" i="214"/>
  <c r="A81" i="214"/>
  <c r="A84" i="214"/>
  <c r="A85" i="214"/>
  <c r="A83" i="214"/>
  <c r="A31" i="211"/>
  <c r="A87" i="214"/>
  <c r="A35" i="211"/>
  <c r="A21" i="211"/>
  <c r="A7" i="211"/>
  <c r="A14" i="211"/>
  <c r="A10" i="211"/>
  <c r="A2" i="211"/>
  <c r="A23" i="211"/>
  <c r="A32" i="211"/>
  <c r="A29" i="211"/>
  <c r="A8" i="211"/>
  <c r="A11" i="211"/>
  <c r="A20" i="211"/>
  <c r="A26" i="211"/>
  <c r="A28" i="211"/>
  <c r="A33" i="211"/>
  <c r="A27" i="211"/>
  <c r="A25" i="211"/>
  <c r="A24" i="211"/>
  <c r="A22" i="211"/>
  <c r="A19" i="211"/>
  <c r="A18" i="211"/>
  <c r="A17" i="211"/>
  <c r="A16" i="211"/>
  <c r="A15" i="211"/>
  <c r="A13" i="211"/>
  <c r="A12" i="211"/>
  <c r="A9" i="211"/>
  <c r="A6" i="211"/>
  <c r="A5" i="211"/>
  <c r="A4" i="211"/>
  <c r="A3" i="211"/>
  <c r="A43" i="211"/>
  <c r="A44" i="211"/>
  <c r="A45" i="211"/>
  <c r="A46" i="211"/>
  <c r="A47" i="211"/>
  <c r="E81" i="76" l="1"/>
  <c r="D97" i="210" s="1"/>
  <c r="F81" i="76"/>
  <c r="F97" i="210" s="1"/>
  <c r="G81" i="76"/>
  <c r="H97" i="210" s="1"/>
  <c r="H81" i="76"/>
  <c r="J97" i="210" s="1"/>
  <c r="I81" i="76"/>
  <c r="L97" i="210" s="1"/>
  <c r="J81" i="76"/>
  <c r="N97" i="210" s="1"/>
  <c r="K81" i="76"/>
  <c r="P97" i="210" s="1"/>
  <c r="L81" i="76"/>
  <c r="R97" i="210" s="1"/>
  <c r="M81" i="76"/>
  <c r="T97" i="210" s="1"/>
  <c r="N81" i="76"/>
  <c r="V97" i="210" s="1"/>
  <c r="O81" i="76"/>
  <c r="X97" i="210" s="1"/>
  <c r="P81" i="76"/>
  <c r="Z97" i="210" s="1"/>
  <c r="Q81" i="76"/>
  <c r="AB97" i="210" s="1"/>
  <c r="R81" i="76"/>
  <c r="AD97" i="210" s="1"/>
  <c r="D81" i="76"/>
  <c r="B97" i="210" s="1"/>
  <c r="R67" i="76"/>
  <c r="AD95" i="210" s="1"/>
  <c r="Q67" i="76"/>
  <c r="AB95" i="210" s="1"/>
  <c r="P67" i="76"/>
  <c r="Z95" i="210" s="1"/>
  <c r="O67" i="76"/>
  <c r="X95" i="210" s="1"/>
  <c r="N67" i="76"/>
  <c r="V95" i="210" s="1"/>
  <c r="M67" i="76"/>
  <c r="T95" i="210" s="1"/>
  <c r="L67" i="76"/>
  <c r="R95" i="210" s="1"/>
  <c r="K67" i="76"/>
  <c r="P95" i="210" s="1"/>
  <c r="J67" i="76"/>
  <c r="N95" i="210" s="1"/>
  <c r="I67" i="76"/>
  <c r="L95" i="210" s="1"/>
  <c r="H67" i="76"/>
  <c r="J95" i="210" s="1"/>
  <c r="G67" i="76"/>
  <c r="H95" i="210" s="1"/>
  <c r="F67" i="76"/>
  <c r="F95" i="210" s="1"/>
  <c r="E67" i="76"/>
  <c r="D95" i="210" s="1"/>
  <c r="D67" i="76"/>
  <c r="B95" i="210" s="1"/>
  <c r="R60" i="76"/>
  <c r="AD94" i="210" s="1"/>
  <c r="Q60" i="76"/>
  <c r="AB94" i="210" s="1"/>
  <c r="P60" i="76"/>
  <c r="Z94" i="210" s="1"/>
  <c r="O60" i="76"/>
  <c r="X94" i="210" s="1"/>
  <c r="N60" i="76"/>
  <c r="V94" i="210" s="1"/>
  <c r="M60" i="76"/>
  <c r="T94" i="210" s="1"/>
  <c r="L60" i="76"/>
  <c r="R94" i="210" s="1"/>
  <c r="K60" i="76"/>
  <c r="P94" i="210" s="1"/>
  <c r="J60" i="76"/>
  <c r="N94" i="210" s="1"/>
  <c r="I60" i="76"/>
  <c r="L94" i="210" s="1"/>
  <c r="H60" i="76"/>
  <c r="J94" i="210" s="1"/>
  <c r="G60" i="76"/>
  <c r="H94" i="210" s="1"/>
  <c r="F60" i="76"/>
  <c r="F94" i="210" s="1"/>
  <c r="E60" i="76"/>
  <c r="D94" i="210" s="1"/>
  <c r="D60" i="76"/>
  <c r="B94" i="210" s="1"/>
  <c r="E19" i="211" l="1"/>
  <c r="E17" i="211"/>
  <c r="E16" i="211"/>
  <c r="R623" i="208"/>
  <c r="AD35" i="210" s="1"/>
  <c r="Q623" i="208"/>
  <c r="AB35" i="210" s="1"/>
  <c r="P623" i="208"/>
  <c r="Z35" i="210" s="1"/>
  <c r="O623" i="208"/>
  <c r="X35" i="210" s="1"/>
  <c r="N623" i="208"/>
  <c r="V35" i="210" s="1"/>
  <c r="M623" i="208"/>
  <c r="T35" i="210" s="1"/>
  <c r="L623" i="208"/>
  <c r="R35" i="210" s="1"/>
  <c r="K623" i="208"/>
  <c r="P35" i="210" s="1"/>
  <c r="J623" i="208"/>
  <c r="N35" i="210" s="1"/>
  <c r="I623" i="208"/>
  <c r="L35" i="210" s="1"/>
  <c r="H623" i="208"/>
  <c r="J35" i="210" s="1"/>
  <c r="G623" i="208"/>
  <c r="H35" i="210" s="1"/>
  <c r="F623" i="208"/>
  <c r="F35" i="210" s="1"/>
  <c r="E623" i="208"/>
  <c r="D35" i="210" s="1"/>
  <c r="D623" i="208"/>
  <c r="B35" i="210" s="1"/>
  <c r="R621" i="208"/>
  <c r="Q621" i="208"/>
  <c r="P621" i="208"/>
  <c r="O621" i="208"/>
  <c r="N621" i="208"/>
  <c r="M621" i="208"/>
  <c r="L621" i="208"/>
  <c r="K621" i="208"/>
  <c r="J621" i="208"/>
  <c r="I621" i="208"/>
  <c r="H621" i="208"/>
  <c r="G621" i="208"/>
  <c r="F621" i="208"/>
  <c r="E621" i="208"/>
  <c r="R619" i="208"/>
  <c r="Q619" i="208"/>
  <c r="P619" i="208"/>
  <c r="O619" i="208"/>
  <c r="N619" i="208"/>
  <c r="M619" i="208"/>
  <c r="L619" i="208"/>
  <c r="K619" i="208"/>
  <c r="J619" i="208"/>
  <c r="I619" i="208"/>
  <c r="H619" i="208"/>
  <c r="G619" i="208"/>
  <c r="F619" i="208"/>
  <c r="E619" i="208"/>
  <c r="D619" i="208"/>
  <c r="R617" i="208"/>
  <c r="Q617" i="208"/>
  <c r="P617" i="208"/>
  <c r="O617" i="208"/>
  <c r="N617" i="208"/>
  <c r="M617" i="208"/>
  <c r="L617" i="208"/>
  <c r="K617" i="208"/>
  <c r="J617" i="208"/>
  <c r="I617" i="208"/>
  <c r="H617" i="208"/>
  <c r="G617" i="208"/>
  <c r="F617" i="208"/>
  <c r="E617" i="208"/>
  <c r="D617" i="208"/>
  <c r="R615" i="208"/>
  <c r="Q615" i="208"/>
  <c r="P615" i="208"/>
  <c r="O615" i="208"/>
  <c r="N615" i="208"/>
  <c r="M615" i="208"/>
  <c r="L615" i="208"/>
  <c r="K615" i="208"/>
  <c r="J615" i="208"/>
  <c r="I615" i="208"/>
  <c r="H615" i="208"/>
  <c r="G615" i="208"/>
  <c r="F615" i="208"/>
  <c r="E615" i="208"/>
  <c r="R598" i="208"/>
  <c r="Q598" i="208"/>
  <c r="P598" i="208"/>
  <c r="O598" i="208"/>
  <c r="N598" i="208"/>
  <c r="M598" i="208"/>
  <c r="L598" i="208"/>
  <c r="K598" i="208"/>
  <c r="J598" i="208"/>
  <c r="I598" i="208"/>
  <c r="H598" i="208"/>
  <c r="G598" i="208"/>
  <c r="F598" i="208"/>
  <c r="E598" i="208"/>
  <c r="D598" i="208"/>
  <c r="R583" i="208"/>
  <c r="AD31" i="210" s="1"/>
  <c r="Q583" i="208"/>
  <c r="AB31" i="210" s="1"/>
  <c r="P583" i="208"/>
  <c r="Z31" i="210" s="1"/>
  <c r="O583" i="208"/>
  <c r="X31" i="210" s="1"/>
  <c r="N583" i="208"/>
  <c r="V31" i="210" s="1"/>
  <c r="M583" i="208"/>
  <c r="T31" i="210" s="1"/>
  <c r="L583" i="208"/>
  <c r="R31" i="210" s="1"/>
  <c r="K583" i="208"/>
  <c r="P31" i="210" s="1"/>
  <c r="J583" i="208"/>
  <c r="N31" i="210" s="1"/>
  <c r="I583" i="208"/>
  <c r="L31" i="210" s="1"/>
  <c r="H583" i="208"/>
  <c r="J31" i="210" s="1"/>
  <c r="G583" i="208"/>
  <c r="H31" i="210" s="1"/>
  <c r="F583" i="208"/>
  <c r="F31" i="210" s="1"/>
  <c r="E583" i="208"/>
  <c r="D31" i="210" s="1"/>
  <c r="D583" i="208"/>
  <c r="B31" i="210" s="1"/>
  <c r="R579" i="208"/>
  <c r="Q579" i="208"/>
  <c r="P579" i="208"/>
  <c r="O579" i="208"/>
  <c r="N579" i="208"/>
  <c r="M579" i="208"/>
  <c r="L579" i="208"/>
  <c r="K579" i="208"/>
  <c r="J579" i="208"/>
  <c r="I579" i="208"/>
  <c r="H579" i="208"/>
  <c r="G579" i="208"/>
  <c r="F579" i="208"/>
  <c r="E579" i="208"/>
  <c r="D579" i="208"/>
  <c r="R575" i="208"/>
  <c r="Q575" i="208"/>
  <c r="P575" i="208"/>
  <c r="O575" i="208"/>
  <c r="N575" i="208"/>
  <c r="M575" i="208"/>
  <c r="L575" i="208"/>
  <c r="K575" i="208"/>
  <c r="J575" i="208"/>
  <c r="I575" i="208"/>
  <c r="H575" i="208"/>
  <c r="G575" i="208"/>
  <c r="F575" i="208"/>
  <c r="E575" i="208"/>
  <c r="D575" i="208"/>
  <c r="R571" i="208"/>
  <c r="Q571" i="208"/>
  <c r="P571" i="208"/>
  <c r="O571" i="208"/>
  <c r="N571" i="208"/>
  <c r="M571" i="208"/>
  <c r="L571" i="208"/>
  <c r="K571" i="208"/>
  <c r="J571" i="208"/>
  <c r="I571" i="208"/>
  <c r="H571" i="208"/>
  <c r="G571" i="208"/>
  <c r="F571" i="208"/>
  <c r="E571" i="208"/>
  <c r="D571" i="208"/>
  <c r="R567" i="208"/>
  <c r="Q567" i="208"/>
  <c r="P567" i="208"/>
  <c r="O567" i="208"/>
  <c r="N567" i="208"/>
  <c r="M567" i="208"/>
  <c r="L567" i="208"/>
  <c r="K567" i="208"/>
  <c r="J567" i="208"/>
  <c r="I567" i="208"/>
  <c r="H567" i="208"/>
  <c r="G567" i="208"/>
  <c r="F567" i="208"/>
  <c r="E567" i="208"/>
  <c r="D567" i="208"/>
  <c r="R537" i="208"/>
  <c r="Q537" i="208"/>
  <c r="P537" i="208"/>
  <c r="O537" i="208"/>
  <c r="N537" i="208"/>
  <c r="M537" i="208"/>
  <c r="L537" i="208"/>
  <c r="K537" i="208"/>
  <c r="J537" i="208"/>
  <c r="I537" i="208"/>
  <c r="H537" i="208"/>
  <c r="G537" i="208"/>
  <c r="F537" i="208"/>
  <c r="E537" i="208"/>
  <c r="D537" i="208"/>
  <c r="R533" i="208"/>
  <c r="Q533" i="208"/>
  <c r="P533" i="208"/>
  <c r="O533" i="208"/>
  <c r="N533" i="208"/>
  <c r="M533" i="208"/>
  <c r="L533" i="208"/>
  <c r="K533" i="208"/>
  <c r="J533" i="208"/>
  <c r="I533" i="208"/>
  <c r="H533" i="208"/>
  <c r="G533" i="208"/>
  <c r="F533" i="208"/>
  <c r="E533" i="208"/>
  <c r="D533" i="208"/>
  <c r="R529" i="208"/>
  <c r="Q529" i="208"/>
  <c r="P529" i="208"/>
  <c r="O529" i="208"/>
  <c r="N529" i="208"/>
  <c r="M529" i="208"/>
  <c r="L529" i="208"/>
  <c r="K529" i="208"/>
  <c r="J529" i="208"/>
  <c r="I529" i="208"/>
  <c r="H529" i="208"/>
  <c r="G529" i="208"/>
  <c r="F529" i="208"/>
  <c r="E529" i="208"/>
  <c r="D529" i="208"/>
  <c r="R525" i="208"/>
  <c r="Q525" i="208"/>
  <c r="P525" i="208"/>
  <c r="O525" i="208"/>
  <c r="N525" i="208"/>
  <c r="M525" i="208"/>
  <c r="L525" i="208"/>
  <c r="K525" i="208"/>
  <c r="J525" i="208"/>
  <c r="I525" i="208"/>
  <c r="H525" i="208"/>
  <c r="G525" i="208"/>
  <c r="F525" i="208"/>
  <c r="E525" i="208"/>
  <c r="D525" i="208"/>
  <c r="R521" i="208"/>
  <c r="Q521" i="208"/>
  <c r="P521" i="208"/>
  <c r="O521" i="208"/>
  <c r="N521" i="208"/>
  <c r="M521" i="208"/>
  <c r="L521" i="208"/>
  <c r="K521" i="208"/>
  <c r="J521" i="208"/>
  <c r="I521" i="208"/>
  <c r="H521" i="208"/>
  <c r="G521" i="208"/>
  <c r="F521" i="208"/>
  <c r="E521" i="208"/>
  <c r="D521" i="208"/>
  <c r="R513" i="208"/>
  <c r="Q513" i="208"/>
  <c r="P513" i="208"/>
  <c r="O513" i="208"/>
  <c r="N513" i="208"/>
  <c r="M513" i="208"/>
  <c r="L513" i="208"/>
  <c r="K513" i="208"/>
  <c r="J513" i="208"/>
  <c r="I513" i="208"/>
  <c r="H513" i="208"/>
  <c r="G513" i="208"/>
  <c r="F513" i="208"/>
  <c r="E513" i="208"/>
  <c r="D513" i="208"/>
  <c r="R509" i="208"/>
  <c r="Q509" i="208"/>
  <c r="P509" i="208"/>
  <c r="O509" i="208"/>
  <c r="N509" i="208"/>
  <c r="M509" i="208"/>
  <c r="L509" i="208"/>
  <c r="K509" i="208"/>
  <c r="J509" i="208"/>
  <c r="I509" i="208"/>
  <c r="H509" i="208"/>
  <c r="G509" i="208"/>
  <c r="F509" i="208"/>
  <c r="E509" i="208"/>
  <c r="D509" i="208"/>
  <c r="R505" i="208"/>
  <c r="Q505" i="208"/>
  <c r="P505" i="208"/>
  <c r="O505" i="208"/>
  <c r="N505" i="208"/>
  <c r="M505" i="208"/>
  <c r="L505" i="208"/>
  <c r="K505" i="208"/>
  <c r="J505" i="208"/>
  <c r="I505" i="208"/>
  <c r="H505" i="208"/>
  <c r="G505" i="208"/>
  <c r="F505" i="208"/>
  <c r="E505" i="208"/>
  <c r="D505" i="208"/>
  <c r="R501" i="208"/>
  <c r="Q501" i="208"/>
  <c r="P501" i="208"/>
  <c r="O501" i="208"/>
  <c r="N501" i="208"/>
  <c r="M501" i="208"/>
  <c r="L501" i="208"/>
  <c r="K501" i="208"/>
  <c r="J501" i="208"/>
  <c r="I501" i="208"/>
  <c r="H501" i="208"/>
  <c r="G501" i="208"/>
  <c r="F501" i="208"/>
  <c r="E501" i="208"/>
  <c r="D501" i="208"/>
  <c r="R497" i="208"/>
  <c r="Q497" i="208"/>
  <c r="P497" i="208"/>
  <c r="O497" i="208"/>
  <c r="N497" i="208"/>
  <c r="M497" i="208"/>
  <c r="L497" i="208"/>
  <c r="K497" i="208"/>
  <c r="J497" i="208"/>
  <c r="I497" i="208"/>
  <c r="H497" i="208"/>
  <c r="G497" i="208"/>
  <c r="F497" i="208"/>
  <c r="E497" i="208"/>
  <c r="D497" i="208"/>
  <c r="R490" i="208"/>
  <c r="Q490" i="208"/>
  <c r="P490" i="208"/>
  <c r="O490" i="208"/>
  <c r="N490" i="208"/>
  <c r="M490" i="208"/>
  <c r="L490" i="208"/>
  <c r="K490" i="208"/>
  <c r="J490" i="208"/>
  <c r="I490" i="208"/>
  <c r="H490" i="208"/>
  <c r="G490" i="208"/>
  <c r="F490" i="208"/>
  <c r="E490" i="208"/>
  <c r="D490" i="208"/>
  <c r="R486" i="208"/>
  <c r="Q486" i="208"/>
  <c r="P486" i="208"/>
  <c r="O486" i="208"/>
  <c r="N486" i="208"/>
  <c r="M486" i="208"/>
  <c r="L486" i="208"/>
  <c r="K486" i="208"/>
  <c r="J486" i="208"/>
  <c r="I486" i="208"/>
  <c r="H486" i="208"/>
  <c r="G486" i="208"/>
  <c r="F486" i="208"/>
  <c r="E486" i="208"/>
  <c r="D486" i="208"/>
  <c r="R482" i="208"/>
  <c r="Q482" i="208"/>
  <c r="P482" i="208"/>
  <c r="O482" i="208"/>
  <c r="N482" i="208"/>
  <c r="M482" i="208"/>
  <c r="L482" i="208"/>
  <c r="K482" i="208"/>
  <c r="J482" i="208"/>
  <c r="I482" i="208"/>
  <c r="H482" i="208"/>
  <c r="G482" i="208"/>
  <c r="F482" i="208"/>
  <c r="E482" i="208"/>
  <c r="D482" i="208"/>
  <c r="R478" i="208"/>
  <c r="Q478" i="208"/>
  <c r="P478" i="208"/>
  <c r="O478" i="208"/>
  <c r="N478" i="208"/>
  <c r="M478" i="208"/>
  <c r="L478" i="208"/>
  <c r="K478" i="208"/>
  <c r="J478" i="208"/>
  <c r="I478" i="208"/>
  <c r="H478" i="208"/>
  <c r="G478" i="208"/>
  <c r="F478" i="208"/>
  <c r="E478" i="208"/>
  <c r="D478" i="208"/>
  <c r="R474" i="208"/>
  <c r="Q474" i="208"/>
  <c r="P474" i="208"/>
  <c r="O474" i="208"/>
  <c r="N474" i="208"/>
  <c r="M474" i="208"/>
  <c r="L474" i="208"/>
  <c r="K474" i="208"/>
  <c r="J474" i="208"/>
  <c r="I474" i="208"/>
  <c r="H474" i="208"/>
  <c r="G474" i="208"/>
  <c r="F474" i="208"/>
  <c r="E474" i="208"/>
  <c r="D474" i="208"/>
  <c r="R467" i="208"/>
  <c r="Q467" i="208"/>
  <c r="P467" i="208"/>
  <c r="O467" i="208"/>
  <c r="N467" i="208"/>
  <c r="M467" i="208"/>
  <c r="L467" i="208"/>
  <c r="K467" i="208"/>
  <c r="J467" i="208"/>
  <c r="I467" i="208"/>
  <c r="H467" i="208"/>
  <c r="G467" i="208"/>
  <c r="F467" i="208"/>
  <c r="E467" i="208"/>
  <c r="D467" i="208"/>
  <c r="R463" i="208"/>
  <c r="Q463" i="208"/>
  <c r="P463" i="208"/>
  <c r="O463" i="208"/>
  <c r="N463" i="208"/>
  <c r="M463" i="208"/>
  <c r="L463" i="208"/>
  <c r="K463" i="208"/>
  <c r="J463" i="208"/>
  <c r="I463" i="208"/>
  <c r="H463" i="208"/>
  <c r="G463" i="208"/>
  <c r="F463" i="208"/>
  <c r="E463" i="208"/>
  <c r="D463" i="208"/>
  <c r="R459" i="208"/>
  <c r="Q459" i="208"/>
  <c r="P459" i="208"/>
  <c r="O459" i="208"/>
  <c r="N459" i="208"/>
  <c r="M459" i="208"/>
  <c r="L459" i="208"/>
  <c r="K459" i="208"/>
  <c r="J459" i="208"/>
  <c r="I459" i="208"/>
  <c r="H459" i="208"/>
  <c r="G459" i="208"/>
  <c r="F459" i="208"/>
  <c r="E459" i="208"/>
  <c r="D459" i="208"/>
  <c r="R455" i="208"/>
  <c r="Q455" i="208"/>
  <c r="P455" i="208"/>
  <c r="O455" i="208"/>
  <c r="N455" i="208"/>
  <c r="M455" i="208"/>
  <c r="L455" i="208"/>
  <c r="K455" i="208"/>
  <c r="J455" i="208"/>
  <c r="I455" i="208"/>
  <c r="H455" i="208"/>
  <c r="G455" i="208"/>
  <c r="F455" i="208"/>
  <c r="E455" i="208"/>
  <c r="D455" i="208"/>
  <c r="R451" i="208"/>
  <c r="Q451" i="208"/>
  <c r="P451" i="208"/>
  <c r="O451" i="208"/>
  <c r="N451" i="208"/>
  <c r="M451" i="208"/>
  <c r="L451" i="208"/>
  <c r="K451" i="208"/>
  <c r="J451" i="208"/>
  <c r="I451" i="208"/>
  <c r="H451" i="208"/>
  <c r="G451" i="208"/>
  <c r="F451" i="208"/>
  <c r="E451" i="208"/>
  <c r="D451" i="208"/>
  <c r="R444" i="208"/>
  <c r="Q444" i="208"/>
  <c r="P444" i="208"/>
  <c r="O444" i="208"/>
  <c r="N444" i="208"/>
  <c r="M444" i="208"/>
  <c r="L444" i="208"/>
  <c r="K444" i="208"/>
  <c r="J444" i="208"/>
  <c r="I444" i="208"/>
  <c r="H444" i="208"/>
  <c r="G444" i="208"/>
  <c r="F444" i="208"/>
  <c r="E444" i="208"/>
  <c r="D444" i="208"/>
  <c r="R440" i="208"/>
  <c r="Q440" i="208"/>
  <c r="P440" i="208"/>
  <c r="O440" i="208"/>
  <c r="N440" i="208"/>
  <c r="M440" i="208"/>
  <c r="L440" i="208"/>
  <c r="K440" i="208"/>
  <c r="J440" i="208"/>
  <c r="I440" i="208"/>
  <c r="H440" i="208"/>
  <c r="G440" i="208"/>
  <c r="F440" i="208"/>
  <c r="E440" i="208"/>
  <c r="D440" i="208"/>
  <c r="R436" i="208"/>
  <c r="Q436" i="208"/>
  <c r="P436" i="208"/>
  <c r="O436" i="208"/>
  <c r="N436" i="208"/>
  <c r="M436" i="208"/>
  <c r="L436" i="208"/>
  <c r="K436" i="208"/>
  <c r="J436" i="208"/>
  <c r="I436" i="208"/>
  <c r="H436" i="208"/>
  <c r="G436" i="208"/>
  <c r="F436" i="208"/>
  <c r="E436" i="208"/>
  <c r="D436" i="208"/>
  <c r="R432" i="208"/>
  <c r="Q432" i="208"/>
  <c r="P432" i="208"/>
  <c r="O432" i="208"/>
  <c r="N432" i="208"/>
  <c r="M432" i="208"/>
  <c r="L432" i="208"/>
  <c r="K432" i="208"/>
  <c r="J432" i="208"/>
  <c r="I432" i="208"/>
  <c r="H432" i="208"/>
  <c r="G432" i="208"/>
  <c r="F432" i="208"/>
  <c r="E432" i="208"/>
  <c r="D432" i="208"/>
  <c r="R428" i="208"/>
  <c r="Q428" i="208"/>
  <c r="P428" i="208"/>
  <c r="O428" i="208"/>
  <c r="N428" i="208"/>
  <c r="M428" i="208"/>
  <c r="L428" i="208"/>
  <c r="K428" i="208"/>
  <c r="J428" i="208"/>
  <c r="I428" i="208"/>
  <c r="H428" i="208"/>
  <c r="G428" i="208"/>
  <c r="F428" i="208"/>
  <c r="E428" i="208"/>
  <c r="D428" i="208"/>
  <c r="R421" i="208"/>
  <c r="Q421" i="208"/>
  <c r="P421" i="208"/>
  <c r="O421" i="208"/>
  <c r="N421" i="208"/>
  <c r="M421" i="208"/>
  <c r="L421" i="208"/>
  <c r="K421" i="208"/>
  <c r="J421" i="208"/>
  <c r="I421" i="208"/>
  <c r="H421" i="208"/>
  <c r="G421" i="208"/>
  <c r="F421" i="208"/>
  <c r="E421" i="208"/>
  <c r="D421" i="208"/>
  <c r="R417" i="208"/>
  <c r="Q417" i="208"/>
  <c r="P417" i="208"/>
  <c r="O417" i="208"/>
  <c r="N417" i="208"/>
  <c r="M417" i="208"/>
  <c r="L417" i="208"/>
  <c r="K417" i="208"/>
  <c r="J417" i="208"/>
  <c r="I417" i="208"/>
  <c r="H417" i="208"/>
  <c r="G417" i="208"/>
  <c r="F417" i="208"/>
  <c r="E417" i="208"/>
  <c r="D417" i="208"/>
  <c r="R413" i="208"/>
  <c r="Q413" i="208"/>
  <c r="P413" i="208"/>
  <c r="O413" i="208"/>
  <c r="N413" i="208"/>
  <c r="M413" i="208"/>
  <c r="L413" i="208"/>
  <c r="K413" i="208"/>
  <c r="J413" i="208"/>
  <c r="I413" i="208"/>
  <c r="H413" i="208"/>
  <c r="G413" i="208"/>
  <c r="F413" i="208"/>
  <c r="E413" i="208"/>
  <c r="D413" i="208"/>
  <c r="R409" i="208"/>
  <c r="Q409" i="208"/>
  <c r="P409" i="208"/>
  <c r="O409" i="208"/>
  <c r="N409" i="208"/>
  <c r="M409" i="208"/>
  <c r="L409" i="208"/>
  <c r="K409" i="208"/>
  <c r="J409" i="208"/>
  <c r="I409" i="208"/>
  <c r="H409" i="208"/>
  <c r="G409" i="208"/>
  <c r="F409" i="208"/>
  <c r="E409" i="208"/>
  <c r="D409" i="208"/>
  <c r="R405" i="208"/>
  <c r="Q405" i="208"/>
  <c r="P405" i="208"/>
  <c r="O405" i="208"/>
  <c r="N405" i="208"/>
  <c r="M405" i="208"/>
  <c r="L405" i="208"/>
  <c r="K405" i="208"/>
  <c r="J405" i="208"/>
  <c r="I405" i="208"/>
  <c r="H405" i="208"/>
  <c r="G405" i="208"/>
  <c r="F405" i="208"/>
  <c r="E405" i="208"/>
  <c r="D405" i="208"/>
  <c r="R398" i="208"/>
  <c r="Q398" i="208"/>
  <c r="P398" i="208"/>
  <c r="O398" i="208"/>
  <c r="N398" i="208"/>
  <c r="M398" i="208"/>
  <c r="L398" i="208"/>
  <c r="K398" i="208"/>
  <c r="J398" i="208"/>
  <c r="I398" i="208"/>
  <c r="H398" i="208"/>
  <c r="G398" i="208"/>
  <c r="F398" i="208"/>
  <c r="E398" i="208"/>
  <c r="D398" i="208"/>
  <c r="R394" i="208"/>
  <c r="Q394" i="208"/>
  <c r="P394" i="208"/>
  <c r="O394" i="208"/>
  <c r="N394" i="208"/>
  <c r="M394" i="208"/>
  <c r="L394" i="208"/>
  <c r="K394" i="208"/>
  <c r="J394" i="208"/>
  <c r="I394" i="208"/>
  <c r="H394" i="208"/>
  <c r="G394" i="208"/>
  <c r="F394" i="208"/>
  <c r="E394" i="208"/>
  <c r="D394" i="208"/>
  <c r="R390" i="208"/>
  <c r="Q390" i="208"/>
  <c r="P390" i="208"/>
  <c r="O390" i="208"/>
  <c r="N390" i="208"/>
  <c r="M390" i="208"/>
  <c r="L390" i="208"/>
  <c r="K390" i="208"/>
  <c r="J390" i="208"/>
  <c r="I390" i="208"/>
  <c r="H390" i="208"/>
  <c r="G390" i="208"/>
  <c r="F390" i="208"/>
  <c r="E390" i="208"/>
  <c r="D390" i="208"/>
  <c r="R386" i="208"/>
  <c r="Q386" i="208"/>
  <c r="P386" i="208"/>
  <c r="O386" i="208"/>
  <c r="N386" i="208"/>
  <c r="M386" i="208"/>
  <c r="L386" i="208"/>
  <c r="K386" i="208"/>
  <c r="J386" i="208"/>
  <c r="I386" i="208"/>
  <c r="H386" i="208"/>
  <c r="G386" i="208"/>
  <c r="F386" i="208"/>
  <c r="E386" i="208"/>
  <c r="D386" i="208"/>
  <c r="R382" i="208"/>
  <c r="Q382" i="208"/>
  <c r="P382" i="208"/>
  <c r="O382" i="208"/>
  <c r="N382" i="208"/>
  <c r="M382" i="208"/>
  <c r="L382" i="208"/>
  <c r="K382" i="208"/>
  <c r="J382" i="208"/>
  <c r="I382" i="208"/>
  <c r="H382" i="208"/>
  <c r="G382" i="208"/>
  <c r="F382" i="208"/>
  <c r="E382" i="208"/>
  <c r="D382" i="208"/>
  <c r="R375" i="208"/>
  <c r="Q375" i="208"/>
  <c r="P375" i="208"/>
  <c r="O375" i="208"/>
  <c r="N375" i="208"/>
  <c r="M375" i="208"/>
  <c r="L375" i="208"/>
  <c r="K375" i="208"/>
  <c r="J375" i="208"/>
  <c r="I375" i="208"/>
  <c r="H375" i="208"/>
  <c r="G375" i="208"/>
  <c r="F375" i="208"/>
  <c r="E375" i="208"/>
  <c r="D375" i="208"/>
  <c r="R371" i="208"/>
  <c r="Q371" i="208"/>
  <c r="P371" i="208"/>
  <c r="O371" i="208"/>
  <c r="N371" i="208"/>
  <c r="M371" i="208"/>
  <c r="L371" i="208"/>
  <c r="K371" i="208"/>
  <c r="J371" i="208"/>
  <c r="I371" i="208"/>
  <c r="H371" i="208"/>
  <c r="G371" i="208"/>
  <c r="F371" i="208"/>
  <c r="E371" i="208"/>
  <c r="D371" i="208"/>
  <c r="R367" i="208"/>
  <c r="Q367" i="208"/>
  <c r="P367" i="208"/>
  <c r="O367" i="208"/>
  <c r="N367" i="208"/>
  <c r="M367" i="208"/>
  <c r="L367" i="208"/>
  <c r="K367" i="208"/>
  <c r="J367" i="208"/>
  <c r="I367" i="208"/>
  <c r="H367" i="208"/>
  <c r="G367" i="208"/>
  <c r="F367" i="208"/>
  <c r="E367" i="208"/>
  <c r="D367" i="208"/>
  <c r="R363" i="208"/>
  <c r="Q363" i="208"/>
  <c r="P363" i="208"/>
  <c r="O363" i="208"/>
  <c r="N363" i="208"/>
  <c r="M363" i="208"/>
  <c r="L363" i="208"/>
  <c r="K363" i="208"/>
  <c r="J363" i="208"/>
  <c r="I363" i="208"/>
  <c r="H363" i="208"/>
  <c r="G363" i="208"/>
  <c r="F363" i="208"/>
  <c r="E363" i="208"/>
  <c r="D363" i="208"/>
  <c r="R359" i="208"/>
  <c r="Q359" i="208"/>
  <c r="P359" i="208"/>
  <c r="O359" i="208"/>
  <c r="N359" i="208"/>
  <c r="M359" i="208"/>
  <c r="L359" i="208"/>
  <c r="K359" i="208"/>
  <c r="J359" i="208"/>
  <c r="I359" i="208"/>
  <c r="H359" i="208"/>
  <c r="G359" i="208"/>
  <c r="F359" i="208"/>
  <c r="E359" i="208"/>
  <c r="D359" i="208"/>
  <c r="R351" i="208"/>
  <c r="Q351" i="208"/>
  <c r="P351" i="208"/>
  <c r="O351" i="208"/>
  <c r="N351" i="208"/>
  <c r="M351" i="208"/>
  <c r="L351" i="208"/>
  <c r="K351" i="208"/>
  <c r="J351" i="208"/>
  <c r="I351" i="208"/>
  <c r="H351" i="208"/>
  <c r="G351" i="208"/>
  <c r="F351" i="208"/>
  <c r="E351" i="208"/>
  <c r="D351" i="208"/>
  <c r="R347" i="208"/>
  <c r="Q347" i="208"/>
  <c r="P347" i="208"/>
  <c r="O347" i="208"/>
  <c r="N347" i="208"/>
  <c r="M347" i="208"/>
  <c r="L347" i="208"/>
  <c r="K347" i="208"/>
  <c r="J347" i="208"/>
  <c r="I347" i="208"/>
  <c r="H347" i="208"/>
  <c r="G347" i="208"/>
  <c r="F347" i="208"/>
  <c r="E347" i="208"/>
  <c r="D347" i="208"/>
  <c r="R343" i="208"/>
  <c r="Q343" i="208"/>
  <c r="P343" i="208"/>
  <c r="O343" i="208"/>
  <c r="N343" i="208"/>
  <c r="M343" i="208"/>
  <c r="L343" i="208"/>
  <c r="K343" i="208"/>
  <c r="J343" i="208"/>
  <c r="I343" i="208"/>
  <c r="H343" i="208"/>
  <c r="G343" i="208"/>
  <c r="F343" i="208"/>
  <c r="E343" i="208"/>
  <c r="D343" i="208"/>
  <c r="R339" i="208"/>
  <c r="Q339" i="208"/>
  <c r="P339" i="208"/>
  <c r="O339" i="208"/>
  <c r="N339" i="208"/>
  <c r="M339" i="208"/>
  <c r="L339" i="208"/>
  <c r="K339" i="208"/>
  <c r="J339" i="208"/>
  <c r="I339" i="208"/>
  <c r="H339" i="208"/>
  <c r="G339" i="208"/>
  <c r="F339" i="208"/>
  <c r="E339" i="208"/>
  <c r="D339" i="208"/>
  <c r="R335" i="208"/>
  <c r="Q335" i="208"/>
  <c r="P335" i="208"/>
  <c r="O335" i="208"/>
  <c r="N335" i="208"/>
  <c r="M335" i="208"/>
  <c r="L335" i="208"/>
  <c r="K335" i="208"/>
  <c r="J335" i="208"/>
  <c r="I335" i="208"/>
  <c r="H335" i="208"/>
  <c r="G335" i="208"/>
  <c r="F335" i="208"/>
  <c r="E335" i="208"/>
  <c r="D335" i="208"/>
  <c r="R328" i="208"/>
  <c r="Q328" i="208"/>
  <c r="P328" i="208"/>
  <c r="O328" i="208"/>
  <c r="N328" i="208"/>
  <c r="M328" i="208"/>
  <c r="L328" i="208"/>
  <c r="K328" i="208"/>
  <c r="J328" i="208"/>
  <c r="I328" i="208"/>
  <c r="H328" i="208"/>
  <c r="G328" i="208"/>
  <c r="F328" i="208"/>
  <c r="E328" i="208"/>
  <c r="D328" i="208"/>
  <c r="R324" i="208"/>
  <c r="Q324" i="208"/>
  <c r="P324" i="208"/>
  <c r="O324" i="208"/>
  <c r="N324" i="208"/>
  <c r="M324" i="208"/>
  <c r="L324" i="208"/>
  <c r="K324" i="208"/>
  <c r="J324" i="208"/>
  <c r="I324" i="208"/>
  <c r="H324" i="208"/>
  <c r="G324" i="208"/>
  <c r="F324" i="208"/>
  <c r="E324" i="208"/>
  <c r="D324" i="208"/>
  <c r="R320" i="208"/>
  <c r="Q320" i="208"/>
  <c r="P320" i="208"/>
  <c r="O320" i="208"/>
  <c r="N320" i="208"/>
  <c r="M320" i="208"/>
  <c r="L320" i="208"/>
  <c r="K320" i="208"/>
  <c r="J320" i="208"/>
  <c r="I320" i="208"/>
  <c r="H320" i="208"/>
  <c r="G320" i="208"/>
  <c r="F320" i="208"/>
  <c r="E320" i="208"/>
  <c r="D320" i="208"/>
  <c r="R316" i="208"/>
  <c r="Q316" i="208"/>
  <c r="P316" i="208"/>
  <c r="O316" i="208"/>
  <c r="N316" i="208"/>
  <c r="M316" i="208"/>
  <c r="L316" i="208"/>
  <c r="K316" i="208"/>
  <c r="J316" i="208"/>
  <c r="I316" i="208"/>
  <c r="H316" i="208"/>
  <c r="G316" i="208"/>
  <c r="F316" i="208"/>
  <c r="E316" i="208"/>
  <c r="D316" i="208"/>
  <c r="R312" i="208"/>
  <c r="Q312" i="208"/>
  <c r="P312" i="208"/>
  <c r="O312" i="208"/>
  <c r="N312" i="208"/>
  <c r="M312" i="208"/>
  <c r="L312" i="208"/>
  <c r="K312" i="208"/>
  <c r="J312" i="208"/>
  <c r="I312" i="208"/>
  <c r="H312" i="208"/>
  <c r="G312" i="208"/>
  <c r="F312" i="208"/>
  <c r="E312" i="208"/>
  <c r="D312" i="208"/>
  <c r="R305" i="208"/>
  <c r="Q305" i="208"/>
  <c r="P305" i="208"/>
  <c r="O305" i="208"/>
  <c r="N305" i="208"/>
  <c r="M305" i="208"/>
  <c r="L305" i="208"/>
  <c r="K305" i="208"/>
  <c r="J305" i="208"/>
  <c r="I305" i="208"/>
  <c r="H305" i="208"/>
  <c r="G305" i="208"/>
  <c r="F305" i="208"/>
  <c r="E305" i="208"/>
  <c r="D305" i="208"/>
  <c r="R301" i="208"/>
  <c r="Q301" i="208"/>
  <c r="P301" i="208"/>
  <c r="O301" i="208"/>
  <c r="N301" i="208"/>
  <c r="M301" i="208"/>
  <c r="L301" i="208"/>
  <c r="K301" i="208"/>
  <c r="J301" i="208"/>
  <c r="I301" i="208"/>
  <c r="H301" i="208"/>
  <c r="G301" i="208"/>
  <c r="F301" i="208"/>
  <c r="E301" i="208"/>
  <c r="D301" i="208"/>
  <c r="R297" i="208"/>
  <c r="Q297" i="208"/>
  <c r="P297" i="208"/>
  <c r="O297" i="208"/>
  <c r="N297" i="208"/>
  <c r="M297" i="208"/>
  <c r="L297" i="208"/>
  <c r="K297" i="208"/>
  <c r="J297" i="208"/>
  <c r="I297" i="208"/>
  <c r="H297" i="208"/>
  <c r="G297" i="208"/>
  <c r="F297" i="208"/>
  <c r="E297" i="208"/>
  <c r="D297" i="208"/>
  <c r="R293" i="208"/>
  <c r="Q293" i="208"/>
  <c r="P293" i="208"/>
  <c r="O293" i="208"/>
  <c r="N293" i="208"/>
  <c r="M293" i="208"/>
  <c r="L293" i="208"/>
  <c r="K293" i="208"/>
  <c r="J293" i="208"/>
  <c r="I293" i="208"/>
  <c r="H293" i="208"/>
  <c r="G293" i="208"/>
  <c r="F293" i="208"/>
  <c r="E293" i="208"/>
  <c r="D293" i="208"/>
  <c r="R289" i="208"/>
  <c r="Q289" i="208"/>
  <c r="P289" i="208"/>
  <c r="O289" i="208"/>
  <c r="N289" i="208"/>
  <c r="M289" i="208"/>
  <c r="L289" i="208"/>
  <c r="K289" i="208"/>
  <c r="J289" i="208"/>
  <c r="I289" i="208"/>
  <c r="H289" i="208"/>
  <c r="G289" i="208"/>
  <c r="F289" i="208"/>
  <c r="E289" i="208"/>
  <c r="D289" i="208"/>
  <c r="R282" i="208"/>
  <c r="Q282" i="208"/>
  <c r="P282" i="208"/>
  <c r="O282" i="208"/>
  <c r="N282" i="208"/>
  <c r="M282" i="208"/>
  <c r="L282" i="208"/>
  <c r="K282" i="208"/>
  <c r="J282" i="208"/>
  <c r="I282" i="208"/>
  <c r="H282" i="208"/>
  <c r="G282" i="208"/>
  <c r="F282" i="208"/>
  <c r="E282" i="208"/>
  <c r="D282" i="208"/>
  <c r="R278" i="208"/>
  <c r="Q278" i="208"/>
  <c r="P278" i="208"/>
  <c r="O278" i="208"/>
  <c r="N278" i="208"/>
  <c r="M278" i="208"/>
  <c r="L278" i="208"/>
  <c r="K278" i="208"/>
  <c r="J278" i="208"/>
  <c r="I278" i="208"/>
  <c r="H278" i="208"/>
  <c r="G278" i="208"/>
  <c r="F278" i="208"/>
  <c r="E278" i="208"/>
  <c r="D278" i="208"/>
  <c r="R274" i="208"/>
  <c r="Q274" i="208"/>
  <c r="P274" i="208"/>
  <c r="O274" i="208"/>
  <c r="N274" i="208"/>
  <c r="M274" i="208"/>
  <c r="L274" i="208"/>
  <c r="K274" i="208"/>
  <c r="J274" i="208"/>
  <c r="I274" i="208"/>
  <c r="H274" i="208"/>
  <c r="G274" i="208"/>
  <c r="F274" i="208"/>
  <c r="E274" i="208"/>
  <c r="D274" i="208"/>
  <c r="R270" i="208"/>
  <c r="Q270" i="208"/>
  <c r="P270" i="208"/>
  <c r="O270" i="208"/>
  <c r="N270" i="208"/>
  <c r="M270" i="208"/>
  <c r="L270" i="208"/>
  <c r="K270" i="208"/>
  <c r="J270" i="208"/>
  <c r="I270" i="208"/>
  <c r="H270" i="208"/>
  <c r="G270" i="208"/>
  <c r="F270" i="208"/>
  <c r="E270" i="208"/>
  <c r="D270" i="208"/>
  <c r="R266" i="208"/>
  <c r="Q266" i="208"/>
  <c r="P266" i="208"/>
  <c r="O266" i="208"/>
  <c r="N266" i="208"/>
  <c r="M266" i="208"/>
  <c r="L266" i="208"/>
  <c r="K266" i="208"/>
  <c r="J266" i="208"/>
  <c r="I266" i="208"/>
  <c r="H266" i="208"/>
  <c r="G266" i="208"/>
  <c r="F266" i="208"/>
  <c r="E266" i="208"/>
  <c r="D266" i="208"/>
  <c r="R259" i="208"/>
  <c r="Q259" i="208"/>
  <c r="P259" i="208"/>
  <c r="O259" i="208"/>
  <c r="N259" i="208"/>
  <c r="M259" i="208"/>
  <c r="L259" i="208"/>
  <c r="K259" i="208"/>
  <c r="J259" i="208"/>
  <c r="I259" i="208"/>
  <c r="H259" i="208"/>
  <c r="G259" i="208"/>
  <c r="F259" i="208"/>
  <c r="E259" i="208"/>
  <c r="D259" i="208"/>
  <c r="R255" i="208"/>
  <c r="Q255" i="208"/>
  <c r="P255" i="208"/>
  <c r="O255" i="208"/>
  <c r="N255" i="208"/>
  <c r="M255" i="208"/>
  <c r="L255" i="208"/>
  <c r="K255" i="208"/>
  <c r="J255" i="208"/>
  <c r="I255" i="208"/>
  <c r="H255" i="208"/>
  <c r="G255" i="208"/>
  <c r="F255" i="208"/>
  <c r="E255" i="208"/>
  <c r="D255" i="208"/>
  <c r="R251" i="208"/>
  <c r="Q251" i="208"/>
  <c r="P251" i="208"/>
  <c r="O251" i="208"/>
  <c r="N251" i="208"/>
  <c r="M251" i="208"/>
  <c r="L251" i="208"/>
  <c r="K251" i="208"/>
  <c r="J251" i="208"/>
  <c r="I251" i="208"/>
  <c r="H251" i="208"/>
  <c r="G251" i="208"/>
  <c r="F251" i="208"/>
  <c r="E251" i="208"/>
  <c r="D251" i="208"/>
  <c r="R247" i="208"/>
  <c r="Q247" i="208"/>
  <c r="P247" i="208"/>
  <c r="O247" i="208"/>
  <c r="N247" i="208"/>
  <c r="M247" i="208"/>
  <c r="L247" i="208"/>
  <c r="K247" i="208"/>
  <c r="J247" i="208"/>
  <c r="I247" i="208"/>
  <c r="H247" i="208"/>
  <c r="G247" i="208"/>
  <c r="F247" i="208"/>
  <c r="E247" i="208"/>
  <c r="D247" i="208"/>
  <c r="R243" i="208"/>
  <c r="Q243" i="208"/>
  <c r="P243" i="208"/>
  <c r="O243" i="208"/>
  <c r="N243" i="208"/>
  <c r="M243" i="208"/>
  <c r="L243" i="208"/>
  <c r="K243" i="208"/>
  <c r="J243" i="208"/>
  <c r="I243" i="208"/>
  <c r="H243" i="208"/>
  <c r="G243" i="208"/>
  <c r="F243" i="208"/>
  <c r="E243" i="208"/>
  <c r="D243" i="208"/>
  <c r="R235" i="208"/>
  <c r="Q235" i="208"/>
  <c r="P235" i="208"/>
  <c r="O235" i="208"/>
  <c r="N235" i="208"/>
  <c r="M235" i="208"/>
  <c r="L235" i="208"/>
  <c r="K235" i="208"/>
  <c r="J235" i="208"/>
  <c r="I235" i="208"/>
  <c r="H235" i="208"/>
  <c r="G235" i="208"/>
  <c r="F235" i="208"/>
  <c r="E235" i="208"/>
  <c r="D235" i="208"/>
  <c r="R231" i="208"/>
  <c r="Q231" i="208"/>
  <c r="P231" i="208"/>
  <c r="O231" i="208"/>
  <c r="N231" i="208"/>
  <c r="M231" i="208"/>
  <c r="L231" i="208"/>
  <c r="K231" i="208"/>
  <c r="J231" i="208"/>
  <c r="I231" i="208"/>
  <c r="H231" i="208"/>
  <c r="G231" i="208"/>
  <c r="F231" i="208"/>
  <c r="E231" i="208"/>
  <c r="D231" i="208"/>
  <c r="R227" i="208"/>
  <c r="Q227" i="208"/>
  <c r="P227" i="208"/>
  <c r="O227" i="208"/>
  <c r="N227" i="208"/>
  <c r="M227" i="208"/>
  <c r="L227" i="208"/>
  <c r="K227" i="208"/>
  <c r="J227" i="208"/>
  <c r="I227" i="208"/>
  <c r="H227" i="208"/>
  <c r="G227" i="208"/>
  <c r="F227" i="208"/>
  <c r="E227" i="208"/>
  <c r="D227" i="208"/>
  <c r="R223" i="208"/>
  <c r="Q223" i="208"/>
  <c r="P223" i="208"/>
  <c r="O223" i="208"/>
  <c r="N223" i="208"/>
  <c r="M223" i="208"/>
  <c r="L223" i="208"/>
  <c r="K223" i="208"/>
  <c r="J223" i="208"/>
  <c r="I223" i="208"/>
  <c r="H223" i="208"/>
  <c r="G223" i="208"/>
  <c r="F223" i="208"/>
  <c r="E223" i="208"/>
  <c r="D223" i="208"/>
  <c r="R219" i="208"/>
  <c r="Q219" i="208"/>
  <c r="P219" i="208"/>
  <c r="O219" i="208"/>
  <c r="N219" i="208"/>
  <c r="M219" i="208"/>
  <c r="L219" i="208"/>
  <c r="K219" i="208"/>
  <c r="J219" i="208"/>
  <c r="I219" i="208"/>
  <c r="H219" i="208"/>
  <c r="G219" i="208"/>
  <c r="F219" i="208"/>
  <c r="E219" i="208"/>
  <c r="D219" i="208"/>
  <c r="R212" i="208"/>
  <c r="Q212" i="208"/>
  <c r="P212" i="208"/>
  <c r="O212" i="208"/>
  <c r="N212" i="208"/>
  <c r="M212" i="208"/>
  <c r="L212" i="208"/>
  <c r="K212" i="208"/>
  <c r="J212" i="208"/>
  <c r="I212" i="208"/>
  <c r="H212" i="208"/>
  <c r="G212" i="208"/>
  <c r="F212" i="208"/>
  <c r="E212" i="208"/>
  <c r="D212" i="208"/>
  <c r="R208" i="208"/>
  <c r="Q208" i="208"/>
  <c r="P208" i="208"/>
  <c r="O208" i="208"/>
  <c r="N208" i="208"/>
  <c r="M208" i="208"/>
  <c r="L208" i="208"/>
  <c r="K208" i="208"/>
  <c r="J208" i="208"/>
  <c r="I208" i="208"/>
  <c r="H208" i="208"/>
  <c r="G208" i="208"/>
  <c r="F208" i="208"/>
  <c r="E208" i="208"/>
  <c r="D208" i="208"/>
  <c r="R204" i="208"/>
  <c r="Q204" i="208"/>
  <c r="P204" i="208"/>
  <c r="O204" i="208"/>
  <c r="N204" i="208"/>
  <c r="M204" i="208"/>
  <c r="L204" i="208"/>
  <c r="K204" i="208"/>
  <c r="J204" i="208"/>
  <c r="I204" i="208"/>
  <c r="H204" i="208"/>
  <c r="G204" i="208"/>
  <c r="F204" i="208"/>
  <c r="E204" i="208"/>
  <c r="D204" i="208"/>
  <c r="R200" i="208"/>
  <c r="Q200" i="208"/>
  <c r="P200" i="208"/>
  <c r="O200" i="208"/>
  <c r="N200" i="208"/>
  <c r="M200" i="208"/>
  <c r="L200" i="208"/>
  <c r="K200" i="208"/>
  <c r="J200" i="208"/>
  <c r="I200" i="208"/>
  <c r="H200" i="208"/>
  <c r="G200" i="208"/>
  <c r="F200" i="208"/>
  <c r="E200" i="208"/>
  <c r="D200" i="208"/>
  <c r="R196" i="208"/>
  <c r="Q196" i="208"/>
  <c r="P196" i="208"/>
  <c r="O196" i="208"/>
  <c r="N196" i="208"/>
  <c r="M196" i="208"/>
  <c r="L196" i="208"/>
  <c r="K196" i="208"/>
  <c r="J196" i="208"/>
  <c r="I196" i="208"/>
  <c r="H196" i="208"/>
  <c r="G196" i="208"/>
  <c r="F196" i="208"/>
  <c r="E196" i="208"/>
  <c r="D196" i="208"/>
  <c r="R189" i="208"/>
  <c r="Q189" i="208"/>
  <c r="P189" i="208"/>
  <c r="O189" i="208"/>
  <c r="N189" i="208"/>
  <c r="M189" i="208"/>
  <c r="L189" i="208"/>
  <c r="K189" i="208"/>
  <c r="J189" i="208"/>
  <c r="I189" i="208"/>
  <c r="H189" i="208"/>
  <c r="G189" i="208"/>
  <c r="F189" i="208"/>
  <c r="E189" i="208"/>
  <c r="D189" i="208"/>
  <c r="R185" i="208"/>
  <c r="Q185" i="208"/>
  <c r="P185" i="208"/>
  <c r="O185" i="208"/>
  <c r="N185" i="208"/>
  <c r="M185" i="208"/>
  <c r="L185" i="208"/>
  <c r="K185" i="208"/>
  <c r="J185" i="208"/>
  <c r="I185" i="208"/>
  <c r="H185" i="208"/>
  <c r="G185" i="208"/>
  <c r="F185" i="208"/>
  <c r="E185" i="208"/>
  <c r="D185" i="208"/>
  <c r="R181" i="208"/>
  <c r="Q181" i="208"/>
  <c r="P181" i="208"/>
  <c r="O181" i="208"/>
  <c r="N181" i="208"/>
  <c r="M181" i="208"/>
  <c r="L181" i="208"/>
  <c r="K181" i="208"/>
  <c r="J181" i="208"/>
  <c r="I181" i="208"/>
  <c r="H181" i="208"/>
  <c r="G181" i="208"/>
  <c r="F181" i="208"/>
  <c r="E181" i="208"/>
  <c r="D181" i="208"/>
  <c r="R177" i="208"/>
  <c r="Q177" i="208"/>
  <c r="P177" i="208"/>
  <c r="O177" i="208"/>
  <c r="N177" i="208"/>
  <c r="M177" i="208"/>
  <c r="L177" i="208"/>
  <c r="K177" i="208"/>
  <c r="J177" i="208"/>
  <c r="I177" i="208"/>
  <c r="H177" i="208"/>
  <c r="G177" i="208"/>
  <c r="F177" i="208"/>
  <c r="E177" i="208"/>
  <c r="D177" i="208"/>
  <c r="R173" i="208"/>
  <c r="Q173" i="208"/>
  <c r="P173" i="208"/>
  <c r="O173" i="208"/>
  <c r="N173" i="208"/>
  <c r="M173" i="208"/>
  <c r="L173" i="208"/>
  <c r="K173" i="208"/>
  <c r="J173" i="208"/>
  <c r="I173" i="208"/>
  <c r="H173" i="208"/>
  <c r="G173" i="208"/>
  <c r="F173" i="208"/>
  <c r="E173" i="208"/>
  <c r="D173" i="208"/>
  <c r="R166" i="208"/>
  <c r="Q166" i="208"/>
  <c r="P166" i="208"/>
  <c r="O166" i="208"/>
  <c r="N166" i="208"/>
  <c r="M166" i="208"/>
  <c r="L166" i="208"/>
  <c r="K166" i="208"/>
  <c r="J166" i="208"/>
  <c r="I166" i="208"/>
  <c r="H166" i="208"/>
  <c r="G166" i="208"/>
  <c r="F166" i="208"/>
  <c r="E166" i="208"/>
  <c r="D166" i="208"/>
  <c r="R162" i="208"/>
  <c r="K33" i="248" s="1"/>
  <c r="Q162" i="208"/>
  <c r="K33" i="247" s="1"/>
  <c r="P162" i="208"/>
  <c r="K33" i="246" s="1"/>
  <c r="O162" i="208"/>
  <c r="K33" i="245" s="1"/>
  <c r="N162" i="208"/>
  <c r="K33" i="244" s="1"/>
  <c r="M162" i="208"/>
  <c r="K33" i="243" s="1"/>
  <c r="L162" i="208"/>
  <c r="K33" i="242" s="1"/>
  <c r="K162" i="208"/>
  <c r="K33" i="241" s="1"/>
  <c r="J162" i="208"/>
  <c r="K33" i="240" s="1"/>
  <c r="I162" i="208"/>
  <c r="K33" i="239" s="1"/>
  <c r="H162" i="208"/>
  <c r="K33" i="238" s="1"/>
  <c r="G162" i="208"/>
  <c r="K33" i="237" s="1"/>
  <c r="F162" i="208"/>
  <c r="K33" i="236" s="1"/>
  <c r="E162" i="208"/>
  <c r="K33" i="235" s="1"/>
  <c r="D162" i="208"/>
  <c r="R158" i="208"/>
  <c r="K29" i="248" s="1"/>
  <c r="Q158" i="208"/>
  <c r="K29" i="247" s="1"/>
  <c r="P158" i="208"/>
  <c r="K29" i="246" s="1"/>
  <c r="O158" i="208"/>
  <c r="K29" i="245" s="1"/>
  <c r="N158" i="208"/>
  <c r="K29" i="244" s="1"/>
  <c r="M158" i="208"/>
  <c r="K29" i="243" s="1"/>
  <c r="L158" i="208"/>
  <c r="K29" i="242" s="1"/>
  <c r="K158" i="208"/>
  <c r="K29" i="241" s="1"/>
  <c r="J158" i="208"/>
  <c r="K29" i="240" s="1"/>
  <c r="I158" i="208"/>
  <c r="K29" i="239" s="1"/>
  <c r="H158" i="208"/>
  <c r="K29" i="238" s="1"/>
  <c r="G158" i="208"/>
  <c r="K29" i="237" s="1"/>
  <c r="F158" i="208"/>
  <c r="K29" i="236" s="1"/>
  <c r="E158" i="208"/>
  <c r="K29" i="235" s="1"/>
  <c r="D158" i="208"/>
  <c r="R154" i="208"/>
  <c r="K25" i="248" s="1"/>
  <c r="Q154" i="208"/>
  <c r="K25" i="247" s="1"/>
  <c r="P154" i="208"/>
  <c r="K25" i="246" s="1"/>
  <c r="O154" i="208"/>
  <c r="K25" i="245" s="1"/>
  <c r="N154" i="208"/>
  <c r="K25" i="244" s="1"/>
  <c r="M154" i="208"/>
  <c r="K25" i="243" s="1"/>
  <c r="L154" i="208"/>
  <c r="K25" i="242" s="1"/>
  <c r="K154" i="208"/>
  <c r="K25" i="241" s="1"/>
  <c r="J154" i="208"/>
  <c r="K25" i="240" s="1"/>
  <c r="I154" i="208"/>
  <c r="K25" i="239" s="1"/>
  <c r="H154" i="208"/>
  <c r="K25" i="238" s="1"/>
  <c r="G154" i="208"/>
  <c r="K25" i="237" s="1"/>
  <c r="F154" i="208"/>
  <c r="K25" i="236" s="1"/>
  <c r="E154" i="208"/>
  <c r="K25" i="235" s="1"/>
  <c r="D154" i="208"/>
  <c r="R150" i="208"/>
  <c r="K21" i="248" s="1"/>
  <c r="Q150" i="208"/>
  <c r="K21" i="247" s="1"/>
  <c r="P150" i="208"/>
  <c r="K21" i="246" s="1"/>
  <c r="O150" i="208"/>
  <c r="K21" i="245" s="1"/>
  <c r="N150" i="208"/>
  <c r="K21" i="244" s="1"/>
  <c r="M150" i="208"/>
  <c r="K21" i="243" s="1"/>
  <c r="L150" i="208"/>
  <c r="K21" i="242" s="1"/>
  <c r="K150" i="208"/>
  <c r="K21" i="241" s="1"/>
  <c r="J150" i="208"/>
  <c r="K21" i="240" s="1"/>
  <c r="I150" i="208"/>
  <c r="K21" i="239" s="1"/>
  <c r="H150" i="208"/>
  <c r="K21" i="238" s="1"/>
  <c r="G150" i="208"/>
  <c r="K21" i="237" s="1"/>
  <c r="F150" i="208"/>
  <c r="K21" i="236" s="1"/>
  <c r="E150" i="208"/>
  <c r="K21" i="235" s="1"/>
  <c r="D150" i="208"/>
  <c r="R143" i="208"/>
  <c r="Q143" i="208"/>
  <c r="P143" i="208"/>
  <c r="O143" i="208"/>
  <c r="N143" i="208"/>
  <c r="M143" i="208"/>
  <c r="L143" i="208"/>
  <c r="K143" i="208"/>
  <c r="J143" i="208"/>
  <c r="I143" i="208"/>
  <c r="H143" i="208"/>
  <c r="G143" i="208"/>
  <c r="F143" i="208"/>
  <c r="E143" i="208"/>
  <c r="D143" i="208"/>
  <c r="R139" i="208"/>
  <c r="Q139" i="208"/>
  <c r="P139" i="208"/>
  <c r="O139" i="208"/>
  <c r="N139" i="208"/>
  <c r="M139" i="208"/>
  <c r="L139" i="208"/>
  <c r="K139" i="208"/>
  <c r="J139" i="208"/>
  <c r="I139" i="208"/>
  <c r="H139" i="208"/>
  <c r="G139" i="208"/>
  <c r="F139" i="208"/>
  <c r="E139" i="208"/>
  <c r="D139" i="208"/>
  <c r="R135" i="208"/>
  <c r="Q135" i="208"/>
  <c r="P135" i="208"/>
  <c r="O135" i="208"/>
  <c r="N135" i="208"/>
  <c r="M135" i="208"/>
  <c r="L135" i="208"/>
  <c r="K135" i="208"/>
  <c r="J135" i="208"/>
  <c r="I135" i="208"/>
  <c r="H135" i="208"/>
  <c r="G135" i="208"/>
  <c r="F135" i="208"/>
  <c r="E135" i="208"/>
  <c r="D135" i="208"/>
  <c r="R131" i="208"/>
  <c r="Q131" i="208"/>
  <c r="P131" i="208"/>
  <c r="O131" i="208"/>
  <c r="N131" i="208"/>
  <c r="M131" i="208"/>
  <c r="L131" i="208"/>
  <c r="K131" i="208"/>
  <c r="J131" i="208"/>
  <c r="I131" i="208"/>
  <c r="H131" i="208"/>
  <c r="G131" i="208"/>
  <c r="F131" i="208"/>
  <c r="E131" i="208"/>
  <c r="D131" i="208"/>
  <c r="R127" i="208"/>
  <c r="Q127" i="208"/>
  <c r="P127" i="208"/>
  <c r="O127" i="208"/>
  <c r="N127" i="208"/>
  <c r="M127" i="208"/>
  <c r="L127" i="208"/>
  <c r="K127" i="208"/>
  <c r="J127" i="208"/>
  <c r="I127" i="208"/>
  <c r="H127" i="208"/>
  <c r="G127" i="208"/>
  <c r="F127" i="208"/>
  <c r="E127" i="208"/>
  <c r="D127" i="208"/>
  <c r="R119" i="208"/>
  <c r="Q119" i="208"/>
  <c r="P119" i="208"/>
  <c r="O119" i="208"/>
  <c r="N119" i="208"/>
  <c r="M119" i="208"/>
  <c r="L119" i="208"/>
  <c r="K119" i="208"/>
  <c r="J119" i="208"/>
  <c r="I119" i="208"/>
  <c r="H119" i="208"/>
  <c r="G119" i="208"/>
  <c r="F119" i="208"/>
  <c r="E119" i="208"/>
  <c r="D119" i="208"/>
  <c r="R115" i="208"/>
  <c r="Q115" i="208"/>
  <c r="P115" i="208"/>
  <c r="O115" i="208"/>
  <c r="N115" i="208"/>
  <c r="M115" i="208"/>
  <c r="L115" i="208"/>
  <c r="K115" i="208"/>
  <c r="J115" i="208"/>
  <c r="I115" i="208"/>
  <c r="H115" i="208"/>
  <c r="G115" i="208"/>
  <c r="F115" i="208"/>
  <c r="E115" i="208"/>
  <c r="D115" i="208"/>
  <c r="R111" i="208"/>
  <c r="Q111" i="208"/>
  <c r="P111" i="208"/>
  <c r="O111" i="208"/>
  <c r="N111" i="208"/>
  <c r="M111" i="208"/>
  <c r="L111" i="208"/>
  <c r="K111" i="208"/>
  <c r="J111" i="208"/>
  <c r="I111" i="208"/>
  <c r="H111" i="208"/>
  <c r="G111" i="208"/>
  <c r="F111" i="208"/>
  <c r="E111" i="208"/>
  <c r="D111" i="208"/>
  <c r="R107" i="208"/>
  <c r="Q107" i="208"/>
  <c r="P107" i="208"/>
  <c r="O107" i="208"/>
  <c r="N107" i="208"/>
  <c r="M107" i="208"/>
  <c r="L107" i="208"/>
  <c r="K107" i="208"/>
  <c r="J107" i="208"/>
  <c r="I107" i="208"/>
  <c r="H107" i="208"/>
  <c r="G107" i="208"/>
  <c r="F107" i="208"/>
  <c r="E107" i="208"/>
  <c r="D107" i="208"/>
  <c r="R103" i="208"/>
  <c r="Q103" i="208"/>
  <c r="P103" i="208"/>
  <c r="O103" i="208"/>
  <c r="N103" i="208"/>
  <c r="M103" i="208"/>
  <c r="L103" i="208"/>
  <c r="K103" i="208"/>
  <c r="J103" i="208"/>
  <c r="I103" i="208"/>
  <c r="H103" i="208"/>
  <c r="G103" i="208"/>
  <c r="F103" i="208"/>
  <c r="E103" i="208"/>
  <c r="D103" i="208"/>
  <c r="R96" i="208"/>
  <c r="Q96" i="208"/>
  <c r="P96" i="208"/>
  <c r="O96" i="208"/>
  <c r="N96" i="208"/>
  <c r="M96" i="208"/>
  <c r="L96" i="208"/>
  <c r="K96" i="208"/>
  <c r="J96" i="208"/>
  <c r="I96" i="208"/>
  <c r="H96" i="208"/>
  <c r="G96" i="208"/>
  <c r="F96" i="208"/>
  <c r="E96" i="208"/>
  <c r="D96" i="208"/>
  <c r="R92" i="208"/>
  <c r="Q92" i="208"/>
  <c r="P92" i="208"/>
  <c r="O92" i="208"/>
  <c r="N92" i="208"/>
  <c r="M92" i="208"/>
  <c r="L92" i="208"/>
  <c r="K92" i="208"/>
  <c r="J92" i="208"/>
  <c r="I92" i="208"/>
  <c r="H92" i="208"/>
  <c r="G92" i="208"/>
  <c r="F92" i="208"/>
  <c r="E92" i="208"/>
  <c r="D92" i="208"/>
  <c r="R88" i="208"/>
  <c r="Q88" i="208"/>
  <c r="P88" i="208"/>
  <c r="O88" i="208"/>
  <c r="N88" i="208"/>
  <c r="M88" i="208"/>
  <c r="L88" i="208"/>
  <c r="K88" i="208"/>
  <c r="J88" i="208"/>
  <c r="I88" i="208"/>
  <c r="H88" i="208"/>
  <c r="G88" i="208"/>
  <c r="F88" i="208"/>
  <c r="E88" i="208"/>
  <c r="D88" i="208"/>
  <c r="R84" i="208"/>
  <c r="Q84" i="208"/>
  <c r="P84" i="208"/>
  <c r="O84" i="208"/>
  <c r="N84" i="208"/>
  <c r="M84" i="208"/>
  <c r="L84" i="208"/>
  <c r="K84" i="208"/>
  <c r="J84" i="208"/>
  <c r="I84" i="208"/>
  <c r="H84" i="208"/>
  <c r="G84" i="208"/>
  <c r="F84" i="208"/>
  <c r="E84" i="208"/>
  <c r="D84" i="208"/>
  <c r="R80" i="208"/>
  <c r="Q80" i="208"/>
  <c r="P80" i="208"/>
  <c r="O80" i="208"/>
  <c r="N80" i="208"/>
  <c r="M80" i="208"/>
  <c r="L80" i="208"/>
  <c r="K80" i="208"/>
  <c r="J80" i="208"/>
  <c r="I80" i="208"/>
  <c r="H80" i="208"/>
  <c r="G80" i="208"/>
  <c r="F80" i="208"/>
  <c r="E80" i="208"/>
  <c r="D80" i="208"/>
  <c r="R73" i="208"/>
  <c r="Q73" i="208"/>
  <c r="P73" i="208"/>
  <c r="O73" i="208"/>
  <c r="N73" i="208"/>
  <c r="M73" i="208"/>
  <c r="L73" i="208"/>
  <c r="K73" i="208"/>
  <c r="J73" i="208"/>
  <c r="I73" i="208"/>
  <c r="H73" i="208"/>
  <c r="G73" i="208"/>
  <c r="F73" i="208"/>
  <c r="E73" i="208"/>
  <c r="D73" i="208"/>
  <c r="R69" i="208"/>
  <c r="Q69" i="208"/>
  <c r="P69" i="208"/>
  <c r="O69" i="208"/>
  <c r="N69" i="208"/>
  <c r="M69" i="208"/>
  <c r="L69" i="208"/>
  <c r="K69" i="208"/>
  <c r="J69" i="208"/>
  <c r="I69" i="208"/>
  <c r="H69" i="208"/>
  <c r="G69" i="208"/>
  <c r="F69" i="208"/>
  <c r="E69" i="208"/>
  <c r="D69" i="208"/>
  <c r="R65" i="208"/>
  <c r="Q65" i="208"/>
  <c r="P65" i="208"/>
  <c r="O65" i="208"/>
  <c r="N65" i="208"/>
  <c r="M65" i="208"/>
  <c r="L65" i="208"/>
  <c r="K65" i="208"/>
  <c r="J65" i="208"/>
  <c r="I65" i="208"/>
  <c r="H65" i="208"/>
  <c r="G65" i="208"/>
  <c r="F65" i="208"/>
  <c r="E65" i="208"/>
  <c r="D65" i="208"/>
  <c r="R61" i="208"/>
  <c r="Q61" i="208"/>
  <c r="P61" i="208"/>
  <c r="O61" i="208"/>
  <c r="N61" i="208"/>
  <c r="M61" i="208"/>
  <c r="L61" i="208"/>
  <c r="K61" i="208"/>
  <c r="J61" i="208"/>
  <c r="I61" i="208"/>
  <c r="H61" i="208"/>
  <c r="G61" i="208"/>
  <c r="F61" i="208"/>
  <c r="E61" i="208"/>
  <c r="D61" i="208"/>
  <c r="R57" i="208"/>
  <c r="Q57" i="208"/>
  <c r="P57" i="208"/>
  <c r="O57" i="208"/>
  <c r="N57" i="208"/>
  <c r="M57" i="208"/>
  <c r="L57" i="208"/>
  <c r="K57" i="208"/>
  <c r="J57" i="208"/>
  <c r="I57" i="208"/>
  <c r="H57" i="208"/>
  <c r="G57" i="208"/>
  <c r="F57" i="208"/>
  <c r="E57" i="208"/>
  <c r="D57" i="208"/>
  <c r="R50" i="208"/>
  <c r="Q50" i="208"/>
  <c r="P50" i="208"/>
  <c r="O50" i="208"/>
  <c r="N50" i="208"/>
  <c r="M50" i="208"/>
  <c r="L50" i="208"/>
  <c r="K50" i="208"/>
  <c r="J50" i="208"/>
  <c r="I50" i="208"/>
  <c r="H50" i="208"/>
  <c r="G50" i="208"/>
  <c r="F50" i="208"/>
  <c r="E50" i="208"/>
  <c r="D50" i="208"/>
  <c r="R46" i="208"/>
  <c r="Q46" i="208"/>
  <c r="P46" i="208"/>
  <c r="O46" i="208"/>
  <c r="N46" i="208"/>
  <c r="M46" i="208"/>
  <c r="L46" i="208"/>
  <c r="K46" i="208"/>
  <c r="J46" i="208"/>
  <c r="I46" i="208"/>
  <c r="H46" i="208"/>
  <c r="G46" i="208"/>
  <c r="F46" i="208"/>
  <c r="E46" i="208"/>
  <c r="D46" i="208"/>
  <c r="R42" i="208"/>
  <c r="Q42" i="208"/>
  <c r="P42" i="208"/>
  <c r="O42" i="208"/>
  <c r="N42" i="208"/>
  <c r="M42" i="208"/>
  <c r="L42" i="208"/>
  <c r="K42" i="208"/>
  <c r="J42" i="208"/>
  <c r="I42" i="208"/>
  <c r="H42" i="208"/>
  <c r="G42" i="208"/>
  <c r="F42" i="208"/>
  <c r="E42" i="208"/>
  <c r="D42" i="208"/>
  <c r="R38" i="208"/>
  <c r="Q38" i="208"/>
  <c r="P38" i="208"/>
  <c r="O38" i="208"/>
  <c r="N38" i="208"/>
  <c r="M38" i="208"/>
  <c r="L38" i="208"/>
  <c r="K38" i="208"/>
  <c r="J38" i="208"/>
  <c r="I38" i="208"/>
  <c r="H38" i="208"/>
  <c r="G38" i="208"/>
  <c r="F38" i="208"/>
  <c r="E38" i="208"/>
  <c r="D38" i="208"/>
  <c r="R34" i="208"/>
  <c r="Q34" i="208"/>
  <c r="P34" i="208"/>
  <c r="O34" i="208"/>
  <c r="N34" i="208"/>
  <c r="M34" i="208"/>
  <c r="L34" i="208"/>
  <c r="K34" i="208"/>
  <c r="J34" i="208"/>
  <c r="I34" i="208"/>
  <c r="H34" i="208"/>
  <c r="G34" i="208"/>
  <c r="F34" i="208"/>
  <c r="E34" i="208"/>
  <c r="D34" i="208"/>
  <c r="R27" i="208"/>
  <c r="Q27" i="208"/>
  <c r="P27" i="208"/>
  <c r="O27" i="208"/>
  <c r="N27" i="208"/>
  <c r="M27" i="208"/>
  <c r="L27" i="208"/>
  <c r="K27" i="208"/>
  <c r="J27" i="208"/>
  <c r="I27" i="208"/>
  <c r="H27" i="208"/>
  <c r="G27" i="208"/>
  <c r="F27" i="208"/>
  <c r="E27" i="208"/>
  <c r="D27" i="208"/>
  <c r="R23" i="208"/>
  <c r="Q23" i="208"/>
  <c r="P23" i="208"/>
  <c r="O23" i="208"/>
  <c r="N23" i="208"/>
  <c r="M23" i="208"/>
  <c r="L23" i="208"/>
  <c r="K23" i="208"/>
  <c r="J23" i="208"/>
  <c r="I23" i="208"/>
  <c r="H23" i="208"/>
  <c r="G23" i="208"/>
  <c r="F23" i="208"/>
  <c r="E23" i="208"/>
  <c r="D23" i="208"/>
  <c r="R19" i="208"/>
  <c r="Q19" i="208"/>
  <c r="P19" i="208"/>
  <c r="O19" i="208"/>
  <c r="N19" i="208"/>
  <c r="M19" i="208"/>
  <c r="L19" i="208"/>
  <c r="K19" i="208"/>
  <c r="J19" i="208"/>
  <c r="I19" i="208"/>
  <c r="H19" i="208"/>
  <c r="G19" i="208"/>
  <c r="F19" i="208"/>
  <c r="E19" i="208"/>
  <c r="D19" i="208"/>
  <c r="R15" i="208"/>
  <c r="Q15" i="208"/>
  <c r="P15" i="208"/>
  <c r="O15" i="208"/>
  <c r="N15" i="208"/>
  <c r="M15" i="208"/>
  <c r="L15" i="208"/>
  <c r="K15" i="208"/>
  <c r="J15" i="208"/>
  <c r="I15" i="208"/>
  <c r="H15" i="208"/>
  <c r="G15" i="208"/>
  <c r="F15" i="208"/>
  <c r="E15" i="208"/>
  <c r="D15" i="208"/>
  <c r="R11" i="208"/>
  <c r="Q11" i="208"/>
  <c r="P11" i="208"/>
  <c r="O11" i="208"/>
  <c r="N11" i="208"/>
  <c r="M11" i="208"/>
  <c r="L11" i="208"/>
  <c r="K11" i="208"/>
  <c r="J11" i="208"/>
  <c r="I11" i="208"/>
  <c r="H11" i="208"/>
  <c r="G11" i="208"/>
  <c r="F11" i="208"/>
  <c r="E11" i="208"/>
  <c r="D11" i="208"/>
  <c r="H34" i="210" l="1"/>
  <c r="P34" i="210"/>
  <c r="X34" i="210"/>
  <c r="J34" i="210"/>
  <c r="R34" i="210"/>
  <c r="Z34" i="210"/>
  <c r="B30" i="211"/>
  <c r="D34" i="210"/>
  <c r="L34" i="210"/>
  <c r="T34" i="210"/>
  <c r="AB34" i="210"/>
  <c r="B34" i="211"/>
  <c r="F34" i="210"/>
  <c r="N34" i="210"/>
  <c r="V34" i="210"/>
  <c r="AD34" i="210"/>
  <c r="B34" i="210"/>
  <c r="O260" i="208"/>
  <c r="L584" i="208"/>
  <c r="K624" i="208"/>
  <c r="I306" i="208"/>
  <c r="Q306" i="208"/>
  <c r="O306" i="208"/>
  <c r="P376" i="208"/>
  <c r="P514" i="208"/>
  <c r="J399" i="208"/>
  <c r="O491" i="208"/>
  <c r="E491" i="208"/>
  <c r="J491" i="208"/>
  <c r="F28" i="208"/>
  <c r="J28" i="208"/>
  <c r="N28" i="208"/>
  <c r="R28" i="208"/>
  <c r="G28" i="208"/>
  <c r="K28" i="208"/>
  <c r="O28" i="208"/>
  <c r="F120" i="208"/>
  <c r="J120" i="208"/>
  <c r="N120" i="208"/>
  <c r="R120" i="208"/>
  <c r="G120" i="208"/>
  <c r="K120" i="208"/>
  <c r="O120" i="208"/>
  <c r="E120" i="208"/>
  <c r="I167" i="208"/>
  <c r="E190" i="208"/>
  <c r="F213" i="208"/>
  <c r="J213" i="208"/>
  <c r="N213" i="208"/>
  <c r="R213" i="208"/>
  <c r="G213" i="208"/>
  <c r="K213" i="208"/>
  <c r="O213" i="208"/>
  <c r="E213" i="208"/>
  <c r="I213" i="208"/>
  <c r="L376" i="208"/>
  <c r="F445" i="208"/>
  <c r="J445" i="208"/>
  <c r="N445" i="208"/>
  <c r="R445" i="208"/>
  <c r="G445" i="208"/>
  <c r="K445" i="208"/>
  <c r="O445" i="208"/>
  <c r="E445" i="208"/>
  <c r="G468" i="208"/>
  <c r="I260" i="208"/>
  <c r="O329" i="208"/>
  <c r="E329" i="208"/>
  <c r="E376" i="208"/>
  <c r="I120" i="208"/>
  <c r="F167" i="208"/>
  <c r="J167" i="208"/>
  <c r="N167" i="208"/>
  <c r="R167" i="208"/>
  <c r="G167" i="208"/>
  <c r="K167" i="208"/>
  <c r="O167" i="208"/>
  <c r="K422" i="208"/>
  <c r="O422" i="208"/>
  <c r="L422" i="208"/>
  <c r="E422" i="208"/>
  <c r="F74" i="208"/>
  <c r="N74" i="208"/>
  <c r="G74" i="208"/>
  <c r="K74" i="208"/>
  <c r="O74" i="208"/>
  <c r="G97" i="208"/>
  <c r="K97" i="208"/>
  <c r="O97" i="208"/>
  <c r="D97" i="208"/>
  <c r="L97" i="208"/>
  <c r="Q120" i="208"/>
  <c r="E167" i="208"/>
  <c r="Q167" i="208"/>
  <c r="O190" i="208"/>
  <c r="F306" i="208"/>
  <c r="J306" i="208"/>
  <c r="N306" i="208"/>
  <c r="R306" i="208"/>
  <c r="G306" i="208"/>
  <c r="K306" i="208"/>
  <c r="M399" i="208"/>
  <c r="Q445" i="208"/>
  <c r="D584" i="208"/>
  <c r="H584" i="208"/>
  <c r="P584" i="208"/>
  <c r="I584" i="208"/>
  <c r="M584" i="208"/>
  <c r="Q584" i="208"/>
  <c r="G584" i="208"/>
  <c r="K584" i="208"/>
  <c r="N624" i="208"/>
  <c r="P190" i="208"/>
  <c r="F260" i="208"/>
  <c r="J260" i="208"/>
  <c r="N260" i="208"/>
  <c r="R260" i="208"/>
  <c r="G260" i="208"/>
  <c r="K260" i="208"/>
  <c r="E260" i="208"/>
  <c r="Q260" i="208"/>
  <c r="F352" i="208"/>
  <c r="J352" i="208"/>
  <c r="N352" i="208"/>
  <c r="R352" i="208"/>
  <c r="G352" i="208"/>
  <c r="K352" i="208"/>
  <c r="O352" i="208"/>
  <c r="E352" i="208"/>
  <c r="I352" i="208"/>
  <c r="O376" i="208"/>
  <c r="I445" i="208"/>
  <c r="I491" i="208"/>
  <c r="M491" i="208"/>
  <c r="D514" i="208"/>
  <c r="H514" i="208"/>
  <c r="L514" i="208"/>
  <c r="E514" i="208"/>
  <c r="I514" i="208"/>
  <c r="M514" i="208"/>
  <c r="Q514" i="208"/>
  <c r="G514" i="208"/>
  <c r="K514" i="208"/>
  <c r="E584" i="208"/>
  <c r="D51" i="208"/>
  <c r="H51" i="208"/>
  <c r="L51" i="208"/>
  <c r="P51" i="208"/>
  <c r="E51" i="208"/>
  <c r="I51" i="208"/>
  <c r="M51" i="208"/>
  <c r="Q51" i="208"/>
  <c r="E74" i="208"/>
  <c r="I74" i="208"/>
  <c r="M74" i="208"/>
  <c r="Q74" i="208"/>
  <c r="J74" i="208"/>
  <c r="R74" i="208"/>
  <c r="E306" i="208"/>
  <c r="P329" i="208"/>
  <c r="P422" i="208"/>
  <c r="R624" i="208"/>
  <c r="F624" i="208"/>
  <c r="J624" i="208"/>
  <c r="H97" i="208"/>
  <c r="P97" i="208"/>
  <c r="E97" i="208"/>
  <c r="I97" i="208"/>
  <c r="M97" i="208"/>
  <c r="Q97" i="208"/>
  <c r="M120" i="208"/>
  <c r="D144" i="208"/>
  <c r="H144" i="208"/>
  <c r="L144" i="208"/>
  <c r="P144" i="208"/>
  <c r="E144" i="208"/>
  <c r="I144" i="208"/>
  <c r="M144" i="208"/>
  <c r="Q144" i="208"/>
  <c r="G144" i="208"/>
  <c r="K144" i="208"/>
  <c r="M167" i="208"/>
  <c r="F283" i="208"/>
  <c r="J283" i="208"/>
  <c r="N283" i="208"/>
  <c r="R283" i="208"/>
  <c r="G283" i="208"/>
  <c r="K283" i="208"/>
  <c r="L283" i="208"/>
  <c r="E283" i="208"/>
  <c r="Q283" i="208"/>
  <c r="D329" i="208"/>
  <c r="H329" i="208"/>
  <c r="L329" i="208"/>
  <c r="I329" i="208"/>
  <c r="M329" i="208"/>
  <c r="Q329" i="208"/>
  <c r="G329" i="208"/>
  <c r="K329" i="208"/>
  <c r="D376" i="208"/>
  <c r="H376" i="208"/>
  <c r="I376" i="208"/>
  <c r="M376" i="208"/>
  <c r="Q376" i="208"/>
  <c r="G376" i="208"/>
  <c r="K376" i="208"/>
  <c r="F399" i="208"/>
  <c r="N399" i="208"/>
  <c r="R399" i="208"/>
  <c r="G399" i="208"/>
  <c r="K399" i="208"/>
  <c r="O399" i="208"/>
  <c r="E399" i="208"/>
  <c r="I399" i="208"/>
  <c r="F491" i="208"/>
  <c r="N491" i="208"/>
  <c r="R491" i="208"/>
  <c r="G491" i="208"/>
  <c r="K491" i="208"/>
  <c r="O514" i="208"/>
  <c r="F538" i="208"/>
  <c r="J538" i="208"/>
  <c r="N538" i="208"/>
  <c r="R538" i="208"/>
  <c r="G538" i="208"/>
  <c r="K538" i="208"/>
  <c r="O538" i="208"/>
  <c r="E538" i="208"/>
  <c r="I538" i="208"/>
  <c r="O584" i="208"/>
  <c r="G624" i="208"/>
  <c r="O624" i="208"/>
  <c r="D624" i="208"/>
  <c r="H624" i="208"/>
  <c r="L624" i="208"/>
  <c r="P624" i="208"/>
  <c r="D190" i="208"/>
  <c r="H190" i="208"/>
  <c r="L190" i="208"/>
  <c r="I190" i="208"/>
  <c r="M190" i="208"/>
  <c r="Q190" i="208"/>
  <c r="G190" i="208"/>
  <c r="K190" i="208"/>
  <c r="D236" i="208"/>
  <c r="H236" i="208"/>
  <c r="L236" i="208"/>
  <c r="P236" i="208"/>
  <c r="E236" i="208"/>
  <c r="I236" i="208"/>
  <c r="M236" i="208"/>
  <c r="Q236" i="208"/>
  <c r="G236" i="208"/>
  <c r="M260" i="208"/>
  <c r="M306" i="208"/>
  <c r="D422" i="208"/>
  <c r="H422" i="208"/>
  <c r="I422" i="208"/>
  <c r="M422" i="208"/>
  <c r="Q422" i="208"/>
  <c r="G422" i="208"/>
  <c r="M445" i="208"/>
  <c r="D468" i="208"/>
  <c r="H468" i="208"/>
  <c r="L468" i="208"/>
  <c r="P468" i="208"/>
  <c r="E468" i="208"/>
  <c r="I468" i="208"/>
  <c r="M468" i="208"/>
  <c r="Q468" i="208"/>
  <c r="K468" i="208"/>
  <c r="Q491" i="208"/>
  <c r="D28" i="208"/>
  <c r="L28" i="208"/>
  <c r="J51" i="208"/>
  <c r="R51" i="208"/>
  <c r="E28" i="208"/>
  <c r="I28" i="208"/>
  <c r="M28" i="208"/>
  <c r="Q28" i="208"/>
  <c r="G51" i="208"/>
  <c r="K51" i="208"/>
  <c r="O51" i="208"/>
  <c r="O144" i="208"/>
  <c r="M213" i="208"/>
  <c r="H28" i="208"/>
  <c r="P28" i="208"/>
  <c r="F51" i="208"/>
  <c r="N51" i="208"/>
  <c r="D74" i="208"/>
  <c r="H74" i="208"/>
  <c r="L74" i="208"/>
  <c r="P74" i="208"/>
  <c r="F97" i="208"/>
  <c r="J97" i="208"/>
  <c r="N97" i="208"/>
  <c r="Q213" i="208"/>
  <c r="K236" i="208"/>
  <c r="H283" i="208"/>
  <c r="P283" i="208"/>
  <c r="M283" i="208"/>
  <c r="O283" i="208"/>
  <c r="R97" i="208"/>
  <c r="O236" i="208"/>
  <c r="D260" i="208"/>
  <c r="H260" i="208"/>
  <c r="L260" i="208"/>
  <c r="P260" i="208"/>
  <c r="M352" i="208"/>
  <c r="Q399" i="208"/>
  <c r="O468" i="208"/>
  <c r="M538" i="208"/>
  <c r="D120" i="208"/>
  <c r="H120" i="208"/>
  <c r="L120" i="208"/>
  <c r="P120" i="208"/>
  <c r="F144" i="208"/>
  <c r="J144" i="208"/>
  <c r="N144" i="208"/>
  <c r="R144" i="208"/>
  <c r="D167" i="208"/>
  <c r="H167" i="208"/>
  <c r="L167" i="208"/>
  <c r="P167" i="208"/>
  <c r="F190" i="208"/>
  <c r="J190" i="208"/>
  <c r="N190" i="208"/>
  <c r="R190" i="208"/>
  <c r="D213" i="208"/>
  <c r="H213" i="208"/>
  <c r="L213" i="208"/>
  <c r="P213" i="208"/>
  <c r="F236" i="208"/>
  <c r="J236" i="208"/>
  <c r="N236" i="208"/>
  <c r="R236" i="208"/>
  <c r="D283" i="208"/>
  <c r="I283" i="208"/>
  <c r="Q352" i="208"/>
  <c r="Q538" i="208"/>
  <c r="D306" i="208"/>
  <c r="H306" i="208"/>
  <c r="L306" i="208"/>
  <c r="P306" i="208"/>
  <c r="F329" i="208"/>
  <c r="J329" i="208"/>
  <c r="N329" i="208"/>
  <c r="R329" i="208"/>
  <c r="D352" i="208"/>
  <c r="H352" i="208"/>
  <c r="L352" i="208"/>
  <c r="P352" i="208"/>
  <c r="F376" i="208"/>
  <c r="J376" i="208"/>
  <c r="N376" i="208"/>
  <c r="R376" i="208"/>
  <c r="D399" i="208"/>
  <c r="H399" i="208"/>
  <c r="L399" i="208"/>
  <c r="P399" i="208"/>
  <c r="F422" i="208"/>
  <c r="J422" i="208"/>
  <c r="N422" i="208"/>
  <c r="R422" i="208"/>
  <c r="D445" i="208"/>
  <c r="H445" i="208"/>
  <c r="L445" i="208"/>
  <c r="P445" i="208"/>
  <c r="F468" i="208"/>
  <c r="J468" i="208"/>
  <c r="N468" i="208"/>
  <c r="R468" i="208"/>
  <c r="D491" i="208"/>
  <c r="H491" i="208"/>
  <c r="L491" i="208"/>
  <c r="P491" i="208"/>
  <c r="F514" i="208"/>
  <c r="J514" i="208"/>
  <c r="N514" i="208"/>
  <c r="R514" i="208"/>
  <c r="D538" i="208"/>
  <c r="H538" i="208"/>
  <c r="L538" i="208"/>
  <c r="P538" i="208"/>
  <c r="F584" i="208"/>
  <c r="J584" i="208"/>
  <c r="N584" i="208"/>
  <c r="R584" i="208"/>
  <c r="E624" i="208"/>
  <c r="I624" i="208"/>
  <c r="M624" i="208"/>
  <c r="Q624" i="208"/>
  <c r="O47" i="207"/>
  <c r="N47" i="207"/>
  <c r="M47" i="207"/>
  <c r="L47" i="207"/>
  <c r="K47" i="207"/>
  <c r="J47" i="207"/>
  <c r="I47" i="207"/>
  <c r="H47" i="207"/>
  <c r="G47" i="207"/>
  <c r="F47" i="207"/>
  <c r="E47" i="207"/>
  <c r="D47" i="207"/>
  <c r="C47" i="207"/>
  <c r="B47" i="207"/>
  <c r="V46" i="207"/>
  <c r="V45" i="207"/>
  <c r="V44" i="207"/>
  <c r="V43" i="207"/>
  <c r="V42" i="207"/>
  <c r="V41" i="207"/>
  <c r="V40" i="207"/>
  <c r="V39" i="207"/>
  <c r="V38" i="207"/>
  <c r="V37" i="207"/>
  <c r="V36" i="207"/>
  <c r="V35" i="207"/>
  <c r="V34" i="207"/>
  <c r="V33" i="207"/>
  <c r="V32" i="207"/>
  <c r="V31" i="207"/>
  <c r="V30" i="207"/>
  <c r="V29" i="207"/>
  <c r="V28" i="207"/>
  <c r="V27" i="207"/>
  <c r="O25" i="207"/>
  <c r="N25" i="207"/>
  <c r="M25" i="207"/>
  <c r="L25" i="207"/>
  <c r="K25" i="207"/>
  <c r="J25" i="207"/>
  <c r="I25" i="207"/>
  <c r="H25" i="207"/>
  <c r="G25" i="207"/>
  <c r="F25" i="207"/>
  <c r="E25" i="207"/>
  <c r="D25" i="207"/>
  <c r="C25" i="207"/>
  <c r="B25" i="207"/>
  <c r="V24" i="207"/>
  <c r="V23" i="207"/>
  <c r="V22" i="207"/>
  <c r="V21" i="207"/>
  <c r="V20" i="207"/>
  <c r="V19" i="207"/>
  <c r="V18" i="207"/>
  <c r="V17" i="207"/>
  <c r="V16" i="207"/>
  <c r="V15" i="207"/>
  <c r="V14" i="207"/>
  <c r="V13" i="207"/>
  <c r="V12" i="207"/>
  <c r="V11" i="207"/>
  <c r="V10" i="207"/>
  <c r="V9" i="207"/>
  <c r="V8" i="207"/>
  <c r="V7" i="207"/>
  <c r="V6" i="207"/>
  <c r="V5" i="207"/>
  <c r="B33" i="211" l="1"/>
  <c r="F28" i="210"/>
  <c r="F22" i="210"/>
  <c r="F19" i="210"/>
  <c r="C20" i="236"/>
  <c r="T20" i="210"/>
  <c r="C21" i="243"/>
  <c r="AB13" i="210"/>
  <c r="C14" i="247"/>
  <c r="T13" i="210"/>
  <c r="C14" i="243"/>
  <c r="D4" i="210"/>
  <c r="C5" i="235"/>
  <c r="R26" i="210"/>
  <c r="H14" i="210"/>
  <c r="C15" i="237"/>
  <c r="T12" i="210"/>
  <c r="C13" i="243"/>
  <c r="L30" i="210"/>
  <c r="AD27" i="210"/>
  <c r="H22" i="210"/>
  <c r="C20" i="238"/>
  <c r="J19" i="210"/>
  <c r="V17" i="210"/>
  <c r="C18" i="244"/>
  <c r="T7" i="210"/>
  <c r="C8" i="243"/>
  <c r="C7" i="240"/>
  <c r="N6" i="210"/>
  <c r="L27" i="210"/>
  <c r="AD20" i="210"/>
  <c r="C21" i="248"/>
  <c r="Z12" i="210"/>
  <c r="C13" i="246"/>
  <c r="P18" i="210"/>
  <c r="C19" i="241"/>
  <c r="X7" i="210"/>
  <c r="C8" i="245"/>
  <c r="X11" i="210"/>
  <c r="C12" i="245"/>
  <c r="D22" i="210"/>
  <c r="X13" i="210"/>
  <c r="C14" i="245"/>
  <c r="L11" i="210"/>
  <c r="C12" i="239"/>
  <c r="AD4" i="210"/>
  <c r="C5" i="248"/>
  <c r="AD32" i="210"/>
  <c r="Z27" i="210"/>
  <c r="AD24" i="210"/>
  <c r="Z23" i="210"/>
  <c r="AD22" i="210"/>
  <c r="Z20" i="210"/>
  <c r="C21" i="246"/>
  <c r="AD19" i="210"/>
  <c r="C20" i="248"/>
  <c r="Z18" i="210"/>
  <c r="C19" i="246"/>
  <c r="AB30" i="210"/>
  <c r="AD14" i="210"/>
  <c r="C15" i="248"/>
  <c r="Z13" i="210"/>
  <c r="C14" i="246"/>
  <c r="AD12" i="210"/>
  <c r="C13" i="248"/>
  <c r="Z11" i="210"/>
  <c r="C12" i="246"/>
  <c r="AD10" i="210"/>
  <c r="C11" i="248"/>
  <c r="Z8" i="210"/>
  <c r="C9" i="246"/>
  <c r="T30" i="210"/>
  <c r="Z16" i="210"/>
  <c r="C17" i="246"/>
  <c r="X14" i="210"/>
  <c r="C15" i="245"/>
  <c r="Z17" i="210"/>
  <c r="C18" i="246"/>
  <c r="V7" i="210"/>
  <c r="C8" i="244"/>
  <c r="R6" i="210"/>
  <c r="C7" i="242"/>
  <c r="F5" i="210"/>
  <c r="C6" i="236"/>
  <c r="X10" i="210"/>
  <c r="C11" i="245"/>
  <c r="AB4" i="210"/>
  <c r="C5" i="247"/>
  <c r="AD5" i="210"/>
  <c r="C6" i="248"/>
  <c r="AB27" i="210"/>
  <c r="L26" i="210"/>
  <c r="J26" i="210"/>
  <c r="AB24" i="210"/>
  <c r="AB14" i="210"/>
  <c r="C15" i="247"/>
  <c r="Z14" i="210"/>
  <c r="C15" i="246"/>
  <c r="P12" i="210"/>
  <c r="C13" i="241"/>
  <c r="L12" i="210"/>
  <c r="C13" i="239"/>
  <c r="Z36" i="210"/>
  <c r="X36" i="210"/>
  <c r="D30" i="210"/>
  <c r="AD30" i="210"/>
  <c r="X28" i="210"/>
  <c r="V27" i="210"/>
  <c r="X23" i="210"/>
  <c r="V23" i="210"/>
  <c r="AB22" i="210"/>
  <c r="T19" i="210"/>
  <c r="C20" i="243"/>
  <c r="P17" i="210"/>
  <c r="C18" i="241"/>
  <c r="C18" i="240"/>
  <c r="N17" i="210"/>
  <c r="H10" i="210"/>
  <c r="C11" i="237"/>
  <c r="D10" i="210"/>
  <c r="C11" i="235"/>
  <c r="L7" i="210"/>
  <c r="C8" i="239"/>
  <c r="N36" i="210"/>
  <c r="Z19" i="210"/>
  <c r="C20" i="246"/>
  <c r="AB6" i="210"/>
  <c r="C7" i="247"/>
  <c r="AB5" i="210"/>
  <c r="C6" i="247"/>
  <c r="Z5" i="210"/>
  <c r="C6" i="246"/>
  <c r="D32" i="210"/>
  <c r="T28" i="210"/>
  <c r="J28" i="210"/>
  <c r="L25" i="210"/>
  <c r="X20" i="210"/>
  <c r="C21" i="245"/>
  <c r="V20" i="210"/>
  <c r="C21" i="244"/>
  <c r="D16" i="210"/>
  <c r="C17" i="235"/>
  <c r="V16" i="210"/>
  <c r="C17" i="244"/>
  <c r="V36" i="210"/>
  <c r="T32" i="210"/>
  <c r="H18" i="210"/>
  <c r="C19" i="237"/>
  <c r="F18" i="210"/>
  <c r="C19" i="236"/>
  <c r="AB8" i="210"/>
  <c r="C9" i="247"/>
  <c r="P7" i="210"/>
  <c r="C8" i="241"/>
  <c r="H6" i="210"/>
  <c r="C7" i="237"/>
  <c r="R24" i="210"/>
  <c r="P11" i="210"/>
  <c r="C12" i="241"/>
  <c r="C12" i="240"/>
  <c r="N11" i="210"/>
  <c r="D19" i="210"/>
  <c r="C20" i="235"/>
  <c r="D25" i="210"/>
  <c r="AD25" i="210"/>
  <c r="R22" i="210"/>
  <c r="P13" i="210"/>
  <c r="C14" i="241"/>
  <c r="C14" i="240"/>
  <c r="N13" i="210"/>
  <c r="D8" i="210"/>
  <c r="C9" i="235"/>
  <c r="AD8" i="210"/>
  <c r="C9" i="248"/>
  <c r="X4" i="210"/>
  <c r="C5" i="245"/>
  <c r="V4" i="210"/>
  <c r="C5" i="244"/>
  <c r="D27" i="210"/>
  <c r="Z22" i="210"/>
  <c r="P36" i="210"/>
  <c r="F32" i="210"/>
  <c r="F24" i="210"/>
  <c r="F10" i="210"/>
  <c r="C11" i="236"/>
  <c r="Z6" i="210"/>
  <c r="C7" i="246"/>
  <c r="H5" i="210"/>
  <c r="C6" i="237"/>
  <c r="T26" i="210"/>
  <c r="J24" i="210"/>
  <c r="H30" i="210"/>
  <c r="D23" i="210"/>
  <c r="J22" i="210"/>
  <c r="R17" i="210"/>
  <c r="C18" i="242"/>
  <c r="L10" i="210"/>
  <c r="C11" i="239"/>
  <c r="C8" i="238"/>
  <c r="J7" i="210"/>
  <c r="D6" i="210"/>
  <c r="C7" i="235"/>
  <c r="AB28" i="210"/>
  <c r="D20" i="210"/>
  <c r="C21" i="235"/>
  <c r="AB32" i="210"/>
  <c r="C19" i="240"/>
  <c r="N18" i="210"/>
  <c r="P6" i="210"/>
  <c r="C7" i="241"/>
  <c r="V11" i="210"/>
  <c r="C12" i="244"/>
  <c r="H25" i="210"/>
  <c r="V13" i="210"/>
  <c r="C14" i="244"/>
  <c r="F8" i="210"/>
  <c r="C9" i="236"/>
  <c r="L18" i="210"/>
  <c r="C19" i="239"/>
  <c r="Z30" i="210"/>
  <c r="AD26" i="210"/>
  <c r="T36" i="210"/>
  <c r="R30" i="210"/>
  <c r="R27" i="210"/>
  <c r="R25" i="210"/>
  <c r="R23" i="210"/>
  <c r="R20" i="210"/>
  <c r="C21" i="242"/>
  <c r="R18" i="210"/>
  <c r="C19" i="242"/>
  <c r="V14" i="210"/>
  <c r="C15" i="244"/>
  <c r="R11" i="210"/>
  <c r="C12" i="242"/>
  <c r="R8" i="210"/>
  <c r="C9" i="242"/>
  <c r="R16" i="210"/>
  <c r="C17" i="242"/>
  <c r="C18" i="238"/>
  <c r="J17" i="210"/>
  <c r="C7" i="238"/>
  <c r="J6" i="210"/>
  <c r="Z4" i="210"/>
  <c r="C5" i="246"/>
  <c r="X5" i="210"/>
  <c r="C6" i="245"/>
  <c r="T4" i="210"/>
  <c r="C5" i="243"/>
  <c r="C6" i="240"/>
  <c r="N5" i="210"/>
  <c r="P26" i="210"/>
  <c r="D26" i="210"/>
  <c r="T24" i="210"/>
  <c r="T18" i="210"/>
  <c r="C19" i="243"/>
  <c r="T14" i="210"/>
  <c r="C15" i="243"/>
  <c r="R14" i="210"/>
  <c r="C15" i="242"/>
  <c r="H12" i="210"/>
  <c r="C13" i="237"/>
  <c r="R12" i="210"/>
  <c r="C13" i="242"/>
  <c r="R36" i="210"/>
  <c r="H36" i="210"/>
  <c r="X30" i="210"/>
  <c r="V30" i="210"/>
  <c r="P27" i="210"/>
  <c r="F27" i="210"/>
  <c r="P23" i="210"/>
  <c r="F23" i="210"/>
  <c r="T22" i="210"/>
  <c r="P19" i="210"/>
  <c r="C20" i="241"/>
  <c r="L19" i="210"/>
  <c r="C20" i="239"/>
  <c r="AB17" i="210"/>
  <c r="C18" i="247"/>
  <c r="H17" i="210"/>
  <c r="C18" i="237"/>
  <c r="F17" i="210"/>
  <c r="C18" i="236"/>
  <c r="AB10" i="210"/>
  <c r="C11" i="247"/>
  <c r="Z10" i="210"/>
  <c r="C11" i="246"/>
  <c r="T8" i="210"/>
  <c r="C9" i="243"/>
  <c r="D7" i="210"/>
  <c r="C8" i="235"/>
  <c r="F36" i="210"/>
  <c r="D18" i="210"/>
  <c r="C19" i="235"/>
  <c r="T6" i="210"/>
  <c r="C7" i="243"/>
  <c r="T5" i="210"/>
  <c r="C6" i="243"/>
  <c r="P28" i="210"/>
  <c r="L28" i="210"/>
  <c r="X22" i="210"/>
  <c r="P20" i="210"/>
  <c r="C21" i="241"/>
  <c r="C21" i="240"/>
  <c r="N20" i="210"/>
  <c r="C17" i="240"/>
  <c r="N16" i="210"/>
  <c r="P32" i="210"/>
  <c r="L32" i="210"/>
  <c r="AB25" i="210"/>
  <c r="AD18" i="210"/>
  <c r="C19" i="248"/>
  <c r="X12" i="210"/>
  <c r="C13" i="245"/>
  <c r="R7" i="210"/>
  <c r="C8" i="242"/>
  <c r="H7" i="210"/>
  <c r="C8" i="237"/>
  <c r="V6" i="210"/>
  <c r="C7" i="244"/>
  <c r="X24" i="210"/>
  <c r="H11" i="210"/>
  <c r="C12" i="237"/>
  <c r="F11" i="210"/>
  <c r="C12" i="236"/>
  <c r="X19" i="210"/>
  <c r="C20" i="245"/>
  <c r="X25" i="210"/>
  <c r="V25" i="210"/>
  <c r="L13" i="210"/>
  <c r="C14" i="239"/>
  <c r="H13" i="210"/>
  <c r="C14" i="237"/>
  <c r="F13" i="210"/>
  <c r="C14" i="236"/>
  <c r="X8" i="210"/>
  <c r="C9" i="245"/>
  <c r="V8" i="210"/>
  <c r="C9" i="244"/>
  <c r="P4" i="210"/>
  <c r="C5" i="241"/>
  <c r="C5" i="240"/>
  <c r="N4" i="210"/>
  <c r="X27" i="210"/>
  <c r="X18" i="210"/>
  <c r="C19" i="245"/>
  <c r="R32" i="210"/>
  <c r="D36" i="210"/>
  <c r="F26" i="210"/>
  <c r="F14" i="210"/>
  <c r="C15" i="236"/>
  <c r="F12" i="210"/>
  <c r="C13" i="236"/>
  <c r="T17" i="210"/>
  <c r="C18" i="243"/>
  <c r="V5" i="210"/>
  <c r="C6" i="244"/>
  <c r="H24" i="210"/>
  <c r="D14" i="210"/>
  <c r="C15" i="235"/>
  <c r="F30" i="210"/>
  <c r="AD23" i="210"/>
  <c r="AB19" i="210"/>
  <c r="C20" i="247"/>
  <c r="P10" i="210"/>
  <c r="C11" i="241"/>
  <c r="C11" i="238"/>
  <c r="J10" i="210"/>
  <c r="Z24" i="210"/>
  <c r="D5" i="210"/>
  <c r="C6" i="235"/>
  <c r="R28" i="210"/>
  <c r="AB16" i="210"/>
  <c r="C17" i="247"/>
  <c r="AD16" i="210"/>
  <c r="C17" i="248"/>
  <c r="J32" i="210"/>
  <c r="D11" i="210"/>
  <c r="C12" i="235"/>
  <c r="D24" i="210"/>
  <c r="H26" i="210"/>
  <c r="F25" i="210"/>
  <c r="H8" i="210"/>
  <c r="C9" i="237"/>
  <c r="N27" i="210"/>
  <c r="Z28" i="210"/>
  <c r="AB36" i="210"/>
  <c r="AD28" i="210"/>
  <c r="Z25" i="210"/>
  <c r="V47" i="207"/>
  <c r="V32" i="210"/>
  <c r="V28" i="210"/>
  <c r="V26" i="210"/>
  <c r="V24" i="210"/>
  <c r="V22" i="210"/>
  <c r="V19" i="210"/>
  <c r="C20" i="244"/>
  <c r="AB20" i="210"/>
  <c r="C21" i="247"/>
  <c r="R13" i="210"/>
  <c r="C14" i="242"/>
  <c r="V12" i="210"/>
  <c r="C13" i="244"/>
  <c r="V10" i="210"/>
  <c r="C11" i="244"/>
  <c r="X26" i="210"/>
  <c r="AD7" i="210"/>
  <c r="C8" i="248"/>
  <c r="C8" i="240"/>
  <c r="N7" i="210"/>
  <c r="L36" i="210"/>
  <c r="N32" i="210"/>
  <c r="J30" i="210"/>
  <c r="N28" i="210"/>
  <c r="J27" i="210"/>
  <c r="N26" i="210"/>
  <c r="J25" i="210"/>
  <c r="N24" i="210"/>
  <c r="J23" i="210"/>
  <c r="N22" i="210"/>
  <c r="C21" i="238"/>
  <c r="J20" i="210"/>
  <c r="C20" i="240"/>
  <c r="N19" i="210"/>
  <c r="C19" i="238"/>
  <c r="J18" i="210"/>
  <c r="L17" i="210"/>
  <c r="C18" i="239"/>
  <c r="C15" i="240"/>
  <c r="N14" i="210"/>
  <c r="C14" i="238"/>
  <c r="J13" i="210"/>
  <c r="C13" i="240"/>
  <c r="N12" i="210"/>
  <c r="C12" i="238"/>
  <c r="J11" i="210"/>
  <c r="C11" i="240"/>
  <c r="N10" i="210"/>
  <c r="C9" i="238"/>
  <c r="J8" i="210"/>
  <c r="AB23" i="210"/>
  <c r="C17" i="238"/>
  <c r="J16" i="210"/>
  <c r="X17" i="210"/>
  <c r="C18" i="245"/>
  <c r="P14" i="210"/>
  <c r="C15" i="241"/>
  <c r="F7" i="210"/>
  <c r="C8" i="236"/>
  <c r="C5" i="238"/>
  <c r="J4" i="210"/>
  <c r="P5" i="210"/>
  <c r="C6" i="241"/>
  <c r="L4" i="210"/>
  <c r="C5" i="239"/>
  <c r="R4" i="210"/>
  <c r="C5" i="242"/>
  <c r="AB26" i="210"/>
  <c r="Z26" i="210"/>
  <c r="T25" i="210"/>
  <c r="L24" i="210"/>
  <c r="T16" i="210"/>
  <c r="C17" i="243"/>
  <c r="L14" i="210"/>
  <c r="C15" i="239"/>
  <c r="C15" i="238"/>
  <c r="J14" i="210"/>
  <c r="AB12" i="210"/>
  <c r="C13" i="247"/>
  <c r="C13" i="238"/>
  <c r="J12" i="210"/>
  <c r="J36" i="210"/>
  <c r="X32" i="210"/>
  <c r="P30" i="210"/>
  <c r="N30" i="210"/>
  <c r="H27" i="210"/>
  <c r="L23" i="210"/>
  <c r="H23" i="210"/>
  <c r="P22" i="210"/>
  <c r="L22" i="210"/>
  <c r="H19" i="210"/>
  <c r="C20" i="237"/>
  <c r="R19" i="210"/>
  <c r="C20" i="242"/>
  <c r="D17" i="210"/>
  <c r="C18" i="235"/>
  <c r="AD17" i="210"/>
  <c r="C18" i="248"/>
  <c r="T11" i="210"/>
  <c r="C12" i="243"/>
  <c r="T10" i="210"/>
  <c r="C11" i="243"/>
  <c r="R10" i="210"/>
  <c r="C11" i="242"/>
  <c r="AB7" i="210"/>
  <c r="C8" i="247"/>
  <c r="Z7" i="210"/>
  <c r="C8" i="246"/>
  <c r="AD36" i="210"/>
  <c r="AD6" i="210"/>
  <c r="C7" i="248"/>
  <c r="L6" i="210"/>
  <c r="C7" i="239"/>
  <c r="L5" i="210"/>
  <c r="C6" i="239"/>
  <c r="C6" i="238"/>
  <c r="J5" i="210"/>
  <c r="H28" i="210"/>
  <c r="D28" i="210"/>
  <c r="T27" i="210"/>
  <c r="L20" i="210"/>
  <c r="C21" i="239"/>
  <c r="H20" i="210"/>
  <c r="C21" i="237"/>
  <c r="F20" i="210"/>
  <c r="C21" i="236"/>
  <c r="H16" i="210"/>
  <c r="C17" i="237"/>
  <c r="F16" i="210"/>
  <c r="C17" i="236"/>
  <c r="H32" i="210"/>
  <c r="Z32" i="210"/>
  <c r="T23" i="210"/>
  <c r="V18" i="210"/>
  <c r="C19" i="244"/>
  <c r="AB11" i="210"/>
  <c r="C12" i="247"/>
  <c r="X6" i="210"/>
  <c r="C7" i="245"/>
  <c r="F6" i="210"/>
  <c r="C7" i="236"/>
  <c r="P24" i="210"/>
  <c r="AD11" i="210"/>
  <c r="C12" i="248"/>
  <c r="L8" i="210"/>
  <c r="C9" i="239"/>
  <c r="L16" i="210"/>
  <c r="C17" i="239"/>
  <c r="P25" i="210"/>
  <c r="N25" i="210"/>
  <c r="D13" i="210"/>
  <c r="C14" i="235"/>
  <c r="AD13" i="210"/>
  <c r="C14" i="248"/>
  <c r="D12" i="210"/>
  <c r="C13" i="235"/>
  <c r="P8" i="210"/>
  <c r="C9" i="241"/>
  <c r="C9" i="240"/>
  <c r="N8" i="210"/>
  <c r="H4" i="210"/>
  <c r="C5" i="237"/>
  <c r="F4" i="210"/>
  <c r="C5" i="236"/>
  <c r="N23" i="210"/>
  <c r="AB18" i="210"/>
  <c r="C19" i="247"/>
  <c r="X16" i="210"/>
  <c r="C17" i="245"/>
  <c r="R5" i="210"/>
  <c r="C6" i="242"/>
  <c r="P16" i="210"/>
  <c r="C17" i="241"/>
  <c r="B6" i="210"/>
  <c r="B7" i="210"/>
  <c r="B26" i="210"/>
  <c r="B28" i="210"/>
  <c r="B30" i="210"/>
  <c r="B29" i="211" s="1"/>
  <c r="B27" i="210"/>
  <c r="B25" i="210"/>
  <c r="B18" i="210"/>
  <c r="B11" i="210"/>
  <c r="B8" i="210"/>
  <c r="B14" i="210"/>
  <c r="B12" i="210"/>
  <c r="B36" i="210"/>
  <c r="B5" i="210"/>
  <c r="B23" i="210"/>
  <c r="B20" i="210"/>
  <c r="B17" i="210"/>
  <c r="B13" i="210"/>
  <c r="B16" i="210"/>
  <c r="B24" i="210"/>
  <c r="B22" i="210"/>
  <c r="B19" i="210"/>
  <c r="B10" i="210"/>
  <c r="B32" i="210"/>
  <c r="B4" i="210"/>
  <c r="V25" i="207"/>
  <c r="B7" i="211" l="1"/>
  <c r="C3" i="244"/>
  <c r="B9" i="211"/>
  <c r="B15" i="211"/>
  <c r="B22" i="211"/>
  <c r="B13" i="211"/>
  <c r="B5" i="211"/>
  <c r="C3" i="236"/>
  <c r="C3" i="243"/>
  <c r="C3" i="246"/>
  <c r="C3" i="245"/>
  <c r="C3" i="247"/>
  <c r="C3" i="248"/>
  <c r="C3" i="235"/>
  <c r="C3" i="238"/>
  <c r="B3" i="211"/>
  <c r="B21" i="211"/>
  <c r="B16" i="211"/>
  <c r="B35" i="211"/>
  <c r="B10" i="211"/>
  <c r="B24" i="211"/>
  <c r="B25" i="211"/>
  <c r="C3" i="242"/>
  <c r="B4" i="211"/>
  <c r="B31" i="211"/>
  <c r="B18" i="211"/>
  <c r="B23" i="211"/>
  <c r="B12" i="211"/>
  <c r="B19" i="211"/>
  <c r="B11" i="211"/>
  <c r="B17" i="211"/>
  <c r="B26" i="211"/>
  <c r="B27" i="211"/>
  <c r="B6" i="211"/>
  <c r="C3" i="241"/>
  <c r="C3" i="237"/>
  <c r="C3" i="239"/>
  <c r="C3" i="240"/>
  <c r="C3" i="214"/>
  <c r="C1" i="177"/>
  <c r="C2" i="177"/>
  <c r="C2" i="76"/>
  <c r="C1" i="76"/>
  <c r="C2" i="72"/>
  <c r="C1" i="72"/>
  <c r="B63" i="210" l="1"/>
  <c r="B50" i="211" s="1"/>
</calcChain>
</file>

<file path=xl/comments1.xml><?xml version="1.0" encoding="utf-8"?>
<comments xmlns="http://schemas.openxmlformats.org/spreadsheetml/2006/main">
  <authors>
    <author>Audra</author>
  </authors>
  <commentList>
    <comment ref="C7" authorId="0" shapeId="0">
      <text>
        <r>
          <rPr>
            <sz val="9"/>
            <color indexed="81"/>
            <rFont val="Tahoma"/>
            <family val="2"/>
          </rPr>
          <t>There's so much more to filming than just pointing and shooting. You don't need to know as much as a pro does, but it's important to "frame" what you're looking at and keep your camera steady so your shots are nice and smooth.</t>
        </r>
      </text>
    </comment>
    <comment ref="C8" authorId="0" shapeId="0">
      <text>
        <r>
          <rPr>
            <b/>
            <sz val="9"/>
            <color indexed="81"/>
            <rFont val="Tahoma"/>
            <family val="2"/>
          </rPr>
          <t>Connect with a local expert to learn filming basics.</t>
        </r>
        <r>
          <rPr>
            <sz val="9"/>
            <color indexed="81"/>
            <rFont val="Tahoma"/>
            <family val="2"/>
          </rPr>
          <t xml:space="preserve"> Maybe it's someone at your local news station. Or perhaps a digital arts teacher at a nearby high school or community college. You might invite them to give a presentation at your next Girl Scout meeting.</t>
        </r>
      </text>
    </comment>
    <comment ref="C9" authorId="0" shapeId="0">
      <text>
        <r>
          <rPr>
            <b/>
            <sz val="9"/>
            <color indexed="81"/>
            <rFont val="Tahoma"/>
            <family val="2"/>
          </rPr>
          <t>Take a class.</t>
        </r>
        <r>
          <rPr>
            <sz val="9"/>
            <color indexed="81"/>
            <rFont val="Tahoma"/>
            <family val="2"/>
          </rPr>
          <t xml:space="preserve"> Contact a local community college, arts center, or camera shop and see if they offer any beginners video classes.</t>
        </r>
      </text>
    </comment>
    <comment ref="C10" authorId="0" shapeId="0">
      <text>
        <r>
          <rPr>
            <b/>
            <sz val="9"/>
            <color indexed="81"/>
            <rFont val="Tahoma"/>
            <family val="2"/>
          </rPr>
          <t>Teach yourself!.</t>
        </r>
        <r>
          <rPr>
            <sz val="9"/>
            <color indexed="81"/>
            <rFont val="Tahoma"/>
            <family val="2"/>
          </rPr>
          <t xml:space="preserve"> There are plenty of great books and websites dedicated to digital video cameras. Spend at least two hours reading books or visiting websites about digital video and moviemaking.</t>
        </r>
      </text>
    </comment>
    <comment ref="C11" authorId="0" shapeId="0">
      <text>
        <r>
          <rPr>
            <sz val="9"/>
            <color indexed="81"/>
            <rFont val="Tahoma"/>
            <family val="2"/>
          </rPr>
          <t>Now that you know your way around a video camera, there's only one important piece between you and your digital movie: practice, practice, and more practice! Don't worry about the final product in this step-that comes later. Instead, experiment with different shots, angles, and camera options.</t>
        </r>
      </text>
    </comment>
    <comment ref="C12" authorId="0" shapeId="0">
      <text>
        <r>
          <rPr>
            <b/>
            <sz val="9"/>
            <color indexed="81"/>
            <rFont val="Tahoma"/>
            <family val="2"/>
          </rPr>
          <t>Film a sporting event.</t>
        </r>
        <r>
          <rPr>
            <sz val="9"/>
            <color indexed="81"/>
            <rFont val="Tahoma"/>
            <family val="2"/>
          </rPr>
          <t xml:space="preserve"> Take your video camera to a sporting event. Capture the drama from plenty of different angles. And don't just focus on the athletes-some of your best takes might be cheering fans or players on the sidelines.</t>
        </r>
      </text>
    </comment>
    <comment ref="C13" authorId="0" shapeId="0">
      <text>
        <r>
          <rPr>
            <b/>
            <sz val="9"/>
            <color indexed="81"/>
            <rFont val="Tahoma"/>
            <family val="2"/>
          </rPr>
          <t>Film a celebration.</t>
        </r>
        <r>
          <rPr>
            <sz val="9"/>
            <color indexed="81"/>
            <rFont val="Tahoma"/>
            <family val="2"/>
          </rPr>
          <t xml:space="preserve"> What about a wedding, a birthday party, or a family holiday? To best capture the moment, take time to film one-on-one interviews with guests. Shoot these interviews from various angles and in different light to see what works best</t>
        </r>
      </text>
    </comment>
    <comment ref="C14" authorId="0" shapeId="0">
      <text>
        <r>
          <rPr>
            <b/>
            <sz val="9"/>
            <color indexed="81"/>
            <rFont val="Tahoma"/>
            <family val="2"/>
          </rPr>
          <t>Film a day in your life.</t>
        </r>
        <r>
          <rPr>
            <sz val="9"/>
            <color indexed="81"/>
            <rFont val="Tahoma"/>
            <family val="2"/>
          </rPr>
          <t xml:space="preserve"> Whether you're on vacation or just hanging out in your neighborhood, capture a full day on film. Don't actually film the entire day, but pick and choose interesting people, places, and things to shoot. Adjust your technique and camera as it grows lighter an darker throughout the day.</t>
        </r>
      </text>
    </comment>
    <comment ref="C15" authorId="0" shapeId="0">
      <text>
        <r>
          <rPr>
            <sz val="9"/>
            <color indexed="81"/>
            <rFont val="Tahoma"/>
            <family val="2"/>
          </rPr>
          <t>Now it's time to pick the subject for your five-minute movie. Maybe you want to focus on something in real life and make a documentary-style movie. Or, if you love making people laugh, maybe you'll want to create a comedy.</t>
        </r>
      </text>
    </comment>
    <comment ref="C16" authorId="0" shapeId="0">
      <text>
        <r>
          <rPr>
            <b/>
            <sz val="9"/>
            <color indexed="81"/>
            <rFont val="Tahoma"/>
            <family val="2"/>
          </rPr>
          <t xml:space="preserve">Share a scene from a book in the public domain. </t>
        </r>
        <r>
          <rPr>
            <sz val="9"/>
            <color indexed="81"/>
            <rFont val="Tahoma"/>
            <family val="2"/>
          </rPr>
          <t>Search your favorite books for a scene that would make a great short movie. Try to keep it simple-you probably don't want a scene with lots of people or wild special effects (unless you want to coordinate all the actors or try your hand at special effects!).
FOR MORE FUN: Contact a new author and see if you can help their publicity campaign by making a book trailer. The Children's Book Council or your librarian may be able to help you get in touch with authors in your area. Find examples of book trailers online.</t>
        </r>
      </text>
    </comment>
    <comment ref="C17" authorId="0" shapeId="0">
      <text>
        <r>
          <rPr>
            <b/>
            <sz val="9"/>
            <color indexed="81"/>
            <rFont val="Tahoma"/>
            <family val="2"/>
          </rPr>
          <t>Share a cause.</t>
        </r>
        <r>
          <rPr>
            <sz val="9"/>
            <color indexed="81"/>
            <rFont val="Tahoma"/>
            <family val="2"/>
          </rPr>
          <t xml:space="preserve"> If you volunteer somewhere, ask if they could use a short movie to help their cause. You could focus on a volunteer, or tell the story of someone who has received help. Your movie might even be used to help others get involved with the organization.</t>
        </r>
      </text>
    </comment>
    <comment ref="C18" authorId="0" shapeId="0">
      <text>
        <r>
          <rPr>
            <b/>
            <sz val="9"/>
            <color indexed="81"/>
            <rFont val="Tahoma"/>
            <family val="2"/>
          </rPr>
          <t>Share a family story.</t>
        </r>
        <r>
          <rPr>
            <sz val="9"/>
            <color indexed="81"/>
            <rFont val="Tahoma"/>
            <family val="2"/>
          </rPr>
          <t xml:space="preserve"> Every family has stories they love to tell and retell. Pick your favorite tale and re-create it on film. You might cast actual family members so they can enjoy reliving a happy experience!</t>
        </r>
      </text>
    </comment>
    <comment ref="C19" authorId="0" shapeId="0">
      <text>
        <r>
          <rPr>
            <sz val="9"/>
            <color indexed="81"/>
            <rFont val="Tahoma"/>
            <family val="2"/>
          </rPr>
          <t>Now it's time to put everything together and start filming. Pack your equipment, and check that everyone involved knows when and where you're filming. Choose one of these to turn your hard work into a five-minute movie.</t>
        </r>
      </text>
    </comment>
    <comment ref="C20" authorId="0" shapeId="0">
      <text>
        <r>
          <rPr>
            <b/>
            <sz val="9"/>
            <color indexed="81"/>
            <rFont val="Tahoma"/>
            <family val="2"/>
          </rPr>
          <t>Work solo.</t>
        </r>
        <r>
          <rPr>
            <sz val="9"/>
            <color indexed="81"/>
            <rFont val="Tahoma"/>
            <family val="2"/>
          </rPr>
          <t xml:space="preserve"> Keep it simple and use a basic camera to capture your subject.</t>
        </r>
      </text>
    </comment>
    <comment ref="C21" authorId="0" shapeId="0">
      <text>
        <r>
          <rPr>
            <b/>
            <sz val="9"/>
            <color indexed="81"/>
            <rFont val="Tahoma"/>
            <family val="2"/>
          </rPr>
          <t>Work with friends.</t>
        </r>
        <r>
          <rPr>
            <sz val="9"/>
            <color indexed="81"/>
            <rFont val="Tahoma"/>
            <family val="2"/>
          </rPr>
          <t xml:space="preserve"> It can be helpful to have others to set up shots and divide up the work.</t>
        </r>
      </text>
    </comment>
    <comment ref="C22" authorId="0" shapeId="0">
      <text>
        <r>
          <rPr>
            <b/>
            <sz val="9"/>
            <color indexed="81"/>
            <rFont val="Tahoma"/>
            <family val="2"/>
          </rPr>
          <t>Work with a mentor.</t>
        </r>
        <r>
          <rPr>
            <sz val="9"/>
            <color indexed="81"/>
            <rFont val="Tahoma"/>
            <family val="2"/>
          </rPr>
          <t xml:space="preserve"> If you're planning on using some advanced techniques, an experienced filmmaker can help you take your movie to the next level.</t>
        </r>
      </text>
    </comment>
    <comment ref="C23" authorId="0" shapeId="0">
      <text>
        <r>
          <rPr>
            <sz val="9"/>
            <color indexed="81"/>
            <rFont val="Tahoma"/>
            <family val="2"/>
          </rPr>
          <t>Pulling together your movie can be as simple as clicking and dragging your film clips with a basic digital editing program. From there, choose at least one advanced feature to add to your finished product. Then show your movie to an audience!</t>
        </r>
      </text>
    </comment>
    <comment ref="C24" authorId="0" shapeId="0">
      <text>
        <r>
          <rPr>
            <b/>
            <sz val="9"/>
            <color indexed="81"/>
            <rFont val="Tahoma"/>
            <family val="2"/>
          </rPr>
          <t>Add a sound track.</t>
        </r>
        <r>
          <rPr>
            <sz val="9"/>
            <color indexed="81"/>
            <rFont val="Tahoma"/>
            <family val="2"/>
          </rPr>
          <t xml:space="preserve"> Rare is the movie or even TV show that doesn't include music in the background. Add music to your movie for extra suspense or drama.</t>
        </r>
      </text>
    </comment>
    <comment ref="C25" authorId="0" shapeId="0">
      <text>
        <r>
          <rPr>
            <b/>
            <sz val="9"/>
            <color indexed="81"/>
            <rFont val="Tahoma"/>
            <family val="2"/>
          </rPr>
          <t>Add a title and credits.</t>
        </r>
        <r>
          <rPr>
            <sz val="9"/>
            <color indexed="81"/>
            <rFont val="Tahoma"/>
            <family val="2"/>
          </rPr>
          <t xml:space="preserve"> Most digital-movie editing programs will let you add a title screen, as well as credits at the start and end of your movie. This will allow you to give thanks to anyone who helped you.</t>
        </r>
      </text>
    </comment>
    <comment ref="C26" authorId="0" shapeId="0">
      <text>
        <r>
          <rPr>
            <b/>
            <sz val="9"/>
            <color indexed="81"/>
            <rFont val="Tahoma"/>
            <family val="2"/>
          </rPr>
          <t>Add transitions.</t>
        </r>
        <r>
          <rPr>
            <sz val="9"/>
            <color indexed="81"/>
            <rFont val="Tahoma"/>
            <family val="2"/>
          </rPr>
          <t xml:space="preserve"> Also called a "wipe," a transition is a neat effect that can smooth your cuts from one scene to the next.</t>
        </r>
      </text>
    </comment>
    <comment ref="C30" authorId="0" shapeId="0">
      <text>
        <r>
          <rPr>
            <b/>
            <sz val="9"/>
            <color indexed="81"/>
            <rFont val="Tahoma"/>
            <family val="2"/>
          </rPr>
          <t xml:space="preserve">Know how good nutrition helps your body stay healthy. </t>
        </r>
        <r>
          <rPr>
            <sz val="9"/>
            <color indexed="81"/>
            <rFont val="Tahoma"/>
            <family val="2"/>
          </rPr>
          <t>Your body is a complex, amazing machine. Are you giving it the right kind of fuel? Set habits now that will keep your body at its peak performance all your life. First, take a look at the good and great, the bad and really bad in your current eating habits.</t>
        </r>
      </text>
    </comment>
    <comment ref="C31" authorId="0" shapeId="0">
      <text>
        <r>
          <rPr>
            <b/>
            <sz val="9"/>
            <color indexed="81"/>
            <rFont val="Tahoma"/>
            <family val="2"/>
          </rPr>
          <t>Eat by color!</t>
        </r>
        <r>
          <rPr>
            <sz val="9"/>
            <color indexed="81"/>
            <rFont val="Tahoma"/>
            <family val="2"/>
          </rPr>
          <t xml:space="preserve"> Use the food pyramid's color groups to track how many servings of each color you're eating. Try this for two weeks and see if you can make the second week healthier than the first.
FOR MORE FUN: Create a colors quiz and give it to five friends to help them choose a healthy variety of foods, too.</t>
        </r>
      </text>
    </comment>
    <comment ref="C32" authorId="0" shapeId="0">
      <text>
        <r>
          <rPr>
            <b/>
            <sz val="9"/>
            <color indexed="81"/>
            <rFont val="Tahoma"/>
            <family val="2"/>
          </rPr>
          <t>Have a food-log challenge with friends.</t>
        </r>
        <r>
          <rPr>
            <sz val="9"/>
            <color indexed="81"/>
            <rFont val="Tahoma"/>
            <family val="2"/>
          </rPr>
          <t xml:space="preserve"> Make an exact and honest list of everything (everything!) you eat for a week. Swap your list with a friend and analyze each other's choices. Decide on two changes you can make that will result in healthier eating habits, and put them in action for the next week.</t>
        </r>
      </text>
    </comment>
    <comment ref="C33" authorId="0" shapeId="0">
      <text>
        <r>
          <rPr>
            <b/>
            <sz val="9"/>
            <color indexed="81"/>
            <rFont val="Tahoma"/>
            <family val="2"/>
          </rPr>
          <t>Make your own food pyramid.</t>
        </r>
        <r>
          <rPr>
            <sz val="9"/>
            <color indexed="81"/>
            <rFont val="Tahoma"/>
            <family val="2"/>
          </rPr>
          <t xml:space="preserve"> Trace the FDA pyramid. Then head to your fridge and pantry, and draw what's in them onto your pyramid. The foods from your house might look different from the pictures on the pyramid, but the FDA guidelines can still help if you know where your foods fit in. Share your pyramid with Cadette friends and work together to write a week's worth of healthy meals from your pyramids.</t>
        </r>
      </text>
    </comment>
    <comment ref="C34" authorId="0" shapeId="0">
      <text>
        <r>
          <rPr>
            <b/>
            <sz val="9"/>
            <color indexed="81"/>
            <rFont val="Tahoma"/>
            <family val="2"/>
          </rPr>
          <t xml:space="preserve">Find out how what you eat affects your skin. </t>
        </r>
        <r>
          <rPr>
            <sz val="9"/>
            <color indexed="81"/>
            <rFont val="Tahoma"/>
            <family val="2"/>
          </rPr>
          <t>Lean protein, complex carbohydrates, whole grains, fruits, and veggies make your skin, hair and nails look better. People used to think chocolate and greasy food caused acne, but research indicates they have little effect on pimple production. However, drinking water is beneficial for skin health, glow, and for reducing acne. Get your skin glowing in this step.</t>
        </r>
      </text>
    </comment>
    <comment ref="C35" authorId="0" shapeId="0">
      <text>
        <r>
          <rPr>
            <b/>
            <sz val="9"/>
            <color indexed="81"/>
            <rFont val="Tahoma"/>
            <family val="2"/>
          </rPr>
          <t>Get enough water.</t>
        </r>
        <r>
          <rPr>
            <sz val="9"/>
            <color indexed="81"/>
            <rFont val="Tahoma"/>
            <family val="2"/>
          </rPr>
          <t xml:space="preserve"> Scientists used to think that everyone needed to drink eight glasses of water a day, but most researchers now think that number is too high. Find out the best amount of water for your age and activity level, and come up with three clever ways to get enough water every day. You might program your computer or phone to make a gurgling noise for an alarm, or place a glass pitcher with beautiful lemon slices on your desk. Practice for a week-and see if you can get others to join in!</t>
        </r>
      </text>
    </comment>
    <comment ref="C36" authorId="0" shapeId="0">
      <text>
        <r>
          <rPr>
            <b/>
            <sz val="9"/>
            <color indexed="81"/>
            <rFont val="Tahoma"/>
            <family val="2"/>
          </rPr>
          <t>Make a Top 10 list of antioxidant-rich foods.</t>
        </r>
        <r>
          <rPr>
            <sz val="9"/>
            <color indexed="81"/>
            <rFont val="Tahoma"/>
            <family val="2"/>
          </rPr>
          <t xml:space="preserve"> Come up with a way to work at least four into your regular diet.</t>
        </r>
      </text>
    </comment>
    <comment ref="C37" authorId="0" shapeId="0">
      <text>
        <r>
          <rPr>
            <b/>
            <sz val="9"/>
            <color indexed="81"/>
            <rFont val="Tahoma"/>
            <family val="2"/>
          </rPr>
          <t>Do a grocery-store scavenger hunt.</t>
        </r>
        <r>
          <rPr>
            <sz val="9"/>
            <color indexed="81"/>
            <rFont val="Tahoma"/>
            <family val="2"/>
          </rPr>
          <t xml:space="preserve"> Find foods that contain selenium, essential fatty acids, healthy oils, and/or vitamin A - all things that are thought to improve skin health. Choose three of these foods to work into your meal routine.</t>
        </r>
      </text>
    </comment>
    <comment ref="C38" authorId="0" shapeId="0">
      <text>
        <r>
          <rPr>
            <b/>
            <sz val="9"/>
            <color indexed="81"/>
            <rFont val="Tahoma"/>
            <family val="2"/>
          </rPr>
          <t>Explore how your diet affects your stress level.</t>
        </r>
        <r>
          <rPr>
            <sz val="9"/>
            <color indexed="81"/>
            <rFont val="Tahoma"/>
            <family val="2"/>
          </rPr>
          <t xml:space="preserve"> Caffeine and sugar affect mood swings, fatigue, and your ability to concentrate. When your levels of cortisol (also known as the stress hormone) go up, so do your cravings for fat, sugar, and salt-what a cycle! Take a look into the science behind eating and stress.</t>
        </r>
      </text>
    </comment>
    <comment ref="C39" authorId="0" shapeId="0">
      <text>
        <r>
          <rPr>
            <b/>
            <sz val="9"/>
            <color indexed="81"/>
            <rFont val="Tahoma"/>
            <family val="2"/>
          </rPr>
          <t xml:space="preserve">Food makeovers. </t>
        </r>
        <r>
          <rPr>
            <sz val="9"/>
            <color indexed="81"/>
            <rFont val="Tahoma"/>
            <family val="2"/>
          </rPr>
          <t>Find three foods you eat that are high in sugar, fat, or salt, and make a healthier choice, either by substituting another food altogether or by creating new recipes that use healthier ingredients. Food magazines and websites are full of fun tricks for this.
FOR MORE FUN: Make up cards with your most successful recipes and give them to friends and family-or post them on a family, Girl Scout, or personal blog.</t>
        </r>
      </text>
    </comment>
    <comment ref="C40" authorId="0" shapeId="0">
      <text>
        <r>
          <rPr>
            <b/>
            <sz val="9"/>
            <color indexed="81"/>
            <rFont val="Tahoma"/>
            <family val="2"/>
          </rPr>
          <t>Sugar detective.</t>
        </r>
        <r>
          <rPr>
            <sz val="9"/>
            <color indexed="81"/>
            <rFont val="Tahoma"/>
            <family val="2"/>
          </rPr>
          <t xml:space="preserve"> Just because the label doesn't say "sugar" doesn't mean the product isn't full of it. Look up all the names that sugar masquerades under. Then take a trip to the store and find as many items with sugar in disguise as possible.
FOR MORE FUN: Make up a silly song or phrase that will help you cease and desist when you crave sugar.</t>
        </r>
      </text>
    </comment>
    <comment ref="C41" authorId="0" shapeId="0">
      <text>
        <r>
          <rPr>
            <b/>
            <sz val="9"/>
            <color indexed="81"/>
            <rFont val="Tahoma"/>
            <family val="2"/>
          </rPr>
          <t>Chemical detective.</t>
        </r>
        <r>
          <rPr>
            <sz val="9"/>
            <color indexed="81"/>
            <rFont val="Tahoma"/>
            <family val="2"/>
          </rPr>
          <t xml:space="preserve"> Go online or to a library to research food additives and chemicals that are believed to contribute to anxiety and stress. See how many you can find in the foods you and your family eat. Talk to your family about limiting these foods and finding substitutes for them, and why it's important to your family's health.</t>
        </r>
      </text>
    </comment>
    <comment ref="C42" authorId="0" shapeId="0">
      <text>
        <r>
          <rPr>
            <b/>
            <sz val="9"/>
            <color indexed="81"/>
            <rFont val="Tahoma"/>
            <family val="2"/>
          </rPr>
          <t>Investigate how what you eat affects your sleep.</t>
        </r>
        <r>
          <rPr>
            <sz val="9"/>
            <color indexed="81"/>
            <rFont val="Tahoma"/>
            <family val="2"/>
          </rPr>
          <t xml:space="preserve"> Lack of sleep affects your ability to focus, your stress level, your weight…the list goes on and on. And research says that teens and tweens need more sleep than adults do and are more affected by lack of sleep than adults are. Check out how what you eat-and when you eat-can help you get better sleep.</t>
        </r>
      </text>
    </comment>
    <comment ref="C43" authorId="0" shapeId="0">
      <text>
        <r>
          <rPr>
            <b/>
            <sz val="9"/>
            <color indexed="81"/>
            <rFont val="Tahoma"/>
            <family val="2"/>
          </rPr>
          <t>Make an illustrated chart of snooze/lose foods.</t>
        </r>
        <r>
          <rPr>
            <sz val="9"/>
            <color indexed="81"/>
            <rFont val="Tahoma"/>
            <family val="2"/>
          </rPr>
          <t xml:space="preserve"> These are foods that help you sleep and those that keep you awake. Post it near your bed and keep a journal for a week to see what works for you and what doesn't.
FOR MORE FUN: Track your dreams for the week, too. Are they related to what you've been eating, or how much you sleep?</t>
        </r>
      </text>
    </comment>
    <comment ref="C44" authorId="0" shapeId="0">
      <text>
        <r>
          <rPr>
            <b/>
            <sz val="9"/>
            <color indexed="81"/>
            <rFont val="Tahoma"/>
            <family val="2"/>
          </rPr>
          <t>Take the two-week test.</t>
        </r>
        <r>
          <rPr>
            <sz val="9"/>
            <color indexed="81"/>
            <rFont val="Tahoma"/>
            <family val="2"/>
          </rPr>
          <t xml:space="preserve"> For two weeks, track the time you eat dinner, what and how much you eat at dinner and before bed, and how easy it is to get to sleep. Keep other variables the same-hit the sack at the same time, and exercise the same amount during the day. Do you notice that caffeine and high-sugar snacks before bed tweak your system?</t>
        </r>
      </text>
    </comment>
    <comment ref="C45" authorId="0" shapeId="0">
      <text>
        <r>
          <rPr>
            <b/>
            <sz val="9"/>
            <color indexed="81"/>
            <rFont val="Tahoma"/>
            <family val="2"/>
          </rPr>
          <t>REM it up.</t>
        </r>
        <r>
          <rPr>
            <sz val="9"/>
            <color indexed="81"/>
            <rFont val="Tahoma"/>
            <family val="2"/>
          </rPr>
          <t xml:space="preserve"> Look into the importance of rapid eye movement (REM) sleep. Many specialists stress the importance of uninterrupted sleep, which means not drinking after a certain amount of time so you won't have to get up to use the bathroom. Avoid drinking three hours before you got to bed of four nights in a row. Did you sleep better?</t>
        </r>
      </text>
    </comment>
    <comment ref="C46" authorId="0" shapeId="0">
      <text>
        <r>
          <rPr>
            <b/>
            <sz val="9"/>
            <color indexed="81"/>
            <rFont val="Tahoma"/>
            <family val="2"/>
          </rPr>
          <t>Look at how your diet affects your energy.</t>
        </r>
        <r>
          <rPr>
            <sz val="9"/>
            <color indexed="81"/>
            <rFont val="Tahoma"/>
            <family val="2"/>
          </rPr>
          <t xml:space="preserve"> Keeping energy up is all about keeping blood sugar steady-not up or down. For some people, eating whole foods and enough fiber and protein at each meal does the trick. For others, eating five or six small meals throughout the day works best.</t>
        </r>
      </text>
    </comment>
    <comment ref="C47" authorId="0" shapeId="0">
      <text>
        <r>
          <rPr>
            <b/>
            <sz val="9"/>
            <color indexed="81"/>
            <rFont val="Tahoma"/>
            <family val="2"/>
          </rPr>
          <t>Take a poll of friends and family.</t>
        </r>
        <r>
          <rPr>
            <sz val="9"/>
            <color indexed="81"/>
            <rFont val="Tahoma"/>
            <family val="2"/>
          </rPr>
          <t xml:space="preserve"> Ask them five questions about when they feel most energetic and how it seems to relate to what and when they've eaten. Now ask yourself the same questions. What conclusions or advice can you draw?</t>
        </r>
      </text>
    </comment>
    <comment ref="C48" authorId="0" shapeId="0">
      <text>
        <r>
          <rPr>
            <b/>
            <sz val="9"/>
            <color indexed="81"/>
            <rFont val="Tahoma"/>
            <family val="2"/>
          </rPr>
          <t>Do an exercise/energy experiment.</t>
        </r>
        <r>
          <rPr>
            <sz val="9"/>
            <color indexed="81"/>
            <rFont val="Tahoma"/>
            <family val="2"/>
          </rPr>
          <t xml:space="preserve"> There are times during the day-especially when you exercise-when getting food into your body fast is key. Make a list of 20 healthy foods you can make and eat quickly. Star those that are portable, and keep one or two in your backpack for a week. See which ones make you feel best before, during, and after your workouts!</t>
        </r>
      </text>
    </comment>
    <comment ref="C49" authorId="0" shapeId="0">
      <text>
        <r>
          <rPr>
            <b/>
            <sz val="9"/>
            <color indexed="81"/>
            <rFont val="Tahoma"/>
            <family val="2"/>
          </rPr>
          <t>Create a chart or blog post.</t>
        </r>
        <r>
          <rPr>
            <sz val="9"/>
            <color indexed="81"/>
            <rFont val="Tahoma"/>
            <family val="2"/>
          </rPr>
          <t xml:space="preserve"> Explain the ways the fiber and vitamins in five different fruits can help you stay energized and why.
FOR MORE FUN: Go apple-or berry-picking and make your chart about what you picked.</t>
        </r>
      </text>
    </comment>
    <comment ref="C53" authorId="0" shapeId="0">
      <text>
        <r>
          <rPr>
            <sz val="9"/>
            <color indexed="81"/>
            <rFont val="Tahoma"/>
            <family val="2"/>
          </rPr>
          <t>Here's your chance to try performing alone. If you're comfortable reading to friends or family, go for it! If you'd rather build your skills first, deliver one of these pieces in front of a mirror or into a recorder to hear how you sound. (You can see how much you've grown by comparing these practice runs with your final badge performance.)</t>
        </r>
      </text>
    </comment>
    <comment ref="C54" authorId="0" shapeId="0">
      <text>
        <r>
          <rPr>
            <b/>
            <sz val="9"/>
            <color indexed="81"/>
            <rFont val="Tahoma"/>
            <family val="2"/>
          </rPr>
          <t>Read aloud one monologue from three different plays.</t>
        </r>
        <r>
          <rPr>
            <sz val="9"/>
            <color indexed="81"/>
            <rFont val="Tahoma"/>
            <family val="2"/>
          </rPr>
          <t xml:space="preserve"> A monologue is a long, uninterrupted speech by one actor. Find three plays you like and choose a long part to read.</t>
        </r>
      </text>
    </comment>
    <comment ref="C55" authorId="0" shapeId="0">
      <text>
        <r>
          <rPr>
            <b/>
            <sz val="9"/>
            <color indexed="81"/>
            <rFont val="Tahoma"/>
            <family val="2"/>
          </rPr>
          <t>Read aloud two political speeches.</t>
        </r>
        <r>
          <rPr>
            <sz val="9"/>
            <color indexed="81"/>
            <rFont val="Tahoma"/>
            <family val="2"/>
          </rPr>
          <t xml:space="preserve"> Perhaps they could be about the same issues but from different viewpoints, or great speeches from history. The American Rhetoric website is a good resource.</t>
        </r>
      </text>
    </comment>
    <comment ref="C56" authorId="0" shapeId="0">
      <text>
        <r>
          <rPr>
            <b/>
            <sz val="9"/>
            <color indexed="81"/>
            <rFont val="Tahoma"/>
            <family val="2"/>
          </rPr>
          <t xml:space="preserve">Read aloud three poems or one short story. </t>
        </r>
        <r>
          <rPr>
            <sz val="9"/>
            <color indexed="81"/>
            <rFont val="Tahoma"/>
            <family val="2"/>
          </rPr>
          <t xml:space="preserve"> You can look for pieces performed at poetry jams or by famous storytellers.</t>
        </r>
      </text>
    </comment>
    <comment ref="C57" authorId="0" shapeId="0">
      <text>
        <r>
          <rPr>
            <sz val="9"/>
            <color indexed="81"/>
            <rFont val="Tahoma"/>
            <family val="2"/>
          </rPr>
          <t>Has a friend ever said, "I'm not mad at you," but you didn't believe them? It probably wasn't what they said, but how they said it. Woods are only part of a performance-facial expressions and body movements are just as important. Do at least one of these exercises, focusing on your face and body movements.</t>
        </r>
      </text>
    </comment>
    <comment ref="C58" authorId="0" shapeId="0">
      <text>
        <r>
          <rPr>
            <b/>
            <sz val="9"/>
            <color indexed="81"/>
            <rFont val="Tahoma"/>
            <family val="2"/>
          </rPr>
          <t>Get a group together and play charades.</t>
        </r>
        <r>
          <rPr>
            <sz val="9"/>
            <color indexed="81"/>
            <rFont val="Tahoma"/>
            <family val="2"/>
          </rPr>
          <t xml:space="preserve"> Take note of the clues you and others give that work and those that don't. During the game, be at least eight different things.</t>
        </r>
      </text>
    </comment>
    <comment ref="C59" authorId="0" shapeId="0">
      <text>
        <r>
          <rPr>
            <b/>
            <sz val="9"/>
            <color indexed="81"/>
            <rFont val="Tahoma"/>
            <family val="2"/>
          </rPr>
          <t>Videotape yourself miming one animal, one famous person, and one action.</t>
        </r>
        <r>
          <rPr>
            <sz val="9"/>
            <color indexed="81"/>
            <rFont val="Tahoma"/>
            <family val="2"/>
          </rPr>
          <t xml:space="preserve"> Watch it back to see if you were convincing in your role.
FOR MORE FUN: Make this a game to play with others!</t>
        </r>
      </text>
    </comment>
    <comment ref="C60" authorId="0" shapeId="0">
      <text>
        <r>
          <rPr>
            <b/>
            <sz val="9"/>
            <color indexed="81"/>
            <rFont val="Tahoma"/>
            <family val="2"/>
          </rPr>
          <t>Pretend an item is something else.</t>
        </r>
        <r>
          <rPr>
            <sz val="9"/>
            <color indexed="81"/>
            <rFont val="Tahoma"/>
            <family val="2"/>
          </rPr>
          <t xml:space="preserve"> Do this in a group: pick up a simple prop, such as a wooden spoon, a cardboard box, or a cup, and act as if it's something else. Each time the item is passed to a new person, it becomes a new thing, and the rest of the group guesses what it is. Use at least eight different props.</t>
        </r>
      </text>
    </comment>
    <comment ref="C61" authorId="0" shapeId="0">
      <text>
        <r>
          <rPr>
            <sz val="9"/>
            <color indexed="81"/>
            <rFont val="Tahoma"/>
            <family val="2"/>
          </rPr>
          <t>Get into more than the words-consider the emotion you're portraying, the inflection and tone, even the accent you might use. Practice projecting your voice so your audience can hear you clearly. When you do one of these exercises, record it to evaluate on your own, or do it for others and ask for feedback.</t>
        </r>
      </text>
    </comment>
    <comment ref="C62" authorId="0" shapeId="0">
      <text>
        <r>
          <rPr>
            <b/>
            <sz val="9"/>
            <color indexed="81"/>
            <rFont val="Tahoma"/>
            <family val="2"/>
          </rPr>
          <t>Repeat one word, one sentence, and one passage four times.</t>
        </r>
        <r>
          <rPr>
            <sz val="9"/>
            <color indexed="81"/>
            <rFont val="Tahoma"/>
            <family val="2"/>
          </rPr>
          <t xml:space="preserve"> Try to communicate a different emotion each of the four times you say them-for instance, excited, embarrassed, lonely, and surprised.
FOR MORE FUN: Pick examples that are difficult to say-words like "chiropractor" and "specificity." For sentences, what about tongue twisters? Passages might come from 19th-century political speeches.</t>
        </r>
      </text>
    </comment>
    <comment ref="C63" authorId="0" shapeId="0">
      <text>
        <r>
          <rPr>
            <b/>
            <sz val="9"/>
            <color indexed="81"/>
            <rFont val="Tahoma"/>
            <family val="2"/>
          </rPr>
          <t>Tell your own story, from birth until now, in 60 seconds.</t>
        </r>
        <r>
          <rPr>
            <sz val="9"/>
            <color indexed="81"/>
            <rFont val="Tahoma"/>
            <family val="2"/>
          </rPr>
          <t xml:space="preserve"> First, tell it as a simple story. Then use your tone and inflection to make it into a drama. Last make it a comedy!</t>
        </r>
      </text>
    </comment>
    <comment ref="C64" authorId="0" shapeId="0">
      <text>
        <r>
          <rPr>
            <b/>
            <sz val="9"/>
            <color indexed="81"/>
            <rFont val="Tahoma"/>
            <family val="2"/>
          </rPr>
          <t>Practice impressions of three famous people.</t>
        </r>
        <r>
          <rPr>
            <sz val="9"/>
            <color indexed="81"/>
            <rFont val="Tahoma"/>
            <family val="2"/>
          </rPr>
          <t xml:space="preserve"> Choose people you consider interesting. Find movies, interviews, or other media to listen to. Then observe each voice carefully. When does it rise and fall? Is it high and squeaky or low and deep?
FOR MORE FUN: Do the impressions for a group and see who can guess who you are!</t>
        </r>
      </text>
    </comment>
    <comment ref="C65" authorId="0" shapeId="0">
      <text>
        <r>
          <rPr>
            <sz val="9"/>
            <color indexed="81"/>
            <rFont val="Tahoma"/>
            <family val="2"/>
          </rPr>
          <t>Now that you're getting comfortable speaking, it's time to find something to say! Whether you choose an existing piece for this step or write your own, it should be at least 500 words.</t>
        </r>
      </text>
    </comment>
    <comment ref="C66" authorId="0" shapeId="0">
      <text>
        <r>
          <rPr>
            <b/>
            <sz val="9"/>
            <color indexed="81"/>
            <rFont val="Tahoma"/>
            <family val="2"/>
          </rPr>
          <t>Write a speech about something you believe in.</t>
        </r>
        <r>
          <rPr>
            <sz val="9"/>
            <color indexed="81"/>
            <rFont val="Tahoma"/>
            <family val="2"/>
          </rPr>
          <t xml:space="preserve"> In this case, the character you're playing is you. The focus is your message. Do you want to persuade your audience to support a cause or to take action? What kind of tone should you use? How can you couple your voice and gestures to educate and inspire?</t>
        </r>
      </text>
    </comment>
    <comment ref="C67" authorId="0" shapeId="0">
      <text>
        <r>
          <rPr>
            <b/>
            <sz val="9"/>
            <color indexed="81"/>
            <rFont val="Tahoma"/>
            <family val="2"/>
          </rPr>
          <t>Create a piece for a character.</t>
        </r>
        <r>
          <rPr>
            <sz val="9"/>
            <color indexed="81"/>
            <rFont val="Tahoma"/>
            <family val="2"/>
          </rPr>
          <t xml:space="preserve"> Choose a character you'd like to play and write a monologue as if you were that character. Maybe you'd like to be Queen Victoria, a TV news reporter, or a super-confident hip-hop star with a great cause. You can take on any role you like, so let your imagination go wild!</t>
        </r>
      </text>
    </comment>
    <comment ref="C68" authorId="0" shapeId="0">
      <text>
        <r>
          <rPr>
            <b/>
            <sz val="9"/>
            <color indexed="81"/>
            <rFont val="Tahoma"/>
            <family val="2"/>
          </rPr>
          <t>Pick an existing piece.</t>
        </r>
        <r>
          <rPr>
            <sz val="9"/>
            <color indexed="81"/>
            <rFont val="Tahoma"/>
            <family val="2"/>
          </rPr>
          <t xml:space="preserve"> You can find monologues in many plays, or you could choose a passage from a story you love. Although you haven't written it, you'll bring it to life, so you'll have to think about pacing, voice, and gestures. If you want to perform a published piece, be sure to ask a drama teacher if you need to pay royalties. (These are fees play-publishing companies charge for use of their material.)</t>
        </r>
      </text>
    </comment>
    <comment ref="C69" authorId="0" shapeId="0">
      <text>
        <r>
          <rPr>
            <sz val="9"/>
            <color indexed="81"/>
            <rFont val="Tahoma"/>
            <family val="2"/>
          </rPr>
          <t>Make it big or keep it small-it's time to get in the spotlight!</t>
        </r>
      </text>
    </comment>
    <comment ref="C70" authorId="0" shapeId="0">
      <text>
        <r>
          <rPr>
            <b/>
            <sz val="9"/>
            <color indexed="81"/>
            <rFont val="Tahoma"/>
            <family val="2"/>
          </rPr>
          <t>Create a theater in your own home.</t>
        </r>
        <r>
          <rPr>
            <sz val="9"/>
            <color indexed="81"/>
            <rFont val="Tahoma"/>
            <family val="2"/>
          </rPr>
          <t xml:space="preserve"> Perform for Girl Scout friends or family.</t>
        </r>
      </text>
    </comment>
    <comment ref="C71" authorId="0" shapeId="0">
      <text>
        <r>
          <rPr>
            <b/>
            <sz val="9"/>
            <color indexed="81"/>
            <rFont val="Tahoma"/>
            <family val="2"/>
          </rPr>
          <t>Perform at school.</t>
        </r>
        <r>
          <rPr>
            <sz val="9"/>
            <color indexed="81"/>
            <rFont val="Tahoma"/>
            <family val="2"/>
          </rPr>
          <t xml:space="preserve"> Ask your teacher if you can perform in front of the class, perhaps for extra credit. If you're feeling brave and have prepared a speech you want the student body to hear, perhaps you can speak at an assembly.</t>
        </r>
      </text>
    </comment>
    <comment ref="C72" authorId="0" shapeId="0">
      <text>
        <r>
          <rPr>
            <b/>
            <sz val="9"/>
            <color indexed="81"/>
            <rFont val="Tahoma"/>
            <family val="2"/>
          </rPr>
          <t>Go to your audience.</t>
        </r>
        <r>
          <rPr>
            <sz val="9"/>
            <color indexed="81"/>
            <rFont val="Tahoma"/>
            <family val="2"/>
          </rPr>
          <t xml:space="preserve"> Depending on your topic, there could be a particular group you'd like to educate and inspire. Take your show to them!</t>
        </r>
      </text>
    </comment>
    <comment ref="C76" authorId="0" shapeId="0">
      <text>
        <r>
          <rPr>
            <sz val="9"/>
            <color indexed="81"/>
            <rFont val="Tahoma"/>
            <family val="2"/>
          </rPr>
          <t xml:space="preserve">What would make you happiest? Money? Cool clothes? Living in a mansion on a tropical island? Such things may make you happy for a while, but science shows they aren't what keep you happy in the long run. What is? Pleasure, engagement, and meaning (see the box for more information). In this step, practice getting more engagement and meaning in your daily life. Do one of these choices for </t>
        </r>
        <r>
          <rPr>
            <b/>
            <sz val="9"/>
            <color indexed="81"/>
            <rFont val="Tahoma"/>
            <family val="2"/>
          </rPr>
          <t>two weeks</t>
        </r>
        <r>
          <rPr>
            <sz val="9"/>
            <color indexed="81"/>
            <rFont val="Tahoma"/>
            <family val="2"/>
          </rPr>
          <t>.</t>
        </r>
      </text>
    </comment>
    <comment ref="C77" authorId="0" shapeId="0">
      <text>
        <r>
          <rPr>
            <b/>
            <sz val="9"/>
            <color indexed="81"/>
            <rFont val="Tahoma"/>
            <family val="2"/>
          </rPr>
          <t>Get into a state of "flow."</t>
        </r>
        <r>
          <rPr>
            <sz val="9"/>
            <color indexed="81"/>
            <rFont val="Tahoma"/>
            <family val="2"/>
          </rPr>
          <t xml:space="preserve"> When you hit your flow, you're really into whatever you're doing. You get so focused that you might not notice time flying by! Try getting into the flow of playing a sport, reading a great story, or doing a cool craft project for at least a half hour each day.</t>
        </r>
      </text>
    </comment>
    <comment ref="C78" authorId="0" shapeId="0">
      <text>
        <r>
          <rPr>
            <b/>
            <sz val="9"/>
            <color indexed="81"/>
            <rFont val="Tahoma"/>
            <family val="2"/>
          </rPr>
          <t>Count three blessings.</t>
        </r>
        <r>
          <rPr>
            <sz val="9"/>
            <color indexed="81"/>
            <rFont val="Tahoma"/>
            <family val="2"/>
          </rPr>
          <t xml:space="preserve"> In a gratitude journal or in a video or audio recording, write down, draw, or record three things that went well each day and why you consider them blessings.</t>
        </r>
      </text>
    </comment>
    <comment ref="C79" authorId="0" shapeId="0">
      <text>
        <r>
          <rPr>
            <b/>
            <sz val="9"/>
            <color indexed="81"/>
            <rFont val="Tahoma"/>
            <family val="2"/>
          </rPr>
          <t>Stop and smell the roses!</t>
        </r>
        <r>
          <rPr>
            <sz val="9"/>
            <color indexed="81"/>
            <rFont val="Tahoma"/>
            <family val="2"/>
          </rPr>
          <t xml:space="preserve"> Pay attention to the little things that make you happy. Try taking mental photographs of the things you love throughout your day-it might be a pretty sunset, a fuzzy dog, or a food that tastes really good. Record three to five things every day.</t>
        </r>
      </text>
    </comment>
    <comment ref="C80" authorId="0" shapeId="0">
      <text>
        <r>
          <rPr>
            <sz val="9"/>
            <color indexed="81"/>
            <rFont val="Tahoma"/>
            <family val="2"/>
          </rPr>
          <t xml:space="preserve">Sometimes you can't change what happens in your day, but you can change how you react to it. Scientists say that people who stay positive, or are "optimistic," are happier, even if more bad things happen to them! Choose one of these ideas, and use it for </t>
        </r>
        <r>
          <rPr>
            <b/>
            <sz val="9"/>
            <color indexed="81"/>
            <rFont val="Tahoma"/>
            <family val="2"/>
          </rPr>
          <t>two weeks</t>
        </r>
        <r>
          <rPr>
            <sz val="9"/>
            <color indexed="81"/>
            <rFont val="Tahoma"/>
            <family val="2"/>
          </rPr>
          <t xml:space="preserve"> each time something happens that upsets you. Don't forget to track your results!</t>
        </r>
      </text>
    </comment>
    <comment ref="C81" authorId="0" shapeId="0">
      <text>
        <r>
          <rPr>
            <b/>
            <sz val="9"/>
            <color indexed="81"/>
            <rFont val="Tahoma"/>
            <family val="2"/>
          </rPr>
          <t>Focus on what's realistic.</t>
        </r>
        <r>
          <rPr>
            <sz val="9"/>
            <color indexed="81"/>
            <rFont val="Tahoma"/>
            <family val="2"/>
          </rPr>
          <t xml:space="preserve"> Sometimes our worries make us focus on the very worst outcome, even when that's pretty unlikely to happen. During your two weeks, when you start to feel negative about something that's coming up, write down what you think the worst part could be, what the best part could be, and what you think will most likely happen. When you look at all sides realistically, does it help you feel more comfortable?</t>
        </r>
      </text>
    </comment>
    <comment ref="C82" authorId="0" shapeId="0">
      <text>
        <r>
          <rPr>
            <b/>
            <sz val="9"/>
            <color indexed="81"/>
            <rFont val="Tahoma"/>
            <family val="2"/>
          </rPr>
          <t>Try to use your strengths.</t>
        </r>
        <r>
          <rPr>
            <sz val="9"/>
            <color indexed="81"/>
            <rFont val="Tahoma"/>
            <family val="2"/>
          </rPr>
          <t xml:space="preserve"> Maybe you're good at listening, a whiz at math, or have a great sense of humor (see page 4). Make a list of all your strengths. (If you're having a hard time thinking of them, ask your friends what they are!) Then, when you have to face something tough in the next two weeks, focus on what you're good at and think of how you could use one of your strengths.
FOR MORE FUN: With a trusted adult, go to www.authentichappiness.org and try their VIA Strength Survey for Children (8-17) to see what science says your strengths are.</t>
        </r>
      </text>
    </comment>
    <comment ref="C83" authorId="0" shapeId="0">
      <text>
        <r>
          <rPr>
            <b/>
            <sz val="9"/>
            <color indexed="81"/>
            <rFont val="Tahoma"/>
            <family val="2"/>
          </rPr>
          <t>Be happy for others.</t>
        </r>
        <r>
          <rPr>
            <sz val="9"/>
            <color indexed="81"/>
            <rFont val="Tahoma"/>
            <family val="2"/>
          </rPr>
          <t xml:space="preserve"> Scientists say that if you celebrate with someone, you'll be happier. So when a friend or family member tells you about something great in their lives, pay attention and try to be happy for them-even if you're busy or a little jealous. Celebrate with some kind words, by asking more about what's happening, or even giving a short speech in their honor. See how you feel-are you more positive about your own situation?</t>
        </r>
      </text>
    </comment>
    <comment ref="C84" authorId="0" shapeId="0">
      <text>
        <r>
          <rPr>
            <sz val="9"/>
            <color indexed="81"/>
            <rFont val="Tahoma"/>
            <family val="2"/>
          </rPr>
          <t>One of the most common ways to find engagement and meaning is in our relationships. A good way for you to be happy on the inside is to care about others and focus on relationships with people on the outside. In steps 1 and 2, you worked on yourself, so now it's time to work on your relationships with others. Do one of these activities at least twice so you'll know if it works for you. Record the results in your journal.</t>
        </r>
      </text>
    </comment>
    <comment ref="C85" authorId="0" shapeId="0">
      <text>
        <r>
          <rPr>
            <b/>
            <sz val="9"/>
            <color indexed="81"/>
            <rFont val="Tahoma"/>
            <family val="2"/>
          </rPr>
          <t>Make a gratitude visit.</t>
        </r>
        <r>
          <rPr>
            <sz val="9"/>
            <color indexed="81"/>
            <rFont val="Tahoma"/>
            <family val="2"/>
          </rPr>
          <t xml:space="preserve"> Thank a mentor, friend, teacher, coach, or family member who has helped you in some way. Visit them face-to-face, and tell them why you're thanking them and how they helped. After you have done that, ask yourself how you feel. What was hard or easy about this? How long did the effect last.</t>
        </r>
      </text>
    </comment>
    <comment ref="C86" authorId="0" shapeId="0">
      <text>
        <r>
          <rPr>
            <b/>
            <sz val="9"/>
            <color indexed="81"/>
            <rFont val="Tahoma"/>
            <family val="2"/>
          </rPr>
          <t>Write a forgiveness letter.</t>
        </r>
        <r>
          <rPr>
            <sz val="9"/>
            <color indexed="81"/>
            <rFont val="Tahoma"/>
            <family val="2"/>
          </rPr>
          <t xml:space="preserve"> In a handwritten note to a mentor, friend, teacher, coach, or family member, ask them to forgive you for something you might have done wrong. If you stop feeling bad about what you did, the science of happiness says you'll be happier. Send the letter and see how you feel. What was hard or easy about this? How long did the feeling last?</t>
        </r>
      </text>
    </comment>
    <comment ref="C87" authorId="0" shapeId="0">
      <text>
        <r>
          <rPr>
            <b/>
            <sz val="9"/>
            <color indexed="81"/>
            <rFont val="Tahoma"/>
            <family val="2"/>
          </rPr>
          <t>Make something meaningful.</t>
        </r>
        <r>
          <rPr>
            <sz val="9"/>
            <color indexed="81"/>
            <rFont val="Tahoma"/>
            <family val="2"/>
          </rPr>
          <t xml:space="preserve"> Make a collage, video, or painting that shows how much someone means to you. Explain to them why you made it and what it means. Once you give it to them, see how you feel. What was hard or easy about this? How long did the feeling last?</t>
        </r>
      </text>
    </comment>
    <comment ref="C88" authorId="0" shapeId="0">
      <text>
        <r>
          <rPr>
            <sz val="9"/>
            <color indexed="81"/>
            <rFont val="Tahoma"/>
            <family val="2"/>
          </rPr>
          <t>The science of how you think, or psychology, used to focus only on mental illnesses. Now scientists also try to find out what makes people stay well-just as exercising keeps your body strong, staying happy keeps your spirit strong. So "positive psychologists" test people's happiness. In this step, do your own experiment to test the happiness of a group. Share your results so the whole group can be happier!</t>
        </r>
      </text>
    </comment>
    <comment ref="C89" authorId="0" shapeId="0">
      <text>
        <r>
          <rPr>
            <b/>
            <sz val="9"/>
            <color indexed="81"/>
            <rFont val="Tahoma"/>
            <family val="2"/>
          </rPr>
          <t>Design your own five-question happiness survey.</t>
        </r>
        <r>
          <rPr>
            <sz val="9"/>
            <color indexed="81"/>
            <rFont val="Tahoma"/>
            <family val="2"/>
          </rPr>
          <t xml:space="preserve"> Happiness surveys usually include statements that subjects agree or disagree with on a scale. Use what you've learned about happiness to make some statements for your survey (see the box for tips). Give it to a group of friends-maybe you can help them find their strengths, point out where they might be more optimistic, or share the power of gratitude!</t>
        </r>
      </text>
    </comment>
    <comment ref="C90" authorId="0" shapeId="0">
      <text>
        <r>
          <rPr>
            <b/>
            <sz val="9"/>
            <color indexed="81"/>
            <rFont val="Tahoma"/>
            <family val="2"/>
          </rPr>
          <t>Try quick polling.</t>
        </r>
        <r>
          <rPr>
            <sz val="9"/>
            <color indexed="81"/>
            <rFont val="Tahoma"/>
            <family val="2"/>
          </rPr>
          <t xml:space="preserve"> Through e-mail, IM, texts, or verbal questions, ask 10 schoolmates or Girl Scout sisters to rate how happy they feel at three different moments through the day on a scale of 1 to 5, with 5 being very happy and 1 meaning they're not happy at all. Also, ask them what they are doing at each moment and who they're with. The science says if they're doing something they find meaningful with people they care about, they'll be happier than if they're alone or disinterested. Is that true for your group? Afterward, make a chart to share with your friends. Explain what you measured, and share ideas about what could make them even happier. (If you're going online for this choice, remember to do so with an adult!)</t>
        </r>
      </text>
    </comment>
    <comment ref="C91" authorId="0" shapeId="0">
      <text>
        <r>
          <rPr>
            <b/>
            <sz val="9"/>
            <color indexed="81"/>
            <rFont val="Tahoma"/>
            <family val="2"/>
          </rPr>
          <t>Focus on one friend.</t>
        </r>
        <r>
          <rPr>
            <sz val="9"/>
            <color indexed="81"/>
            <rFont val="Tahoma"/>
            <family val="2"/>
          </rPr>
          <t xml:space="preserve"> Talk to a friend who seems sad, and ask if you can help them become happier with what you've learned. Suggest an activity to do together, and try one of the tips for being happy. For example, you could help them find their strengths or count their own blessings. Which tip helped them feel better?</t>
        </r>
      </text>
    </comment>
    <comment ref="C92" authorId="0" shapeId="0">
      <text>
        <r>
          <rPr>
            <sz val="9"/>
            <color indexed="81"/>
            <rFont val="Tahoma"/>
            <family val="2"/>
          </rPr>
          <t>Now that you're becoming an expert in what makes you happy, take what you've learned about yourself and put it into action. Look back over your journal and use your notes as you do this step.</t>
        </r>
      </text>
    </comment>
    <comment ref="C93" authorId="0" shapeId="0">
      <text>
        <r>
          <rPr>
            <b/>
            <sz val="9"/>
            <color indexed="81"/>
            <rFont val="Tahoma"/>
            <family val="2"/>
          </rPr>
          <t>Find a happiness helper.</t>
        </r>
        <r>
          <rPr>
            <sz val="9"/>
            <color indexed="81"/>
            <rFont val="Tahoma"/>
            <family val="2"/>
          </rPr>
          <t xml:space="preserve"> Share what you discovered with a friend or family member, and together make a list of five ways that person can help you stay happy. In the process, list five things that make your helper happy, too-so you can look out for each other's happiness!
FOR MORE FUN: Create a Happiness Club! You might include a happiness check-in at the beginning of your Cadette meeting or find friends who want to support each other in finding pleasure, engagement, and meaning in their lives.</t>
        </r>
      </text>
    </comment>
    <comment ref="C94" authorId="0" shapeId="0">
      <text>
        <r>
          <rPr>
            <b/>
            <sz val="9"/>
            <color indexed="81"/>
            <rFont val="Tahoma"/>
            <family val="2"/>
          </rPr>
          <t>Create an inspiration collage with the five top tips that help you stay happy.</t>
        </r>
        <r>
          <rPr>
            <sz val="9"/>
            <color indexed="81"/>
            <rFont val="Tahoma"/>
            <family val="2"/>
          </rPr>
          <t xml:space="preserve"> Hang it beside your desk or bed or post it in your locker-wherever it's most helpful to you.</t>
        </r>
      </text>
    </comment>
    <comment ref="C95" authorId="0" shapeId="0">
      <text>
        <r>
          <rPr>
            <b/>
            <sz val="9"/>
            <color indexed="81"/>
            <rFont val="Tahoma"/>
            <family val="2"/>
          </rPr>
          <t>Create a Bliss Box.</t>
        </r>
        <r>
          <rPr>
            <sz val="9"/>
            <color indexed="81"/>
            <rFont val="Tahoma"/>
            <family val="2"/>
          </rPr>
          <t xml:space="preserve"> Write the happiest moments from your journal on scraps of paper-an activity you were doing, a reason you're thankful, something a friend said, or one of your strengths. Then search for photos, quotes, souvenirs-anything that will make you smile. Now put them all into your Bliss Box. When you start to feel down, open it up and read your happy moments! Keep adding to it as what makes you happy changes.
FOR MORE FUN: Start a family or group Bliss Box to remind others why they should stay happy. You could use it to leave positive notes for others, which will make you feel good, too. Then anyone can open the box when they need to lift their spirits.</t>
        </r>
      </text>
    </comment>
    <comment ref="C99" authorId="0" shapeId="0">
      <text>
        <r>
          <rPr>
            <sz val="9"/>
            <color indexed="81"/>
            <rFont val="Tahoma"/>
            <family val="2"/>
          </rPr>
          <t>In this step, think about the movies or television show you love most. Then examine them for clues as to what makes them work. Look beyond the actors, and focus instead on the characters' words, the scenery changes, and the situations the screenwriter puts the characters through-and how all three elements work together.</t>
        </r>
      </text>
    </comment>
    <comment ref="C100" authorId="0" shapeId="0">
      <text>
        <r>
          <rPr>
            <b/>
            <sz val="9"/>
            <color indexed="81"/>
            <rFont val="Tahoma"/>
            <family val="2"/>
          </rPr>
          <t>Watch one movie or three shows in your favorite genre.</t>
        </r>
        <r>
          <rPr>
            <sz val="9"/>
            <color indexed="81"/>
            <rFont val="Tahoma"/>
            <family val="2"/>
          </rPr>
          <t xml:space="preserve"> (A genre is a category, like adventure, comedy, or drama.) Take notes on how at least three elements, such as the ones mentioned above, make things entertaining. Refer to them for inspiration while working on your own script.
FOR MORE FUN: Analyze one movie or three shows you </t>
        </r>
        <r>
          <rPr>
            <i/>
            <sz val="9"/>
            <color indexed="81"/>
            <rFont val="Tahoma"/>
            <family val="2"/>
          </rPr>
          <t>don't</t>
        </r>
        <r>
          <rPr>
            <sz val="9"/>
            <color indexed="81"/>
            <rFont val="Tahoma"/>
            <family val="2"/>
          </rPr>
          <t xml:space="preserve"> find entertaining. Looking at what doesn't work can be as helpful as concentrating on what does. If you could remake a film or show to make it more entertaining, what would you do differently? Add a talking cat? Make the main character obsessed with chocolate?</t>
        </r>
      </text>
    </comment>
    <comment ref="C101" authorId="0" shapeId="0">
      <text>
        <r>
          <rPr>
            <b/>
            <sz val="9"/>
            <color indexed="81"/>
            <rFont val="Tahoma"/>
            <family val="2"/>
          </rPr>
          <t>Host a script-dissection party with friends.</t>
        </r>
        <r>
          <rPr>
            <sz val="9"/>
            <color indexed="81"/>
            <rFont val="Tahoma"/>
            <family val="2"/>
          </rPr>
          <t xml:space="preserve"> Watch one movie or three shows in the same genre, then discuss and write down what everyone likes and doesn't like about the script.</t>
        </r>
      </text>
    </comment>
    <comment ref="C102" authorId="0" shapeId="0">
      <text>
        <r>
          <rPr>
            <b/>
            <sz val="9"/>
            <color indexed="81"/>
            <rFont val="Tahoma"/>
            <family val="2"/>
          </rPr>
          <t>Read two scripts.</t>
        </r>
        <r>
          <rPr>
            <sz val="9"/>
            <color indexed="81"/>
            <rFont val="Tahoma"/>
            <family val="2"/>
          </rPr>
          <t xml:space="preserve"> What better way to learn the craft of writing for the screen than by reading a real script? Look for the scripts of your favorite shows or movies, or scripts from shows you've never seen. Ask a librarian for help, or team up with an adult to look online. You can also find examples in books about screenwriting!</t>
        </r>
      </text>
    </comment>
    <comment ref="C103" authorId="0" shapeId="0">
      <text>
        <r>
          <rPr>
            <sz val="9"/>
            <color indexed="81"/>
            <rFont val="Tahoma"/>
            <family val="2"/>
          </rPr>
          <t>Most tales have a beginning that introduces the situation, a middle that builds on the story until it reaches a climax, and an ending that shows how everything turns out. Before you can write any of these pieces, you need a basic idea to build your script around.</t>
        </r>
      </text>
    </comment>
    <comment ref="C104" authorId="0" shapeId="0">
      <text>
        <r>
          <rPr>
            <b/>
            <sz val="9"/>
            <color indexed="81"/>
            <rFont val="Tahoma"/>
            <family val="2"/>
          </rPr>
          <t>Look into your own life.</t>
        </r>
        <r>
          <rPr>
            <sz val="9"/>
            <color indexed="81"/>
            <rFont val="Tahoma"/>
            <family val="2"/>
          </rPr>
          <t xml:space="preserve"> Have you had an adventure that could be made into a movie? Did something hysterically funny happen at school? Is there a great family story your relatives tell every time they get together? Any of these could be the seed of a great script.</t>
        </r>
      </text>
    </comment>
    <comment ref="C105" authorId="0" shapeId="0">
      <text>
        <r>
          <rPr>
            <b/>
            <sz val="9"/>
            <color indexed="81"/>
            <rFont val="Tahoma"/>
            <family val="2"/>
          </rPr>
          <t>Add to a story you already know.</t>
        </r>
        <r>
          <rPr>
            <sz val="9"/>
            <color indexed="81"/>
            <rFont val="Tahoma"/>
            <family val="2"/>
          </rPr>
          <t xml:space="preserve"> Choose a fairy tale, book, or nursery rhyme and tell how the characters got there or what happened later. How did the old woman end up living in a shoe? After Dorothy, who was the next adventurer in the land of Oz?</t>
        </r>
      </text>
    </comment>
    <comment ref="C106" authorId="0" shapeId="0">
      <text>
        <r>
          <rPr>
            <b/>
            <sz val="9"/>
            <color indexed="81"/>
            <rFont val="Tahoma"/>
            <family val="2"/>
          </rPr>
          <t>Play Story Maker.</t>
        </r>
        <r>
          <rPr>
            <sz val="9"/>
            <color indexed="81"/>
            <rFont val="Tahoma"/>
            <family val="2"/>
          </rPr>
          <t xml:space="preserve"> Divide at least 24 index cards or slips of paper into two piles, one for characters and one for situations/settings. Write an idea on each (you can start with the ideas in the chart). Then draw two from the character pile and one from the situations/settings pile and see if they spark any story ideas.</t>
        </r>
      </text>
    </comment>
    <comment ref="C107" authorId="0" shapeId="0">
      <text>
        <r>
          <rPr>
            <sz val="9"/>
            <color indexed="81"/>
            <rFont val="Tahoma"/>
            <family val="2"/>
          </rPr>
          <t>Whatever your story idea, you'll need a protagonist and an antagonist. Get to know them by writing a one-page description of each. Use one of these choices to add details, from their hobbies to their jobs to their postures and the sound of their voices. The boxes at the bottom of the page might help you get started.</t>
        </r>
      </text>
    </comment>
    <comment ref="C108" authorId="0" shapeId="0">
      <text>
        <r>
          <rPr>
            <b/>
            <sz val="9"/>
            <color indexed="81"/>
            <rFont val="Tahoma"/>
            <family val="2"/>
          </rPr>
          <t>Spend some time people watching.</t>
        </r>
        <r>
          <rPr>
            <sz val="9"/>
            <color indexed="81"/>
            <rFont val="Tahoma"/>
            <family val="2"/>
          </rPr>
          <t xml:space="preserve"> Take notes on what people wear, how they act, and what they say at school, the library, a coffee shop, or a park. Then, choose three or four details from your observations to make part of your characters' personalities and life stories.</t>
        </r>
      </text>
    </comment>
    <comment ref="C109" authorId="0" shapeId="0">
      <text>
        <r>
          <rPr>
            <b/>
            <sz val="9"/>
            <color indexed="81"/>
            <rFont val="Tahoma"/>
            <family val="2"/>
          </rPr>
          <t>Exaggerate details about people you're familiar with.</t>
        </r>
        <r>
          <rPr>
            <sz val="9"/>
            <color indexed="81"/>
            <rFont val="Tahoma"/>
            <family val="2"/>
          </rPr>
          <t xml:space="preserve"> Perhaps you know someone who loves red; maybe your character wears only red velvet suits. Or your local newscaster speaks loudly-your character might insist on speaking through a megaphone wherever she goes.</t>
        </r>
      </text>
    </comment>
    <comment ref="C110" authorId="0" shapeId="0">
      <text>
        <r>
          <rPr>
            <b/>
            <sz val="9"/>
            <color indexed="81"/>
            <rFont val="Tahoma"/>
            <family val="2"/>
          </rPr>
          <t>Mix and match.</t>
        </r>
        <r>
          <rPr>
            <sz val="9"/>
            <color indexed="81"/>
            <rFont val="Tahoma"/>
            <family val="2"/>
          </rPr>
          <t xml:space="preserve"> Take three aspects of people or characters you know and combine them to round out your characters. Your protagonist could have a celebrity's curly hair, a friend's dream of being a pilot, and a neighbor's habit of eating a peanut butter sandwich every day at noon.</t>
        </r>
      </text>
    </comment>
    <comment ref="C111" authorId="0" shapeId="0">
      <text>
        <r>
          <rPr>
            <sz val="9"/>
            <color indexed="81"/>
            <rFont val="Tahoma"/>
            <family val="2"/>
          </rPr>
          <t>You have a story idea and characters. Now you need a plot! A plot is an outline of the situations your protagonist will face. A protagonist's circumstances generally grow more dire as the story unfolds toward the climax, where the protagonist faces their most difficult challenge. (That challenge usually involves something the antagonist said or did!) The chart on page 6 will help you with this step.</t>
        </r>
      </text>
    </comment>
    <comment ref="C112" authorId="0" shapeId="0">
      <text>
        <r>
          <rPr>
            <b/>
            <sz val="9"/>
            <color indexed="81"/>
            <rFont val="Tahoma"/>
            <family val="2"/>
          </rPr>
          <t>Fill out the worksheet using your imagination.</t>
        </r>
        <r>
          <rPr>
            <sz val="9"/>
            <color indexed="81"/>
            <rFont val="Tahoma"/>
            <family val="2"/>
          </rPr>
          <t xml:space="preserve"> Challenge yourself to find all the plot twists in the creative corners of your mind.</t>
        </r>
      </text>
    </comment>
    <comment ref="C113" authorId="0" shapeId="0">
      <text>
        <r>
          <rPr>
            <b/>
            <sz val="9"/>
            <color indexed="81"/>
            <rFont val="Tahoma"/>
            <family val="2"/>
          </rPr>
          <t>Find plot twists in the news.</t>
        </r>
        <r>
          <rPr>
            <sz val="9"/>
            <color indexed="81"/>
            <rFont val="Tahoma"/>
            <family val="2"/>
          </rPr>
          <t xml:space="preserve"> How are protagonists and antagonists acting and reacting in newspapers or magazines? Collect three editions and hunt through their pages for plot ideas.</t>
        </r>
      </text>
    </comment>
    <comment ref="C114" authorId="0" shapeId="0">
      <text>
        <r>
          <rPr>
            <b/>
            <sz val="9"/>
            <color indexed="81"/>
            <rFont val="Tahoma"/>
            <family val="2"/>
          </rPr>
          <t>Use plot twists from a familiar story.</t>
        </r>
        <r>
          <rPr>
            <sz val="9"/>
            <color indexed="81"/>
            <rFont val="Tahoma"/>
            <family val="2"/>
          </rPr>
          <t xml:space="preserve"> Think about the twists from other stories. In </t>
        </r>
        <r>
          <rPr>
            <i/>
            <sz val="9"/>
            <color indexed="81"/>
            <rFont val="Tahoma"/>
            <family val="2"/>
          </rPr>
          <t>Romeo and Juliet</t>
        </r>
        <r>
          <rPr>
            <sz val="9"/>
            <color indexed="81"/>
            <rFont val="Tahoma"/>
            <family val="2"/>
          </rPr>
          <t xml:space="preserve">, Romeo misses a very important message from Juliet. In </t>
        </r>
        <r>
          <rPr>
            <i/>
            <sz val="9"/>
            <color indexed="81"/>
            <rFont val="Tahoma"/>
            <family val="2"/>
          </rPr>
          <t>Up</t>
        </r>
        <r>
          <rPr>
            <sz val="9"/>
            <color indexed="81"/>
            <rFont val="Tahoma"/>
            <family val="2"/>
          </rPr>
          <t>, a boy accidentally ends up in a flying house. You could even pull twists from two or three different stories.</t>
        </r>
      </text>
    </comment>
    <comment ref="C115" authorId="0" shapeId="0">
      <text>
        <r>
          <rPr>
            <sz val="9"/>
            <color indexed="81"/>
            <rFont val="Tahoma"/>
            <family val="2"/>
          </rPr>
          <t>It's time to put everything together! Screenplays include not only dialogue, but also descriptions of action that clarify how the scene is intended to look on-screen. See the example below for what details to include. Then pick one choice and write your script.</t>
        </r>
      </text>
    </comment>
    <comment ref="C116" authorId="0" shapeId="0">
      <text>
        <r>
          <rPr>
            <b/>
            <sz val="9"/>
            <color indexed="81"/>
            <rFont val="Tahoma"/>
            <family val="2"/>
          </rPr>
          <t>Work solo.</t>
        </r>
        <r>
          <rPr>
            <sz val="9"/>
            <color indexed="81"/>
            <rFont val="Tahoma"/>
            <family val="2"/>
          </rPr>
          <t xml:space="preserve"> Some writers prefer to work their magic alone! If that's you, share your script when you're finished, perhaps by reading it aloud at a group meeting. You could ask other girls to read the different parts.</t>
        </r>
      </text>
    </comment>
    <comment ref="C117" authorId="0" shapeId="0">
      <text>
        <r>
          <rPr>
            <b/>
            <sz val="9"/>
            <color indexed="81"/>
            <rFont val="Tahoma"/>
            <family val="2"/>
          </rPr>
          <t>Work with a friend.</t>
        </r>
        <r>
          <rPr>
            <sz val="9"/>
            <color indexed="81"/>
            <rFont val="Tahoma"/>
            <family val="2"/>
          </rPr>
          <t xml:space="preserve"> Two minds can take creativity to a whole new level-and it's fun to try out dialogue as you go along. If your friend is another Cadette earning her Screenwriter badge, try to write a 24-page script.</t>
        </r>
      </text>
    </comment>
    <comment ref="C118" authorId="0" shapeId="0">
      <text>
        <r>
          <rPr>
            <b/>
            <sz val="9"/>
            <color indexed="81"/>
            <rFont val="Tahoma"/>
            <family val="2"/>
          </rPr>
          <t>Work with a mentor.</t>
        </r>
        <r>
          <rPr>
            <sz val="9"/>
            <color indexed="81"/>
            <rFont val="Tahoma"/>
            <family val="2"/>
          </rPr>
          <t xml:space="preserve"> Perhaps a playwright, director, or actor; an English or drama teacher; or a film or drama student at a local college would be willing to help? Ask your mentor to give you feedback on your pages.</t>
        </r>
      </text>
    </comment>
    <comment ref="C123" authorId="0" shapeId="0">
      <text>
        <r>
          <rPr>
            <sz val="9"/>
            <color indexed="81"/>
            <rFont val="Tahoma"/>
            <family val="2"/>
          </rPr>
          <t>Since they were scratching figures into clay with sticks, humans have been creating and preserving documents. The invention of paper made the possibilities seemingly endless, and today artists make book covers by recycling everything from bottle caps and cereal boxes to leather clothes and license plates. Dive into the art of bookbinding!</t>
        </r>
      </text>
    </comment>
    <comment ref="C124" authorId="0" shapeId="0">
      <text>
        <r>
          <rPr>
            <b/>
            <sz val="9"/>
            <color indexed="81"/>
            <rFont val="Tahoma"/>
            <family val="2"/>
          </rPr>
          <t>Survey a book collection.</t>
        </r>
        <r>
          <rPr>
            <sz val="9"/>
            <color indexed="81"/>
            <rFont val="Tahoma"/>
            <family val="2"/>
          </rPr>
          <t xml:space="preserve"> Find five different sizes and styles of books that you like at a library, bookstore, or in your own collection. Then figure out the binding and printing methods used to create each one. (Books and websites about book arts will help you get familiar with the parts of a book. Check out the sidebar on page 3 for some great terms to understand.)
FOR MORE FUN: Share one or two examples of books you find particularly beautiful with your Cadette group.</t>
        </r>
      </text>
    </comment>
    <comment ref="C125" authorId="0" shapeId="0">
      <text>
        <r>
          <rPr>
            <b/>
            <sz val="9"/>
            <color indexed="81"/>
            <rFont val="Tahoma"/>
            <family val="2"/>
          </rPr>
          <t>Interview or visit a book artist or bookbinder.</t>
        </r>
        <r>
          <rPr>
            <sz val="9"/>
            <color indexed="81"/>
            <rFont val="Tahoma"/>
            <family val="2"/>
          </rPr>
          <t xml:space="preserve"> Many colleges offer courses in book arts, and the teachers may share some knowledge with you. Librarians and antique booksellers may also be able to point you to a book artist. Ask the artist how they got involved in book arts, why they love making books, and what kinds of books they make. If you can, visit their studio. What kinds of tools and materials do they use? Can they point you to resources in the community that can help you with the rest of your steps?</t>
        </r>
      </text>
    </comment>
    <comment ref="C126" authorId="0" shapeId="0">
      <text>
        <r>
          <rPr>
            <b/>
            <sz val="9"/>
            <color indexed="81"/>
            <rFont val="Tahoma"/>
            <family val="2"/>
          </rPr>
          <t>Tour a book arts center or art museum.</t>
        </r>
        <r>
          <rPr>
            <sz val="9"/>
            <color indexed="81"/>
            <rFont val="Tahoma"/>
            <family val="2"/>
          </rPr>
          <t xml:space="preserve"> If there's a book arts center or museum with a book arts collection near you, go for a visit. When there, find five examples of the bookbinding craft that you like.
FOR MORE FUN: Read a book about bookbinding before you go so you'll have some questions in mind and can search for the kinds of books you might like to make.</t>
        </r>
      </text>
    </comment>
    <comment ref="C127" authorId="0" shapeId="0">
      <text>
        <r>
          <rPr>
            <b/>
            <sz val="9"/>
            <color indexed="81"/>
            <rFont val="Tahoma"/>
            <family val="2"/>
          </rPr>
          <t>Get familiar with the insides of a book.</t>
        </r>
        <r>
          <rPr>
            <sz val="9"/>
            <color indexed="81"/>
            <rFont val="Tahoma"/>
            <family val="2"/>
          </rPr>
          <t xml:space="preserve"> Before you start creating your own books, take a look inside to see how they're made. In the process, learn how to mend books so you can help keep your collection-and the collection of others-in great shape. Get started with these choices.</t>
        </r>
      </text>
    </comment>
    <comment ref="C128" authorId="0" shapeId="0">
      <text>
        <r>
          <rPr>
            <b/>
            <sz val="9"/>
            <color indexed="81"/>
            <rFont val="Tahoma"/>
            <family val="2"/>
          </rPr>
          <t>Mend an old book.</t>
        </r>
        <r>
          <rPr>
            <sz val="9"/>
            <color indexed="81"/>
            <rFont val="Tahoma"/>
            <family val="2"/>
          </rPr>
          <t xml:space="preserve"> Visit a nearby library, and, if possible, tour the repair or conservation area. Understand the basic process of repairing a paperback book, and try your hand at it-either help at the library you're visiting, or ask for the librarian's assistance in repairing an old book of yours or one from a used bookstore.</t>
        </r>
      </text>
    </comment>
    <comment ref="C129" authorId="0" shapeId="0">
      <text>
        <r>
          <rPr>
            <b/>
            <sz val="9"/>
            <color indexed="81"/>
            <rFont val="Tahoma"/>
            <family val="2"/>
          </rPr>
          <t>Take an old book apart.</t>
        </r>
        <r>
          <rPr>
            <sz val="9"/>
            <color indexed="81"/>
            <rFont val="Tahoma"/>
            <family val="2"/>
          </rPr>
          <t xml:space="preserve"> Find a discarded book from a library or an old book from your collection, a used bookstore, or a yard sale. Name the parts of the binding and interior. Then carefully take the book apart to find out how it was made.
FOR MORE FUN: Find out what it would take to put the book back together, and, if possible, go for it!</t>
        </r>
      </text>
    </comment>
    <comment ref="C130" authorId="0" shapeId="0">
      <text>
        <r>
          <rPr>
            <b/>
            <sz val="9"/>
            <color indexed="81"/>
            <rFont val="Tahoma"/>
            <family val="2"/>
          </rPr>
          <t>Visit an antique or rare bookseller.</t>
        </r>
        <r>
          <rPr>
            <sz val="9"/>
            <color indexed="81"/>
            <rFont val="Tahoma"/>
            <family val="2"/>
          </rPr>
          <t xml:space="preserve"> Repairing very old books is a delicate process. Ask someone skilled in this area to explain how it's done and to show you some examples.
FOR MORE FUN: Find out what makes a book rare and why an old book is not necessarily a rare and valuable book.</t>
        </r>
      </text>
    </comment>
    <comment ref="C131" authorId="0" shapeId="0">
      <text>
        <r>
          <rPr>
            <sz val="9"/>
            <color indexed="81"/>
            <rFont val="Tahoma"/>
            <family val="2"/>
          </rPr>
          <t xml:space="preserve">All you need to get started in book crafts are plain paper, your fingers for folding, regular thread, and glue. Pick one choice to try </t>
        </r>
        <r>
          <rPr>
            <b/>
            <sz val="9"/>
            <color indexed="81"/>
            <rFont val="Tahoma"/>
            <family val="2"/>
          </rPr>
          <t>two</t>
        </r>
        <r>
          <rPr>
            <sz val="9"/>
            <color indexed="81"/>
            <rFont val="Tahoma"/>
            <family val="2"/>
          </rPr>
          <t xml:space="preserve"> of these classic bookbinding methods. You'll make finished books in steps 4 and 5, so use this step to get familiar with your materials and how to use them. Look for specific directions in a book or online; you might also ask an expert or attend a course for guidance.
TECHNIQUES:
Fold-and-cut. Try making a star book or accordion book with this method, which requires few tools.
Glue binding. Gluing allows you to place many pages into a spine and to add beautiful covers to basic books.
Stitch. Make a simple sewn book-you could try a simple saddle stitch or the more advanced chain stitch method.</t>
        </r>
      </text>
    </comment>
    <comment ref="C135" authorId="0" shapeId="0">
      <text>
        <r>
          <rPr>
            <sz val="9"/>
            <color indexed="81"/>
            <rFont val="Tahoma"/>
            <family val="2"/>
          </rPr>
          <t>Now that you've taken a close look at books, it's time to make your own! Consider what kinds of materials will work best with the contents of the book you choose to make.</t>
        </r>
      </text>
    </comment>
    <comment ref="C136" authorId="0" shapeId="0">
      <text>
        <r>
          <rPr>
            <b/>
            <sz val="9"/>
            <color indexed="81"/>
            <rFont val="Tahoma"/>
            <family val="2"/>
          </rPr>
          <t>Make an organizational book.</t>
        </r>
        <r>
          <rPr>
            <sz val="9"/>
            <color indexed="81"/>
            <rFont val="Tahoma"/>
            <family val="2"/>
          </rPr>
          <t xml:space="preserve"> This might be a personal date book, planner, or calendar book. Some computer programs offer templates with calendar pages you can bind into your book.</t>
        </r>
      </text>
    </comment>
    <comment ref="C137" authorId="0" shapeId="0">
      <text>
        <r>
          <rPr>
            <b/>
            <sz val="9"/>
            <color indexed="81"/>
            <rFont val="Tahoma"/>
            <family val="2"/>
          </rPr>
          <t>Make a scrapbook, memory book, or personal journal.</t>
        </r>
        <r>
          <rPr>
            <sz val="9"/>
            <color indexed="81"/>
            <rFont val="Tahoma"/>
            <family val="2"/>
          </rPr>
          <t xml:space="preserve"> This could be an album for your photos; a journal for thoughts, dreams, or favorite quotes; or a book with heavy paper for pasting in memories from a Girl Scout trip or a family vacation.</t>
        </r>
      </text>
    </comment>
    <comment ref="C138" authorId="0" shapeId="0">
      <text>
        <r>
          <rPr>
            <b/>
            <sz val="9"/>
            <color indexed="81"/>
            <rFont val="Tahoma"/>
            <family val="2"/>
          </rPr>
          <t>Make a gift book.</t>
        </r>
        <r>
          <rPr>
            <sz val="9"/>
            <color indexed="81"/>
            <rFont val="Tahoma"/>
            <family val="2"/>
          </rPr>
          <t xml:space="preserve"> This could be an appreciation book, in which friends can write something cool about the girl you're giving it to. It could be a sketch journal for an artist friend. Or it could be a bound manuscript or book of poems for a friend who's a novelist or poet (you could even design a book jacket!).</t>
        </r>
      </text>
    </comment>
    <comment ref="C139" authorId="0" shapeId="0">
      <text>
        <r>
          <rPr>
            <sz val="9"/>
            <color indexed="81"/>
            <rFont val="Tahoma"/>
            <family val="2"/>
          </rPr>
          <t>Books can be interesting for more than just their content-they can be beautiful works of art. Concentrate on the look and style of the book you create in one of the choices below.</t>
        </r>
      </text>
    </comment>
    <comment ref="C140" authorId="0" shapeId="0">
      <text>
        <r>
          <rPr>
            <b/>
            <sz val="9"/>
            <color indexed="81"/>
            <rFont val="Tahoma"/>
            <family val="2"/>
          </rPr>
          <t>Make a book form something unexpected.</t>
        </r>
        <r>
          <rPr>
            <sz val="9"/>
            <color indexed="81"/>
            <rFont val="Tahoma"/>
            <family val="2"/>
          </rPr>
          <t xml:space="preserve"> Use grocery bags, maps, menus, magazine or newspaper pages, or any other kind of creative material as a cover, endpapers, or pages for your book.</t>
        </r>
      </text>
    </comment>
    <comment ref="C141" authorId="0" shapeId="0">
      <text>
        <r>
          <rPr>
            <b/>
            <sz val="9"/>
            <color indexed="81"/>
            <rFont val="Tahoma"/>
            <family val="2"/>
          </rPr>
          <t>Try a different binding technique or alter a book.</t>
        </r>
        <r>
          <rPr>
            <sz val="9"/>
            <color indexed="81"/>
            <rFont val="Tahoma"/>
            <family val="2"/>
          </rPr>
          <t xml:space="preserve"> Other bindings might include buttonhole binding or Coptic binding. An "altered" book is one that might otherwise be discarded-instead, you add paint, collage, pop-ups, scrapbook elements, messages, or anything else you'd like to give the book a new life as an art piece.</t>
        </r>
      </text>
    </comment>
    <comment ref="C142" authorId="0" shapeId="0">
      <text>
        <r>
          <rPr>
            <b/>
            <sz val="9"/>
            <color indexed="81"/>
            <rFont val="Tahoma"/>
            <family val="2"/>
          </rPr>
          <t>Get creative with the definition of "book."</t>
        </r>
        <r>
          <rPr>
            <sz val="9"/>
            <color indexed="81"/>
            <rFont val="Tahoma"/>
            <family val="2"/>
          </rPr>
          <t xml:space="preserve"> Use your bookbinding skills to make a pop-up book, old-fashioned scroll, artist's portfolio case, or cloth baby book!</t>
        </r>
      </text>
    </comment>
    <comment ref="C146" authorId="0" shapeId="0">
      <text>
        <r>
          <rPr>
            <sz val="9"/>
            <color indexed="81"/>
            <rFont val="Tahoma"/>
            <family val="2"/>
          </rPr>
          <t>Get some scrap lumber at a lumberyard or hardware store and learn to hit a nail on the head-without ending up with a sore thumb. This can be tougher than it sounds, but learning a few tricks will have you hammering in no time. Practice in one of these ways.</t>
        </r>
      </text>
    </comment>
    <comment ref="C147" authorId="0" shapeId="0">
      <text>
        <r>
          <rPr>
            <b/>
            <sz val="9"/>
            <color indexed="81"/>
            <rFont val="Tahoma"/>
            <family val="2"/>
          </rPr>
          <t>Write your name in nails.</t>
        </r>
        <r>
          <rPr>
            <sz val="9"/>
            <color indexed="81"/>
            <rFont val="Tahoma"/>
            <family val="2"/>
          </rPr>
          <t xml:space="preserve"> Hammer nails into wood in the shape of the letters in your name.
FOR MORE FUN: Try it in cursive!</t>
        </r>
      </text>
    </comment>
    <comment ref="C148" authorId="0" shapeId="0">
      <text>
        <r>
          <rPr>
            <b/>
            <sz val="9"/>
            <color indexed="81"/>
            <rFont val="Tahoma"/>
            <family val="2"/>
          </rPr>
          <t>Make a design with nails on wood.</t>
        </r>
        <r>
          <rPr>
            <sz val="9"/>
            <color indexed="81"/>
            <rFont val="Tahoma"/>
            <family val="2"/>
          </rPr>
          <t xml:space="preserve"> Hammer nails in the shape of a spiral or star, for example.</t>
        </r>
      </text>
    </comment>
    <comment ref="C149" authorId="0" shapeId="0">
      <text>
        <r>
          <rPr>
            <b/>
            <sz val="9"/>
            <color indexed="81"/>
            <rFont val="Tahoma"/>
            <family val="2"/>
          </rPr>
          <t>Create a sculpture.</t>
        </r>
        <r>
          <rPr>
            <sz val="9"/>
            <color indexed="81"/>
            <rFont val="Tahoma"/>
            <family val="2"/>
          </rPr>
          <t xml:space="preserve"> Nail together a dozen pieces of scrap lumber to make an interesting art piece.</t>
        </r>
      </text>
    </comment>
    <comment ref="C150" authorId="0" shapeId="0">
      <text>
        <r>
          <rPr>
            <sz val="9"/>
            <color indexed="81"/>
            <rFont val="Tahoma"/>
            <family val="2"/>
          </rPr>
          <t xml:space="preserve">On every project, whether you're building a bench or hanging a picture, you want to make sure your work is </t>
        </r>
        <r>
          <rPr>
            <b/>
            <sz val="9"/>
            <color indexed="81"/>
            <rFont val="Tahoma"/>
            <family val="2"/>
          </rPr>
          <t>level</t>
        </r>
        <r>
          <rPr>
            <sz val="9"/>
            <color indexed="81"/>
            <rFont val="Tahoma"/>
            <family val="2"/>
          </rPr>
          <t xml:space="preserve"> (straight horizontally) and </t>
        </r>
        <r>
          <rPr>
            <b/>
            <sz val="9"/>
            <color indexed="81"/>
            <rFont val="Tahoma"/>
            <family val="2"/>
          </rPr>
          <t>plumb</t>
        </r>
        <r>
          <rPr>
            <sz val="9"/>
            <color indexed="81"/>
            <rFont val="Tahoma"/>
            <family val="2"/>
          </rPr>
          <t xml:space="preserve"> (straight vertically). Use a measuring tape, level, plumb line, and L square to do one of the following choices.</t>
        </r>
      </text>
    </comment>
    <comment ref="C151" authorId="0" shapeId="0">
      <text>
        <r>
          <rPr>
            <b/>
            <sz val="9"/>
            <color indexed="81"/>
            <rFont val="Tahoma"/>
            <family val="2"/>
          </rPr>
          <t>Level up.</t>
        </r>
        <r>
          <rPr>
            <sz val="9"/>
            <color indexed="81"/>
            <rFont val="Tahoma"/>
            <family val="2"/>
          </rPr>
          <t xml:space="preserve"> Put four pieces of paper on a wall about an arm's length apart. Make a dot on each and try to make sure they're level by sight. Use your tools to check if you were right.
FOR MORE FUN: With permission, hang three pictures along a straight line on a wall and check to make certain they're level.</t>
        </r>
      </text>
    </comment>
    <comment ref="C152" authorId="0" shapeId="0">
      <text>
        <r>
          <rPr>
            <b/>
            <sz val="9"/>
            <color indexed="81"/>
            <rFont val="Tahoma"/>
            <family val="2"/>
          </rPr>
          <t>Make it right.</t>
        </r>
        <r>
          <rPr>
            <sz val="9"/>
            <color indexed="81"/>
            <rFont val="Tahoma"/>
            <family val="2"/>
          </rPr>
          <t xml:space="preserve"> Using two pieces of scrap lumber, a hammer, and nails, build a level letter T.
FOR MORE FUN: Make more level letters-perhaps your initials or a full name? Paint them for a gift!</t>
        </r>
      </text>
    </comment>
    <comment ref="C153" authorId="0" shapeId="0">
      <text>
        <r>
          <rPr>
            <b/>
            <sz val="9"/>
            <color indexed="81"/>
            <rFont val="Tahoma"/>
            <family val="2"/>
          </rPr>
          <t>Do a survey.</t>
        </r>
        <r>
          <rPr>
            <sz val="9"/>
            <color indexed="81"/>
            <rFont val="Tahoma"/>
            <family val="2"/>
          </rPr>
          <t xml:space="preserve"> Check five different spots around your house or Girl Scout meeting place to see if the structures is level and plumb. For example, use your level to check a floor, window frame, hanging picture, countertop, and porch rail.
FOR MORE FUN: If you find a piece of furniture that's wobbly due to uneven floors, such as a dining room or kitchen table, use a small piece of wood, a furniture coaster, or cardboard to help level it.</t>
        </r>
      </text>
    </comment>
    <comment ref="C154" authorId="0" shapeId="0">
      <text>
        <r>
          <rPr>
            <sz val="9"/>
            <color indexed="81"/>
            <rFont val="Tahoma"/>
            <family val="2"/>
          </rPr>
          <t xml:space="preserve">Try out a regular and a power screwdriver (also known as a cordless drill). Most woodworkers reach for their cordless drill more than any other tool, because when you use different bits it drives the screw </t>
        </r>
        <r>
          <rPr>
            <i/>
            <sz val="9"/>
            <color indexed="81"/>
            <rFont val="Tahoma"/>
            <family val="2"/>
          </rPr>
          <t>and</t>
        </r>
        <r>
          <rPr>
            <sz val="9"/>
            <color indexed="81"/>
            <rFont val="Tahoma"/>
            <family val="2"/>
          </rPr>
          <t xml:space="preserve"> makes a hole! Still, it's important to know how to use a regular screwdriver, since that's usually what you'll find in the kitchen drawer.</t>
        </r>
      </text>
    </comment>
    <comment ref="C155" authorId="0" shapeId="0">
      <text>
        <r>
          <rPr>
            <b/>
            <sz val="9"/>
            <color indexed="81"/>
            <rFont val="Tahoma"/>
            <family val="2"/>
          </rPr>
          <t>Fix loose screws.</t>
        </r>
        <r>
          <rPr>
            <sz val="9"/>
            <color indexed="81"/>
            <rFont val="Tahoma"/>
            <family val="2"/>
          </rPr>
          <t xml:space="preserve"> Find at least three loose screws and tighten them. Here are a few things that often need fixing: pot handles, knobs, drawer pulls on dressers and cabinets, and door hinges. Be sure to get advice from an adult about what needs tightening-and get permission to try!</t>
        </r>
      </text>
    </comment>
    <comment ref="C156" authorId="0" shapeId="0">
      <text>
        <r>
          <rPr>
            <b/>
            <sz val="9"/>
            <color indexed="81"/>
            <rFont val="Tahoma"/>
            <family val="2"/>
          </rPr>
          <t>Attach it, detach it.</t>
        </r>
        <r>
          <rPr>
            <sz val="9"/>
            <color indexed="81"/>
            <rFont val="Tahoma"/>
            <family val="2"/>
          </rPr>
          <t xml:space="preserve"> Screw together two or more pieces of wood. Use the power drill on six screws and the hand-powered screwdriver on six more. Then take the pieces apart the same way.</t>
        </r>
      </text>
    </comment>
    <comment ref="C157" authorId="0" shapeId="0">
      <text>
        <r>
          <rPr>
            <b/>
            <sz val="9"/>
            <color indexed="81"/>
            <rFont val="Tahoma"/>
            <family val="2"/>
          </rPr>
          <t>Build with a screwdriver.</t>
        </r>
        <r>
          <rPr>
            <sz val="9"/>
            <color indexed="81"/>
            <rFont val="Tahoma"/>
            <family val="2"/>
          </rPr>
          <t xml:space="preserve"> Find a simple DIY project that requires a screwdriver, such as a bookshelf, toy, mirror, or clothes rack. Build it with help.</t>
        </r>
      </text>
    </comment>
    <comment ref="C158" authorId="0" shapeId="0">
      <text>
        <r>
          <rPr>
            <sz val="9"/>
            <color indexed="81"/>
            <rFont val="Tahoma"/>
            <family val="2"/>
          </rPr>
          <t>A miter saw is a saw attached to a metal guide and box that accurately cuts a piece of wood in straight lines and angles. A handsaw does not use a box, and can be used to cut wood in different shapes. Practice using a miter saw or handsaw in the choices below.</t>
        </r>
      </text>
    </comment>
    <comment ref="C159" authorId="0" shapeId="0">
      <text>
        <r>
          <rPr>
            <b/>
            <sz val="9"/>
            <color indexed="81"/>
            <rFont val="Tahoma"/>
            <family val="2"/>
          </rPr>
          <t>End the alphabet.</t>
        </r>
        <r>
          <rPr>
            <sz val="9"/>
            <color indexed="81"/>
            <rFont val="Tahoma"/>
            <family val="2"/>
          </rPr>
          <t xml:space="preserve"> Cut the letters X, Y, and Z with the miter saw and box.
FOR MORE FUN: With your Cadette group, have a contest to see who can cut the straightest lines.</t>
        </r>
      </text>
    </comment>
    <comment ref="C160" authorId="0" shapeId="0">
      <text>
        <r>
          <rPr>
            <b/>
            <sz val="9"/>
            <color indexed="81"/>
            <rFont val="Tahoma"/>
            <family val="2"/>
          </rPr>
          <t>Square it off.</t>
        </r>
        <r>
          <rPr>
            <sz val="9"/>
            <color indexed="81"/>
            <rFont val="Tahoma"/>
            <family val="2"/>
          </rPr>
          <t xml:space="preserve"> Compare the miter and the handsaw by cutting a 6" x 6" square out of a piece of plywood. First use a miter, then a handsaw.</t>
        </r>
      </text>
    </comment>
    <comment ref="C161" authorId="0" shapeId="0">
      <text>
        <r>
          <rPr>
            <b/>
            <sz val="9"/>
            <color indexed="81"/>
            <rFont val="Tahoma"/>
            <family val="2"/>
          </rPr>
          <t>Make a simple doll.</t>
        </r>
        <r>
          <rPr>
            <sz val="9"/>
            <color indexed="81"/>
            <rFont val="Tahoma"/>
            <family val="2"/>
          </rPr>
          <t xml:space="preserve"> Using the miter saw and box, cut geometric shapes to create a simple figure (like a girl or dog made of triangles, rectangles, and square).
FOR MORE FUN: Cut out more creatures to make a zoo or village. You could sand and paint to make fun toys for younger girls.</t>
        </r>
      </text>
    </comment>
    <comment ref="C162" authorId="0" shapeId="0">
      <text>
        <r>
          <rPr>
            <sz val="9"/>
            <color indexed="81"/>
            <rFont val="Tahoma"/>
            <family val="2"/>
          </rPr>
          <t>Now you're ready to make something you can actually use!</t>
        </r>
      </text>
    </comment>
    <comment ref="C163" authorId="0" shapeId="0">
      <text>
        <r>
          <rPr>
            <b/>
            <sz val="9"/>
            <color indexed="81"/>
            <rFont val="Tahoma"/>
            <family val="2"/>
          </rPr>
          <t>Build with your expert.</t>
        </r>
        <r>
          <rPr>
            <sz val="9"/>
            <color indexed="81"/>
            <rFont val="Tahoma"/>
            <family val="2"/>
          </rPr>
          <t xml:space="preserve"> Ask for good project ideas and assistance from the woodworker helping you on the badge. There are many beginner plans available in magazines and online.</t>
        </r>
      </text>
    </comment>
    <comment ref="C164" authorId="0" shapeId="0">
      <text>
        <r>
          <rPr>
            <b/>
            <sz val="9"/>
            <color indexed="81"/>
            <rFont val="Tahoma"/>
            <family val="2"/>
          </rPr>
          <t>Build with home improvers.</t>
        </r>
        <r>
          <rPr>
            <sz val="9"/>
            <color indexed="81"/>
            <rFont val="Tahoma"/>
            <family val="2"/>
          </rPr>
          <t xml:space="preserve"> Find a beginner class or workshop at a local home improvement, lumber, or hardware store.</t>
        </r>
      </text>
    </comment>
    <comment ref="C165" authorId="0" shapeId="0">
      <text>
        <r>
          <rPr>
            <b/>
            <sz val="9"/>
            <color indexed="81"/>
            <rFont val="Tahoma"/>
            <family val="2"/>
          </rPr>
          <t>Build at a craft store or artisan workshop.</t>
        </r>
        <r>
          <rPr>
            <sz val="9"/>
            <color indexed="81"/>
            <rFont val="Tahoma"/>
            <family val="2"/>
          </rPr>
          <t xml:space="preserve"> Some woodworkers teach courses in their workshops, and crafts or framing stores in your area might also offer guidance.</t>
        </r>
      </text>
    </comment>
    <comment ref="C169" authorId="0" shapeId="0">
      <text>
        <r>
          <rPr>
            <sz val="9"/>
            <color indexed="81"/>
            <rFont val="Tahoma"/>
            <family val="2"/>
          </rPr>
          <t>One of a detective's most important skills is the ability to watch people and situations very closely. Work on your observation skills with one of these activities.</t>
        </r>
      </text>
    </comment>
    <comment ref="C170" authorId="0" shapeId="0">
      <text>
        <r>
          <rPr>
            <b/>
            <sz val="9"/>
            <color indexed="81"/>
            <rFont val="Tahoma"/>
            <family val="2"/>
          </rPr>
          <t>Ask an adult helper to find and watch a one-minute online video.</t>
        </r>
        <r>
          <rPr>
            <sz val="9"/>
            <color indexed="81"/>
            <rFont val="Tahoma"/>
            <family val="2"/>
          </rPr>
          <t xml:space="preserve"> Have your helper come up with three questions about the details, such as, "What was the jogger wearing?" then, watch the video and try to answer the questions.
FOR MORE FUN: Research memory to learn why recalling details can be difficult.</t>
        </r>
      </text>
    </comment>
    <comment ref="C171" authorId="0" shapeId="0">
      <text>
        <r>
          <rPr>
            <b/>
            <sz val="9"/>
            <color indexed="81"/>
            <rFont val="Tahoma"/>
            <family val="2"/>
          </rPr>
          <t>Shake up a room.</t>
        </r>
        <r>
          <rPr>
            <sz val="9"/>
            <color indexed="81"/>
            <rFont val="Tahoma"/>
            <family val="2"/>
          </rPr>
          <t xml:space="preserve"> Have someone take five items out of a room and see if you can identify what was taken. Then ask someone to add items to the room and try to spot them.
FOR MORE FUN: Try this in a room that is crowded or really full of stuff.</t>
        </r>
      </text>
    </comment>
    <comment ref="C172" authorId="0" shapeId="0">
      <text>
        <r>
          <rPr>
            <b/>
            <sz val="9"/>
            <color indexed="81"/>
            <rFont val="Tahoma"/>
            <family val="2"/>
          </rPr>
          <t>Take notice.</t>
        </r>
        <r>
          <rPr>
            <sz val="9"/>
            <color indexed="81"/>
            <rFont val="Tahoma"/>
            <family val="2"/>
          </rPr>
          <t xml:space="preserve"> Every day for one week, make note of three things you never noticed before as you go home from school. Is there a different car in someone's driveway? Was a tree cut down in a yard? Was a new sign put up at a store?</t>
        </r>
      </text>
    </comment>
    <comment ref="C173" authorId="0" shapeId="0">
      <text>
        <r>
          <rPr>
            <sz val="9"/>
            <color indexed="81"/>
            <rFont val="Tahoma"/>
            <family val="2"/>
          </rPr>
          <t>Sometimes detectives, spies, or special agents can't talk to one another because of distance or the chance of being found out. They have to use other ways to get messages to each other. Try cracking one of these cool codes.</t>
        </r>
      </text>
    </comment>
    <comment ref="C174" authorId="0" shapeId="0">
      <text>
        <r>
          <rPr>
            <b/>
            <sz val="9"/>
            <color indexed="81"/>
            <rFont val="Tahoma"/>
            <family val="2"/>
          </rPr>
          <t>Learn some classic codes.</t>
        </r>
        <r>
          <rPr>
            <sz val="9"/>
            <color indexed="81"/>
            <rFont val="Tahoma"/>
            <family val="2"/>
          </rPr>
          <t xml:space="preserve"> First, try Morse code with one of your friends. Send them at least a five-word sentence. Then send the same message in Pigpen code, transposition, or another code. In what situations are each of these codes used?</t>
        </r>
      </text>
    </comment>
    <comment ref="C175" authorId="0" shapeId="0">
      <text>
        <r>
          <rPr>
            <b/>
            <sz val="9"/>
            <color indexed="81"/>
            <rFont val="Tahoma"/>
            <family val="2"/>
          </rPr>
          <t>Create your own code with your friends.</t>
        </r>
        <r>
          <rPr>
            <sz val="9"/>
            <color indexed="81"/>
            <rFont val="Tahoma"/>
            <family val="2"/>
          </rPr>
          <t xml:space="preserve"> Write the letters in the alphabet, and beneath each, draw a picture or symbol. Make a dictionary so you can remember the code.
FOR MORE FUN: Find a page written in French, Spanish, Italian, or German. See how many words you recognize because you know "codes" from the English language.</t>
        </r>
      </text>
    </comment>
    <comment ref="C176" authorId="0" shapeId="0">
      <text>
        <r>
          <rPr>
            <b/>
            <sz val="9"/>
            <color indexed="81"/>
            <rFont val="Tahoma"/>
            <family val="2"/>
          </rPr>
          <t>Make invisible inks.</t>
        </r>
        <r>
          <rPr>
            <sz val="9"/>
            <color indexed="81"/>
            <rFont val="Tahoma"/>
            <family val="2"/>
          </rPr>
          <t xml:space="preserve"> Write a message using a cotton swab dipped in lemon juice. Dry the paper in the sun or with a hair dryer to see the message. Then try again using baking soda and water-hold it under a light to see the words. Trade ideas with friends about why heat causes the inks to reveal your message.</t>
        </r>
      </text>
    </comment>
    <comment ref="C177" authorId="0" shapeId="0">
      <text>
        <r>
          <rPr>
            <sz val="8"/>
            <color indexed="81"/>
            <rFont val="Tahoma"/>
            <family val="2"/>
          </rPr>
          <t>From the biology of insects that can determine time of death to the precise physics that determine a bullet's trajectory, forensic experts need to know all types of science. Experiment with how forensic specialists use one of these classic sciences.</t>
        </r>
      </text>
    </comment>
    <comment ref="C178" authorId="0" shapeId="0">
      <text>
        <r>
          <rPr>
            <b/>
            <sz val="9"/>
            <color indexed="81"/>
            <rFont val="Tahoma"/>
            <family val="2"/>
          </rPr>
          <t>forensic chemistry.</t>
        </r>
        <r>
          <rPr>
            <sz val="9"/>
            <color indexed="81"/>
            <rFont val="Tahoma"/>
            <family val="2"/>
          </rPr>
          <t xml:space="preserve"> Chromatography is the process forensic scientists use to separate the parts of a mixture so their individual parts can be analyzed. The method can be used to detect poisons or drugs present in a body, to find traces of explosives, or to identify ink in stains or ransom notes. Try ink chromatography in the experiment on page 6.</t>
        </r>
      </text>
    </comment>
    <comment ref="C179" authorId="0" shapeId="0">
      <text>
        <r>
          <rPr>
            <b/>
            <sz val="9"/>
            <color indexed="81"/>
            <rFont val="Tahoma"/>
            <family val="2"/>
          </rPr>
          <t>Forensic physics.</t>
        </r>
        <r>
          <rPr>
            <sz val="9"/>
            <color indexed="81"/>
            <rFont val="Tahoma"/>
            <family val="2"/>
          </rPr>
          <t xml:space="preserve"> Ballistics and blood spatter analysis can be used to figure out the path and direction of a bullet or another impact. Try a "spatter" analysis in the experiment on page 7.</t>
        </r>
      </text>
    </comment>
    <comment ref="C180" authorId="0" shapeId="0">
      <text>
        <r>
          <rPr>
            <b/>
            <sz val="9"/>
            <color indexed="81"/>
            <rFont val="Tahoma"/>
            <family val="2"/>
          </rPr>
          <t>Forensic biology.</t>
        </r>
        <r>
          <rPr>
            <sz val="9"/>
            <color indexed="81"/>
            <rFont val="Tahoma"/>
            <family val="2"/>
          </rPr>
          <t xml:space="preserve"> Every person's DNA is unique, so DNA evidence can be used to identify a suspect or a victim. Try extracting the DNA from a banana in the experiment on page 8. Or, if you have the help of an expert and a serious interest in biology, try an experiment in DNA "fingerprint," or profiling</t>
        </r>
      </text>
    </comment>
    <comment ref="C181" authorId="0" shapeId="0">
      <text>
        <r>
          <rPr>
            <sz val="9"/>
            <color indexed="81"/>
            <rFont val="Tahoma"/>
            <family val="2"/>
          </rPr>
          <t>Detectives often need to keep their feelings and ideas under wraps while they talk to a suspect. How do these experts keep their cool in an interrogation, and how do they read the body language of others?</t>
        </r>
      </text>
    </comment>
    <comment ref="C182" authorId="0" shapeId="0">
      <text>
        <r>
          <rPr>
            <b/>
            <sz val="9"/>
            <color indexed="81"/>
            <rFont val="Tahoma"/>
            <family val="2"/>
          </rPr>
          <t>Find out about "tells."</t>
        </r>
        <r>
          <rPr>
            <sz val="9"/>
            <color indexed="81"/>
            <rFont val="Tahoma"/>
            <family val="2"/>
          </rPr>
          <t xml:space="preserve"> Unconscious face and body movements that indicate untruths are known as "tells." Card players use them as an important piece of their game strategy-eliminating tells is using your "poker face"! Research common tells, then host a card-game tournament to see tells in action. What are yours? Can your newfound knowledge help you make them less obvious?</t>
        </r>
      </text>
    </comment>
    <comment ref="C183" authorId="0" shapeId="0">
      <text>
        <r>
          <rPr>
            <b/>
            <sz val="9"/>
            <color indexed="81"/>
            <rFont val="Tahoma"/>
            <family val="2"/>
          </rPr>
          <t>Research body language.</t>
        </r>
        <r>
          <rPr>
            <sz val="9"/>
            <color indexed="81"/>
            <rFont val="Tahoma"/>
            <family val="2"/>
          </rPr>
          <t xml:space="preserve"> Want to appear confident? Make strong eye contact, and don't jiggle your feet, legs, or fingers. Don't want anyone to know you're angry? Unclench your fists. Find out what body gestures and positions mean, then look at photos in magazines. If you were interrogating the people in the photos, what would their body language tell you?
FOR MORE FUN: Videotape yourself or look through photos of yourself. What messages are you sending the world?</t>
        </r>
      </text>
    </comment>
    <comment ref="C184" authorId="0" shapeId="0">
      <text>
        <r>
          <rPr>
            <b/>
            <sz val="9"/>
            <color indexed="81"/>
            <rFont val="Tahoma"/>
            <family val="2"/>
          </rPr>
          <t>Check out voice analysis.</t>
        </r>
        <r>
          <rPr>
            <sz val="9"/>
            <color indexed="81"/>
            <rFont val="Tahoma"/>
            <family val="2"/>
          </rPr>
          <t xml:space="preserve"> It's not just body language that separates lies from truth. A suspect's tone of voice can speak volumes. Do a little research on this, then tape and analyze your own voice in different conversations under different circumstances. Can you tell when you were stressed or excited?</t>
        </r>
      </text>
    </comment>
    <comment ref="C185" authorId="0" shapeId="0">
      <text>
        <r>
          <rPr>
            <sz val="9"/>
            <color indexed="81"/>
            <rFont val="Tahoma"/>
            <family val="2"/>
          </rPr>
          <t>Having a career in forensics doesn't always involve chemistry, biology, math, or physics. Your artistic talents could translate into a career as a forensics photographer, artist, or sculptor. You could write scripts for all those TV shows we've been talking about. You could be a spy-or just dress up like one!</t>
        </r>
      </text>
    </comment>
    <comment ref="C186" authorId="0" shapeId="0">
      <text>
        <r>
          <rPr>
            <b/>
            <sz val="9"/>
            <color indexed="81"/>
            <rFont val="Tahoma"/>
            <family val="2"/>
          </rPr>
          <t>Write a scene or script for your own forensic-science drama.</t>
        </r>
        <r>
          <rPr>
            <sz val="9"/>
            <color indexed="81"/>
            <rFont val="Tahoma"/>
            <family val="2"/>
          </rPr>
          <t xml:space="preserve"> What is the crime, how will it be solved, and who will solve it?
FOR MORE FUN: Perform your script for an audience.</t>
        </r>
      </text>
    </comment>
    <comment ref="C187" authorId="0" shapeId="0">
      <text>
        <r>
          <rPr>
            <b/>
            <sz val="9"/>
            <color indexed="81"/>
            <rFont val="Tahoma"/>
            <family val="2"/>
          </rPr>
          <t xml:space="preserve">Sketch or sculpt a "suspect" or photograph a "crime scene." </t>
        </r>
        <r>
          <rPr>
            <sz val="9"/>
            <color indexed="81"/>
            <rFont val="Tahoma"/>
            <family val="2"/>
          </rPr>
          <t xml:space="preserve">Have someone describe a person you've never met and sketch or sculpt that person. Or stage a crime scene, and take detailed photos. See the FBI's </t>
        </r>
        <r>
          <rPr>
            <i/>
            <sz val="9"/>
            <color indexed="81"/>
            <rFont val="Tahoma"/>
            <family val="2"/>
          </rPr>
          <t>Handbook of Forensic Services</t>
        </r>
        <r>
          <rPr>
            <sz val="9"/>
            <color indexed="81"/>
            <rFont val="Tahoma"/>
            <family val="2"/>
          </rPr>
          <t xml:space="preserve"> for descriptions of how to photograph and sketch for forensic purposes.</t>
        </r>
      </text>
    </comment>
    <comment ref="C188" authorId="0" shapeId="0">
      <text>
        <r>
          <rPr>
            <b/>
            <sz val="9"/>
            <color indexed="81"/>
            <rFont val="Tahoma"/>
            <family val="2"/>
          </rPr>
          <t>Create or re-create a spy scenario and design a disguise.</t>
        </r>
        <r>
          <rPr>
            <sz val="9"/>
            <color indexed="81"/>
            <rFont val="Tahoma"/>
            <family val="2"/>
          </rPr>
          <t xml:space="preserve"> The trick is to dress up enough to cover your recognizable features and to blend into the environment in which you'll be sleuthing. Go for costume, makeup, and hairstyle-get as detailed as you'd like! Ask your Girl Scout friends to do the same, and critique each other's disguises.</t>
        </r>
      </text>
    </comment>
    <comment ref="C192" authorId="0" shapeId="0">
      <text>
        <r>
          <rPr>
            <sz val="9"/>
            <color indexed="81"/>
            <rFont val="Tahoma"/>
            <family val="2"/>
          </rPr>
          <t>When you're packing in and packing out all your gear, pay special attention to preparation. Do one of the choices below to help you review the planning checklist on the next page.</t>
        </r>
      </text>
    </comment>
    <comment ref="C193" authorId="0" shapeId="0">
      <text>
        <r>
          <rPr>
            <b/>
            <sz val="9"/>
            <color indexed="81"/>
            <rFont val="Tahoma"/>
            <family val="2"/>
          </rPr>
          <t>Talk an older Girl Scout or Girl Scout volunteer for tips.</t>
        </r>
        <r>
          <rPr>
            <sz val="9"/>
            <color indexed="81"/>
            <rFont val="Tahoma"/>
            <family val="2"/>
          </rPr>
          <t xml:space="preserve"> She should have tips on nearby campsites and recommendations for the kinds of gear you'll need to stay safe and have fun.</t>
        </r>
      </text>
    </comment>
    <comment ref="C194" authorId="0" shapeId="0">
      <text>
        <r>
          <rPr>
            <b/>
            <sz val="9"/>
            <color indexed="81"/>
            <rFont val="Tahoma"/>
            <family val="2"/>
          </rPr>
          <t>Check with a member of a local trekking club.</t>
        </r>
        <r>
          <rPr>
            <sz val="9"/>
            <color indexed="81"/>
            <rFont val="Tahoma"/>
            <family val="2"/>
          </rPr>
          <t xml:space="preserve"> Ask the person to come speak to your group, tell you about trails in the area, and help you plan your adventure.</t>
        </r>
      </text>
    </comment>
    <comment ref="C195" authorId="0" shapeId="0">
      <text>
        <r>
          <rPr>
            <b/>
            <sz val="9"/>
            <color indexed="81"/>
            <rFont val="Tahoma"/>
            <family val="2"/>
          </rPr>
          <t>Do it yourself.</t>
        </r>
        <r>
          <rPr>
            <sz val="9"/>
            <color indexed="81"/>
            <rFont val="Tahoma"/>
            <family val="2"/>
          </rPr>
          <t xml:space="preserve"> Pick up maps and information about places to trek from a library, bookstore, or recreation center. Look in hiking books or go online to research the supplies you'll need.</t>
        </r>
      </text>
    </comment>
    <comment ref="C196" authorId="0" shapeId="0">
      <text>
        <r>
          <rPr>
            <sz val="9"/>
            <color indexed="81"/>
            <rFont val="Tahoma"/>
            <family val="2"/>
          </rPr>
          <t>Hiking can be hard work, so make sure you're ready. Can you carry all your supplies over the distances and terrain you'll travel? Can you work together with your trailblazing companions? Get your group in mental and physical shape for the trip. (For at least one of the sessions, do your exercise with your pack fully loaded and in the shoes you plan to wear.)
Before you begin, fill out the quiz on the next page and discuss your answers with your group.</t>
        </r>
      </text>
    </comment>
    <comment ref="C197" authorId="0" shapeId="0">
      <text>
        <r>
          <rPr>
            <b/>
            <sz val="9"/>
            <color indexed="81"/>
            <rFont val="Tahoma"/>
            <family val="2"/>
          </rPr>
          <t xml:space="preserve">Participate in a physically challenging team-building course. </t>
        </r>
        <r>
          <rPr>
            <sz val="9"/>
            <color indexed="81"/>
            <rFont val="Tahoma"/>
            <family val="2"/>
          </rPr>
          <t>These might be offered through your Girl Scout council, Outward Bound, or another organization. To continue to practice the skills you gained on the course, meet at least twice before you go.</t>
        </r>
      </text>
    </comment>
    <comment ref="C198" authorId="0" shapeId="0">
      <text>
        <r>
          <rPr>
            <b/>
            <sz val="9"/>
            <color indexed="81"/>
            <rFont val="Tahoma"/>
            <family val="2"/>
          </rPr>
          <t>Build teamwork and endurance.</t>
        </r>
        <r>
          <rPr>
            <sz val="9"/>
            <color indexed="81"/>
            <rFont val="Tahoma"/>
            <family val="2"/>
          </rPr>
          <t xml:space="preserve"> Do three hikes, bike trips, or jogs of at least 30 minutes each with friends you'll be hiking with. Try to practice on your own as well.</t>
        </r>
      </text>
    </comment>
    <comment ref="C199" authorId="0" shapeId="0">
      <text>
        <r>
          <rPr>
            <b/>
            <sz val="9"/>
            <color indexed="81"/>
            <rFont val="Tahoma"/>
            <family val="2"/>
          </rPr>
          <t>Try a "boot camp" exercise course.</t>
        </r>
        <r>
          <rPr>
            <sz val="9"/>
            <color indexed="81"/>
            <rFont val="Tahoma"/>
            <family val="2"/>
          </rPr>
          <t xml:space="preserve"> Find a course in your community, or ask a coach or trainer to help you make your own. Practice the routine at least three times all together before you go. Try to practice on your own as well!</t>
        </r>
      </text>
    </comment>
    <comment ref="C200" authorId="0" shapeId="0">
      <text>
        <r>
          <rPr>
            <sz val="9"/>
            <color indexed="81"/>
            <rFont val="Tahoma"/>
            <family val="2"/>
          </rPr>
          <t>You'll need meals that are not only energy-packed but lightweight. What's the difference between freeze-dried and dehydrated foods? Which foods pack best? Which need to be repackaged? What do you need to eat to keep you warm, energized, and satisfied? Find the answers and plan your menu based on what you discover. Use one of the choices below to help you.</t>
        </r>
      </text>
    </comment>
    <comment ref="C201" authorId="0" shapeId="0">
      <text>
        <r>
          <rPr>
            <b/>
            <sz val="9"/>
            <color indexed="81"/>
            <rFont val="Tahoma"/>
            <family val="2"/>
          </rPr>
          <t>Find three recipes for quick meals.</t>
        </r>
        <r>
          <rPr>
            <sz val="9"/>
            <color indexed="81"/>
            <rFont val="Tahoma"/>
            <family val="2"/>
          </rPr>
          <t xml:space="preserve"> Look for meals that can be cooked quickly in one pot using a cooking stove. Quick cooking means more time can be spent exploring. It also means using less cooking fuel. Ask your companions about their favorite foods and any allergy restrictions, and keep them in mind.</t>
        </r>
      </text>
    </comment>
    <comment ref="C202" authorId="0" shapeId="0">
      <text>
        <r>
          <rPr>
            <b/>
            <sz val="9"/>
            <color indexed="81"/>
            <rFont val="Tahoma"/>
            <family val="2"/>
          </rPr>
          <t>Get into quick-energy snacks.</t>
        </r>
        <r>
          <rPr>
            <sz val="9"/>
            <color indexed="81"/>
            <rFont val="Tahoma"/>
            <family val="2"/>
          </rPr>
          <t xml:space="preserve"> You'll need fast fuel on your trek! Plan a menu to include energy bars and other non-cook lunch items. Then, try three different recipes for energy bars or quick snacks before you go, and make your favorite to take on your trek.</t>
        </r>
      </text>
    </comment>
    <comment ref="C203" authorId="0" shapeId="0">
      <text>
        <r>
          <rPr>
            <b/>
            <sz val="9"/>
            <color indexed="81"/>
            <rFont val="Tahoma"/>
            <family val="2"/>
          </rPr>
          <t>Trash the trash challenge.</t>
        </r>
        <r>
          <rPr>
            <sz val="9"/>
            <color indexed="81"/>
            <rFont val="Tahoma"/>
            <family val="2"/>
          </rPr>
          <t xml:space="preserve"> Since you'll be packing out what you packed in, plan your menu to create as little trash as possible. Bringing just enough food for each person and selecting foods with minimal packaging are two ways to reduce trash-find at least three more.</t>
        </r>
      </text>
    </comment>
    <comment ref="C204" authorId="0" shapeId="0">
      <text>
        <r>
          <rPr>
            <sz val="9"/>
            <color indexed="81"/>
            <rFont val="Tahoma"/>
            <family val="2"/>
          </rPr>
          <t>You might already have some great trail skills, and if you don't, one of your trailblazing companions might. Within your group, assess what would be most useful for each person to learn and divide these choices accordingly.</t>
        </r>
      </text>
    </comment>
    <comment ref="C205" authorId="0" shapeId="0">
      <text>
        <r>
          <rPr>
            <b/>
            <sz val="9"/>
            <color indexed="81"/>
            <rFont val="Tahoma"/>
            <family val="2"/>
          </rPr>
          <t>Learn how to purify water.</t>
        </r>
        <r>
          <rPr>
            <sz val="9"/>
            <color indexed="81"/>
            <rFont val="Tahoma"/>
            <family val="2"/>
          </rPr>
          <t xml:space="preserve"> The farther away from civilization you head, the less likely you are to find a water tap! Research the common water pollutants in the area where you'll travel. Find out about methods of purifying water and practice at least one.
FOR MORE FUN: Learn how to construct a solar still in the ground to extract water.</t>
        </r>
      </text>
    </comment>
    <comment ref="C206" authorId="0" shapeId="0">
      <text>
        <r>
          <rPr>
            <b/>
            <sz val="9"/>
            <color indexed="81"/>
            <rFont val="Tahoma"/>
            <family val="2"/>
          </rPr>
          <t>Practice navigating with a map and compass or GPS unit.</t>
        </r>
        <r>
          <rPr>
            <sz val="9"/>
            <color indexed="81"/>
            <rFont val="Tahoma"/>
            <family val="2"/>
          </rPr>
          <t xml:space="preserve"> Trace out a hiking route on a topographical map. Describe what you would see along the way by visualizing the terrain from the map symbols, and decide where you'll take the rest breaks based on the topography. Remember, if you're taking technology on the trail, have a low-tech backup in case you move out of range of GPS satellites.
FOR MORE FUN: Try orienteering or geocaching on the trip.</t>
        </r>
      </text>
    </comment>
    <comment ref="C207" authorId="0" shapeId="0">
      <text>
        <r>
          <rPr>
            <b/>
            <sz val="9"/>
            <color indexed="81"/>
            <rFont val="Tahoma"/>
            <family val="2"/>
          </rPr>
          <t>Pitch your tent three times in three different locations.</t>
        </r>
        <r>
          <rPr>
            <sz val="9"/>
            <color indexed="81"/>
            <rFont val="Tahoma"/>
            <family val="2"/>
          </rPr>
          <t xml:space="preserve"> Select a tent that will meet the needs of your group. Then practice assembling, taking down, and storing the tent in three locations with different conditions. You'll always want a well-drained, level tent site, but it's good to practice in various conditions-who knows where you might go trailblazing next!</t>
        </r>
      </text>
    </comment>
    <comment ref="C208" authorId="0" shapeId="0">
      <text>
        <r>
          <rPr>
            <sz val="9"/>
            <color indexed="81"/>
            <rFont val="Tahoma"/>
            <family val="2"/>
          </rPr>
          <t>Enjoy being away from it all and out in the natural world, using your skills and adventuring with friends. Practice Leave No Trace principles, and take time to bond and reflect on your experience. Try one of these activities once you've settled in for the evening.</t>
        </r>
      </text>
    </comment>
    <comment ref="C209" authorId="0" shapeId="0">
      <text>
        <r>
          <rPr>
            <b/>
            <sz val="9"/>
            <color indexed="81"/>
            <rFont val="Tahoma"/>
            <family val="2"/>
          </rPr>
          <t>Play stuff-sack dramatics.</t>
        </r>
        <r>
          <rPr>
            <sz val="9"/>
            <color indexed="81"/>
            <rFont val="Tahoma"/>
            <family val="2"/>
          </rPr>
          <t xml:space="preserve"> From tents or packs, everyone finds the strangest thing they have. Then get into teams. Make as many stuff sacks as the number of teams, and mix up the objects evenly in the sacks. Then give each team 15 minutes to invent a play that uses every object as a prop. Remember, use the objects as things they're NOT-a banana is </t>
        </r>
        <r>
          <rPr>
            <i/>
            <sz val="9"/>
            <color indexed="81"/>
            <rFont val="Tahoma"/>
            <family val="2"/>
          </rPr>
          <t>not</t>
        </r>
        <r>
          <rPr>
            <sz val="9"/>
            <color indexed="81"/>
            <rFont val="Tahoma"/>
            <family val="2"/>
          </rPr>
          <t xml:space="preserve"> a fruit, but a telephone, a stray sock, or a fancy glove.</t>
        </r>
      </text>
    </comment>
    <comment ref="C210" authorId="0" shapeId="0">
      <text>
        <r>
          <rPr>
            <b/>
            <sz val="9"/>
            <color indexed="81"/>
            <rFont val="Tahoma"/>
            <family val="2"/>
          </rPr>
          <t>See the stars.</t>
        </r>
        <r>
          <rPr>
            <sz val="9"/>
            <color indexed="81"/>
            <rFont val="Tahoma"/>
            <family val="2"/>
          </rPr>
          <t xml:space="preserve"> Bring a guide to constellations with you, and identify as many as you can in the night sky. Talk about the stories behind the stars from Greek mythology. And what about a game of constellation charades using what you find out from stories?</t>
        </r>
      </text>
    </comment>
    <comment ref="C211" authorId="0" shapeId="0">
      <text>
        <r>
          <rPr>
            <b/>
            <sz val="9"/>
            <color indexed="81"/>
            <rFont val="Tahoma"/>
            <family val="2"/>
          </rPr>
          <t>Tell a progressive story.</t>
        </r>
        <r>
          <rPr>
            <sz val="9"/>
            <color indexed="81"/>
            <rFont val="Tahoma"/>
            <family val="2"/>
          </rPr>
          <t xml:space="preserve"> One girl starts the story and tells it for a minute, then the story is picked up by the next girl until everyone has made up a part. You could even act out the story as you tell it, or tell your part in song!</t>
        </r>
      </text>
    </comment>
    <comment ref="C215" authorId="0" shapeId="0">
      <text>
        <r>
          <rPr>
            <sz val="9"/>
            <color indexed="81"/>
            <rFont val="Tahoma"/>
            <family val="2"/>
          </rPr>
          <t xml:space="preserve">Kids of different ages have different needs, desires, and behaviors. In this step, do one choice to find out more about three of these age groups: newborns, infants, toddlers, preschoolers, young kids (ages 5-7), and older kids (ages 8-10).
Take notes on what you learn about these questions (you might turn them into a chart for easy reference!):
</t>
        </r>
        <r>
          <rPr>
            <sz val="9"/>
            <color indexed="81"/>
            <rFont val="Wingdings"/>
            <charset val="2"/>
          </rPr>
          <t></t>
        </r>
        <r>
          <rPr>
            <sz val="9"/>
            <color indexed="81"/>
            <rFont val="Tahoma"/>
            <family val="2"/>
          </rPr>
          <t xml:space="preserve">What's important to know about these three age groups?
</t>
        </r>
        <r>
          <rPr>
            <sz val="9"/>
            <color indexed="81"/>
            <rFont val="Wingdings"/>
            <charset val="2"/>
          </rPr>
          <t></t>
        </r>
        <r>
          <rPr>
            <sz val="9"/>
            <color indexed="81"/>
            <rFont val="Tahoma"/>
            <family val="2"/>
          </rPr>
          <t xml:space="preserve">What do kids this age look like?
</t>
        </r>
        <r>
          <rPr>
            <sz val="9"/>
            <color indexed="81"/>
            <rFont val="Wingdings"/>
            <charset val="2"/>
          </rPr>
          <t></t>
        </r>
        <r>
          <rPr>
            <sz val="9"/>
            <color indexed="81"/>
            <rFont val="Tahoma"/>
            <family val="2"/>
          </rPr>
          <t xml:space="preserve">What do they act like?
</t>
        </r>
        <r>
          <rPr>
            <sz val="9"/>
            <color indexed="81"/>
            <rFont val="Wingdings"/>
            <charset val="2"/>
          </rPr>
          <t></t>
        </r>
        <r>
          <rPr>
            <sz val="9"/>
            <color indexed="81"/>
            <rFont val="Tahoma"/>
            <family val="2"/>
          </rPr>
          <t>How do they interact with others?</t>
        </r>
      </text>
    </comment>
    <comment ref="C216" authorId="0" shapeId="0">
      <text>
        <r>
          <rPr>
            <b/>
            <sz val="9"/>
            <color indexed="81"/>
            <rFont val="Tahoma"/>
            <family val="2"/>
          </rPr>
          <t>Observe kids in person for at least one hour.</t>
        </r>
        <r>
          <rPr>
            <sz val="9"/>
            <color indexed="81"/>
            <rFont val="Tahoma"/>
            <family val="2"/>
          </rPr>
          <t xml:space="preserve"> It could be at a day-care center, preschool, after-school program, or with an older girl who has a regular babysitting job. Act as a scientific researcher, and take notes about your observations. When you get home, do some research in books or online, and compare your observations with professional opinions on childhood development.</t>
        </r>
      </text>
    </comment>
    <comment ref="C217" authorId="0" shapeId="0">
      <text>
        <r>
          <rPr>
            <b/>
            <sz val="9"/>
            <color indexed="81"/>
            <rFont val="Tahoma"/>
            <family val="2"/>
          </rPr>
          <t>Ask an expert.</t>
        </r>
        <r>
          <rPr>
            <sz val="9"/>
            <color indexed="81"/>
            <rFont val="Tahoma"/>
            <family val="2"/>
          </rPr>
          <t xml:space="preserve"> A school counselor, developmental psychologist, day-care professional, or health-care provider can provide you with valuable knowledge from their years of experience. Before your interview, do some basic research on how kids in the three groups you're interested in act, so you can ask informed questions.</t>
        </r>
      </text>
    </comment>
    <comment ref="C218" authorId="0" shapeId="0">
      <text>
        <r>
          <rPr>
            <b/>
            <sz val="9"/>
            <color indexed="81"/>
            <rFont val="Tahoma"/>
            <family val="2"/>
          </rPr>
          <t>Find information at the library or online.</t>
        </r>
        <r>
          <rPr>
            <sz val="9"/>
            <color indexed="81"/>
            <rFont val="Tahoma"/>
            <family val="2"/>
          </rPr>
          <t xml:space="preserve"> Watch videos that show kids in action. Then write a one-paragraph summary of your findings for each age level to help you remember what you've found out. (It's easier to cement information in your mind when you talk to professionals or see things firsthand.) You'll impress potential employers when you're able to share all you know!</t>
        </r>
      </text>
    </comment>
    <comment ref="C219" authorId="0" shapeId="0">
      <text>
        <r>
          <rPr>
            <sz val="9"/>
            <color indexed="81"/>
            <rFont val="Tahoma"/>
            <family val="2"/>
          </rPr>
          <t>The number-one rule of sitting is to keep kids safe! Babies and toddlers need diapering and toilet help. Temper tantrums, meltdowns, sibling rivalry, scrapes and tumbles, behavioral issues-it's all art of the day-to-day experience of dealing with kids. Learn crucial skills in one of the following ways.</t>
        </r>
      </text>
    </comment>
    <comment ref="C220" authorId="0" shapeId="0">
      <text>
        <r>
          <rPr>
            <b/>
            <sz val="9"/>
            <color indexed="81"/>
            <rFont val="Tahoma"/>
            <family val="2"/>
          </rPr>
          <t>Attend a babysitter training course.</t>
        </r>
        <r>
          <rPr>
            <sz val="9"/>
            <color indexed="81"/>
            <rFont val="Tahoma"/>
            <family val="2"/>
          </rPr>
          <t xml:space="preserve"> Many hospitals, colleges, and community centers offer these courses. Your Girl Scout council might as well. (If you attend a course that includes first aid training, that course completes both this step and step 1 of the Cadette First Aid badge.)</t>
        </r>
      </text>
    </comment>
    <comment ref="C221" authorId="0" shapeId="0">
      <text>
        <r>
          <rPr>
            <b/>
            <sz val="9"/>
            <color indexed="81"/>
            <rFont val="Tahoma"/>
            <family val="2"/>
          </rPr>
          <t>Interview five moms about what they expect from a babysitter.</t>
        </r>
        <r>
          <rPr>
            <sz val="9"/>
            <color indexed="81"/>
            <rFont val="Tahoma"/>
            <family val="2"/>
          </rPr>
          <t xml:space="preserve"> What are the top-three behavioral, safety, and emergency situations they expect babysitters to be able to handle? If these are situations you aren't prepared for, find a way to prepare, and do so.</t>
        </r>
      </text>
    </comment>
    <comment ref="C222" authorId="0" shapeId="0">
      <text>
        <r>
          <rPr>
            <b/>
            <sz val="9"/>
            <color indexed="81"/>
            <rFont val="Tahoma"/>
            <family val="2"/>
          </rPr>
          <t>Interview five experienced babysitters, nannies, or child-care specialists.</t>
        </r>
        <r>
          <rPr>
            <sz val="9"/>
            <color indexed="81"/>
            <rFont val="Tahoma"/>
            <family val="2"/>
          </rPr>
          <t xml:space="preserve"> Ask about behavioral challenges and emergency situations they've encountered on the job. What did they do? What would they suggest you do? How would you handle these situations? If you're missing important knowledge, find a way to get it, and go for it.</t>
        </r>
      </text>
    </comment>
    <comment ref="C223" authorId="0" shapeId="0">
      <text>
        <r>
          <rPr>
            <sz val="9"/>
            <color indexed="81"/>
            <rFont val="Tahoma"/>
            <family val="2"/>
          </rPr>
          <t>As you become familiar with playtime in one of these choices, take notes to use throughout your career as a babysitter! Be aware of safety concerns at playtime, too-review the sidebar for a list of safe toys for each age group.</t>
        </r>
      </text>
    </comment>
    <comment ref="C224" authorId="0" shapeId="0">
      <text>
        <r>
          <rPr>
            <b/>
            <sz val="9"/>
            <color indexed="81"/>
            <rFont val="Tahoma"/>
            <family val="2"/>
          </rPr>
          <t>Interview an educational toy or game creator.</t>
        </r>
        <r>
          <rPr>
            <sz val="9"/>
            <color indexed="81"/>
            <rFont val="Tahoma"/>
            <family val="2"/>
          </rPr>
          <t xml:space="preserve"> With an adult's help, find a staff member at a game or toy company that develops toys for kids. Prepare questions and ask for advice about how to best use the toys with kids of different ages.</t>
        </r>
      </text>
    </comment>
    <comment ref="C225" authorId="0" shapeId="0">
      <text>
        <r>
          <rPr>
            <b/>
            <sz val="9"/>
            <color indexed="81"/>
            <rFont val="Tahoma"/>
            <family val="2"/>
          </rPr>
          <t>Observe kids at a toy store for two hours.</t>
        </r>
        <r>
          <rPr>
            <sz val="9"/>
            <color indexed="81"/>
            <rFont val="Tahoma"/>
            <family val="2"/>
          </rPr>
          <t xml:space="preserve"> First, speak with the store manager to make sure it's okay to spend time there. (You could spend two hours in one store, or do two one-hour sessions at different stores.) While you're there, take notes on what kinds of games and toys are most attractive to kids of various ages.</t>
        </r>
      </text>
    </comment>
    <comment ref="C226" authorId="0" shapeId="0">
      <text>
        <r>
          <rPr>
            <b/>
            <sz val="9"/>
            <color indexed="81"/>
            <rFont val="Tahoma"/>
            <family val="2"/>
          </rPr>
          <t>Volunteer for at least two hours.</t>
        </r>
        <r>
          <rPr>
            <sz val="9"/>
            <color indexed="81"/>
            <rFont val="Tahoma"/>
            <family val="2"/>
          </rPr>
          <t xml:space="preserve"> It could be at a day-care center or a preschool, an after-school program, or as an assistant to an older girl with a sitting job. As you watch kids play and interact, take note of the fun active games and of quieter things like drawing and crafting. (If you choose this activity in step 1, do a separate visit for this step.)</t>
        </r>
      </text>
    </comment>
    <comment ref="C227" authorId="0" shapeId="0">
      <text>
        <r>
          <rPr>
            <sz val="9"/>
            <color indexed="81"/>
            <rFont val="Tahoma"/>
            <family val="2"/>
          </rPr>
          <t>Now that you've observed an know what to expect from kids of different ages, think about how many kids and what ages you'd be comfortable babysitting. Review the "Market Prep" box for some tips before you begin this step. Then begin to search for a family whose need matches your desires and capabilities. Start with people you know well: family, friends, and neighbors. (If you already have a babysitting job, use this step to find a new employer for your job in step 5.)</t>
        </r>
      </text>
    </comment>
    <comment ref="C228" authorId="0" shapeId="0">
      <text>
        <r>
          <rPr>
            <b/>
            <sz val="9"/>
            <color indexed="81"/>
            <rFont val="Tahoma"/>
            <family val="2"/>
          </rPr>
          <t>Market yourself.</t>
        </r>
        <r>
          <rPr>
            <sz val="9"/>
            <color indexed="81"/>
            <rFont val="Tahoma"/>
            <family val="2"/>
          </rPr>
          <t xml:space="preserve"> Have your introduction speech and your questions ready, and call around, keeping notes on who is interested and what they need, including if and when you should call back.</t>
        </r>
      </text>
    </comment>
    <comment ref="C229" authorId="0" shapeId="0">
      <text>
        <r>
          <rPr>
            <b/>
            <sz val="9"/>
            <color indexed="81"/>
            <rFont val="Tahoma"/>
            <family val="2"/>
          </rPr>
          <t>Create a questionnaire to give to family, friends, and neighbors.</t>
        </r>
        <r>
          <rPr>
            <sz val="9"/>
            <color indexed="81"/>
            <rFont val="Tahoma"/>
            <family val="2"/>
          </rPr>
          <t xml:space="preserve"> On one side of a flyer, write your name, qualifications, and the type of babysitting job you're seeking. On the flip side, write a questionnaire for your potential employers to fill out-it might include number of children and their ages; when the family generally needs babysitting help; what, if any, household responsibilities they expect you to complete; their basic house rules; and if they have any pets.</t>
        </r>
      </text>
    </comment>
    <comment ref="C230" authorId="0" shapeId="0">
      <text>
        <r>
          <rPr>
            <b/>
            <sz val="9"/>
            <color indexed="81"/>
            <rFont val="Tahoma"/>
            <family val="2"/>
          </rPr>
          <t>Conduct interviews with potential employers.</t>
        </r>
        <r>
          <rPr>
            <sz val="9"/>
            <color indexed="81"/>
            <rFont val="Tahoma"/>
            <family val="2"/>
          </rPr>
          <t xml:space="preserve"> Think about places where you might find possible customers. What about before a PTA meeting or after a worship service?</t>
        </r>
      </text>
    </comment>
    <comment ref="C231" authorId="0" shapeId="0">
      <text>
        <r>
          <rPr>
            <sz val="9"/>
            <color indexed="81"/>
            <rFont val="Tahoma"/>
            <family val="2"/>
          </rPr>
          <t>For your first job, you could co-sit with a friend, be an apprentice to an older girl, or act as a parent's helper. Set up a job with the family you feel most comfortable sitting for. Know the information listed on the parent's form, or fill it out with the parents (see page 6). Then do one of the following to add a healthy dose of fun-for both you and the kids! Use what you've learned in previous steps as you pick the right kind of fun for you and your charges.</t>
        </r>
      </text>
    </comment>
    <comment ref="C232" authorId="0" shapeId="0">
      <text>
        <r>
          <rPr>
            <b/>
            <sz val="9"/>
            <color indexed="81"/>
            <rFont val="Tahoma"/>
            <family val="2"/>
          </rPr>
          <t>Come prepared for a game.</t>
        </r>
        <r>
          <rPr>
            <sz val="9"/>
            <color indexed="81"/>
            <rFont val="Tahoma"/>
            <family val="2"/>
          </rPr>
          <t xml:space="preserve"> You could plan a scavenger hunt, teach your favorite board game (or learn to play the kids' favorite before you arrive), or bring a great bedtime story to read using fun voices for each character.
FOR MORE FUN: Customize an existing toy or game.</t>
        </r>
      </text>
    </comment>
    <comment ref="C233" authorId="0" shapeId="0">
      <text>
        <r>
          <rPr>
            <b/>
            <sz val="9"/>
            <color indexed="81"/>
            <rFont val="Tahoma"/>
            <family val="2"/>
          </rPr>
          <t>Make a tasty snack.</t>
        </r>
        <r>
          <rPr>
            <sz val="9"/>
            <color indexed="81"/>
            <rFont val="Tahoma"/>
            <family val="2"/>
          </rPr>
          <t xml:space="preserve"> Are the kids allowed snacks? Ask what foods, if any, will be available, and if it's okay to make a kid-friendly recipe. What about raisin faces on jelly toast, no-bake granola bars, or fruit smoothies? If the kids are old enough, let them help you make the recipe-it's a great chance to teach them about healthy living.
FOR MORE FUN: Find out the child's favorite foods, and create a great snack using them!</t>
        </r>
      </text>
    </comment>
    <comment ref="C234" authorId="0" shapeId="0">
      <text>
        <r>
          <rPr>
            <b/>
            <sz val="9"/>
            <color indexed="81"/>
            <rFont val="Tahoma"/>
            <family val="2"/>
          </rPr>
          <t>Play a fun craft.</t>
        </r>
        <r>
          <rPr>
            <sz val="9"/>
            <color indexed="81"/>
            <rFont val="Tahoma"/>
            <family val="2"/>
          </rPr>
          <t xml:space="preserve"> Find a simple recipe for play dough, bring paper bags to make puppets with, or ask about family art supplies and teach a little lesson about an art or craft you enjoy (or want to learn with the kids).</t>
        </r>
      </text>
    </comment>
    <comment ref="C239" authorId="0" shapeId="0">
      <text>
        <r>
          <rPr>
            <sz val="9"/>
            <color indexed="81"/>
            <rFont val="Tahoma"/>
            <family val="2"/>
          </rPr>
          <t>Find information about life after dark. If the cultural institution or science center you choose offers overnight events, you might arrange with your family or Girl Scout sisters to spend the night. Whatever the hours of your visit, use it to become better acquainted with the night.</t>
        </r>
      </text>
    </comment>
    <comment ref="C240" authorId="0" shapeId="0">
      <text>
        <r>
          <rPr>
            <b/>
            <sz val="9"/>
            <color indexed="81"/>
            <rFont val="Tahoma"/>
            <family val="2"/>
          </rPr>
          <t>Share the night.</t>
        </r>
        <r>
          <rPr>
            <sz val="9"/>
            <color indexed="81"/>
            <rFont val="Tahoma"/>
            <family val="2"/>
          </rPr>
          <t xml:space="preserve"> At an art museum or library, find three paintings of famous nighttime scenes, or three bedtime books or poems about the night. Tell your friends the stories behind the pictures, or read the poems or stories together.</t>
        </r>
      </text>
    </comment>
    <comment ref="C241" authorId="0" shapeId="0">
      <text>
        <r>
          <rPr>
            <b/>
            <sz val="9"/>
            <color indexed="81"/>
            <rFont val="Tahoma"/>
            <family val="2"/>
          </rPr>
          <t>Get into nightlife.</t>
        </r>
        <r>
          <rPr>
            <sz val="9"/>
            <color indexed="81"/>
            <rFont val="Tahoma"/>
            <family val="2"/>
          </rPr>
          <t xml:space="preserve"> At a zoo or aquarium, gather three fun facts about one creature's nocturnal habits. If you can, talk about what you've learned as you watch the creature in action.</t>
        </r>
      </text>
    </comment>
    <comment ref="C242" authorId="0" shapeId="0">
      <text>
        <r>
          <rPr>
            <b/>
            <sz val="9"/>
            <color indexed="81"/>
            <rFont val="Tahoma"/>
            <family val="2"/>
          </rPr>
          <t>Go solar (or lunar, or extraterrestrial…).</t>
        </r>
        <r>
          <rPr>
            <sz val="9"/>
            <color indexed="81"/>
            <rFont val="Tahoma"/>
            <family val="2"/>
          </rPr>
          <t xml:space="preserve"> At a planetarium, find five fun facts about stars, planets, and the night sky. Share them as you enjoy a planetary show or display.</t>
        </r>
      </text>
    </comment>
    <comment ref="C243" authorId="0" shapeId="0">
      <text>
        <r>
          <rPr>
            <sz val="9"/>
            <color indexed="81"/>
            <rFont val="Tahoma"/>
            <family val="2"/>
          </rPr>
          <t>Get out and enjoy how the cloak of darkness and the glitter of stars make the ordinary extraordinary. How do things change after dark? Scribble thoughts in a journal by flashlight, record audio or video, or find your own way to document your experience so you can share the night mysteries with others.</t>
        </r>
      </text>
    </comment>
    <comment ref="C244" authorId="0" shapeId="0">
      <text>
        <r>
          <rPr>
            <b/>
            <sz val="9"/>
            <color indexed="81"/>
            <rFont val="Tahoma"/>
            <family val="2"/>
          </rPr>
          <t>Tour your neighborhood at night.</t>
        </r>
        <r>
          <rPr>
            <sz val="9"/>
            <color indexed="81"/>
            <rFont val="Tahoma"/>
            <family val="2"/>
          </rPr>
          <t xml:space="preserve"> First, map out your route and follow it during the day. Then travel the same route after dark. Note what's different, from shapes to sounds to creatures to your feelings about your surroundings.</t>
        </r>
      </text>
    </comment>
    <comment ref="C245" authorId="0" shapeId="0">
      <text>
        <r>
          <rPr>
            <b/>
            <sz val="9"/>
            <color indexed="81"/>
            <rFont val="Tahoma"/>
            <family val="2"/>
          </rPr>
          <t>Visit a park, trail, lake, stream, or other natural environment.</t>
        </r>
        <r>
          <rPr>
            <sz val="9"/>
            <color indexed="81"/>
            <rFont val="Tahoma"/>
            <family val="2"/>
          </rPr>
          <t xml:space="preserve"> Use all five senses to notice what's different after dark.
FOR MORE FUN: Put on a pair of inexpensive nighttime goggles (sold by toy or science stores) to see how they change the view of the world.</t>
        </r>
      </text>
    </comment>
    <comment ref="C246" authorId="0" shapeId="0">
      <text>
        <r>
          <rPr>
            <b/>
            <sz val="9"/>
            <color indexed="81"/>
            <rFont val="Tahoma"/>
            <family val="2"/>
          </rPr>
          <t>Visit a place that's open 24 hours.</t>
        </r>
        <r>
          <rPr>
            <sz val="9"/>
            <color indexed="81"/>
            <rFont val="Tahoma"/>
            <family val="2"/>
          </rPr>
          <t xml:space="preserve"> Perhaps it's a grocery store, restaurant, hotel, or airport. How is the place different after dark? Do you feel any different being there?</t>
        </r>
      </text>
    </comment>
    <comment ref="C247" authorId="0" shapeId="0">
      <text>
        <r>
          <rPr>
            <sz val="9"/>
            <color indexed="81"/>
            <rFont val="Tahoma"/>
            <family val="2"/>
          </rPr>
          <t>Many people are on the job while the rest of the world sleeps-check out all the examples in the sidebar. Find out what it's like to be employed as a night owl, and capture your experience in one of these ways.</t>
        </r>
      </text>
    </comment>
    <comment ref="C248" authorId="0" shapeId="0">
      <text>
        <r>
          <rPr>
            <b/>
            <sz val="9"/>
            <color indexed="81"/>
            <rFont val="Tahoma"/>
            <family val="2"/>
          </rPr>
          <t>Be an investigative reporter.</t>
        </r>
        <r>
          <rPr>
            <sz val="9"/>
            <color indexed="81"/>
            <rFont val="Tahoma"/>
            <family val="2"/>
          </rPr>
          <t xml:space="preserve"> Interview someone who works the night shift and record audio to share, or write your interview and share it in your local paper or on a Girl Scout or family website.
FOR MORE FUN: Make and share an old-fashioned radio show that dramatizes a scene at the interviewee's workplace.</t>
        </r>
      </text>
    </comment>
    <comment ref="C249" authorId="0" shapeId="0">
      <text>
        <r>
          <rPr>
            <b/>
            <sz val="9"/>
            <color indexed="81"/>
            <rFont val="Tahoma"/>
            <family val="2"/>
          </rPr>
          <t>Take part in the night shift.</t>
        </r>
        <r>
          <rPr>
            <sz val="9"/>
            <color indexed="81"/>
            <rFont val="Tahoma"/>
            <family val="2"/>
          </rPr>
          <t xml:space="preserve"> Visit the person at their workplace and imagine yourself in the job. What is a typical shift like? How does having a nighttime job affect other parts of your life?
FOR MORE FUN: Take video of your visit and share it with your community or school.</t>
        </r>
      </text>
    </comment>
    <comment ref="C250" authorId="0" shapeId="0">
      <text>
        <r>
          <rPr>
            <b/>
            <sz val="9"/>
            <color indexed="81"/>
            <rFont val="Tahoma"/>
            <family val="2"/>
          </rPr>
          <t>Create a photo essay.</t>
        </r>
        <r>
          <rPr>
            <sz val="9"/>
            <color indexed="81"/>
            <rFont val="Tahoma"/>
            <family val="2"/>
          </rPr>
          <t xml:space="preserve"> If you can visit a night worker, take pictures of the person to include. Or find nighttime work pictures in magazines or online. Put together a photo essay or photo collage that captures your feelings about what it's like to work at night.</t>
        </r>
      </text>
    </comment>
    <comment ref="C251" authorId="0" shapeId="0">
      <text>
        <r>
          <rPr>
            <sz val="9"/>
            <color indexed="81"/>
            <rFont val="Tahoma"/>
            <family val="2"/>
          </rPr>
          <t>From planets to constellations, from moonflower to evening primrose, from bats to owls to anacondas, some parts of the natural world come alive-or only appear-at night. Become more familiar with the natural night world.</t>
        </r>
      </text>
    </comment>
    <comment ref="C252" authorId="0" shapeId="0">
      <text>
        <r>
          <rPr>
            <b/>
            <sz val="9"/>
            <color indexed="81"/>
            <rFont val="Tahoma"/>
            <family val="2"/>
          </rPr>
          <t>Examine the night sky.</t>
        </r>
        <r>
          <rPr>
            <sz val="9"/>
            <color indexed="81"/>
            <rFont val="Tahoma"/>
            <family val="2"/>
          </rPr>
          <t xml:space="preserve"> Take this chance to learn more about an astronomy topic that interests you. You might make a drawing of the Big Dipper and North Star twice in on evening three hours apart as Cadettes in 1963 did to earn their Star badge. Or you could look through a telescope at three or more heavenly objects, such as a star cluster, a galaxy, or a moon, as girls did to earn their Aerospace badge in 1980.</t>
        </r>
      </text>
    </comment>
    <comment ref="C253" authorId="0" shapeId="0">
      <text>
        <r>
          <rPr>
            <b/>
            <sz val="9"/>
            <color indexed="81"/>
            <rFont val="Tahoma"/>
            <family val="2"/>
          </rPr>
          <t>Create a nocturnal animal.</t>
        </r>
        <r>
          <rPr>
            <sz val="9"/>
            <color indexed="81"/>
            <rFont val="Tahoma"/>
            <family val="2"/>
          </rPr>
          <t xml:space="preserve"> How do cats see in the dark? How do bats navigate? Design your own super-night-sense animal, combining aspects of real animals and your own ideas. Share it as a sketch, sculpture, or collage.</t>
        </r>
      </text>
    </comment>
    <comment ref="C254" authorId="0" shapeId="0">
      <text>
        <r>
          <rPr>
            <b/>
            <sz val="9"/>
            <color indexed="81"/>
            <rFont val="Tahoma"/>
            <family val="2"/>
          </rPr>
          <t>Sketch a landscape plan for your own "midnight garden."</t>
        </r>
        <r>
          <rPr>
            <sz val="9"/>
            <color indexed="81"/>
            <rFont val="Tahoma"/>
            <family val="2"/>
          </rPr>
          <t xml:space="preserve"> These gardens are full of night-blooming flowers and flowers that simmer in moonlight. For inspiration, try to see at least one such flower in the dark. A nursery is a good place to start!</t>
        </r>
      </text>
    </comment>
    <comment ref="C255" authorId="0" shapeId="0">
      <text>
        <r>
          <rPr>
            <sz val="9"/>
            <color indexed="81"/>
            <rFont val="Tahoma"/>
            <family val="2"/>
          </rPr>
          <t>Get to know even more about those wee hours by ramping up a nighttime or slumber party with one of these activities. (Even if it's your family in sleeping bags in the living room, it can still be an adventure!)</t>
        </r>
      </text>
    </comment>
    <comment ref="C256" authorId="0" shapeId="0">
      <text>
        <r>
          <rPr>
            <b/>
            <sz val="9"/>
            <color indexed="81"/>
            <rFont val="Tahoma"/>
            <family val="2"/>
          </rPr>
          <t>A "night" activity for younger Girl Scouts.</t>
        </r>
        <r>
          <rPr>
            <sz val="9"/>
            <color indexed="81"/>
            <rFont val="Tahoma"/>
            <family val="2"/>
          </rPr>
          <t xml:space="preserve"> You might make a planet or Star Finder (find instructions on the NASA website), paint glow-in-the-dark T-shirts or create constellations from star stickers. Make fun snacks to share (star-shaped cookies?).
FOR MORE FUN: Ask older girls to stay later and watch space-themed movies.</t>
        </r>
      </text>
    </comment>
    <comment ref="C257" authorId="0" shapeId="0">
      <text>
        <r>
          <rPr>
            <b/>
            <sz val="9"/>
            <color indexed="81"/>
            <rFont val="Tahoma"/>
            <family val="2"/>
          </rPr>
          <t>A "Power Down!" night.</t>
        </r>
        <r>
          <rPr>
            <sz val="9"/>
            <color indexed="81"/>
            <rFont val="Tahoma"/>
            <family val="2"/>
          </rPr>
          <t xml:space="preserve"> Pretend you live before electricity. Spend at least three hours with your family using no lights, television, or other electronics. Figure out how to light and heat your house, cook food, and entertain yourselves.
FOR MORE FUN: Give the night a theme-pretend you're living during pioneer days or the Renaissance. </t>
        </r>
      </text>
    </comment>
    <comment ref="C258" authorId="0" shapeId="0">
      <text>
        <r>
          <rPr>
            <b/>
            <sz val="9"/>
            <color indexed="81"/>
            <rFont val="Tahoma"/>
            <family val="2"/>
          </rPr>
          <t>A nighttime legend.</t>
        </r>
        <r>
          <rPr>
            <sz val="9"/>
            <color indexed="81"/>
            <rFont val="Tahoma"/>
            <family val="2"/>
          </rPr>
          <t xml:space="preserve"> For centuries, storytellers invented legends about the night, like how constellations came to live in the sky. Find one of these stories to tell friends and family-or find your own constellation and tell how yours came to be.</t>
        </r>
      </text>
    </comment>
    <comment ref="C262" authorId="0" shapeId="0">
      <text>
        <r>
          <rPr>
            <b/>
            <sz val="9"/>
            <color indexed="81"/>
            <rFont val="Tahoma"/>
            <family val="2"/>
          </rPr>
          <t>Explore the connection between humans and animals.</t>
        </r>
        <r>
          <rPr>
            <sz val="9"/>
            <color indexed="81"/>
            <rFont val="Tahoma"/>
            <family val="2"/>
          </rPr>
          <t xml:space="preserve"> The lives of humans and other animals have been linked for thousands of years-and the connection keeps getting stronger!</t>
        </r>
      </text>
    </comment>
    <comment ref="C263" authorId="0" shapeId="0">
      <text>
        <r>
          <rPr>
            <b/>
            <sz val="9"/>
            <color indexed="81"/>
            <rFont val="Tahoma"/>
            <family val="2"/>
          </rPr>
          <t>Find out how views of animals have changed over the centuries.</t>
        </r>
        <r>
          <rPr>
            <sz val="9"/>
            <color indexed="81"/>
            <rFont val="Tahoma"/>
            <family val="2"/>
          </rPr>
          <t xml:space="preserve"> People used to think animals had no feelings, and they didn't always let cats and dogs sleep on their beds! Find 10 examples of how and why the human-animal connection has changed over time, then share what you've learned with friends, classmates, or a group of younger girls.</t>
        </r>
      </text>
    </comment>
    <comment ref="C264" authorId="0" shapeId="0">
      <text>
        <r>
          <rPr>
            <b/>
            <sz val="9"/>
            <color indexed="81"/>
            <rFont val="Tahoma"/>
            <family val="2"/>
          </rPr>
          <t>Watch a documentary series on the human-animal connection.</t>
        </r>
        <r>
          <rPr>
            <sz val="9"/>
            <color indexed="81"/>
            <rFont val="Tahoma"/>
            <family val="2"/>
          </rPr>
          <t xml:space="preserve"> Then host a screening party about it. Come up with five topics or questions to discuss. For instance: How are certain animals, such as dogs and cows, viewed and treated in different parts of the world? Why?</t>
        </r>
      </text>
    </comment>
    <comment ref="C265" authorId="0" shapeId="0">
      <text>
        <r>
          <rPr>
            <b/>
            <sz val="9"/>
            <color indexed="81"/>
            <rFont val="Tahoma"/>
            <family val="2"/>
          </rPr>
          <t>Show how animals helped at key points in history.</t>
        </r>
        <r>
          <rPr>
            <sz val="9"/>
            <color indexed="81"/>
            <rFont val="Tahoma"/>
            <family val="2"/>
          </rPr>
          <t xml:space="preserve"> Where would humans be if we hadn't began to use oxen to plow fields? What would have happened in 1776 if Paul Rever hadn't been able to ride his horse? Pinpoint five moments when animals took a role in human history, then share one-or all-in a skit or video show for friends and family.</t>
        </r>
      </text>
    </comment>
    <comment ref="C266" authorId="0" shapeId="0">
      <text>
        <r>
          <rPr>
            <b/>
            <sz val="9"/>
            <color indexed="81"/>
            <rFont val="Tahoma"/>
            <family val="2"/>
          </rPr>
          <t>Find out how animals help keep people safe.</t>
        </r>
        <r>
          <rPr>
            <sz val="9"/>
            <color indexed="81"/>
            <rFont val="Tahoma"/>
            <family val="2"/>
          </rPr>
          <t xml:space="preserve"> If you're ever in danger, an animal may truly be your best friend. Fire departments still use canine units to find fire victims. Police work with dogs (and sometimes pigs and ferrets) to detect drugs, bombs, and unexploded mines. And in disasters such as earthquakes, tornadoes, floods, or explosions, animals often help find survivors.</t>
        </r>
      </text>
    </comment>
    <comment ref="C267" authorId="0" shapeId="0">
      <text>
        <r>
          <rPr>
            <b/>
            <sz val="9"/>
            <color indexed="81"/>
            <rFont val="Tahoma"/>
            <family val="2"/>
          </rPr>
          <t>Check out a safety team that uses animals.</t>
        </r>
        <r>
          <rPr>
            <sz val="9"/>
            <color indexed="81"/>
            <rFont val="Tahoma"/>
            <family val="2"/>
          </rPr>
          <t xml:space="preserve"> You might visit a fire department, police department, or search-and-rescue team. How do the animals help them? What special skills do people need to work with these animals?</t>
        </r>
      </text>
    </comment>
    <comment ref="C268" authorId="0" shapeId="0">
      <text>
        <r>
          <rPr>
            <b/>
            <sz val="9"/>
            <color indexed="81"/>
            <rFont val="Tahoma"/>
            <family val="2"/>
          </rPr>
          <t>Talk to a trainer.</t>
        </r>
        <r>
          <rPr>
            <sz val="9"/>
            <color indexed="81"/>
            <rFont val="Tahoma"/>
            <family val="2"/>
          </rPr>
          <t xml:space="preserve"> Find someone who trains animals to work with firefighters, police officers, or search-and-rescue teams. Which animals are best for this kind of work? How are they trained? What kind of educational background would you need for this career?</t>
        </r>
      </text>
    </comment>
    <comment ref="C269" authorId="0" shapeId="0">
      <text>
        <r>
          <rPr>
            <b/>
            <sz val="9"/>
            <color indexed="81"/>
            <rFont val="Tahoma"/>
            <family val="2"/>
          </rPr>
          <t>Read stories about animal heroes.</t>
        </r>
        <r>
          <rPr>
            <sz val="9"/>
            <color indexed="81"/>
            <rFont val="Tahoma"/>
            <family val="2"/>
          </rPr>
          <t xml:space="preserve"> Even animals that haven't been trained to save people often rise to the occasion. Cats have alerted sleeping families to house fires. Dogs have carried out of collapsing buildings. Find five animal-hero stories and share them with others.
FOR MORE FUN: Find out if there are any animal heroes in your own community.</t>
        </r>
      </text>
    </comment>
    <comment ref="C270" authorId="0" shapeId="0">
      <text>
        <r>
          <rPr>
            <b/>
            <sz val="9"/>
            <color indexed="81"/>
            <rFont val="Tahoma"/>
            <family val="2"/>
          </rPr>
          <t>Know how animals help people emotionally.</t>
        </r>
        <r>
          <rPr>
            <sz val="9"/>
            <color indexed="81"/>
            <rFont val="Tahoma"/>
            <family val="2"/>
          </rPr>
          <t xml:space="preserve"> Studies show that just being around an animal can reduce stress, lower blood pressure, and make people feel happier. Find out more about the mood-boosting effect of animals!</t>
        </r>
      </text>
    </comment>
    <comment ref="C271" authorId="0" shapeId="0">
      <text>
        <r>
          <rPr>
            <b/>
            <sz val="9"/>
            <color indexed="81"/>
            <rFont val="Tahoma"/>
            <family val="2"/>
          </rPr>
          <t>Talk to a vet or psychologist.</t>
        </r>
        <r>
          <rPr>
            <sz val="9"/>
            <color indexed="81"/>
            <rFont val="Tahoma"/>
            <family val="2"/>
          </rPr>
          <t xml:space="preserve"> Find out how caring for a pet affects people's emotional and mental health, and read some of the research being done in this area. How are the studies created? How can someone put the findings to use in her own life?</t>
        </r>
      </text>
    </comment>
    <comment ref="C272" authorId="0" shapeId="0">
      <text>
        <r>
          <rPr>
            <b/>
            <sz val="9"/>
            <color indexed="81"/>
            <rFont val="Tahoma"/>
            <family val="2"/>
          </rPr>
          <t>Visit an organization that uses animals to help people emotionally.</t>
        </r>
        <r>
          <rPr>
            <sz val="9"/>
            <color indexed="81"/>
            <rFont val="Tahoma"/>
            <family val="2"/>
          </rPr>
          <t xml:space="preserve"> For example, special horse-riding programs help people with autism or post-traumatic stress disorder. Other organizations take pets to senior centers, rehab facilities, or hospitals. Find out about the studies that were used to create these programs, how the animals are trained, and what volunteers have to know before working with the animals.</t>
        </r>
      </text>
    </comment>
    <comment ref="C273" authorId="0" shapeId="0">
      <text>
        <r>
          <rPr>
            <b/>
            <sz val="9"/>
            <color indexed="81"/>
            <rFont val="Tahoma"/>
            <family val="2"/>
          </rPr>
          <t>Interview at least five pet owners.</t>
        </r>
        <r>
          <rPr>
            <sz val="9"/>
            <color indexed="81"/>
            <rFont val="Tahoma"/>
            <family val="2"/>
          </rPr>
          <t xml:space="preserve"> Ask how their pet helps them feel better, and capture their stories in writing, audio, or video. If you want to share their stories on a blog or in a short film, get their permission first.</t>
        </r>
      </text>
    </comment>
    <comment ref="C274" authorId="0" shapeId="0">
      <text>
        <r>
          <rPr>
            <b/>
            <sz val="9"/>
            <color indexed="81"/>
            <rFont val="Tahoma"/>
            <family val="2"/>
          </rPr>
          <t>Check out how animals help people with disabilities.</t>
        </r>
        <r>
          <rPr>
            <sz val="9"/>
            <color indexed="81"/>
            <rFont val="Tahoma"/>
            <family val="2"/>
          </rPr>
          <t xml:space="preserve"> Most people know about Seeing Eye dogs, which are trained to help people who are visually impaired live independent lives. Many other animals, including monkeys, parrots, and miniature horses, help people with physical disabilities.</t>
        </r>
      </text>
    </comment>
    <comment ref="C275" authorId="0" shapeId="0">
      <text>
        <r>
          <rPr>
            <b/>
            <sz val="9"/>
            <color indexed="81"/>
            <rFont val="Tahoma"/>
            <family val="2"/>
          </rPr>
          <t>Talk to someone who trains assistance animals.</t>
        </r>
        <r>
          <rPr>
            <sz val="9"/>
            <color indexed="81"/>
            <rFont val="Tahoma"/>
            <family val="2"/>
          </rPr>
          <t xml:space="preserve"> It could be animals that help people with disabilities or health conditions like visual or hearing impairment, epilepsy, or paralysis. What's involved in training the animal? Why is their animal particularly suited to helping people in a certain way? What kind of preparation is needed to go into this type of career?</t>
        </r>
      </text>
    </comment>
    <comment ref="C276" authorId="0" shapeId="0">
      <text>
        <r>
          <rPr>
            <b/>
            <sz val="9"/>
            <color indexed="81"/>
            <rFont val="Tahoma"/>
            <family val="2"/>
          </rPr>
          <t>Speak to someone who has an assistance animal.</t>
        </r>
        <r>
          <rPr>
            <sz val="9"/>
            <color indexed="81"/>
            <rFont val="Tahoma"/>
            <family val="2"/>
          </rPr>
          <t xml:space="preserve"> How has it changed their life? How easy or difficult was it to learn how to work with the animal? If you can, meet the animal, too!
FOR MORE FUN: Take video or audio of your interview and share it with other Girl Scouts.</t>
        </r>
      </text>
    </comment>
    <comment ref="C277" authorId="0" shapeId="0">
      <text>
        <r>
          <rPr>
            <b/>
            <sz val="9"/>
            <color indexed="81"/>
            <rFont val="Tahoma"/>
            <family val="2"/>
          </rPr>
          <t>Research the pros and cons of training assistance animals.</t>
        </r>
        <r>
          <rPr>
            <sz val="9"/>
            <color indexed="81"/>
            <rFont val="Tahoma"/>
            <family val="2"/>
          </rPr>
          <t xml:space="preserve"> As more kinds of animals are being trained to help humans, some people are questioning how and why the animals are selected. Look into different sides of this issue, and share your opinion in writing or artwork.</t>
        </r>
      </text>
    </comment>
    <comment ref="C278" authorId="0" shapeId="0">
      <text>
        <r>
          <rPr>
            <b/>
            <sz val="9"/>
            <color indexed="81"/>
            <rFont val="Tahoma"/>
            <family val="2"/>
          </rPr>
          <t>Look at how animals might help us in the future.</t>
        </r>
        <r>
          <rPr>
            <sz val="9"/>
            <color indexed="81"/>
            <rFont val="Tahoma"/>
            <family val="2"/>
          </rPr>
          <t xml:space="preserve"> Scientists continue to work with animals, hoping to find new ways to use their special skills.</t>
        </r>
      </text>
    </comment>
    <comment ref="C279" authorId="0" shapeId="0">
      <text>
        <r>
          <rPr>
            <b/>
            <sz val="9"/>
            <color indexed="81"/>
            <rFont val="Tahoma"/>
            <family val="2"/>
          </rPr>
          <t>Get a sense of different animals' unique skills and abilities.</t>
        </r>
        <r>
          <rPr>
            <sz val="9"/>
            <color indexed="81"/>
            <rFont val="Tahoma"/>
            <family val="2"/>
          </rPr>
          <t xml:space="preserve"> Rats have an excellent sense of smell. Pigeons posses phenomenal eyesight. Goldfish are experts at detecting water pollution. Research the senses and abilities of five animals, and create a chart comparing them with humans. Can you think of a way to someday train an animal to use those skills to help people?</t>
        </r>
      </text>
    </comment>
    <comment ref="C280" authorId="0" shapeId="0">
      <text>
        <r>
          <rPr>
            <b/>
            <sz val="9"/>
            <color indexed="81"/>
            <rFont val="Tahoma"/>
            <family val="2"/>
          </rPr>
          <t>Talk to an animal expert at a zoo or university.</t>
        </r>
        <r>
          <rPr>
            <sz val="9"/>
            <color indexed="81"/>
            <rFont val="Tahoma"/>
            <family val="2"/>
          </rPr>
          <t xml:space="preserve"> Ask about how researchers are finding new and different ways animals may help humans in the future. For example, bees are being trained to find land mines, rats are being taught to detect tuberculosis, and whales are being tagged to help collect data from the ocean. Find at least three more examples.</t>
        </r>
      </text>
    </comment>
    <comment ref="C281" authorId="0" shapeId="0">
      <text>
        <r>
          <rPr>
            <b/>
            <sz val="9"/>
            <color indexed="81"/>
            <rFont val="Tahoma"/>
            <family val="2"/>
          </rPr>
          <t>Practice being a scientist.</t>
        </r>
        <r>
          <rPr>
            <sz val="9"/>
            <color indexed="81"/>
            <rFont val="Tahoma"/>
            <family val="2"/>
          </rPr>
          <t xml:space="preserve"> Conduct your own observation of an animal's behavior. Whether you're watching a raccoon in the backyard or your own pet, train your eye to notice details about the animal-how it moves, eats, and sleeps; how it reacts to humans; when it seems tired or energetic. Keep a log book of your observations for a week.
FOR MORE FUN: Ask an animal expert or scientist to review your work and talk to you about how a researcher could use your observations to set up an experiment with that animal.</t>
        </r>
      </text>
    </comment>
    <comment ref="C285" authorId="0" shapeId="0">
      <text>
        <r>
          <rPr>
            <sz val="9"/>
            <color indexed="81"/>
            <rFont val="Tahoma"/>
            <family val="2"/>
          </rPr>
          <t>Your field day is a team competition. Ideally, you should have at least four teams with five players each. Each team should have a name and a captain to explain rules and keep things organized. Use this step to gather your team (see sidebar for ideas). Then, as a show of team unity and to get everyone excited, pick one of the choices to help you create a uniform.</t>
        </r>
      </text>
    </comment>
    <comment ref="C286" authorId="0" shapeId="0">
      <text>
        <r>
          <rPr>
            <b/>
            <sz val="9"/>
            <color indexed="81"/>
            <rFont val="Tahoma"/>
            <family val="2"/>
          </rPr>
          <t>Go Blue! Go, Red!</t>
        </r>
        <r>
          <rPr>
            <sz val="9"/>
            <color indexed="81"/>
            <rFont val="Tahoma"/>
            <family val="2"/>
          </rPr>
          <t xml:space="preserve"> One great way to make each team stand out is to color-coordinate them. You might host a captains' meeting before the competition and have a random color raffle. Each team must dress in the color its captain draws.</t>
        </r>
      </text>
    </comment>
    <comment ref="C287" authorId="0" shapeId="0">
      <text>
        <r>
          <rPr>
            <b/>
            <sz val="9"/>
            <color indexed="81"/>
            <rFont val="Tahoma"/>
            <family val="2"/>
          </rPr>
          <t>Unique uniforms.</t>
        </r>
        <r>
          <rPr>
            <sz val="9"/>
            <color indexed="81"/>
            <rFont val="Tahoma"/>
            <family val="2"/>
          </rPr>
          <t xml:space="preserve"> Host a T-shirt-making party before your field day kicks off. Ask everyone playing to bring a plain white T-shirt to decorate with markers, fabric paints, sparkles, and anything else that represents your team spirit.</t>
        </r>
      </text>
    </comment>
    <comment ref="C288" authorId="0" shapeId="0">
      <text>
        <r>
          <rPr>
            <b/>
            <sz val="9"/>
            <color indexed="81"/>
            <rFont val="Tahoma"/>
            <family val="2"/>
          </rPr>
          <t>Theme costumes.</t>
        </r>
        <r>
          <rPr>
            <sz val="9"/>
            <color indexed="81"/>
            <rFont val="Tahoma"/>
            <family val="2"/>
          </rPr>
          <t xml:space="preserve"> Give each team captain a set of rules for costumes-for example, they shouldn't cost a lot, and players need to be able to run and jump in their outfits. Then let each team's imagination run wild! (How great would it be to watch a team of superheroes competing against a team of cowgirls?)</t>
        </r>
      </text>
    </comment>
    <comment ref="C289" authorId="0" shapeId="0">
      <text>
        <r>
          <rPr>
            <sz val="9"/>
            <color indexed="81"/>
            <rFont val="Tahoma"/>
            <family val="2"/>
          </rPr>
          <t>Make the first event a blast from the past! Pick a game or event that used to be played but isn't popular anymore. Then give it a modern twist (and explain to everyone the historical inspiration behind your game). If you're having trouble coming up with an event, talk it over with your gym teacher or research games from the past.</t>
        </r>
      </text>
    </comment>
    <comment ref="C290" authorId="0" shapeId="0">
      <text>
        <r>
          <rPr>
            <b/>
            <sz val="9"/>
            <color indexed="81"/>
            <rFont val="Tahoma"/>
            <family val="2"/>
          </rPr>
          <t>An amazing race.</t>
        </r>
        <r>
          <rPr>
            <sz val="9"/>
            <color indexed="81"/>
            <rFont val="Tahoma"/>
            <family val="2"/>
          </rPr>
          <t xml:space="preserve"> Re-create a historical racing event. For example, the ancient Greeks and Romans couldn't live without their chariot races. You could replace the chariots with wagons filled with stuffed animals. Each team could take turns pulling the wagon, stopping to replace any animals that fall out along the way.</t>
        </r>
      </text>
    </comment>
    <comment ref="C291" authorId="0" shapeId="0">
      <text>
        <r>
          <rPr>
            <b/>
            <sz val="9"/>
            <color indexed="81"/>
            <rFont val="Tahoma"/>
            <family val="2"/>
          </rPr>
          <t>Target practice.</t>
        </r>
        <r>
          <rPr>
            <sz val="9"/>
            <color indexed="81"/>
            <rFont val="Tahoma"/>
            <family val="2"/>
          </rPr>
          <t xml:space="preserve"> Everyone from Egyptians to Alaskan Inuits held archery competitions. Create your own target game by setting up 10 objects-soda cans, dolls, paper bull's-eyes strung from branches - and see how many objects players from each team can hit with a water balloon or tennis ball.</t>
        </r>
      </text>
    </comment>
    <comment ref="C292" authorId="0" shapeId="0">
      <text>
        <r>
          <rPr>
            <b/>
            <sz val="9"/>
            <color indexed="81"/>
            <rFont val="Tahoma"/>
            <family val="2"/>
          </rPr>
          <t>Tests of strength.</t>
        </r>
        <r>
          <rPr>
            <sz val="9"/>
            <color indexed="81"/>
            <rFont val="Tahoma"/>
            <family val="2"/>
          </rPr>
          <t xml:space="preserve"> From hammer throws to log-tossing competitions, the Scottish Highland games are famed for their strength competitions. Create your own match of might! Perhaps you could challenge teams to kick a soccer ball or throw a Frisbee the farthest?</t>
        </r>
      </text>
    </comment>
    <comment ref="C293" authorId="0" shapeId="0">
      <text>
        <r>
          <rPr>
            <sz val="9"/>
            <color indexed="81"/>
            <rFont val="Tahoma"/>
            <family val="2"/>
          </rPr>
          <t>Give the next big event at your field day an unexpected twist by getting players to exercise their brains with a unique, science-based game. If you're stuck trying to design a winning game, try speaking with a high school teacher-they'll likely have plenty of great ideas.</t>
        </r>
      </text>
    </comment>
    <comment ref="C294" authorId="0" shapeId="0">
      <text>
        <r>
          <rPr>
            <b/>
            <sz val="9"/>
            <color indexed="81"/>
            <rFont val="Tahoma"/>
            <family val="2"/>
          </rPr>
          <t>Construction challenge.</t>
        </r>
        <r>
          <rPr>
            <sz val="9"/>
            <color indexed="81"/>
            <rFont val="Tahoma"/>
            <family val="2"/>
          </rPr>
          <t xml:space="preserve"> One popular construction project is the egg drop, where teams get identical amounts of straws and tape to create a protective shell for an egg. Drop the egg from escalating heights, and the team whose egg remains unbroken the longest wins.
FOR MORE FUN: Make this a team-building activity that starts before the field day. Every team mails you a potato chip. Open the packages at the field day-the team whose chip arrives unbroken wins!</t>
        </r>
      </text>
    </comment>
    <comment ref="C295" authorId="0" shapeId="0">
      <text>
        <r>
          <rPr>
            <b/>
            <sz val="9"/>
            <color indexed="81"/>
            <rFont val="Tahoma"/>
            <family val="2"/>
          </rPr>
          <t>Soar winners.</t>
        </r>
        <r>
          <rPr>
            <sz val="9"/>
            <color indexed="81"/>
            <rFont val="Tahoma"/>
            <family val="2"/>
          </rPr>
          <t xml:space="preserve"> Challenge each team to create a flying object! You could give each team an identical piece of paper to create a paper airplane, and whoever gets the longest toss wins the game. Or maybe the challenge is to create a water-balloon catapult? (Girl Scouts in 1980 staged a kite-flying contest to earn their World of Today and Tomorrow badge.)</t>
        </r>
      </text>
    </comment>
    <comment ref="C296" authorId="0" shapeId="0">
      <text>
        <r>
          <rPr>
            <b/>
            <sz val="9"/>
            <color indexed="81"/>
            <rFont val="Tahoma"/>
            <family val="2"/>
          </rPr>
          <t>Make it "flink."</t>
        </r>
        <r>
          <rPr>
            <sz val="9"/>
            <color indexed="81"/>
            <rFont val="Tahoma"/>
            <family val="2"/>
          </rPr>
          <t xml:space="preserve"> A "flinker" is a fun name for an object that doesn't float to the top or sink to the bottom of a container of water-it stays in the middle and "flinks." See which team can make an object flink for the longest time. Each team needs a plastic, see-through container filled with water (like a wide-mouthed two-liter bottle), something to be the flinker (like a packing peanut or cork), heavier things to attach to the flinker (like washers, pennies, beads, or paper clips), and something to attach them with (string, waterproof tape, or pipe cleaners).</t>
        </r>
      </text>
    </comment>
    <comment ref="C297" authorId="0" shapeId="0">
      <text>
        <r>
          <rPr>
            <sz val="9"/>
            <color indexed="81"/>
            <rFont val="Tahoma"/>
            <family val="2"/>
          </rPr>
          <t>Now it's time to make fiction a reality for an amazing event that your competitors might have read about or seen played, but never experienced in real life. Your challenge is to bring to life a fictional game from a favorite book, movie, TV show, song, video game, or other sources of inspiration.</t>
        </r>
      </text>
    </comment>
    <comment ref="C298" authorId="0" shapeId="0">
      <text>
        <r>
          <rPr>
            <b/>
            <sz val="9"/>
            <color indexed="81"/>
            <rFont val="Tahoma"/>
            <family val="2"/>
          </rPr>
          <t>From read to reality.</t>
        </r>
        <r>
          <rPr>
            <sz val="9"/>
            <color indexed="81"/>
            <rFont val="Tahoma"/>
            <family val="2"/>
          </rPr>
          <t xml:space="preserve"> Pick a game from a book and find a way to turn it into a competition. For example, everyone knows about Quidditch from the </t>
        </r>
        <r>
          <rPr>
            <i/>
            <sz val="9"/>
            <color indexed="81"/>
            <rFont val="Tahoma"/>
            <family val="2"/>
          </rPr>
          <t>Harry Potter</t>
        </r>
        <r>
          <rPr>
            <sz val="9"/>
            <color indexed="81"/>
            <rFont val="Tahoma"/>
            <family val="2"/>
          </rPr>
          <t xml:space="preserve"> series. But until someone invents a flying broom, Muggles need to find another way to play (see sidebar). What about naming someone as Snitch and turning Quidditch into a game of tag?</t>
        </r>
      </text>
    </comment>
    <comment ref="C299" authorId="0" shapeId="0">
      <text>
        <r>
          <rPr>
            <b/>
            <sz val="9"/>
            <color indexed="81"/>
            <rFont val="Tahoma"/>
            <family val="2"/>
          </rPr>
          <t>From virtual to reality.</t>
        </r>
        <r>
          <rPr>
            <sz val="9"/>
            <color indexed="81"/>
            <rFont val="Tahoma"/>
            <family val="2"/>
          </rPr>
          <t xml:space="preserve"> Pick a favorite video game and turn it into a field-day event. Take the arcade classic Pac-Man, for example. You could make a maze filled with tennis balls to collect. The team that collects the most tennis balls without being tagged out by "ghosts" wins!</t>
        </r>
      </text>
    </comment>
    <comment ref="C300" authorId="0" shapeId="0">
      <text>
        <r>
          <rPr>
            <b/>
            <sz val="9"/>
            <color indexed="81"/>
            <rFont val="Tahoma"/>
            <family val="2"/>
          </rPr>
          <t>From board to reality.</t>
        </r>
        <r>
          <rPr>
            <sz val="9"/>
            <color indexed="81"/>
            <rFont val="Tahoma"/>
            <family val="2"/>
          </rPr>
          <t xml:space="preserve"> Turn a favorite board game into a field-day sport. For example, how would you turn Scrabble into an event? One way would be to create a pile of cardboard cutout letters, and challenge each team to create as many words as possible in two minutes.</t>
        </r>
      </text>
    </comment>
    <comment ref="C301" authorId="0" shapeId="0">
      <text>
        <r>
          <rPr>
            <sz val="9"/>
            <color indexed="81"/>
            <rFont val="Tahoma"/>
            <family val="2"/>
          </rPr>
          <t>End your competition with the wildest, craziest event yet-a wacky pentathlon that requires every competitor on every team to take part. A pentathlon is an event made up of five different competitions. Your challenge? Create a five-step end to your field day that the world has never seen before!</t>
        </r>
      </text>
    </comment>
    <comment ref="C302" authorId="0" shapeId="0">
      <text>
        <r>
          <rPr>
            <b/>
            <sz val="9"/>
            <color indexed="81"/>
            <rFont val="Tahoma"/>
            <family val="2"/>
          </rPr>
          <t>A puzzle pentathlon.</t>
        </r>
        <r>
          <rPr>
            <sz val="9"/>
            <color indexed="81"/>
            <rFont val="Tahoma"/>
            <family val="2"/>
          </rPr>
          <t xml:space="preserve"> Combine speed and smarts with a series of five puzzle-based challenges. You could start by having captains race to put shuffled decks of cards in numerical order, then have the next team member build a foot-tall house of cards. You have plenty of ways to go-just pick puzzles that can be completed relatively quickly.</t>
        </r>
      </text>
    </comment>
    <comment ref="C303" authorId="0" shapeId="0">
      <text>
        <r>
          <rPr>
            <b/>
            <sz val="9"/>
            <color indexed="81"/>
            <rFont val="Tahoma"/>
            <family val="2"/>
          </rPr>
          <t>A relay pentathlon.</t>
        </r>
        <r>
          <rPr>
            <sz val="9"/>
            <color indexed="81"/>
            <rFont val="Tahoma"/>
            <family val="2"/>
          </rPr>
          <t xml:space="preserve"> There are dozens - if not hundreds - of wacky race games. Your challenge is to pick five that work well in order. On the first leg, you could make players race while balancing an egg on a wooden spoon. Then teammates could partner up for a three-legged race, followed by a 50-yard dash with books balanced on their heads!</t>
        </r>
      </text>
    </comment>
    <comment ref="C304" authorId="0" shapeId="0">
      <text>
        <r>
          <rPr>
            <b/>
            <sz val="9"/>
            <color indexed="81"/>
            <rFont val="Tahoma"/>
            <family val="2"/>
          </rPr>
          <t>A wheel pentathlon.</t>
        </r>
        <r>
          <rPr>
            <sz val="9"/>
            <color indexed="81"/>
            <rFont val="Tahoma"/>
            <family val="2"/>
          </rPr>
          <t xml:space="preserve"> Get pulses racing - and competitors laughing - with five wacky wheel-based events. You could start with a tricycle race, with one player from each team required to pedal a lap on a tiny tricycle. Then you could move onto the likes of a scooter dash followed by limbo on roller skates or a unicycle challenge.</t>
        </r>
      </text>
    </comment>
    <comment ref="C308" authorId="0" shapeId="0">
      <text>
        <r>
          <rPr>
            <sz val="9"/>
            <color indexed="81"/>
            <rFont val="Tahoma"/>
            <family val="2"/>
          </rPr>
          <t>Being an entrepreneur isn't just about making money. It's also about providing people with a product or service that helps improve their lives. Business can be a powerful way to make the world we live in a better place. In this step, pick a choice to help you identify issues your clients face. Then brainstorm 25 ideas for products or services that might help solve those issues-and improve their lives!</t>
        </r>
      </text>
    </comment>
    <comment ref="C309" authorId="0" shapeId="0">
      <text>
        <r>
          <rPr>
            <b/>
            <sz val="9"/>
            <color indexed="81"/>
            <rFont val="Tahoma"/>
            <family val="2"/>
          </rPr>
          <t>Interview your client.</t>
        </r>
        <r>
          <rPr>
            <sz val="9"/>
            <color indexed="81"/>
            <rFont val="Tahoma"/>
            <family val="2"/>
          </rPr>
          <t xml:space="preserve"> For example, if you chose "classmates eating lunch at school," your client could be another classmate or one of the people who work in the cafeteria. Identify issues and brainstorm together.</t>
        </r>
      </text>
    </comment>
    <comment ref="C310" authorId="0" shapeId="0">
      <text>
        <r>
          <rPr>
            <b/>
            <sz val="9"/>
            <color indexed="81"/>
            <rFont val="Tahoma"/>
            <family val="2"/>
          </rPr>
          <t>Become a keen observer.</t>
        </r>
        <r>
          <rPr>
            <sz val="9"/>
            <color indexed="81"/>
            <rFont val="Tahoma"/>
            <family val="2"/>
          </rPr>
          <t xml:space="preserve"> Watch people doing the activity in the place you've chosen. You could do this in one sitting, one day, or over the course of a few days. Keep your notebook close by to capture your ideas when they come to you.</t>
        </r>
      </text>
    </comment>
    <comment ref="C311" authorId="0" shapeId="0">
      <text>
        <r>
          <rPr>
            <b/>
            <sz val="9"/>
            <color indexed="81"/>
            <rFont val="Tahoma"/>
            <family val="2"/>
          </rPr>
          <t>Group brainstorm.</t>
        </r>
        <r>
          <rPr>
            <sz val="9"/>
            <color indexed="81"/>
            <rFont val="Tahoma"/>
            <family val="2"/>
          </rPr>
          <t xml:space="preserve"> Put together a brainstorm session with fellow Girl Scouts, friends, or family. This choice works best if the people in the group have firsthand experience-either they are clients or know the clients' situation well.</t>
        </r>
      </text>
    </comment>
    <comment ref="C312" authorId="0" shapeId="0">
      <text>
        <r>
          <rPr>
            <sz val="9"/>
            <color indexed="81"/>
            <rFont val="Tahoma"/>
            <family val="2"/>
          </rPr>
          <t>Now that you've come up with a bunch of different ideas, take a critical look at them. Choose the idea you think is best, pick one of the following techniques to make it better, and fill out information about your improved idea in the chart on page 5.</t>
        </r>
      </text>
    </comment>
    <comment ref="C313" authorId="0" shapeId="0">
      <text>
        <r>
          <rPr>
            <b/>
            <sz val="9"/>
            <color indexed="81"/>
            <rFont val="Tahoma"/>
            <family val="2"/>
          </rPr>
          <t>Divide your idea into different parts and improve each part.</t>
        </r>
        <r>
          <rPr>
            <sz val="9"/>
            <color indexed="81"/>
            <rFont val="Tahoma"/>
            <family val="2"/>
          </rPr>
          <t xml:space="preserve"> For example, if one of your ideas for "classmates eating lunch at school" is a lunch box that attaches onto a backpack, you could separate it into attaching, closing, and materials. Then you'd design a strong attachment method, a reliable closure, and an environmentally friendly fabric.</t>
        </r>
      </text>
    </comment>
    <comment ref="C314" authorId="0" shapeId="0">
      <text>
        <r>
          <rPr>
            <b/>
            <sz val="9"/>
            <color indexed="81"/>
            <rFont val="Tahoma"/>
            <family val="2"/>
          </rPr>
          <t>Beat your competitors!</t>
        </r>
        <r>
          <rPr>
            <sz val="9"/>
            <color indexed="81"/>
            <rFont val="Tahoma"/>
            <family val="2"/>
          </rPr>
          <t xml:space="preserve"> Look at how others have innovated for your client-and make your innovation even better. See the box on page 5 for tips on how to do this.</t>
        </r>
      </text>
    </comment>
    <comment ref="C315" authorId="0" shapeId="0">
      <text>
        <r>
          <rPr>
            <b/>
            <sz val="9"/>
            <color indexed="81"/>
            <rFont val="Tahoma"/>
            <family val="2"/>
          </rPr>
          <t>Use a "guideline."</t>
        </r>
        <r>
          <rPr>
            <sz val="9"/>
            <color indexed="81"/>
            <rFont val="Tahoma"/>
            <family val="2"/>
          </rPr>
          <t xml:space="preserve"> Creating guidelines that you must follow can help you focus-and result in a better idea. Use one of these guidelines to help you improve your idea, or come up with a guideline of your own:
</t>
        </r>
        <r>
          <rPr>
            <sz val="9"/>
            <color indexed="81"/>
            <rFont val="Wingdings"/>
            <charset val="2"/>
          </rPr>
          <t></t>
        </r>
        <r>
          <rPr>
            <sz val="9"/>
            <color indexed="81"/>
            <rFont val="Tahoma"/>
            <family val="2"/>
          </rPr>
          <t xml:space="preserve">An older person should be able to use it
</t>
        </r>
        <r>
          <rPr>
            <sz val="9"/>
            <color indexed="81"/>
            <rFont val="Wingdings"/>
            <charset val="2"/>
          </rPr>
          <t></t>
        </r>
        <r>
          <rPr>
            <sz val="9"/>
            <color indexed="81"/>
            <rFont val="Tahoma"/>
            <family val="2"/>
          </rPr>
          <t xml:space="preserve">A small child should be able to use it
</t>
        </r>
        <r>
          <rPr>
            <sz val="9"/>
            <color indexed="81"/>
            <rFont val="Wingdings"/>
            <charset val="2"/>
          </rPr>
          <t></t>
        </r>
        <r>
          <rPr>
            <sz val="9"/>
            <color indexed="81"/>
            <rFont val="Tahoma"/>
            <family val="2"/>
          </rPr>
          <t xml:space="preserve">It should be very affordable
</t>
        </r>
        <r>
          <rPr>
            <sz val="9"/>
            <color indexed="81"/>
            <rFont val="Wingdings"/>
            <charset val="2"/>
          </rPr>
          <t></t>
        </r>
        <r>
          <rPr>
            <sz val="9"/>
            <color indexed="81"/>
            <rFont val="Tahoma"/>
            <family val="2"/>
          </rPr>
          <t>Someone living 50 years from now should be able to use it</t>
        </r>
      </text>
    </comment>
    <comment ref="C316" authorId="0" shapeId="0">
      <text>
        <r>
          <rPr>
            <sz val="9"/>
            <color indexed="81"/>
            <rFont val="Tahoma"/>
            <family val="2"/>
          </rPr>
          <t>Coming up with a good idea is only the first part of starting a business. Entrepreneurs have to consider things like what their product or service might cost to make, what customers might pay for it, and how to let people know it exists.</t>
        </r>
      </text>
    </comment>
    <comment ref="C317" authorId="0" shapeId="0">
      <text>
        <r>
          <rPr>
            <b/>
            <sz val="9"/>
            <color indexed="81"/>
            <rFont val="Tahoma"/>
            <family val="2"/>
          </rPr>
          <t>Seed money.</t>
        </r>
        <r>
          <rPr>
            <sz val="9"/>
            <color indexed="81"/>
            <rFont val="Tahoma"/>
            <family val="2"/>
          </rPr>
          <t xml:space="preserve"> "Seed money" is the money you need to get your business started. Use the Seed Money Worksheet on the next page to figure out what it would take to make your idea and sell it.</t>
        </r>
      </text>
    </comment>
    <comment ref="C318" authorId="0" shapeId="0">
      <text>
        <r>
          <rPr>
            <b/>
            <sz val="9"/>
            <color indexed="81"/>
            <rFont val="Tahoma"/>
            <family val="2"/>
          </rPr>
          <t>Business models.</t>
        </r>
        <r>
          <rPr>
            <sz val="9"/>
            <color indexed="81"/>
            <rFont val="Tahoma"/>
            <family val="2"/>
          </rPr>
          <t xml:space="preserve"> A "business model" is how an entrepreneur sells a product or service. Mall stores make money by selling a product that you pay for. Magazines make money by putting ads in the magazine. Use the Business Models Worksheet on page 8 to help you imagine ways your idea could make money.</t>
        </r>
      </text>
    </comment>
    <comment ref="C319" authorId="0" shapeId="0">
      <text>
        <r>
          <rPr>
            <b/>
            <sz val="9"/>
            <color indexed="81"/>
            <rFont val="Tahoma"/>
            <family val="2"/>
          </rPr>
          <t>Merchandising.</t>
        </r>
        <r>
          <rPr>
            <sz val="9"/>
            <color indexed="81"/>
            <rFont val="Tahoma"/>
            <family val="2"/>
          </rPr>
          <t xml:space="preserve"> If your innovation is a product, go to a store that might sell it. Decide where your product could be displayed, or "merchandised." If you've invented a new dog leash, it would go do the pet section. But where else could it be merchandised? Maybe next to the running shoes, because people like to go running with their dogs. Write down at least five places your product might be sold.
FOR MORE FUN: Design eco-friendly packaging. Would your leash be sold wound around recycled cardboard? Or would it hang with a price tag attached?</t>
        </r>
      </text>
    </comment>
    <comment ref="C320" authorId="0" shapeId="0">
      <text>
        <r>
          <rPr>
            <sz val="9"/>
            <color indexed="81"/>
            <rFont val="Tahoma"/>
            <family val="2"/>
          </rPr>
          <t>You've researched your client, improved your product, and considered how your business idea might make money. Now it's time to practice what it would be like to pull it all together, pitch it, and take part in the most important step of innovation-getting feedback! Use one of these methods to prepare for the share.</t>
        </r>
      </text>
    </comment>
    <comment ref="C321" authorId="0" shapeId="0">
      <text>
        <r>
          <rPr>
            <b/>
            <sz val="9"/>
            <color indexed="81"/>
            <rFont val="Tahoma"/>
            <family val="2"/>
          </rPr>
          <t>Write up a five-point business plan.</t>
        </r>
        <r>
          <rPr>
            <sz val="9"/>
            <color indexed="81"/>
            <rFont val="Tahoma"/>
            <family val="2"/>
          </rPr>
          <t xml:space="preserve"> Creating a business plan should help you develop your idea more fully and get it ready to show to others for feedback. Check out the box for more about what you should include.</t>
        </r>
      </text>
    </comment>
    <comment ref="C322" authorId="0" shapeId="0">
      <text>
        <r>
          <rPr>
            <b/>
            <sz val="9"/>
            <color indexed="81"/>
            <rFont val="Tahoma"/>
            <family val="2"/>
          </rPr>
          <t>Develop your "pitch."</t>
        </r>
        <r>
          <rPr>
            <sz val="9"/>
            <color indexed="81"/>
            <rFont val="Tahoma"/>
            <family val="2"/>
          </rPr>
          <t xml:space="preserve"> Create at least five slides to explain what your product or service would be, who would use it, and the research and development you've done to refine your business idea.</t>
        </r>
      </text>
    </comment>
    <comment ref="C323" authorId="0" shapeId="0">
      <text>
        <r>
          <rPr>
            <b/>
            <sz val="9"/>
            <color indexed="81"/>
            <rFont val="Tahoma"/>
            <family val="2"/>
          </rPr>
          <t>Make a mock up of an advertisement or commercial.</t>
        </r>
        <r>
          <rPr>
            <sz val="9"/>
            <color indexed="81"/>
            <rFont val="Tahoma"/>
            <family val="2"/>
          </rPr>
          <t xml:space="preserve"> This could be a print ad, a storyboard or script for a commercial, or the filmed commercial itself.</t>
        </r>
      </text>
    </comment>
    <comment ref="C324" authorId="0" shapeId="0">
      <text>
        <r>
          <rPr>
            <b/>
            <sz val="9"/>
            <color indexed="81"/>
            <rFont val="Tahoma"/>
            <family val="2"/>
          </rPr>
          <t>Practice sharing your business ideas.</t>
        </r>
        <r>
          <rPr>
            <sz val="9"/>
            <color indexed="81"/>
            <rFont val="Tahoma"/>
            <family val="2"/>
          </rPr>
          <t xml:space="preserve"> A good innovator asks for and listens to constructive feedback. In fact, "failure" is encouraged-if you don't mess up at first, how will you know what can be improved? Try to shake the feeling that you should get it all right and enjoy this step. Share what you made in step 4, and learn from others how your business ideas-and the way you present them-can get even better.</t>
        </r>
      </text>
    </comment>
    <comment ref="C325" authorId="0" shapeId="0">
      <text>
        <r>
          <rPr>
            <b/>
            <sz val="9"/>
            <color indexed="81"/>
            <rFont val="Tahoma"/>
            <family val="2"/>
          </rPr>
          <t>Present your idea to someone who hasn't seen it yet.</t>
        </r>
        <r>
          <rPr>
            <sz val="9"/>
            <color indexed="81"/>
            <rFont val="Tahoma"/>
            <family val="2"/>
          </rPr>
          <t xml:space="preserve"> It may be one of your parents, an older sibling, one of your teachers, or a neighbor. Because they haven't yet heard about your innovation, they'll have new reactions.</t>
        </r>
      </text>
    </comment>
    <comment ref="C326" authorId="0" shapeId="0">
      <text>
        <r>
          <rPr>
            <b/>
            <sz val="9"/>
            <color indexed="81"/>
            <rFont val="Tahoma"/>
            <family val="2"/>
          </rPr>
          <t>Present to an expert.</t>
        </r>
        <r>
          <rPr>
            <sz val="9"/>
            <color indexed="81"/>
            <rFont val="Tahoma"/>
            <family val="2"/>
          </rPr>
          <t xml:space="preserve"> Find someone who has experience with the subject area of your idea. Does your idea have to do with taking care of a sick person? Then share it with a nurse. Does your idea have to do with gardening? Then share it with someone who runs a nursery.</t>
        </r>
      </text>
    </comment>
    <comment ref="C327" authorId="0" shapeId="0">
      <text>
        <r>
          <rPr>
            <b/>
            <sz val="9"/>
            <color indexed="81"/>
            <rFont val="Tahoma"/>
            <family val="2"/>
          </rPr>
          <t>Gather a group of clients.</t>
        </r>
        <r>
          <rPr>
            <sz val="9"/>
            <color indexed="81"/>
            <rFont val="Tahoma"/>
            <family val="2"/>
          </rPr>
          <t xml:space="preserve"> Share your idea with the people who would use your idea if it were to be turned into a real business.</t>
        </r>
      </text>
    </comment>
    <comment ref="C331" authorId="0" shapeId="0">
      <text>
        <r>
          <rPr>
            <sz val="9"/>
            <color indexed="81"/>
            <rFont val="Tahoma"/>
            <family val="2"/>
          </rPr>
          <t>Oops! It happens every day-somebody hits "send" or posts something that causes anger, hurt, or embarrassment for herself and others. To kick off this badge, explore the impact of an "oops." Look for the "wow" moments, too: Online communications can cause as much good as not-so-good. Add to your list the tips you find on avoiding the oopses and increasing the wows.</t>
        </r>
      </text>
    </comment>
    <comment ref="C332" authorId="0" shapeId="0">
      <text>
        <r>
          <rPr>
            <b/>
            <sz val="9"/>
            <color indexed="81"/>
            <rFont val="Tahoma"/>
            <family val="2"/>
          </rPr>
          <t>Brainstorm some "oops" and "wow" tips with friends.</t>
        </r>
        <r>
          <rPr>
            <sz val="9"/>
            <color indexed="81"/>
            <rFont val="Tahoma"/>
            <family val="2"/>
          </rPr>
          <t xml:space="preserve"> Spend at least a half hour sharing these two kinds of moments-those you've heard about from friends or family or those you've read about. Then discuss what tips you can learn from these real-life stories, and add them to your list.
FOR MORE FUN: Survey your friends and family before your discussion, and bring the stories they share. (You could also do a survey in class or at lunch, asking for anonymous responses.)</t>
        </r>
      </text>
    </comment>
    <comment ref="C333" authorId="0" shapeId="0">
      <text>
        <r>
          <rPr>
            <b/>
            <sz val="9"/>
            <color indexed="81"/>
            <rFont val="Tahoma"/>
            <family val="2"/>
          </rPr>
          <t>Interview someone with a job that involves sending lots of e-mails.</t>
        </r>
        <r>
          <rPr>
            <sz val="9"/>
            <color indexed="81"/>
            <rFont val="Tahoma"/>
            <family val="2"/>
          </rPr>
          <t xml:space="preserve"> Find out their stories of "oops" in the workplace. What happened, and what were the consequences? Do they have any tips on avoiding the "oops" moments? Ask for an on-the-job moment when digital communication has caused good.
FOR MORE FUN: It's hard to tell the tone of a message when you can't hear someone's voice. Read an e-mail out loud three times, using different intonation each time (such as friendly, angry, or busy). Does it seem like a different message each time? Brainstorm ideas for adding emotional cues to written messages so they come across as "wow" instead of "ouch."</t>
        </r>
      </text>
    </comment>
    <comment ref="C334" authorId="0" shapeId="0">
      <text>
        <r>
          <rPr>
            <b/>
            <sz val="9"/>
            <color indexed="81"/>
            <rFont val="Tahoma"/>
            <family val="2"/>
          </rPr>
          <t>Read four published stories.</t>
        </r>
        <r>
          <rPr>
            <sz val="9"/>
            <color indexed="81"/>
            <rFont val="Tahoma"/>
            <family val="2"/>
          </rPr>
          <t xml:space="preserve"> First, find two stories about people who've sent or posted messages that caused hurt-for themselves, for others, for family, or for their job. What have those involved learned? Now look for two stories about how online communication has caused good. (Ask a librarian for some recommendations if you need help finding stories.)</t>
        </r>
      </text>
    </comment>
    <comment ref="C335" authorId="0" shapeId="0">
      <text>
        <r>
          <rPr>
            <b/>
            <sz val="9"/>
            <color indexed="81"/>
            <rFont val="Tahoma"/>
            <family val="2"/>
          </rPr>
          <t>Dig into stories of "ouch"-and repair some hurt if necessary.</t>
        </r>
        <r>
          <rPr>
            <sz val="9"/>
            <color indexed="81"/>
            <rFont val="Tahoma"/>
            <family val="2"/>
          </rPr>
          <t xml:space="preserve"> Take a closer look at how online communications can be misunderstood, resulting in some "ouch" moments. Texting and IM'ing in particular can be culprits since it's so quick and easy to send a message. As you do one of these choices, add to your list of netiquette tips.</t>
        </r>
      </text>
    </comment>
    <comment ref="C336" authorId="0" shapeId="0">
      <text>
        <r>
          <rPr>
            <b/>
            <sz val="9"/>
            <color indexed="81"/>
            <rFont val="Tahoma"/>
            <family val="2"/>
          </rPr>
          <t>Go through your last 50 texts. Quiz yourself about each one.</t>
        </r>
        <r>
          <rPr>
            <sz val="9"/>
            <color indexed="81"/>
            <rFont val="Tahoma"/>
            <family val="2"/>
          </rPr>
          <t xml:space="preserve"> Are there any you feel ashamed about sending or that might have caused hurt? Would any cause hurt if they got forwarded? And would you be comfortable saying each thing to the recipient's face? After your review, clear the air with a live conversation if necessary!</t>
        </r>
      </text>
    </comment>
    <comment ref="C337" authorId="0" shapeId="0">
      <text>
        <r>
          <rPr>
            <b/>
            <sz val="9"/>
            <color indexed="81"/>
            <rFont val="Tahoma"/>
            <family val="2"/>
          </rPr>
          <t>Interview a psychologist, guidance counselor, minister, or expert in emotional health.</t>
        </r>
        <r>
          <rPr>
            <sz val="9"/>
            <color indexed="81"/>
            <rFont val="Tahoma"/>
            <family val="2"/>
          </rPr>
          <t xml:space="preserve"> Find out about how they've seen digital "ouches" impact young people. With this expert's guidance, brainstorm with your group to get ideas for helping people stop these behaviors and for helping someone who's been hurt by them. Add the ideas to your netiquette list. If this process makes you realize where some miscommunication might have happened in your life, take this chance to clear the air.</t>
        </r>
      </text>
    </comment>
    <comment ref="C338" authorId="0" shapeId="0">
      <text>
        <r>
          <rPr>
            <b/>
            <sz val="9"/>
            <color indexed="81"/>
            <rFont val="Tahoma"/>
            <family val="2"/>
          </rPr>
          <t>Start a kindness practice.</t>
        </r>
        <r>
          <rPr>
            <sz val="9"/>
            <color indexed="81"/>
            <rFont val="Tahoma"/>
            <family val="2"/>
          </rPr>
          <t xml:space="preserve"> Every day for two weeks, go out of your way to send a message via text, e-mail, or social media praising others for something well done. Notice how other people respond, and use that information to add tips to your list. This is a great chance to repair some "ouch" moments in your own life, if any have cropped up!</t>
        </r>
      </text>
    </comment>
    <comment ref="C339" authorId="0" shapeId="0">
      <text>
        <r>
          <rPr>
            <b/>
            <sz val="9"/>
            <color indexed="81"/>
            <rFont val="Tahoma"/>
            <family val="2"/>
          </rPr>
          <t>Look at e-mail, commenting, or blogging.</t>
        </r>
        <r>
          <rPr>
            <sz val="9"/>
            <color indexed="81"/>
            <rFont val="Tahoma"/>
            <family val="2"/>
          </rPr>
          <t xml:space="preserve"> Everyone uses the Internet in their own way. You may post a lot of comments, belong to a gaming community, have your own blog, or share information in tweets or via e-mail. Do the choice below that's most relevant to your net self. Use what you find out to add to your netiquette rules. If you're in a Cadette group, share your new tips with them.</t>
        </r>
      </text>
    </comment>
    <comment ref="C340" authorId="0" shapeId="0">
      <text>
        <r>
          <rPr>
            <b/>
            <sz val="9"/>
            <color indexed="81"/>
            <rFont val="Tahoma"/>
            <family val="2"/>
          </rPr>
          <t>Get into e-mail etiquette.</t>
        </r>
        <r>
          <rPr>
            <sz val="9"/>
            <color indexed="81"/>
            <rFont val="Tahoma"/>
            <family val="2"/>
          </rPr>
          <t xml:space="preserve"> E-mail is used for business and more formal online communications, and being able to use it considerately and correctly is an important part of your online persona. You'll want to know how to be effective when you land that first internship. Give five businesspeople the e-mail etiquette quiz on the next page to find out what they prefer.
FOR MORE FUN: Create a top 10 list of e-mail dos and don'ts to share with your online network-you might forward it to those who are interested!</t>
        </r>
      </text>
    </comment>
    <comment ref="C341" authorId="0" shapeId="0">
      <text>
        <r>
          <rPr>
            <b/>
            <sz val="9"/>
            <color indexed="81"/>
            <rFont val="Tahoma"/>
            <family val="2"/>
          </rPr>
          <t>Find your best commenting voice.</t>
        </r>
        <r>
          <rPr>
            <sz val="9"/>
            <color indexed="81"/>
            <rFont val="Tahoma"/>
            <family val="2"/>
          </rPr>
          <t xml:space="preserve"> At best, threads of commentary following blog posts or on social media profiles can be like a Q and A session after a talk, offering more ideas or support for someone's accomplishment or idea. At worst, they're places for people to have fun at others' expense. In the middle ground are comments like "cool"-they're positive, but don't encourage discussion. Find five examples of useful comments and five not-so-great comments. Review them-what do they have in common? What rules would you add to your list about useful commenting?</t>
        </r>
      </text>
    </comment>
    <comment ref="C342" authorId="0" shapeId="0">
      <text>
        <r>
          <rPr>
            <b/>
            <sz val="9"/>
            <color indexed="81"/>
            <rFont val="Tahoma"/>
            <family val="2"/>
          </rPr>
          <t>Good net sportsmanship.</t>
        </r>
        <r>
          <rPr>
            <sz val="9"/>
            <color indexed="81"/>
            <rFont val="Tahoma"/>
            <family val="2"/>
          </rPr>
          <t xml:space="preserve"> Poll gamers about the kind of online sportsmanship they like to see. You might look at recent articles about gaming etiquette for ideas. Then add some tips to your growing list.</t>
        </r>
      </text>
    </comment>
    <comment ref="C343" authorId="0" shapeId="0">
      <text>
        <r>
          <rPr>
            <b/>
            <sz val="9"/>
            <color indexed="81"/>
            <rFont val="Tahoma"/>
            <family val="2"/>
          </rPr>
          <t>Decide what makes a great social media profile.</t>
        </r>
        <r>
          <rPr>
            <sz val="9"/>
            <color indexed="81"/>
            <rFont val="Tahoma"/>
            <family val="2"/>
          </rPr>
          <t xml:space="preserve"> Consumer organizations find that teenagers tend not to use privacy settings on social media wisely. Often it's because they assume the information is for friends only (that's true only if you set it that way). Then there's the issue of whether friends of friends can see your info-and if you want them to. How would you feel if you went on a friend's Facebook page and saw she posted "Bored to death right now" while she was hanging out with you? Use the questions in the sidebar to guide you in this step.</t>
        </r>
      </text>
    </comment>
    <comment ref="C344" authorId="0" shapeId="0">
      <text>
        <r>
          <rPr>
            <b/>
            <sz val="9"/>
            <color indexed="81"/>
            <rFont val="Tahoma"/>
            <family val="2"/>
          </rPr>
          <t>Discuss some character profiles.</t>
        </r>
        <r>
          <rPr>
            <sz val="9"/>
            <color indexed="81"/>
            <rFont val="Tahoma"/>
            <family val="2"/>
          </rPr>
          <t xml:space="preserve"> Before a meeting with your Cadette group, have everyone create a pretend social media profile for a character from a book or movie. Use the same template for everyone-decide beforehand which bits of information to include. Think up some good and not-so-good details to share in your character's profile. At your meeting, discuss each, and come up with dos and don'ts for creating social media profiles.</t>
        </r>
      </text>
    </comment>
    <comment ref="C345" authorId="0" shapeId="0">
      <text>
        <r>
          <rPr>
            <b/>
            <sz val="9"/>
            <color indexed="81"/>
            <rFont val="Tahoma"/>
            <family val="2"/>
          </rPr>
          <t>Get feedback on a profile of your own.</t>
        </r>
        <r>
          <rPr>
            <sz val="9"/>
            <color indexed="81"/>
            <rFont val="Tahoma"/>
            <family val="2"/>
          </rPr>
          <t xml:space="preserve"> Create a profile you might use for an online group. Then ask for feedback from friends your age, older girls, and adults. (If you already have an online profile, use this choice to ask for feedback on your profile, then edit it with advice from others in your network.)</t>
        </r>
      </text>
    </comment>
    <comment ref="C346" authorId="0" shapeId="0">
      <text>
        <r>
          <rPr>
            <b/>
            <sz val="9"/>
            <color indexed="81"/>
            <rFont val="Tahoma"/>
            <family val="2"/>
          </rPr>
          <t>Read three stories that discuss profiles.</t>
        </r>
        <r>
          <rPr>
            <sz val="9"/>
            <color indexed="81"/>
            <rFont val="Tahoma"/>
            <family val="2"/>
          </rPr>
          <t xml:space="preserve"> These could be personal or news stories about creating them, choosing pictures for them, what they say about you, or how companies use them when hiring. Add some tips to your "rules to live by," and then use the advice to edit or create your online presence.</t>
        </r>
      </text>
    </comment>
    <comment ref="C347" authorId="0" shapeId="0">
      <text>
        <r>
          <rPr>
            <sz val="9"/>
            <color indexed="81"/>
            <rFont val="Tahoma"/>
            <family val="2"/>
          </rPr>
          <t>Chances are, you've got a lot of notes after the last four steps. That's a lot of great advice to share with others to help them stay safe, sound, and successful online. Spread the word about best practices in netiquette through one of these choices.</t>
        </r>
      </text>
    </comment>
    <comment ref="C348" authorId="0" shapeId="0">
      <text>
        <r>
          <rPr>
            <b/>
            <sz val="9"/>
            <color indexed="81"/>
            <rFont val="Tahoma"/>
            <family val="2"/>
          </rPr>
          <t>Make it a pledge.</t>
        </r>
        <r>
          <rPr>
            <sz val="9"/>
            <color indexed="81"/>
            <rFont val="Tahoma"/>
            <family val="2"/>
          </rPr>
          <t xml:space="preserve"> Turn your tips into a netiquette pledge. Sign the bottom to commit to putting the pledge into action-and to inspire others to do so. Then share it with friends, family, teachers, Girl Scout friends-anyone in your community, both on-and offline, who could benefit from your insights.
FOR MORE FUN: Take the best of everyone's lists, and merge them together to make a team list with your Cadette group. Share as a group, too!</t>
        </r>
      </text>
    </comment>
    <comment ref="C349" authorId="0" shapeId="0">
      <text>
        <r>
          <rPr>
            <b/>
            <sz val="9"/>
            <color indexed="81"/>
            <rFont val="Tahoma"/>
            <family val="2"/>
          </rPr>
          <t>Edit into a top 10.</t>
        </r>
        <r>
          <rPr>
            <sz val="9"/>
            <color indexed="81"/>
            <rFont val="Tahoma"/>
            <family val="2"/>
          </rPr>
          <t xml:space="preserve"> Review the tips you've gathered, and see if they fit into larger categories. Can you edit them into 10 top rules-then add some pizzazz? Include, art, stories that illustrate your points, anecdotes-anything that will help others understand why each tip is important. Share your list in a slide show, blog post, social media posting, PDF to an e-mail network, or in another appropriate way.</t>
        </r>
      </text>
    </comment>
    <comment ref="C350" authorId="0" shapeId="0">
      <text>
        <r>
          <rPr>
            <b/>
            <sz val="9"/>
            <color indexed="81"/>
            <rFont val="Tahoma"/>
            <family val="2"/>
          </rPr>
          <t>Present it.</t>
        </r>
        <r>
          <rPr>
            <sz val="9"/>
            <color indexed="81"/>
            <rFont val="Tahoma"/>
            <family val="2"/>
          </rPr>
          <t xml:space="preserve"> Find the common themes in your tips, and turn them into a fun monologue, scene, or skit to capture on video and post to an online community. Or present it as an in-person skit at a school or Girl Scout event, or in a puppet show for a younger audience. (If you've earned your Screenwriter or Digital Movie Maker badge, you could use your skills here!)</t>
        </r>
      </text>
    </comment>
    <comment ref="C355" authorId="0" shapeId="0">
      <text>
        <r>
          <rPr>
            <sz val="9"/>
            <color indexed="81"/>
            <rFont val="Tahoma"/>
            <family val="2"/>
          </rPr>
          <t>Get to know the art form in one of these fun ways.</t>
        </r>
      </text>
    </comment>
    <comment ref="C356" authorId="0" shapeId="0">
      <text>
        <r>
          <rPr>
            <b/>
            <sz val="9"/>
            <color indexed="81"/>
            <rFont val="Tahoma"/>
            <family val="2"/>
          </rPr>
          <t>Collect comic strips from the paper for one week.</t>
        </r>
        <r>
          <rPr>
            <sz val="9"/>
            <color indexed="81"/>
            <rFont val="Tahoma"/>
            <family val="2"/>
          </rPr>
          <t xml:space="preserve"> Read them each day paying attention to how all the elements work together. Keep track of what you like and don't like, how artists show feelings and actions, and how they work timing to make punch lines great.
FOR MORE FUN: At the end of the week, take your favorites, cut the panels into squares, jumble them up, and rearrange them to make new panels and a new story.</t>
        </r>
      </text>
    </comment>
    <comment ref="C357" authorId="0" shapeId="0">
      <text>
        <r>
          <rPr>
            <b/>
            <sz val="9"/>
            <color indexed="81"/>
            <rFont val="Tahoma"/>
            <family val="2"/>
          </rPr>
          <t>Visit with a comic artist.</t>
        </r>
        <r>
          <rPr>
            <sz val="9"/>
            <color indexed="81"/>
            <rFont val="Tahoma"/>
            <family val="2"/>
          </rPr>
          <t xml:space="preserve"> If you can, visit one artist in person. Or, read autobiographical information about three artists in books, magazine articles, and online. How do their styles differ? Which is your favorite and why?</t>
        </r>
      </text>
    </comment>
    <comment ref="C358" authorId="0" shapeId="0">
      <text>
        <r>
          <rPr>
            <b/>
            <sz val="9"/>
            <color indexed="81"/>
            <rFont val="Tahoma"/>
            <family val="2"/>
          </rPr>
          <t>Make sticky-note comics.</t>
        </r>
        <r>
          <rPr>
            <sz val="9"/>
            <color indexed="81"/>
            <rFont val="Tahoma"/>
            <family val="2"/>
          </rPr>
          <t xml:space="preserve"> Get the hang of comic stories by drawing one of these on a sticky note (rough, rough sketching, remember!):
</t>
        </r>
        <r>
          <rPr>
            <sz val="9"/>
            <color indexed="81"/>
            <rFont val="Wingdings"/>
            <charset val="2"/>
          </rPr>
          <t></t>
        </r>
        <r>
          <rPr>
            <sz val="9"/>
            <color indexed="81"/>
            <rFont val="Tahoma"/>
            <family val="2"/>
          </rPr>
          <t xml:space="preserve">a dog floating on a raft
</t>
        </r>
        <r>
          <rPr>
            <sz val="9"/>
            <color indexed="81"/>
            <rFont val="Wingdings"/>
            <charset val="2"/>
          </rPr>
          <t></t>
        </r>
        <r>
          <rPr>
            <sz val="9"/>
            <color indexed="81"/>
            <rFont val="Tahoma"/>
            <family val="2"/>
          </rPr>
          <t xml:space="preserve">a hawk diving
</t>
        </r>
        <r>
          <rPr>
            <sz val="9"/>
            <color indexed="81"/>
            <rFont val="Wingdings"/>
            <charset val="2"/>
          </rPr>
          <t></t>
        </r>
        <r>
          <rPr>
            <sz val="9"/>
            <color indexed="81"/>
            <rFont val="Tahoma"/>
            <family val="2"/>
          </rPr>
          <t xml:space="preserve">a girl at bat
Take another sticky note and add:
</t>
        </r>
        <r>
          <rPr>
            <sz val="9"/>
            <color indexed="81"/>
            <rFont val="Wingdings"/>
            <charset val="2"/>
          </rPr>
          <t></t>
        </r>
        <r>
          <rPr>
            <sz val="9"/>
            <color indexed="81"/>
            <rFont val="Tahoma"/>
            <family val="2"/>
          </rPr>
          <t xml:space="preserve">the cat that's swimming past the dog
</t>
        </r>
        <r>
          <rPr>
            <sz val="9"/>
            <color indexed="81"/>
            <rFont val="Wingdings"/>
            <charset val="2"/>
          </rPr>
          <t></t>
        </r>
        <r>
          <rPr>
            <sz val="9"/>
            <color indexed="81"/>
            <rFont val="Tahoma"/>
            <family val="2"/>
          </rPr>
          <t xml:space="preserve">the prey the hawk is diving for
</t>
        </r>
        <r>
          <rPr>
            <sz val="9"/>
            <color indexed="81"/>
            <rFont val="Wingdings"/>
            <charset val="2"/>
          </rPr>
          <t></t>
        </r>
        <r>
          <rPr>
            <sz val="9"/>
            <color indexed="81"/>
            <rFont val="Tahoma"/>
            <family val="2"/>
          </rPr>
          <t xml:space="preserve">the ball the girl is trying to hit
Now, take a third sticky note and add another element to each panel:
</t>
        </r>
        <r>
          <rPr>
            <sz val="9"/>
            <color indexed="81"/>
            <rFont val="Wingdings"/>
            <charset val="2"/>
          </rPr>
          <t></t>
        </r>
        <r>
          <rPr>
            <sz val="9"/>
            <color indexed="81"/>
            <rFont val="Tahoma"/>
            <family val="2"/>
          </rPr>
          <t xml:space="preserve">another cat chasing the first cat that's swimming past the dog
</t>
        </r>
        <r>
          <rPr>
            <sz val="9"/>
            <color indexed="81"/>
            <rFont val="Wingdings"/>
            <charset val="2"/>
          </rPr>
          <t></t>
        </r>
        <r>
          <rPr>
            <sz val="9"/>
            <color indexed="81"/>
            <rFont val="Tahoma"/>
            <family val="2"/>
          </rPr>
          <t xml:space="preserve">a larger hawk after the prey the hawk is diving for
</t>
        </r>
        <r>
          <rPr>
            <sz val="9"/>
            <color indexed="81"/>
            <rFont val="Wingdings"/>
            <charset val="2"/>
          </rPr>
          <t></t>
        </r>
        <r>
          <rPr>
            <sz val="9"/>
            <color indexed="81"/>
            <rFont val="Tahoma"/>
            <family val="2"/>
          </rPr>
          <t>the catcher waiting for the ball the girl is trying to hit
Now, imagine how these could be turned into a comic story. Then make up a story with friends.
FOR MORE FUN: Draw all nine scenarios and make them tell one story!</t>
        </r>
      </text>
    </comment>
    <comment ref="C359" authorId="0" shapeId="0">
      <text>
        <r>
          <rPr>
            <sz val="9"/>
            <color indexed="81"/>
            <rFont val="Tahoma"/>
            <family val="2"/>
          </rPr>
          <t>At heart, comics are another method of storytelling. If you've got comic characters in mind already (people or animals you doodle in notebooks, perhaps?), let those inspire your story. If not, the story you come up with will lead you to your characters. Keep your story simple-it might even be one quick moment! In the next steps, you'll turn this story into a four-panel comic.</t>
        </r>
      </text>
    </comment>
    <comment ref="C360" authorId="0" shapeId="0">
      <text>
        <r>
          <rPr>
            <b/>
            <sz val="9"/>
            <color indexed="81"/>
            <rFont val="Tahoma"/>
            <family val="2"/>
          </rPr>
          <t>Think of a story from your life.</t>
        </r>
        <r>
          <rPr>
            <sz val="9"/>
            <color indexed="81"/>
            <rFont val="Tahoma"/>
            <family val="2"/>
          </rPr>
          <t xml:space="preserve"> Choose something that happened to you, a friend, or a family member. It could be a funny moment or a dramatic one, a favorite memory or an activity from Girl Scouts you want to share.</t>
        </r>
      </text>
    </comment>
    <comment ref="C361" authorId="0" shapeId="0">
      <text>
        <r>
          <rPr>
            <b/>
            <sz val="9"/>
            <color indexed="81"/>
            <rFont val="Tahoma"/>
            <family val="2"/>
          </rPr>
          <t>Think of a story from a book or movie.</t>
        </r>
        <r>
          <rPr>
            <sz val="9"/>
            <color indexed="81"/>
            <rFont val="Tahoma"/>
            <family val="2"/>
          </rPr>
          <t xml:space="preserve"> Have you seen a movie or read a book recently that had a part in it that you could turn into a comic strip?</t>
        </r>
      </text>
    </comment>
    <comment ref="C362" authorId="0" shapeId="0">
      <text>
        <r>
          <rPr>
            <b/>
            <sz val="9"/>
            <color indexed="81"/>
            <rFont val="Tahoma"/>
            <family val="2"/>
          </rPr>
          <t>Make something up.</t>
        </r>
        <r>
          <rPr>
            <sz val="9"/>
            <color indexed="81"/>
            <rFont val="Tahoma"/>
            <family val="2"/>
          </rPr>
          <t xml:space="preserve"> Think about the comic books, comic strips, or graphic novels you've liked. Now think of your own made-up story that would make a good comic tale.</t>
        </r>
      </text>
    </comment>
    <comment ref="C363" authorId="0" shapeId="0">
      <text>
        <r>
          <rPr>
            <sz val="9"/>
            <color indexed="81"/>
            <rFont val="Tahoma"/>
            <family val="2"/>
          </rPr>
          <t>Take the characters in your story and start some rough sketching. (You may have only one character, depending on your story.) Stick figures are great! Bring them to life one of these ways.</t>
        </r>
      </text>
    </comment>
    <comment ref="C364" authorId="0" shapeId="0">
      <text>
        <r>
          <rPr>
            <b/>
            <sz val="9"/>
            <color indexed="81"/>
            <rFont val="Tahoma"/>
            <family val="2"/>
          </rPr>
          <t>Use tracing paper.</t>
        </r>
        <r>
          <rPr>
            <sz val="9"/>
            <color indexed="81"/>
            <rFont val="Tahoma"/>
            <family val="2"/>
          </rPr>
          <t xml:space="preserve"> Find a comic strip with a style you love. Trace 10 or 12 panels, paying attention to the forms beneath the drawings, the simple shapes the artist likely started with. Now see if you can draw each character in your story in a similar fashion.</t>
        </r>
      </text>
    </comment>
    <comment ref="C365" authorId="0" shapeId="0">
      <text>
        <r>
          <rPr>
            <b/>
            <sz val="9"/>
            <color indexed="81"/>
            <rFont val="Tahoma"/>
            <family val="2"/>
          </rPr>
          <t>Do a "free draw".</t>
        </r>
        <r>
          <rPr>
            <sz val="9"/>
            <color indexed="81"/>
            <rFont val="Tahoma"/>
            <family val="2"/>
          </rPr>
          <t xml:space="preserve"> Get a big stack of scrap paper and just keep drawing. And drawing. And drawing! Move quickly at first. Refine any details as you go until you feel you have characters worked out.</t>
        </r>
      </text>
    </comment>
    <comment ref="C366" authorId="0" shapeId="0">
      <text>
        <r>
          <rPr>
            <b/>
            <sz val="9"/>
            <color indexed="81"/>
            <rFont val="Tahoma"/>
            <family val="2"/>
          </rPr>
          <t>Use a how-to book, video, or software.</t>
        </r>
        <r>
          <rPr>
            <sz val="9"/>
            <color indexed="81"/>
            <rFont val="Tahoma"/>
            <family val="2"/>
          </rPr>
          <t xml:space="preserve"> Are your characters people, animals, or both? Find one of the many manuals, such as the Marvel comics software, that give step-by-step instruction on drawing humans and particular animals.</t>
        </r>
      </text>
    </comment>
    <comment ref="C367" authorId="0" shapeId="0">
      <text>
        <r>
          <rPr>
            <sz val="9"/>
            <color indexed="81"/>
            <rFont val="Tahoma"/>
            <family val="2"/>
          </rPr>
          <t>It's time to put your characters into action, and that means framing them-drawing them in little boxes called panels. So imagine your story as characters in a series of actions. Create panels with sticky notes or by using a ruler to draw them on paper. Tell your story from step 2 by placing your characters into four panels in one of these ways.</t>
        </r>
      </text>
    </comment>
    <comment ref="C368" authorId="0" shapeId="0">
      <text>
        <r>
          <rPr>
            <b/>
            <sz val="9"/>
            <color indexed="81"/>
            <rFont val="Tahoma"/>
            <family val="2"/>
          </rPr>
          <t>Use facial expressions.</t>
        </r>
        <r>
          <rPr>
            <sz val="9"/>
            <color indexed="81"/>
            <rFont val="Tahoma"/>
            <family val="2"/>
          </rPr>
          <t xml:space="preserve"> Some comics use only faces to illustrate their stories, simply changing the expressions to show emotion and move the story along.</t>
        </r>
      </text>
    </comment>
    <comment ref="C369" authorId="0" shapeId="0">
      <text>
        <r>
          <rPr>
            <b/>
            <sz val="9"/>
            <color indexed="81"/>
            <rFont val="Tahoma"/>
            <family val="2"/>
          </rPr>
          <t>Use body postures.</t>
        </r>
        <r>
          <rPr>
            <sz val="9"/>
            <color indexed="81"/>
            <rFont val="Tahoma"/>
            <family val="2"/>
          </rPr>
          <t xml:space="preserve"> For some comic artists-and for some stories-it's more about action than emotion. You can leave the faces pretty much the same and move the story along by showing small movements, such as shrugs, and big actions, such as running and leaping.</t>
        </r>
      </text>
    </comment>
    <comment ref="C370" authorId="0" shapeId="0">
      <text>
        <r>
          <rPr>
            <b/>
            <sz val="9"/>
            <color indexed="81"/>
            <rFont val="Tahoma"/>
            <family val="2"/>
          </rPr>
          <t>Use both facial expressions and body posture.</t>
        </r>
        <r>
          <rPr>
            <sz val="9"/>
            <color indexed="81"/>
            <rFont val="Tahoma"/>
            <family val="2"/>
          </rPr>
          <t xml:space="preserve"> Illustrate movement and emotion using both techniques. Many artists will switch from one style to the other: One panel might show a ball falling on a girl's head, and the next panel might show a close-up of her face as she reacts.</t>
        </r>
      </text>
    </comment>
    <comment ref="C371" authorId="0" shapeId="0">
      <text>
        <r>
          <rPr>
            <sz val="9"/>
            <color indexed="81"/>
            <rFont val="Tahoma"/>
            <family val="2"/>
          </rPr>
          <t>Yes, there are comics out there with no words, but for the most part the art is a melding of words and pictures meant to be experienced together. Add words to your four-panel comic strip in one of these ways.</t>
        </r>
      </text>
    </comment>
    <comment ref="C372" authorId="0" shapeId="0">
      <text>
        <r>
          <rPr>
            <b/>
            <sz val="9"/>
            <color indexed="81"/>
            <rFont val="Tahoma"/>
            <family val="2"/>
          </rPr>
          <t>Add some dialogue.</t>
        </r>
        <r>
          <rPr>
            <sz val="9"/>
            <color indexed="81"/>
            <rFont val="Tahoma"/>
            <family val="2"/>
          </rPr>
          <t xml:space="preserve"> If you have more than one character, a classic way to tell your story is through dialogue. If both characters speak in a panel, the one on the left should speak first. Write your character's words in oval conversation bubbles connected to the character with a fine line.</t>
        </r>
      </text>
    </comment>
    <comment ref="C373" authorId="0" shapeId="0">
      <text>
        <r>
          <rPr>
            <b/>
            <sz val="9"/>
            <color indexed="81"/>
            <rFont val="Tahoma"/>
            <family val="2"/>
          </rPr>
          <t>Add some thought bubbles.</t>
        </r>
        <r>
          <rPr>
            <sz val="9"/>
            <color indexed="81"/>
            <rFont val="Tahoma"/>
            <family val="2"/>
          </rPr>
          <t xml:space="preserve"> If your story revolves around one character, have her "speak" in thought bubbles, putting her words in ovals connected to her with tiny bubble circles.</t>
        </r>
      </text>
    </comment>
    <comment ref="C374" authorId="0" shapeId="0">
      <text>
        <r>
          <rPr>
            <b/>
            <sz val="9"/>
            <color indexed="81"/>
            <rFont val="Tahoma"/>
            <family val="2"/>
          </rPr>
          <t xml:space="preserve">Run a narrative in separate boxes below the panels. </t>
        </r>
        <r>
          <rPr>
            <sz val="9"/>
            <color indexed="81"/>
            <rFont val="Tahoma"/>
            <family val="2"/>
          </rPr>
          <t>Instead of telling your story through dialogue or inner thoughts, you can write a running third-person narrative at the bottom of each panel.</t>
        </r>
      </text>
    </comment>
    <comment ref="C378" authorId="0" shapeId="0">
      <text>
        <r>
          <rPr>
            <b/>
            <sz val="9"/>
            <color indexed="81"/>
            <rFont val="Tahoma"/>
            <family val="2"/>
          </rPr>
          <t xml:space="preserve">Create your own definition of sportsmanship. </t>
        </r>
        <r>
          <rPr>
            <sz val="9"/>
            <color indexed="81"/>
            <rFont val="Tahoma"/>
            <family val="2"/>
          </rPr>
          <t>Good sportsmanship can be a lot of things: playing fair, respecting officials and other players, following the rules. Whining, cheating, and bragging are generally bad sportsmanship. But the lines can get blurry. Is it good or bad sportsmanship to do a victory dance, taunt batters, or question an official's call? Use this step to create your own definition using the chart on the next page.</t>
        </r>
      </text>
    </comment>
    <comment ref="C379" authorId="0" shapeId="0">
      <text>
        <r>
          <rPr>
            <b/>
            <sz val="9"/>
            <color indexed="81"/>
            <rFont val="Tahoma"/>
            <family val="2"/>
          </rPr>
          <t>Go to a sports event.</t>
        </r>
        <r>
          <rPr>
            <sz val="9"/>
            <color indexed="81"/>
            <rFont val="Tahoma"/>
            <family val="2"/>
          </rPr>
          <t xml:space="preserve"> Take note of as many interactions among athletes, coaches, and officials as you can (arriving early or staying late could help). Emotions and stress can make for more good </t>
        </r>
        <r>
          <rPr>
            <i/>
            <sz val="9"/>
            <color indexed="81"/>
            <rFont val="Tahoma"/>
            <family val="2"/>
          </rPr>
          <t>and</t>
        </r>
        <r>
          <rPr>
            <sz val="9"/>
            <color indexed="81"/>
            <rFont val="Tahoma"/>
            <family val="2"/>
          </rPr>
          <t xml:space="preserve"> bad behavior, so see if you can find an event that's part of a championship or longtime rivalry.</t>
        </r>
      </text>
    </comment>
    <comment ref="C380" authorId="0" shapeId="0">
      <text>
        <r>
          <rPr>
            <b/>
            <sz val="9"/>
            <color indexed="81"/>
            <rFont val="Tahoma"/>
            <family val="2"/>
          </rPr>
          <t>Watch a sports series.</t>
        </r>
        <r>
          <rPr>
            <sz val="9"/>
            <color indexed="81"/>
            <rFont val="Tahoma"/>
            <family val="2"/>
          </rPr>
          <t xml:space="preserve"> Choose a sport or game you like and pull up an old championship series to watch: the X Games, the Olympics, Wimbledon, the World Series, even a billiards tournament. The beauty of this option is you can watch the replay as often as you like!</t>
        </r>
      </text>
    </comment>
    <comment ref="C381" authorId="0" shapeId="0">
      <text>
        <r>
          <rPr>
            <b/>
            <sz val="9"/>
            <color indexed="81"/>
            <rFont val="Tahoma"/>
            <family val="2"/>
          </rPr>
          <t>Head to the Web.</t>
        </r>
        <r>
          <rPr>
            <sz val="9"/>
            <color indexed="81"/>
            <rFont val="Tahoma"/>
            <family val="2"/>
          </rPr>
          <t xml:space="preserve"> Read three news stories about good and bad sports behavior. From the triathlete who hopped onto a bus during a race to the home-run hitter who admitted to using steroids, stories of bad behavior abound. Luckily, there are lots of good stories, like when a women's college softball team carried an opposing team member around the bases when her knee gave out.</t>
        </r>
      </text>
    </comment>
    <comment ref="C382" authorId="0" shapeId="0">
      <text>
        <r>
          <rPr>
            <sz val="9"/>
            <color indexed="81"/>
            <rFont val="Tahoma"/>
            <family val="2"/>
          </rPr>
          <t>You don't have to dial it down to be a good sport. In fact, giving it your all in every game or event can be part of good sportsmanship. What else does it take to be a good competitor every time you hit the field or court or track?</t>
        </r>
      </text>
    </comment>
    <comment ref="C383" authorId="0" shapeId="0">
      <text>
        <r>
          <rPr>
            <b/>
            <sz val="9"/>
            <color indexed="81"/>
            <rFont val="Tahoma"/>
            <family val="2"/>
          </rPr>
          <t>Make an illustrated quote book.</t>
        </r>
        <r>
          <rPr>
            <sz val="9"/>
            <color indexed="81"/>
            <rFont val="Tahoma"/>
            <family val="2"/>
          </rPr>
          <t xml:space="preserve"> Athletes and coaches share this kind of wisdom all the time ("practice makes perfect," "if at first you don't succeed…"). Gather a dozen or more quotes from athletes and coaches and make an inspiration album.</t>
        </r>
      </text>
    </comment>
    <comment ref="C384" authorId="0" shapeId="0">
      <text>
        <r>
          <rPr>
            <b/>
            <sz val="9"/>
            <color indexed="81"/>
            <rFont val="Tahoma"/>
            <family val="2"/>
          </rPr>
          <t>Talk to an athletic director, coach, or player you admire.</t>
        </r>
        <r>
          <rPr>
            <sz val="9"/>
            <color indexed="81"/>
            <rFont val="Tahoma"/>
            <family val="2"/>
          </rPr>
          <t xml:space="preserve"> Ask them to share their experiences. Make up a list of areas you'd like to cover before you chat-perhaps preparation, frustrations, pain and setbacks, and maintaining focus.</t>
        </r>
      </text>
    </comment>
    <comment ref="C385" authorId="0" shapeId="0">
      <text>
        <r>
          <rPr>
            <b/>
            <sz val="9"/>
            <color indexed="81"/>
            <rFont val="Tahoma"/>
            <family val="2"/>
          </rPr>
          <t>Get a biography of a female athlete who's a great competitor.</t>
        </r>
        <r>
          <rPr>
            <sz val="9"/>
            <color indexed="81"/>
            <rFont val="Tahoma"/>
            <family val="2"/>
          </rPr>
          <t xml:space="preserve"> Then, write an essay, poem, or song that focuses on why and how she's such a strong competitor and a good sport.</t>
        </r>
      </text>
    </comment>
    <comment ref="C386" authorId="0" shapeId="0">
      <text>
        <r>
          <rPr>
            <sz val="9"/>
            <color indexed="81"/>
            <rFont val="Tahoma"/>
            <family val="2"/>
          </rPr>
          <t>Coaches always say they don't want a show-off, they want a team player. Teamwork skills help you on and off the field. There's teamwork involved in every group, from Girl Scouts to debate team. Play one of these games, then agree on three strategies that helped you build a team and three practices that got in the way.</t>
        </r>
      </text>
    </comment>
    <comment ref="C387" authorId="0" shapeId="0">
      <text>
        <r>
          <rPr>
            <b/>
            <sz val="9"/>
            <color indexed="81"/>
            <rFont val="Tahoma"/>
            <family val="2"/>
          </rPr>
          <t xml:space="preserve">Play Trust, like they did on </t>
        </r>
        <r>
          <rPr>
            <b/>
            <i/>
            <sz val="9"/>
            <color indexed="81"/>
            <rFont val="Tahoma"/>
            <family val="2"/>
          </rPr>
          <t>Survivor</t>
        </r>
        <r>
          <rPr>
            <b/>
            <sz val="9"/>
            <color indexed="81"/>
            <rFont val="Tahoma"/>
            <family val="2"/>
          </rPr>
          <t>.</t>
        </r>
        <r>
          <rPr>
            <sz val="9"/>
            <color indexed="81"/>
            <rFont val="Tahoma"/>
            <family val="2"/>
          </rPr>
          <t xml:space="preserve"> Get a team of at least four girls together and create an obstacle course about 20 yards long. Take turns being the caller, who yells directions to her blindfolded teammates to get them all through the course without running into one another.</t>
        </r>
      </text>
    </comment>
    <comment ref="C388" authorId="0" shapeId="0">
      <text>
        <r>
          <rPr>
            <b/>
            <sz val="9"/>
            <color indexed="81"/>
            <rFont val="Tahoma"/>
            <family val="2"/>
          </rPr>
          <t>Play three team-building games.</t>
        </r>
        <r>
          <rPr>
            <sz val="9"/>
            <color indexed="81"/>
            <rFont val="Tahoma"/>
            <family val="2"/>
          </rPr>
          <t xml:space="preserve"> Try three of the classic team-building games sports psychologist Colleen Hacker plays with the U.S. Women's National Soccer Team: Human Dragon, Wolves and Sheep, Human Knots, Scavenger Hunt, classic Trust, Triangle Tag, and others. Some of these are explained on the following pages.</t>
        </r>
      </text>
    </comment>
    <comment ref="C389" authorId="0" shapeId="0">
      <text>
        <r>
          <rPr>
            <b/>
            <sz val="9"/>
            <color indexed="81"/>
            <rFont val="Tahoma"/>
            <family val="2"/>
          </rPr>
          <t>Play Capture the Flag.</t>
        </r>
        <r>
          <rPr>
            <sz val="9"/>
            <color indexed="81"/>
            <rFont val="Tahoma"/>
            <family val="2"/>
          </rPr>
          <t xml:space="preserve"> It's hard to find another game on the planet that uses as many team-building skills as this classic! Not to mention, it's hard to find a more fun way to spend an afternoon.</t>
        </r>
      </text>
    </comment>
    <comment ref="C390" authorId="0" shapeId="0">
      <text>
        <r>
          <rPr>
            <sz val="9"/>
            <color indexed="81"/>
            <rFont val="Tahoma"/>
            <family val="2"/>
          </rPr>
          <t>Whether you're involved in a team or solo sport, the biggest obstacle can be the voices in your own head. Train those voices, though, and they can be your path to success. Check out the methods sports psychologists and extreme athletes use to psych themselves up for competition and find three that work for you.</t>
        </r>
      </text>
    </comment>
    <comment ref="C391" authorId="0" shapeId="0">
      <text>
        <r>
          <rPr>
            <b/>
            <sz val="9"/>
            <color indexed="81"/>
            <rFont val="Tahoma"/>
            <family val="2"/>
          </rPr>
          <t>But I landed my triple axel!</t>
        </r>
        <r>
          <rPr>
            <sz val="9"/>
            <color indexed="81"/>
            <rFont val="Tahoma"/>
            <family val="2"/>
          </rPr>
          <t xml:space="preserve"> Judging in sports like figure skating and gymnastics is subjective. How do athletes deal with knowing that no matter what they do, some things are out of their control (you didn't like my music? my outfit?). Find an athlete who competes in a subjectively scored sport and see what they have to say.</t>
        </r>
      </text>
    </comment>
    <comment ref="C392" authorId="0" shapeId="0">
      <text>
        <r>
          <rPr>
            <b/>
            <sz val="9"/>
            <color indexed="81"/>
            <rFont val="Tahoma"/>
            <family val="2"/>
          </rPr>
          <t>Mind over matter.</t>
        </r>
        <r>
          <rPr>
            <sz val="9"/>
            <color indexed="81"/>
            <rFont val="Tahoma"/>
            <family val="2"/>
          </rPr>
          <t xml:space="preserve"> It's tough to find an athlete these days, from the oldest skier to the youngest X Games shredder, who doesn't talk about visualization. Mental training can improve performance. A golfer, for example, might visualize the perfect stroke over and over to help her muscles remember it. Find out more about the technique and how it might improve your game.</t>
        </r>
      </text>
    </comment>
    <comment ref="C393" authorId="0" shapeId="0">
      <text>
        <r>
          <rPr>
            <b/>
            <sz val="9"/>
            <color indexed="81"/>
            <rFont val="Tahoma"/>
            <family val="2"/>
          </rPr>
          <t>Play sports psychology games.</t>
        </r>
        <r>
          <rPr>
            <sz val="9"/>
            <color indexed="81"/>
            <rFont val="Tahoma"/>
            <family val="2"/>
          </rPr>
          <t xml:space="preserve"> You'd be surprised how many teams routinely work with sports psychologists. Play a team game and run your group through some of their psych-up exercises before you start. Use the ones on the next page, or ask for help from a sports psychologist, coach, or athlete. </t>
        </r>
      </text>
    </comment>
    <comment ref="C394" authorId="0" shapeId="0">
      <text>
        <r>
          <rPr>
            <b/>
            <sz val="9"/>
            <color indexed="81"/>
            <rFont val="Tahoma"/>
            <family val="2"/>
          </rPr>
          <t>Put your definition of good sportsmanship into action.</t>
        </r>
        <r>
          <rPr>
            <sz val="9"/>
            <color indexed="81"/>
            <rFont val="Tahoma"/>
            <family val="2"/>
          </rPr>
          <t xml:space="preserve"> Consider insights you've gained during steps 2, 3, and 4, and then take a moment to make revisions to the definition you came up with in step 1. Once you've got your ultimate list, put your new ideas and strategies to the test.</t>
        </r>
      </text>
    </comment>
    <comment ref="C395" authorId="0" shapeId="0">
      <text>
        <r>
          <rPr>
            <b/>
            <sz val="9"/>
            <color indexed="81"/>
            <rFont val="Tahoma"/>
            <family val="2"/>
          </rPr>
          <t>Compete.</t>
        </r>
        <r>
          <rPr>
            <sz val="9"/>
            <color indexed="81"/>
            <rFont val="Tahoma"/>
            <family val="2"/>
          </rPr>
          <t xml:space="preserve"> If you're already involved in a sport, take your definition and follow it during a big game or event. Or try a new sport. It's harder to fall back into old habits that way. After you play, review your definition. What's easier said than done? Anything in your definition to adjust?</t>
        </r>
      </text>
    </comment>
    <comment ref="C396" authorId="0" shapeId="0">
      <text>
        <r>
          <rPr>
            <b/>
            <sz val="9"/>
            <color indexed="81"/>
            <rFont val="Tahoma"/>
            <family val="2"/>
          </rPr>
          <t>Play with little kids.</t>
        </r>
        <r>
          <rPr>
            <sz val="9"/>
            <color indexed="81"/>
            <rFont val="Tahoma"/>
            <family val="2"/>
          </rPr>
          <t xml:space="preserve"> Volunteer to help with Little League, to play board games or simple active games (like Red Light, Green Light or Duck, Duck, Goose) at a nursery school, or to run a kindergarten field day. As you teach the kids, you'll be testing the strength of your own convictions! After the event, look over your definition. How does it apply to other age groups? Do you need to change anything to make your definition more universal?</t>
        </r>
      </text>
    </comment>
    <comment ref="C397" authorId="0" shapeId="0">
      <text>
        <r>
          <rPr>
            <b/>
            <sz val="9"/>
            <color indexed="81"/>
            <rFont val="Tahoma"/>
            <family val="2"/>
          </rPr>
          <t>Take on the role of referee, umpire, or judge.</t>
        </r>
        <r>
          <rPr>
            <sz val="9"/>
            <color indexed="81"/>
            <rFont val="Tahoma"/>
            <family val="2"/>
          </rPr>
          <t xml:space="preserve"> Volunteer to work with a league, start an afternoon pickup game, or host a subjective competition (roller skating, figure skating, ballroom dance…). Keep your "good sport" list in mind during the game. After, review each point and make sure you still agree with it. If not, make adjustments.</t>
        </r>
      </text>
    </comment>
    <comment ref="C401" authorId="0" shapeId="0">
      <text>
        <r>
          <rPr>
            <b/>
            <sz val="9"/>
            <color indexed="81"/>
            <rFont val="Tahoma"/>
            <family val="2"/>
          </rPr>
          <t>Get to know someone different from you.</t>
        </r>
        <r>
          <rPr>
            <sz val="9"/>
            <color indexed="81"/>
            <rFont val="Tahoma"/>
            <family val="2"/>
          </rPr>
          <t xml:space="preserve"> Sometimes we make our differences so big we can't see past them. But when you get to know people who aren't exactly like you, you often find that they care about many of the same things you do and that you can find common ground-not by sacrificing or changing what you think, but by being open to other perspectives.</t>
        </r>
      </text>
    </comment>
    <comment ref="C402" authorId="0" shapeId="0">
      <text>
        <r>
          <rPr>
            <b/>
            <sz val="9"/>
            <color indexed="81"/>
            <rFont val="Tahoma"/>
            <family val="2"/>
          </rPr>
          <t>Difference of background.</t>
        </r>
        <r>
          <rPr>
            <sz val="9"/>
            <color indexed="81"/>
            <rFont val="Tahoma"/>
            <family val="2"/>
          </rPr>
          <t xml:space="preserve"> Interview someone from another country, region, or town who lives in your community now. Ask them how they came to live in your community, what things were like for them in the place they left, and what things are like now; then share things about your life. Do you have any tips to help them feel at home?</t>
        </r>
      </text>
    </comment>
    <comment ref="C403" authorId="0" shapeId="0">
      <text>
        <r>
          <rPr>
            <b/>
            <sz val="9"/>
            <color indexed="81"/>
            <rFont val="Tahoma"/>
            <family val="2"/>
          </rPr>
          <t>Difference of belief.</t>
        </r>
        <r>
          <rPr>
            <sz val="9"/>
            <color indexed="81"/>
            <rFont val="Tahoma"/>
            <family val="2"/>
          </rPr>
          <t xml:space="preserve"> Find out more about someone with beliefs different from yours. If you have a friend who practices another faith, you might go to services with her family and talk about their traditions. Or you might meet with a pastor or a youth group at a different place of worship or an interfaith alliance. You could also have a respectful discussion about politics with someone who thinks differently.</t>
        </r>
      </text>
    </comment>
    <comment ref="C404" authorId="0" shapeId="0">
      <text>
        <r>
          <rPr>
            <b/>
            <sz val="9"/>
            <color indexed="81"/>
            <rFont val="Tahoma"/>
            <family val="2"/>
          </rPr>
          <t>Difference of opinion.</t>
        </r>
        <r>
          <rPr>
            <sz val="9"/>
            <color indexed="81"/>
            <rFont val="Tahoma"/>
            <family val="2"/>
          </rPr>
          <t xml:space="preserve"> Even friends have different opinions-on foods, songs, movies, books, and games, to name a few! Find a friend who loves something that's not your favorite, and vice versa. Listen to her reasons and try her favorite thing-and have her do the same for your favorite. Then share at least two things you do like about each other's favorites.</t>
        </r>
      </text>
    </comment>
    <comment ref="C405" authorId="0" shapeId="0">
      <text>
        <r>
          <rPr>
            <sz val="9"/>
            <color indexed="81"/>
            <rFont val="Tahoma"/>
            <family val="2"/>
          </rPr>
          <t>For this step, do an activity with a group, such as running your Cadette meeting or spending a few hours together. The important thing is to make at least six decisions together-when, where, and what you'll eat, how long you'll do things, etc. Afterward, talk about the common-ground strategy. What trades did you make for the good of the group or to gain what you wanted? How do you think the strategy would work on a government level?</t>
        </r>
      </text>
    </comment>
    <comment ref="C406" authorId="0" shapeId="0">
      <text>
        <r>
          <rPr>
            <b/>
            <sz val="9"/>
            <color indexed="81"/>
            <rFont val="Tahoma"/>
            <family val="2"/>
          </rPr>
          <t>Use one of the methods from the Decision Methods sidebar.</t>
        </r>
        <r>
          <rPr>
            <sz val="9"/>
            <color indexed="81"/>
            <rFont val="Tahoma"/>
            <family val="2"/>
          </rPr>
          <t xml:space="preserve"> Get really familiar with one of the methods so you understand it thoroughly.</t>
        </r>
      </text>
    </comment>
    <comment ref="C407" authorId="0" shapeId="0">
      <text>
        <r>
          <rPr>
            <b/>
            <sz val="9"/>
            <color indexed="81"/>
            <rFont val="Tahoma"/>
            <family val="2"/>
          </rPr>
          <t>Use two of the methods.</t>
        </r>
        <r>
          <rPr>
            <sz val="9"/>
            <color indexed="81"/>
            <rFont val="Tahoma"/>
            <family val="2"/>
          </rPr>
          <t xml:space="preserve"> Try the two your group is most eager to use.</t>
        </r>
      </text>
    </comment>
    <comment ref="C408" authorId="0" shapeId="0">
      <text>
        <r>
          <rPr>
            <b/>
            <sz val="9"/>
            <color indexed="81"/>
            <rFont val="Tahoma"/>
            <family val="2"/>
          </rPr>
          <t>Try them all!</t>
        </r>
        <r>
          <rPr>
            <sz val="9"/>
            <color indexed="81"/>
            <rFont val="Tahoma"/>
            <family val="2"/>
          </rPr>
          <t xml:space="preserve"> Use each of the methods for different decisions throughout the activity. When you have your post-activity discussion, compare the methods. Did you have a favorite? Is everyone's favorite method the same?</t>
        </r>
      </text>
    </comment>
    <comment ref="C409" authorId="0" shapeId="0">
      <text>
        <r>
          <rPr>
            <sz val="9"/>
            <color indexed="81"/>
            <rFont val="Tahoma"/>
            <family val="2"/>
          </rPr>
          <t>A debate is a discussion between people or groups in which they express different opinions about a topic. It's important to know how to use facts and logic to support your opinions and persuade others to see things your way. In this step, consider both sides and keep an open mind-that's how common ground is found.</t>
        </r>
      </text>
    </comment>
    <comment ref="C410" authorId="0" shapeId="0">
      <text>
        <r>
          <rPr>
            <b/>
            <sz val="9"/>
            <color indexed="81"/>
            <rFont val="Tahoma"/>
            <family val="2"/>
          </rPr>
          <t>Ask an expert to teach you the techniques of debate.</t>
        </r>
        <r>
          <rPr>
            <sz val="9"/>
            <color indexed="81"/>
            <rFont val="Tahoma"/>
            <family val="2"/>
          </rPr>
          <t xml:space="preserve"> This might be a local politician or a high school or college student on a debate team. Then hold a short debate on an issue you're interested in (see the sidebar for ideas). Afterward, discuss the arguments both sides made and whether you see common ground.
FOR MORE FUN: When you hold your debate, choose to argue the side you don't agree with! It might give you insight into the opinions of people who think differently than you.</t>
        </r>
      </text>
    </comment>
    <comment ref="C411" authorId="0" shapeId="0">
      <text>
        <r>
          <rPr>
            <b/>
            <sz val="9"/>
            <color indexed="81"/>
            <rFont val="Tahoma"/>
            <family val="2"/>
          </rPr>
          <t>Watch candidates for elected office debate.</t>
        </r>
        <r>
          <rPr>
            <sz val="9"/>
            <color indexed="81"/>
            <rFont val="Tahoma"/>
            <family val="2"/>
          </rPr>
          <t xml:space="preserve"> It could be between the candidates for president, Congress, or governor from your area. Or you could attend a debate among local candidates for mayor, town council, or student council. After the debate, discuss the arguments both sides made and whether there's common ground. (You might want to look into the issues before you watch so you can understand the arguments.)</t>
        </r>
      </text>
    </comment>
    <comment ref="C412" authorId="0" shapeId="0">
      <text>
        <r>
          <rPr>
            <b/>
            <sz val="9"/>
            <color indexed="81"/>
            <rFont val="Tahoma"/>
            <family val="2"/>
          </rPr>
          <t>Understand a famous debate in American history.</t>
        </r>
        <r>
          <rPr>
            <sz val="9"/>
            <color indexed="81"/>
            <rFont val="Tahoma"/>
            <family val="2"/>
          </rPr>
          <t xml:space="preserve"> It might be one of the debates between the suffragists and elected officials in the early 1900s, or a debate between Alexander Hamilton and Thomas Jefferson. Find out why the debate proved historic and who was considered the winner, and why. What was the common ground in the opposing positions?
FOR MORE FUN: Come to your Cadette meeting ready to re-enact the debate-perhaps in costume and with snacks from the time period (you might find a great recipe while working on your New Cuisines badge!).</t>
        </r>
      </text>
    </comment>
    <comment ref="C413" authorId="0" shapeId="0">
      <text>
        <r>
          <rPr>
            <sz val="9"/>
            <color indexed="81"/>
            <rFont val="Tahoma"/>
            <family val="2"/>
          </rPr>
          <t>Compromise is a settlement where both sides yield, or concede, some points to the other in order to find the common ground where their wishes intersect. Take a closer look at one of the following.</t>
        </r>
      </text>
    </comment>
    <comment ref="C414" authorId="0" shapeId="0">
      <text>
        <r>
          <rPr>
            <b/>
            <sz val="9"/>
            <color indexed="81"/>
            <rFont val="Tahoma"/>
            <family val="2"/>
          </rPr>
          <t>A community compromise.</t>
        </r>
        <r>
          <rPr>
            <sz val="9"/>
            <color indexed="81"/>
            <rFont val="Tahoma"/>
            <family val="2"/>
          </rPr>
          <t xml:space="preserve"> Ask a historian or an elected official to tell you about a compromise in your community. (For example, there may have been a compromise on your school's P.E. uniform requirement.) Where did the two sides stand at the beginning? Where did they end up? How did they arrive at that decision? How does this compromise affect life where you live?
FOR MORE FUN: If you had been involved, would you have made the same compromise? With your expert, brainstorm some other possible outcomes, and imagine the differences another outcome would make in your life today.</t>
        </r>
      </text>
    </comment>
    <comment ref="C415" authorId="0" shapeId="0">
      <text>
        <r>
          <rPr>
            <b/>
            <sz val="9"/>
            <color indexed="81"/>
            <rFont val="Tahoma"/>
            <family val="2"/>
          </rPr>
          <t>A family or friendship compromise.</t>
        </r>
        <r>
          <rPr>
            <sz val="9"/>
            <color indexed="81"/>
            <rFont val="Tahoma"/>
            <family val="2"/>
          </rPr>
          <t xml:space="preserve"> Think of a situation in which you and a family member or friend had to compromise to be able to work or live together. Use that situation, or interview an older family member about a compromise that helped shape your family. If you can imagine a more positive outcome, open up the discussion, and try finding common ground.</t>
        </r>
      </text>
    </comment>
    <comment ref="C416" authorId="0" shapeId="0">
      <text>
        <r>
          <rPr>
            <b/>
            <sz val="9"/>
            <color indexed="81"/>
            <rFont val="Tahoma"/>
            <family val="2"/>
          </rPr>
          <t>A state or national compromise.</t>
        </r>
        <r>
          <rPr>
            <sz val="9"/>
            <color indexed="81"/>
            <rFont val="Tahoma"/>
            <family val="2"/>
          </rPr>
          <t xml:space="preserve"> Speak with a history teacher, elected official, or another expert with knowledge of the government about a compromise in your state or the federal government. Where did the two sides stand at the beginning? Where did they end up? How does this compromise affect your life?
FOR MORE FUN: Write a short alternate history story based on a different compromise outcome. (An "alternate history" is a story set in a world where historic events turned out differently. For instance, a story might be about how the world would look today if slavery were still allowed, or set in a future where the Equal Rights Amendment has become part of the U.S. Constitution.)</t>
        </r>
      </text>
    </comment>
    <comment ref="C417" authorId="0" shapeId="0">
      <text>
        <r>
          <rPr>
            <b/>
            <sz val="9"/>
            <color indexed="81"/>
            <rFont val="Tahoma"/>
            <family val="2"/>
          </rPr>
          <t>Find common ground through mediation.</t>
        </r>
        <r>
          <rPr>
            <sz val="9"/>
            <color indexed="81"/>
            <rFont val="Tahoma"/>
            <family val="2"/>
          </rPr>
          <t xml:space="preserve"> Mediators are third parties who help people or groups in a dispute find common ground. At some schools, peers are trained to be conflict mediators for one another. Civil mediators within the U.S. court system help both sides come to an agreement without going to trial. As the final step, try being the citizen who helps others come to an agreement.</t>
        </r>
      </text>
    </comment>
    <comment ref="C418" authorId="0" shapeId="0">
      <text>
        <r>
          <rPr>
            <b/>
            <sz val="9"/>
            <color indexed="81"/>
            <rFont val="Tahoma"/>
            <family val="2"/>
          </rPr>
          <t>Mediate a cookie conflict.</t>
        </r>
        <r>
          <rPr>
            <sz val="9"/>
            <color indexed="81"/>
            <rFont val="Tahoma"/>
            <family val="2"/>
          </rPr>
          <t xml:space="preserve"> Here's the conflict: There are nine cookies in a variety of flavors and differing numbers of each one-and they need to be divided fairly between two people. Serve as the mediator to find a solution both sides can live with. (Before the mediation begins, give each person time to decide how they think the cookies should be divided and to come up with three reasons they believe their solution to be fair.)
</t>
        </r>
        <r>
          <rPr>
            <i/>
            <sz val="9"/>
            <color indexed="81"/>
            <rFont val="Tahoma"/>
            <family val="2"/>
          </rPr>
          <t xml:space="preserve">Follow the six steps of a formal mediation:
</t>
        </r>
        <r>
          <rPr>
            <sz val="9"/>
            <color indexed="81"/>
            <rFont val="Tahoma"/>
            <family val="2"/>
          </rPr>
          <t xml:space="preserve">  1. Give your opening remarks: Review the conflict and set ground rules.
  2. State the problem: Let both people state their positions.
  3. Gather information: Ask open-ended questions (those without yes or no answers) to get to the heart of each person's position.
  4. Summarize: Summarize the conflict, based on what you've heard.
  5. Brainstorm solutions: Brainstorm all together about possible solutions.
  6. Reach an agreement: Offer ideas about where you think there is common ground. If the two sides don't agree, start with step 4, and keep going until you reach an agreement.
  7. Together, enjoy a yummy snack!</t>
        </r>
      </text>
    </comment>
    <comment ref="C419" authorId="0" shapeId="0">
      <text>
        <r>
          <rPr>
            <b/>
            <sz val="9"/>
            <color indexed="81"/>
            <rFont val="Tahoma"/>
            <family val="2"/>
          </rPr>
          <t>Mediate with a pro.</t>
        </r>
        <r>
          <rPr>
            <sz val="9"/>
            <color indexed="81"/>
            <rFont val="Tahoma"/>
            <family val="2"/>
          </rPr>
          <t xml:space="preserve"> Invite a civil mediator or a student or professor in law or conflict resolution to visit your group. Ask them to share real-life examples of civil or international mediation and to lead you in an exercise to try out some mediation skills of your own.</t>
        </r>
      </text>
    </comment>
    <comment ref="C420" authorId="0" shapeId="0">
      <text>
        <r>
          <rPr>
            <b/>
            <sz val="9"/>
            <color indexed="81"/>
            <rFont val="Tahoma"/>
            <family val="2"/>
          </rPr>
          <t xml:space="preserve">Suggest solutions for a current international conflict. </t>
        </r>
        <r>
          <rPr>
            <sz val="9"/>
            <color indexed="81"/>
            <rFont val="Tahoma"/>
            <family val="2"/>
          </rPr>
          <t>What are the positions on both sides? Pretend they've come to you to help them negotiate a peace treaty. (A treaty is a formal agreement between two or more states.) On your own or with friends, decide what you think is the common ground, and develop a one-page proposal for a "treaty." Share it with your history or social studies teacher.
FOR MORE FUN: Have each girl in your Cadette group develop a treaty proposal for the same conflict. How do your treaties differ? How are they the same? Where di you all see common ground?</t>
        </r>
      </text>
    </comment>
    <comment ref="C424" authorId="0" shapeId="0">
      <text>
        <r>
          <rPr>
            <sz val="9"/>
            <color indexed="81"/>
            <rFont val="Tahoma"/>
            <family val="2"/>
          </rPr>
          <t>Thai food is often spiced with lemongrass and hot chilies. In Japan, some people breakfast on pickled-plum-stuffed rice balls or miso soup. Ethiopians often use a delicious flat bread to scoop up lentils or veggies. Expand your palate and your culinary repertoire by going international in this step-no passport needed.</t>
        </r>
      </text>
    </comment>
    <comment ref="C425" authorId="0" shapeId="0">
      <text>
        <r>
          <rPr>
            <b/>
            <sz val="9"/>
            <color indexed="81"/>
            <rFont val="Tahoma"/>
            <family val="2"/>
          </rPr>
          <t>Cook something from an area of the world you're curious about.</t>
        </r>
        <r>
          <rPr>
            <sz val="9"/>
            <color indexed="81"/>
            <rFont val="Tahoma"/>
            <family val="2"/>
          </rPr>
          <t xml:space="preserve"> Find a cookbook with recipes from that place and pick a dish that looks yummy. Or call a travel agency and ask for a favorite dish from the area.
FOR MORE FUN: Let a world atlas fall open to a page or spin a globe and see where your finger lands, then cook a recipe from that place.</t>
        </r>
      </text>
    </comment>
    <comment ref="C426" authorId="0" shapeId="0">
      <text>
        <r>
          <rPr>
            <b/>
            <sz val="9"/>
            <color indexed="81"/>
            <rFont val="Tahoma"/>
            <family val="2"/>
          </rPr>
          <t>Find a relative, friend, or neighbor who's an immigrant.</t>
        </r>
        <r>
          <rPr>
            <sz val="9"/>
            <color indexed="81"/>
            <rFont val="Tahoma"/>
            <family val="2"/>
          </rPr>
          <t xml:space="preserve"> Ask that person for a personal recipe that represents their country of origin and cook it with them.</t>
        </r>
      </text>
    </comment>
    <comment ref="C427" authorId="0" shapeId="0">
      <text>
        <r>
          <rPr>
            <b/>
            <sz val="9"/>
            <color indexed="81"/>
            <rFont val="Tahoma"/>
            <family val="2"/>
          </rPr>
          <t>Let a particular ingredient be your tour guide.</t>
        </r>
        <r>
          <rPr>
            <sz val="9"/>
            <color indexed="81"/>
            <rFont val="Tahoma"/>
            <family val="2"/>
          </rPr>
          <t xml:space="preserve"> Check out the international section of a grocery store or an international specialty store for an ingredient - a spice, a dried fruit, a canned good. Make a dish that uses that ingredient.</t>
        </r>
      </text>
    </comment>
    <comment ref="C428" authorId="0" shapeId="0">
      <text>
        <r>
          <rPr>
            <b/>
            <sz val="9"/>
            <color indexed="81"/>
            <rFont val="Tahoma"/>
            <family val="2"/>
          </rPr>
          <t>Discover a dish from another region of the United States.</t>
        </r>
        <r>
          <rPr>
            <sz val="9"/>
            <color indexed="81"/>
            <rFont val="Tahoma"/>
            <family val="2"/>
          </rPr>
          <t xml:space="preserve"> Southern barbecue, New England clam chowder, Tex-Mex tacos, Native American fry bread-this step will take you on a stateside road trip without leaving your kitchen.</t>
        </r>
      </text>
    </comment>
    <comment ref="C429" authorId="0" shapeId="0">
      <text>
        <r>
          <rPr>
            <b/>
            <sz val="9"/>
            <color indexed="81"/>
            <rFont val="Tahoma"/>
            <family val="2"/>
          </rPr>
          <t>Put together a meal based on a food-related story.</t>
        </r>
        <r>
          <rPr>
            <sz val="9"/>
            <color indexed="81"/>
            <rFont val="Tahoma"/>
            <family val="2"/>
          </rPr>
          <t xml:space="preserve"> Find a story about another region in the United States. It could be about shrimp fishing in Louisiana or apple orchards in Washington State. Use that story to inspire the dish you chose.
FOR MORE FUN: Write a short piece on the dish, take a picture, and submit it and a recipe to a local newspaper from the area that inspired you.</t>
        </r>
      </text>
    </comment>
    <comment ref="C430" authorId="0" shapeId="0">
      <text>
        <r>
          <rPr>
            <b/>
            <sz val="9"/>
            <color indexed="81"/>
            <rFont val="Tahoma"/>
            <family val="2"/>
          </rPr>
          <t>Research and cook a regional specialty that's become a cultural phenomenon.</t>
        </r>
        <r>
          <rPr>
            <sz val="9"/>
            <color indexed="81"/>
            <rFont val="Tahoma"/>
            <family val="2"/>
          </rPr>
          <t xml:space="preserve"> The Toll House cookie was invented at the Toll House Inn in Boston. The Cobb salad came from a lucky accident with leftovers at the original Brown Derby restaurant in Hollywood.</t>
        </r>
      </text>
    </comment>
    <comment ref="C431" authorId="0" shapeId="0">
      <text>
        <r>
          <rPr>
            <b/>
            <sz val="9"/>
            <color indexed="81"/>
            <rFont val="Tahoma"/>
            <family val="2"/>
          </rPr>
          <t>Find out how well you know your region.</t>
        </r>
        <r>
          <rPr>
            <sz val="9"/>
            <color indexed="81"/>
            <rFont val="Tahoma"/>
            <family val="2"/>
          </rPr>
          <t xml:space="preserve"> Visit the local history center or library, or ask an elderly community member, for a recipe from your hometown that's become a phenomenon (or needs your help to gain popularity!). Cook it. Did you match the local standard for phenomenal? Does it taste like you expected it to?</t>
        </r>
      </text>
    </comment>
    <comment ref="C432" authorId="0" shapeId="0">
      <text>
        <r>
          <rPr>
            <b/>
            <sz val="9"/>
            <color indexed="81"/>
            <rFont val="Tahoma"/>
            <family val="2"/>
          </rPr>
          <t>Whip up a dish from another time period.</t>
        </r>
        <r>
          <rPr>
            <sz val="9"/>
            <color indexed="81"/>
            <rFont val="Tahoma"/>
            <family val="2"/>
          </rPr>
          <t xml:space="preserve"> Scour the past for a tasty dish, and cook up a piece of history.</t>
        </r>
      </text>
    </comment>
    <comment ref="C433" authorId="0" shapeId="0">
      <text>
        <r>
          <rPr>
            <b/>
            <sz val="9"/>
            <color indexed="81"/>
            <rFont val="Tahoma"/>
            <family val="2"/>
          </rPr>
          <t>Try a recipe inspired by a historical book or movie.</t>
        </r>
        <r>
          <rPr>
            <sz val="9"/>
            <color indexed="81"/>
            <rFont val="Tahoma"/>
            <family val="2"/>
          </rPr>
          <t xml:space="preserve"> Did you read </t>
        </r>
        <r>
          <rPr>
            <i/>
            <sz val="9"/>
            <color indexed="81"/>
            <rFont val="Tahoma"/>
            <family val="2"/>
          </rPr>
          <t xml:space="preserve">Little House on the Prairie </t>
        </r>
        <r>
          <rPr>
            <sz val="9"/>
            <color indexed="81"/>
            <rFont val="Tahoma"/>
            <family val="2"/>
          </rPr>
          <t xml:space="preserve">and wonder what "headcheese" was? Or watch </t>
        </r>
        <r>
          <rPr>
            <i/>
            <sz val="9"/>
            <color indexed="81"/>
            <rFont val="Tahoma"/>
            <family val="2"/>
          </rPr>
          <t>The Sound of Music</t>
        </r>
        <r>
          <rPr>
            <sz val="9"/>
            <color indexed="81"/>
            <rFont val="Tahoma"/>
            <family val="2"/>
          </rPr>
          <t xml:space="preserve"> and really want to try a Viennese pastry?
FOR MORE FUN: Make up a recipe for a fantasy food from your favorite fantasy novel.</t>
        </r>
      </text>
    </comment>
    <comment ref="C434" authorId="0" shapeId="0">
      <text>
        <r>
          <rPr>
            <b/>
            <sz val="9"/>
            <color indexed="81"/>
            <rFont val="Tahoma"/>
            <family val="2"/>
          </rPr>
          <t>Ask a grandparent or other relative for an old family recipe.</t>
        </r>
        <r>
          <rPr>
            <sz val="9"/>
            <color indexed="81"/>
            <rFont val="Tahoma"/>
            <family val="2"/>
          </rPr>
          <t xml:space="preserve"> Get their help to make it. What was your grandmother's favorite pasta? Did your great-uncle love anything with tomatoes? Is there a favorite dish at every family gathering? Learn to make a recipe that's been passed down in your family.</t>
        </r>
      </text>
    </comment>
    <comment ref="C435" authorId="0" shapeId="0">
      <text>
        <r>
          <rPr>
            <b/>
            <sz val="9"/>
            <color indexed="81"/>
            <rFont val="Tahoma"/>
            <family val="2"/>
          </rPr>
          <t>Pick a piece of the past that excites you.</t>
        </r>
        <r>
          <rPr>
            <sz val="9"/>
            <color indexed="81"/>
            <rFont val="Tahoma"/>
            <family val="2"/>
          </rPr>
          <t xml:space="preserve"> Find a classic recipe from that time and place; it might be from the Renaissance, pirate lore, Juliette Low's time, or the Wild West. Where and why was this recipe served? Maybe you can find out what it was supposed to taste like back then to know how your version compares.</t>
        </r>
      </text>
    </comment>
    <comment ref="C436" authorId="0" shapeId="0">
      <text>
        <r>
          <rPr>
            <b/>
            <sz val="9"/>
            <color indexed="81"/>
            <rFont val="Tahoma"/>
            <family val="2"/>
          </rPr>
          <t>Cook a dish that makes a statement.</t>
        </r>
        <r>
          <rPr>
            <sz val="9"/>
            <color indexed="81"/>
            <rFont val="Tahoma"/>
            <family val="2"/>
          </rPr>
          <t xml:space="preserve"> The food that's on your plate sends a message-your choices about health, convenience, the environment, and religion all show up in what you choose to eat.</t>
        </r>
      </text>
    </comment>
    <comment ref="C437" authorId="0" shapeId="0">
      <text>
        <r>
          <rPr>
            <b/>
            <sz val="9"/>
            <color indexed="81"/>
            <rFont val="Tahoma"/>
            <family val="2"/>
          </rPr>
          <t>Take a processed food you love and make a homemade version.</t>
        </r>
        <r>
          <rPr>
            <sz val="9"/>
            <color indexed="81"/>
            <rFont val="Tahoma"/>
            <family val="2"/>
          </rPr>
          <t xml:space="preserve"> It might be a packaged gingerbread, a cream-filled cupcake, or a ruffled potato chip. Compare your ingredients with the list on the package. Knowing where your food comes from can be a challenge, especially if the package has a list of chemical ingredients that seems 10 miles long!</t>
        </r>
      </text>
    </comment>
    <comment ref="C438" authorId="0" shapeId="0">
      <text>
        <r>
          <rPr>
            <b/>
            <sz val="9"/>
            <color indexed="81"/>
            <rFont val="Tahoma"/>
            <family val="2"/>
          </rPr>
          <t>Choose a veggie protein and find a recipe that features it.</t>
        </r>
        <r>
          <rPr>
            <sz val="9"/>
            <color indexed="81"/>
            <rFont val="Tahoma"/>
            <family val="2"/>
          </rPr>
          <t xml:space="preserve"> How about tofu, tempeh, seitan, or beans and rice? Or, look at how vegan creativity has sparked some delicious baked goods that substitute plant-based ingredients for dairy, eggs, and even honey. (Think dark chocolate chips, applesauce, soy milk, or black beans in your brownie mix!) 
FOR MORE FUN: Take your favorite cake or cookie recipe and make it vegan!</t>
        </r>
      </text>
    </comment>
    <comment ref="C439" authorId="0" shapeId="0">
      <text>
        <r>
          <rPr>
            <b/>
            <sz val="9"/>
            <color indexed="81"/>
            <rFont val="Tahoma"/>
            <family val="2"/>
          </rPr>
          <t>Try a recipe for a special diet.</t>
        </r>
        <r>
          <rPr>
            <sz val="9"/>
            <color indexed="81"/>
            <rFont val="Tahoma"/>
            <family val="2"/>
          </rPr>
          <t xml:space="preserve"> Ask a friend, neighbor, or family member who follows a special nutritional plan or diet for a recipe. You might try a kosher kugel, gluten-free based, or a raw-food feast (raw foodists eat only vegetables, nuts, seeds, and fruits that have never been heated above 115</t>
        </r>
        <r>
          <rPr>
            <sz val="9"/>
            <color indexed="81"/>
            <rFont val="Symbol"/>
            <family val="1"/>
            <charset val="2"/>
          </rPr>
          <t>°</t>
        </r>
        <r>
          <rPr>
            <sz val="9"/>
            <color indexed="81"/>
            <rFont val="Tahoma"/>
            <family val="2"/>
          </rPr>
          <t>F).
FOR MORE FUN: Take a favorite dish and make it fit a specific diet. What substitution would you make in a PB and J sandwich to feed someone who has a peanut allergy?</t>
        </r>
      </text>
    </comment>
    <comment ref="C440" authorId="0" shapeId="0">
      <text>
        <r>
          <rPr>
            <b/>
            <sz val="9"/>
            <color indexed="81"/>
            <rFont val="Tahoma"/>
            <family val="2"/>
          </rPr>
          <t xml:space="preserve">Share your dishes on a culinary "tour"! </t>
        </r>
        <r>
          <rPr>
            <sz val="9"/>
            <color indexed="81"/>
            <rFont val="Tahoma"/>
            <family val="2"/>
          </rPr>
          <t>What's the point of having newfound knowledge, especially in the cooking arena, if you're going to keep it to yourself? Time to share! Get feedback, too-that's how you keep on cooking.</t>
        </r>
      </text>
    </comment>
    <comment ref="C441" authorId="0" shapeId="0">
      <text>
        <r>
          <rPr>
            <b/>
            <sz val="9"/>
            <color indexed="81"/>
            <rFont val="Tahoma"/>
            <family val="2"/>
          </rPr>
          <t>Throw a potluck party!</t>
        </r>
        <r>
          <rPr>
            <sz val="9"/>
            <color indexed="81"/>
            <rFont val="Tahoma"/>
            <family val="2"/>
          </rPr>
          <t xml:space="preserve"> Pick one of the themes from steps 1 to 4 and ask guests to bring something that fits the bill. Or, your friends and Girl Scout sisters could throw a potluck, in which each person brings a favorite dish.
FOR MORE FUN: As girls did in the 1980 Exploring Foods badge, add a tasting party to your potluck. Select two or three foods from each food group. Pick unusual foods so everyone gets to taste something they've never eaten before.</t>
        </r>
      </text>
    </comment>
    <comment ref="C442" authorId="0" shapeId="0">
      <text>
        <r>
          <rPr>
            <b/>
            <sz val="9"/>
            <color indexed="81"/>
            <rFont val="Tahoma"/>
            <family val="2"/>
          </rPr>
          <t>Host a "new cuisine" party.</t>
        </r>
        <r>
          <rPr>
            <sz val="9"/>
            <color indexed="81"/>
            <rFont val="Tahoma"/>
            <family val="2"/>
          </rPr>
          <t xml:space="preserve"> Cook up the entire meal for your friends or your family. Create a menu for a feast based on one - or all - of the dishes you made in steps 1 to 4.</t>
        </r>
      </text>
    </comment>
    <comment ref="C443" authorId="0" shapeId="0">
      <text>
        <r>
          <rPr>
            <b/>
            <sz val="9"/>
            <color indexed="81"/>
            <rFont val="Tahoma"/>
            <family val="2"/>
          </rPr>
          <t>Hold a progressive dinner with friends or your Girl Scout group.</t>
        </r>
        <r>
          <rPr>
            <sz val="9"/>
            <color indexed="81"/>
            <rFont val="Tahoma"/>
            <family val="2"/>
          </rPr>
          <t xml:space="preserve"> Have each person cook one part of the meal. Choose dishes you made for this badge or others from steps 1 to 4. Then go from home to home progressing through dinner, from appetizer all the way through dessert.
FOR MORE FUN: Use your progressive dinner to honor Girl Scout volunteers, moms or dads on Mother's Day or Father's Day, or to celebrate something special.</t>
        </r>
      </text>
    </comment>
    <comment ref="C447" authorId="0" shapeId="0">
      <text>
        <r>
          <rPr>
            <b/>
            <sz val="9"/>
            <color indexed="81"/>
            <rFont val="Tahoma"/>
            <family val="2"/>
          </rPr>
          <t>Understand how to care for younger children.</t>
        </r>
        <r>
          <rPr>
            <sz val="9"/>
            <color indexed="81"/>
            <rFont val="Tahoma"/>
            <family val="2"/>
          </rPr>
          <t xml:space="preserve"> Imagine you're helping out a Girl Scout camp. What should you do if a younger girl is knocked unconscious or twists her ankle? Or what if you're babysitting and a toddler develops a high fever or starts vomiting? Find out how to care for a younger child who is sick or hurt and how to recognize common medical emergencies.</t>
        </r>
      </text>
    </comment>
    <comment ref="C448" authorId="0" shapeId="0">
      <text>
        <r>
          <rPr>
            <b/>
            <sz val="9"/>
            <color indexed="81"/>
            <rFont val="Tahoma"/>
            <family val="2"/>
          </rPr>
          <t>Take a babysitting class.</t>
        </r>
        <r>
          <rPr>
            <sz val="9"/>
            <color indexed="81"/>
            <rFont val="Tahoma"/>
            <family val="2"/>
          </rPr>
          <t xml:space="preserve"> Find a class that includes first aid.</t>
        </r>
      </text>
    </comment>
    <comment ref="C449" authorId="0" shapeId="0">
      <text>
        <r>
          <rPr>
            <b/>
            <sz val="9"/>
            <color indexed="81"/>
            <rFont val="Tahoma"/>
            <family val="2"/>
          </rPr>
          <t>Ask a medical professional.</t>
        </r>
        <r>
          <rPr>
            <sz val="9"/>
            <color indexed="81"/>
            <rFont val="Tahoma"/>
            <family val="2"/>
          </rPr>
          <t xml:space="preserve"> Invite an expert such as a pediatric nurse or doctor to talk to your group about how to treat minor illnesses and injuries when caring for younger children. Find out what to do if the problem isn't minor, including whether you should handle it or hand it over to someone with more experience.</t>
        </r>
      </text>
    </comment>
    <comment ref="C450" authorId="0" shapeId="0">
      <text>
        <r>
          <rPr>
            <b/>
            <sz val="9"/>
            <color indexed="81"/>
            <rFont val="Tahoma"/>
            <family val="2"/>
          </rPr>
          <t>Talk to a child care professionals.</t>
        </r>
        <r>
          <rPr>
            <sz val="9"/>
            <color indexed="81"/>
            <rFont val="Tahoma"/>
            <family val="2"/>
          </rPr>
          <t xml:space="preserve"> Interview three people who work with children at a day-care center, camp, or your Girl Scout council about different medical emergencies they have encountered and how they handled them.</t>
        </r>
      </text>
    </comment>
    <comment ref="C451" authorId="0" shapeId="0">
      <text>
        <r>
          <rPr>
            <b/>
            <sz val="9"/>
            <color indexed="81"/>
            <rFont val="Tahoma"/>
            <family val="2"/>
          </rPr>
          <t>Know how to use everything in a first aid kit.</t>
        </r>
        <r>
          <rPr>
            <sz val="9"/>
            <color indexed="81"/>
            <rFont val="Tahoma"/>
            <family val="2"/>
          </rPr>
          <t xml:space="preserve"> A first aid kit contains everything you need to treat minor injuries. But how do you use gauze, anyway? And what do you do with that triangle-shaped bandage? Know how to use each piece of a first aid kit, and how to tell a minor injury from a more serious condition, by completing a choice below.</t>
        </r>
      </text>
    </comment>
    <comment ref="C452" authorId="0" shapeId="0">
      <text>
        <r>
          <rPr>
            <b/>
            <sz val="9"/>
            <color indexed="81"/>
            <rFont val="Tahoma"/>
            <family val="2"/>
          </rPr>
          <t>Talk to a medical professional.</t>
        </r>
        <r>
          <rPr>
            <sz val="9"/>
            <color indexed="81"/>
            <rFont val="Tahoma"/>
            <family val="2"/>
          </rPr>
          <t xml:space="preserve"> You might visit your school nurse or a doctor at a local clinic. Ask her or him to show you how to use each piece of a first aid kit, then try it yourself.</t>
        </r>
      </text>
    </comment>
    <comment ref="C453" authorId="0" shapeId="0">
      <text>
        <r>
          <rPr>
            <b/>
            <sz val="9"/>
            <color indexed="81"/>
            <rFont val="Tahoma"/>
            <family val="2"/>
          </rPr>
          <t>Take a course.</t>
        </r>
        <r>
          <rPr>
            <sz val="9"/>
            <color indexed="81"/>
            <rFont val="Tahoma"/>
            <family val="2"/>
          </rPr>
          <t xml:space="preserve"> Find one that includes information on using a first aid kit.</t>
        </r>
      </text>
    </comment>
    <comment ref="C454" authorId="0" shapeId="0">
      <text>
        <r>
          <rPr>
            <b/>
            <sz val="9"/>
            <color indexed="81"/>
            <rFont val="Tahoma"/>
            <family val="2"/>
          </rPr>
          <t>Talk to an emergency responder.</t>
        </r>
        <r>
          <rPr>
            <sz val="9"/>
            <color indexed="81"/>
            <rFont val="Tahoma"/>
            <family val="2"/>
          </rPr>
          <t xml:space="preserve"> Ask an emergency medical technician (also known as an EMT) to visit your group and teach you to use the different pieces of a first aid kit. Divide into teams and practice using items in the kit on each other.
FOR MORE FUN: Make this a contest! Invite an EMT, firefighter, doctor, nurse, or Red Cross representative to be a judge.</t>
        </r>
      </text>
    </comment>
    <comment ref="C455" authorId="0" shapeId="0">
      <text>
        <r>
          <rPr>
            <b/>
            <sz val="9"/>
            <color indexed="81"/>
            <rFont val="Tahoma"/>
            <family val="2"/>
          </rPr>
          <t>Find out how to prevent serious outdoor injuries.</t>
        </r>
        <r>
          <rPr>
            <sz val="9"/>
            <color indexed="81"/>
            <rFont val="Tahoma"/>
            <family val="2"/>
          </rPr>
          <t xml:space="preserve"> What do you do if someone breaks a leg while you're hiking in the mountains? Or how do you help someone who has nearly drowned on a boat trip? Find out about the people who deal with wilderness emergencies.</t>
        </r>
      </text>
    </comment>
    <comment ref="C456" authorId="0" shapeId="0">
      <text>
        <r>
          <rPr>
            <b/>
            <sz val="9"/>
            <color indexed="81"/>
            <rFont val="Tahoma"/>
            <family val="2"/>
          </rPr>
          <t>Talk to first aiders.</t>
        </r>
        <r>
          <rPr>
            <sz val="9"/>
            <color indexed="81"/>
            <rFont val="Tahoma"/>
            <family val="2"/>
          </rPr>
          <t xml:space="preserve"> Interview certified wilderness first aiders who work with your Girl Scout council. Find out more about how to prevent serious injuries, how they treat these injuries when they happen, how you can get help if someone is injured, and what to do while you're waiting for help to arrive.</t>
        </r>
      </text>
    </comment>
    <comment ref="C457" authorId="0" shapeId="0">
      <text>
        <r>
          <rPr>
            <b/>
            <sz val="9"/>
            <color indexed="81"/>
            <rFont val="Tahoma"/>
            <family val="2"/>
          </rPr>
          <t>Ask a wilderness expert.</t>
        </r>
        <r>
          <rPr>
            <sz val="9"/>
            <color indexed="81"/>
            <rFont val="Tahoma"/>
            <family val="2"/>
          </rPr>
          <t xml:space="preserve"> Invite a park ranger or member of a wilderness search-and-rescue squad to talk to your group about how to prevent serious injuries. Find out more about how they treat these injuries, how you can get help if someone is injured, and what to do while you're waiting for help to arrive.</t>
        </r>
      </text>
    </comment>
    <comment ref="C458" authorId="0" shapeId="0">
      <text>
        <r>
          <rPr>
            <b/>
            <sz val="9"/>
            <color indexed="81"/>
            <rFont val="Tahoma"/>
            <family val="2"/>
          </rPr>
          <t xml:space="preserve">Find out about common injuries. </t>
        </r>
        <r>
          <rPr>
            <sz val="9"/>
            <color indexed="81"/>
            <rFont val="Tahoma"/>
            <family val="2"/>
          </rPr>
          <t>Go online and research injuries suffered by people participating in an outdoor activity you enjoy, such as canoeing or skiing. Interview someone from a search-and-rescue squad or emergency response unit about how they treat those injuries, how you can get help if someone is injured, and what to do while you're waiting for help to arrive.</t>
        </r>
      </text>
    </comment>
    <comment ref="C459" authorId="0" shapeId="0">
      <text>
        <r>
          <rPr>
            <b/>
            <sz val="9"/>
            <color indexed="81"/>
            <rFont val="Tahoma"/>
            <family val="2"/>
          </rPr>
          <t>Know the signs of shock and how to treat it.</t>
        </r>
        <r>
          <rPr>
            <sz val="9"/>
            <color indexed="81"/>
            <rFont val="Tahoma"/>
            <family val="2"/>
          </rPr>
          <t xml:space="preserve"> Sometimes injured people act strangely after an accident or traumatic event. Find out what to do in this step.</t>
        </r>
      </text>
    </comment>
    <comment ref="C460" authorId="0" shapeId="0">
      <text>
        <r>
          <rPr>
            <b/>
            <sz val="9"/>
            <color indexed="81"/>
            <rFont val="Tahoma"/>
            <family val="2"/>
          </rPr>
          <t>Research the signs of shock and how to treat it.</t>
        </r>
        <r>
          <rPr>
            <sz val="9"/>
            <color indexed="81"/>
            <rFont val="Tahoma"/>
            <family val="2"/>
          </rPr>
          <t xml:space="preserve"> Discuss what you've learned with your family or Girl Scout group.</t>
        </r>
      </text>
    </comment>
    <comment ref="C461" authorId="0" shapeId="0">
      <text>
        <r>
          <rPr>
            <b/>
            <sz val="9"/>
            <color indexed="81"/>
            <rFont val="Tahoma"/>
            <family val="2"/>
          </rPr>
          <t>Interview a doctor or nurse about the signs of shock.</t>
        </r>
        <r>
          <rPr>
            <sz val="9"/>
            <color indexed="81"/>
            <rFont val="Tahoma"/>
            <family val="2"/>
          </rPr>
          <t xml:space="preserve"> Find out how you can help someone who is in shock, including how to get information from them that will help them get treated.</t>
        </r>
      </text>
    </comment>
    <comment ref="C462" authorId="0" shapeId="0">
      <text>
        <r>
          <rPr>
            <b/>
            <sz val="9"/>
            <color indexed="81"/>
            <rFont val="Tahoma"/>
            <family val="2"/>
          </rPr>
          <t>Ask an EMT or first responder to talk to your group.</t>
        </r>
        <r>
          <rPr>
            <sz val="9"/>
            <color indexed="81"/>
            <rFont val="Tahoma"/>
            <family val="2"/>
          </rPr>
          <t xml:space="preserve"> Find out how you can help someone who is in shock, including how to get information from them that will help them get treated.</t>
        </r>
      </text>
    </comment>
    <comment ref="C463" authorId="0" shapeId="0">
      <text>
        <r>
          <rPr>
            <b/>
            <sz val="9"/>
            <color indexed="81"/>
            <rFont val="Tahoma"/>
            <family val="2"/>
          </rPr>
          <t>Learn to prevent and treat injuries due to weather.</t>
        </r>
        <r>
          <rPr>
            <sz val="9"/>
            <color indexed="81"/>
            <rFont val="Tahoma"/>
            <family val="2"/>
          </rPr>
          <t xml:space="preserve">
Whether you're snowshoeing in the depths of winter or hanging out on the beach on a summer day, extreme temperatures can make you sick. Learn the signs of heatstroke, frostbite, hypothermia, and hyperthermia, and how to treat them.</t>
        </r>
      </text>
    </comment>
    <comment ref="C464" authorId="0" shapeId="0">
      <text>
        <r>
          <rPr>
            <b/>
            <sz val="9"/>
            <color indexed="81"/>
            <rFont val="Tahoma"/>
            <family val="2"/>
          </rPr>
          <t>Take a first aid course.</t>
        </r>
        <r>
          <rPr>
            <sz val="9"/>
            <color indexed="81"/>
            <rFont val="Tahoma"/>
            <family val="2"/>
          </rPr>
          <t xml:space="preserve"> Find out through your Girl Scout council or local Red Cross chapter that covers the warning signs and basic care for minor heat- and cold-related injuries.</t>
        </r>
      </text>
    </comment>
    <comment ref="C465" authorId="0" shapeId="0">
      <text>
        <r>
          <rPr>
            <b/>
            <sz val="9"/>
            <color indexed="81"/>
            <rFont val="Tahoma"/>
            <family val="2"/>
          </rPr>
          <t>Ask a park ranger, lifeguard, or ski patrol member.</t>
        </r>
        <r>
          <rPr>
            <sz val="9"/>
            <color indexed="81"/>
            <rFont val="Tahoma"/>
            <family val="2"/>
          </rPr>
          <t xml:space="preserve"> Invite them to talk to your group about how to recognize the warning signs of heat-or cold-related injuries, how you can care for minor cases, and how to know when you need to get help.</t>
        </r>
      </text>
    </comment>
    <comment ref="C466" authorId="0" shapeId="0">
      <text>
        <r>
          <rPr>
            <b/>
            <sz val="9"/>
            <color indexed="81"/>
            <rFont val="Tahoma"/>
            <family val="2"/>
          </rPr>
          <t>Talk to a doctor or nurse.</t>
        </r>
        <r>
          <rPr>
            <sz val="9"/>
            <color indexed="81"/>
            <rFont val="Tahoma"/>
            <family val="2"/>
          </rPr>
          <t xml:space="preserve"> Ask about how to recognize the warning signs of heat- and cold-related injuries, how you can care for minor cases, and how to know when you need to get help.</t>
        </r>
      </text>
    </comment>
    <comment ref="C470" authorId="0" shapeId="0">
      <text>
        <r>
          <rPr>
            <sz val="9"/>
            <color indexed="81"/>
            <rFont val="Tahoma"/>
            <family val="2"/>
          </rPr>
          <t>Singing brings us all together and helps us feel connected, strong, and proud. Girl Scouts sing in special places or to mark special times-or sometimes just for the fun of it! As a Cadette, it's your turn to teach singing-and lead others in song.</t>
        </r>
      </text>
    </comment>
    <comment ref="C471" authorId="0" shapeId="0">
      <text>
        <r>
          <rPr>
            <b/>
            <sz val="9"/>
            <color indexed="81"/>
            <rFont val="Tahoma"/>
            <family val="2"/>
          </rPr>
          <t>Organize a songfest.</t>
        </r>
        <r>
          <rPr>
            <sz val="9"/>
            <color indexed="81"/>
            <rFont val="Tahoma"/>
            <family val="2"/>
          </rPr>
          <t xml:space="preserve"> With other Cadettes earning their Girl Scout Way badge, put together a songfest. Arrange a special gathering in which every girl brings a song new to the group and teaches the other girls to sing it.
FOR MORE FUN: Play (or learn to play!) the ukulele, harmonica, guitar, or another instrument to accompany a group as it sings.</t>
        </r>
      </text>
    </comment>
    <comment ref="C472" authorId="0" shapeId="0">
      <text>
        <r>
          <rPr>
            <b/>
            <sz val="9"/>
            <color indexed="81"/>
            <rFont val="Tahoma"/>
            <family val="2"/>
          </rPr>
          <t>Teach an international song.</t>
        </r>
        <r>
          <rPr>
            <sz val="9"/>
            <color indexed="81"/>
            <rFont val="Tahoma"/>
            <family val="2"/>
          </rPr>
          <t xml:space="preserve"> To earn the World Trefoil badge, girls in 1940 learned "several songs sung by Girl Guides in their own countries." Find at least one new song, learn to pronounce it, and teach it to others. Cadettes earning their Music Maker badge in 1963 got a great tip: "Ask someone who speaks the language well to teach you the correct pronunciation for three songs in another language."
FOR MORE FUN: Make it a round! What about "Are You Sleeping" in its original French?</t>
        </r>
      </text>
    </comment>
    <comment ref="C473" authorId="0" shapeId="0">
      <text>
        <r>
          <rPr>
            <b/>
            <sz val="9"/>
            <color indexed="81"/>
            <rFont val="Tahoma"/>
            <family val="2"/>
          </rPr>
          <t>Help Brownies complete their Girl Scout Way badge.</t>
        </r>
        <r>
          <rPr>
            <sz val="9"/>
            <color indexed="81"/>
            <rFont val="Tahoma"/>
            <family val="2"/>
          </rPr>
          <t xml:space="preserve"> In step 1 of the Brownie Girl Scout Way badge, girls learn to have a great time singing songs everywhere they go. Practice your leadership skills by teaching them some songs you know!
FOR MORE FUN: Help Brownies make simple instruments to play as they sing.</t>
        </r>
      </text>
    </comment>
    <comment ref="C474" authorId="0" shapeId="0">
      <text>
        <r>
          <rPr>
            <sz val="9"/>
            <color indexed="81"/>
            <rFont val="Tahoma"/>
            <family val="2"/>
          </rPr>
          <t>Girl Scout celebrations honor women and girls who change the world. As a Cadette, celebrate Girl Scout Week. On March 12, 1912, the first 18 girls gathered for the first Girl Scout meeting in the United States. Every year, the week of March 12 is Girl Scout Week. This Girl Scout Week, celebrate the courage it took for our founder to start the Movement-and the courage, confidence, and character you show every day as a Girl Scout.</t>
        </r>
      </text>
    </comment>
    <comment ref="C475" authorId="0" shapeId="0">
      <text>
        <r>
          <rPr>
            <b/>
            <sz val="9"/>
            <color indexed="81"/>
            <rFont val="Tahoma"/>
            <family val="2"/>
          </rPr>
          <t>Focus on "be courageous and strong" from the Girl Scout Law.</t>
        </r>
        <r>
          <rPr>
            <sz val="9"/>
            <color indexed="81"/>
            <rFont val="Tahoma"/>
            <family val="2"/>
          </rPr>
          <t xml:space="preserve"> What is a courageous action you need to take this week to make the world around you a better place? Perhaps you need to find the confidence to resolve a conflict among girls in your class, inspire your peers to be kinder to one another, or look for sisterhood support to stand up to a bully. Do it! Talk with your Girl Scout friends about what you did and what you learned about character.</t>
        </r>
      </text>
    </comment>
    <comment ref="C476" authorId="0" shapeId="0">
      <text>
        <r>
          <rPr>
            <b/>
            <sz val="9"/>
            <color indexed="81"/>
            <rFont val="Tahoma"/>
            <family val="2"/>
          </rPr>
          <t>Be confident and courageous: Speak up about issues affecting girls around the world.</t>
        </r>
        <r>
          <rPr>
            <sz val="9"/>
            <color indexed="81"/>
            <rFont val="Tahoma"/>
            <family val="2"/>
          </rPr>
          <t xml:space="preserve"> Research a difficult issue girls face somewhere in the world, like lacking schools, health care, or adequate food. (The Take Action section of the WAGGGS website is a great resource.) Tell their story at a Girl Scout Week event at school or to another audience. Building awareness in a step toward action and improvement.</t>
        </r>
      </text>
    </comment>
    <comment ref="C477" authorId="0" shapeId="0">
      <text>
        <r>
          <rPr>
            <b/>
            <sz val="9"/>
            <color indexed="81"/>
            <rFont val="Tahoma"/>
            <family val="2"/>
          </rPr>
          <t>Create a project honoring the courage, confidence, and character of the Girl Scouts.</t>
        </r>
        <r>
          <rPr>
            <sz val="9"/>
            <color indexed="81"/>
            <rFont val="Tahoma"/>
            <family val="2"/>
          </rPr>
          <t xml:space="preserve"> In 1912, Juliette Gordon Low stood up for her ideal-creating strong female leaders by getting girls out of the parlor and into the world. Over the last century, how much good ahs the Movement she founded done in the world? Dive into history and find your favorite ways Girl Scouting has made the world a better place. Tell that story during Girl Scout Week as a creative writing, art, or drama project-and add a special thanks to Juliette</t>
        </r>
      </text>
    </comment>
    <comment ref="C478" authorId="0" shapeId="0">
      <text>
        <r>
          <rPr>
            <sz val="9"/>
            <color indexed="81"/>
            <rFont val="Tahoma"/>
            <family val="2"/>
          </rPr>
          <t>"Sisterhood" doesn't just mean sisters in your family. All the girls and women who are Girl Scouts try to live by the Girl Scout Law. That's what makes us a Girl Scout sisterhood. Our Law unites us! In your Cadette badge, use the Law's 10 important lines to get closer to your sisters in the Girl Scout community.</t>
        </r>
      </text>
    </comment>
    <comment ref="C479" authorId="0" shapeId="0">
      <text>
        <r>
          <rPr>
            <b/>
            <sz val="9"/>
            <color indexed="81"/>
            <rFont val="Tahoma"/>
            <family val="2"/>
          </rPr>
          <t>Throw a community sisterhood celebration.</t>
        </r>
        <r>
          <rPr>
            <sz val="9"/>
            <color indexed="81"/>
            <rFont val="Tahoma"/>
            <family val="2"/>
          </rPr>
          <t xml:space="preserve"> Host a party or event to celebrate an important woman in your community. Perhaps the first woman elected to office in your state or town, a great female business owner, or a particularly strong teacher or Girl Scout volunteer. At your celebration, share the ways this woman practices the Girl Scout Law through her accomplishments. Invite girls and women in your area, and plan get-to-know-you games that get everyone sharing common experiences and making friends-strengthening their sisterhood!</t>
        </r>
      </text>
    </comment>
    <comment ref="C480" authorId="0" shapeId="0">
      <text>
        <r>
          <rPr>
            <b/>
            <sz val="9"/>
            <color indexed="81"/>
            <rFont val="Tahoma"/>
            <family val="2"/>
          </rPr>
          <t>Spotlight a hidden heroine.</t>
        </r>
        <r>
          <rPr>
            <sz val="9"/>
            <color indexed="81"/>
            <rFont val="Tahoma"/>
            <family val="2"/>
          </rPr>
          <t xml:space="preserve"> Find a Girl Scout volunteer in your community who exemplifies the Girl Scout Law and deserves recognition and praise. Talk to girls whose lives she's touched, and collect their stories about her. Find a way to celebrate and honor her work and achievements-perhaps a digital slide show, a short movie or skit, or an article for the Girl Scout community.</t>
        </r>
      </text>
    </comment>
    <comment ref="C481" authorId="0" shapeId="0">
      <text>
        <r>
          <rPr>
            <b/>
            <sz val="9"/>
            <color indexed="81"/>
            <rFont val="Tahoma"/>
            <family val="2"/>
          </rPr>
          <t>Team up for sisterhood.</t>
        </r>
        <r>
          <rPr>
            <sz val="9"/>
            <color indexed="81"/>
            <rFont val="Tahoma"/>
            <family val="2"/>
          </rPr>
          <t xml:space="preserve"> Team up with your Cadette sisters to benefit girls and women-and put the Girl Scout Law into action. You could hold a forum on breast cancer awareness, assist at a women's shelter or a women's conference, or plan a way to commemorate women's history month at your school. As you plan the event, consider the lines of the Law and how you'll incorporate them into the project. For example, you'd use respect for authority and responsibility for what you say and do to coordinate a women's history month assembly with your school administration. It would take courage and a wise use of resources to give that presentation-and you'd all be supporting your Girl Scout sisters to make it happen.</t>
        </r>
      </text>
    </comment>
    <comment ref="C482" authorId="0" shapeId="0">
      <text>
        <r>
          <rPr>
            <b/>
            <sz val="9"/>
            <color indexed="81"/>
            <rFont val="Tahoma"/>
            <family val="2"/>
          </rPr>
          <t>Leave a place better than you found it.</t>
        </r>
        <r>
          <rPr>
            <sz val="9"/>
            <color indexed="81"/>
            <rFont val="Tahoma"/>
            <family val="2"/>
          </rPr>
          <t xml:space="preserve"> It's the Girl Scout way to care about the world around us-whether it's a room, a campground, or the world. Practice by doing something good for a camp or other outdoor area, and, in true Girl Scout tradition, enjoy the great outdoors while you're at it.</t>
        </r>
      </text>
    </comment>
    <comment ref="C483" authorId="0" shapeId="0">
      <text>
        <r>
          <rPr>
            <b/>
            <sz val="9"/>
            <color indexed="81"/>
            <rFont val="Tahoma"/>
            <family val="2"/>
          </rPr>
          <t>Clean up a hiking trail-or clear a new one!</t>
        </r>
        <r>
          <rPr>
            <sz val="9"/>
            <color indexed="81"/>
            <rFont val="Tahoma"/>
            <family val="2"/>
          </rPr>
          <t xml:space="preserve"> Before you head out, talk with the camp ranger or another staffer about what work needs to be done. You might take before and after pictures to post on a Girl Scout website or in a newsletter.</t>
        </r>
      </text>
    </comment>
    <comment ref="C484" authorId="0" shapeId="0">
      <text>
        <r>
          <rPr>
            <b/>
            <sz val="9"/>
            <color indexed="81"/>
            <rFont val="Tahoma"/>
            <family val="2"/>
          </rPr>
          <t>Help clear an invasive species from the camp.</t>
        </r>
        <r>
          <rPr>
            <sz val="9"/>
            <color indexed="81"/>
            <rFont val="Tahoma"/>
            <family val="2"/>
          </rPr>
          <t xml:space="preserve"> Is there a problem plant like mistletoe, purple loosestrife, barbed goat grass, or kudzu? Help the camp ranger clear the species from an area they choose.
FOR MORE FUN: Make a poster or video to educate others about what you did and what they can do.</t>
        </r>
      </text>
    </comment>
    <comment ref="C485" authorId="0" shapeId="0">
      <text>
        <r>
          <rPr>
            <b/>
            <sz val="9"/>
            <color indexed="81"/>
            <rFont val="Tahoma"/>
            <family val="2"/>
          </rPr>
          <t>Help with three general-maintenance tasks.</t>
        </r>
        <r>
          <rPr>
            <sz val="9"/>
            <color indexed="81"/>
            <rFont val="Tahoma"/>
            <family val="2"/>
          </rPr>
          <t xml:space="preserve"> Talk to the camp ranger about tasks that need tending to. Perhaps cabins need repairs or new paint jobs, or the dining hall could use its windows washed. Break out the elbow grease and get it done.</t>
        </r>
      </text>
    </comment>
    <comment ref="C486" authorId="0" shapeId="0">
      <text>
        <r>
          <rPr>
            <sz val="9"/>
            <color indexed="81"/>
            <rFont val="Tahoma"/>
            <family val="2"/>
          </rPr>
          <t>Traditions bring people together. A tradition can be a special food, a ceremony, a song-anything that's passed along through the years. Find out about Girl Scout traditions so that you can carry them on-and maybe create your own!</t>
        </r>
      </text>
    </comment>
    <comment ref="C487" authorId="0" shapeId="0">
      <text>
        <r>
          <rPr>
            <b/>
            <sz val="9"/>
            <color indexed="81"/>
            <rFont val="Tahoma"/>
            <family val="2"/>
          </rPr>
          <t>Make a tradition "to do" list.</t>
        </r>
        <r>
          <rPr>
            <sz val="9"/>
            <color indexed="81"/>
            <rFont val="Tahoma"/>
            <family val="2"/>
          </rPr>
          <t xml:space="preserve"> Start a "to do" list of all the places you'd like to visit and the adventures you'd like to have as a Girl Scout. Then find five Girl Scouts who have done something on your list, and talk to them about their experiences and what they did to get ready for them. Think about how you can earn the money to go on your trip and all the other things you'll need to do to get ready for your Girl Scout adventures.</t>
        </r>
      </text>
    </comment>
    <comment ref="C488" authorId="0" shapeId="0">
      <text>
        <r>
          <rPr>
            <b/>
            <sz val="9"/>
            <color indexed="81"/>
            <rFont val="Tahoma"/>
            <family val="2"/>
          </rPr>
          <t>Go global.</t>
        </r>
        <r>
          <rPr>
            <sz val="9"/>
            <color indexed="81"/>
            <rFont val="Tahoma"/>
            <family val="2"/>
          </rPr>
          <t xml:space="preserve"> First, learn to say the Girl Guide or Girl Scout Promise and Law in a language other than English. Then find out about the Girl Guides or Girl Scouts in a country where that language is spoken, and see what they do there to help people. Finally, recite the Promise and Law to a family member or Cadette sister, and share what you've learned about the country you chose. You might even use this opportunity to create a Scouts' Own with an international-sisterhood theme.
FOR MORE FUN: As girls did for their Language badge in 1953, repeat the Girl Scout motto in five other languages.</t>
        </r>
      </text>
    </comment>
    <comment ref="C489" authorId="0" shapeId="0">
      <text>
        <r>
          <rPr>
            <b/>
            <sz val="9"/>
            <color indexed="81"/>
            <rFont val="Tahoma"/>
            <family val="2"/>
          </rPr>
          <t>Learn the history of your Girl Scout council.</t>
        </r>
        <r>
          <rPr>
            <sz val="9"/>
            <color indexed="81"/>
            <rFont val="Tahoma"/>
            <family val="2"/>
          </rPr>
          <t xml:space="preserve"> Who were the women who have shaped Girl Scouting in your area? Could you speak with any of them about their favorite memories? You might also find out about places and programs in your council that have been important over the years. Are there early traditions and songs that are still part of your experience today? Share what you learn with your Girl Scout sisters.</t>
        </r>
      </text>
    </comment>
    <comment ref="C493" authorId="0" shapeId="0">
      <text>
        <r>
          <rPr>
            <sz val="9"/>
            <color indexed="81"/>
            <rFont val="Tahoma"/>
            <family val="2"/>
          </rPr>
          <t>What better way to get glad about trees than to spend some time with them? Head outside and enjoy the bounty, shade, and delicious fun of trees.</t>
        </r>
      </text>
    </comment>
    <comment ref="C494" authorId="0" shapeId="0">
      <text>
        <r>
          <rPr>
            <b/>
            <sz val="9"/>
            <color indexed="81"/>
            <rFont val="Tahoma"/>
            <family val="2"/>
          </rPr>
          <t>Take a tree trip.</t>
        </r>
        <r>
          <rPr>
            <sz val="9"/>
            <color indexed="81"/>
            <rFont val="Tahoma"/>
            <family val="2"/>
          </rPr>
          <t xml:space="preserve"> Visit a sugarhouse to learn how maples are tapped for maple syrup, or pick apples, oranges, almonds, or other fruits at an orchard. You might even know trees in your neighborhood with something tasty to offer. Bring home a souvenir-your homemade syrup or a bushel of apples for pie</t>
        </r>
      </text>
    </comment>
    <comment ref="C495" authorId="0" shapeId="0">
      <text>
        <r>
          <rPr>
            <b/>
            <sz val="9"/>
            <color indexed="81"/>
            <rFont val="Tahoma"/>
            <family val="2"/>
          </rPr>
          <t>Design a tree house.</t>
        </r>
        <r>
          <rPr>
            <sz val="9"/>
            <color indexed="81"/>
            <rFont val="Tahoma"/>
            <family val="2"/>
          </rPr>
          <t xml:space="preserve"> Check out the basics of architectural drawing and draft the plans for your dream tree house. Then present your plans to friends to see if they'd like living there-or show an architect to see if your design would work.
FOR MORE FUN: Have a contest for the most original tree house design.</t>
        </r>
      </text>
    </comment>
    <comment ref="C496" authorId="0" shapeId="0">
      <text>
        <r>
          <rPr>
            <b/>
            <sz val="9"/>
            <color indexed="81"/>
            <rFont val="Tahoma"/>
            <family val="2"/>
          </rPr>
          <t>Cook a tree dish.</t>
        </r>
        <r>
          <rPr>
            <sz val="9"/>
            <color indexed="81"/>
            <rFont val="Tahoma"/>
            <family val="2"/>
          </rPr>
          <t xml:space="preserve"> How about baking a lemon meringue pie, pressing almonds for milk, using several kinds of olives on pasta, mixing cherry preserves, or creating your own guacamole recipe? Share your dish (at a shady picnic?) and point out which ingredients came from trees!
FOR MORE FUN: Name five trees in this country that produce edible nuts.</t>
        </r>
      </text>
    </comment>
    <comment ref="C497" authorId="0" shapeId="0">
      <text>
        <r>
          <rPr>
            <b/>
            <sz val="9"/>
            <color indexed="81"/>
            <rFont val="Tahoma"/>
            <family val="2"/>
          </rPr>
          <t>Dig into the amazing science of trees.</t>
        </r>
        <r>
          <rPr>
            <sz val="9"/>
            <color indexed="81"/>
            <rFont val="Tahoma"/>
            <family val="2"/>
          </rPr>
          <t xml:space="preserve"> You've got a good idea of what fun trees can be, so take a closer look at just how trees grow. Find out how trees serve the earth, and the plants and animals in their ecosystems-and create a tree souvenir that showcases just how much you know about the science behind the fun.</t>
        </r>
      </text>
    </comment>
    <comment ref="C498" authorId="0" shapeId="0">
      <text>
        <r>
          <rPr>
            <b/>
            <sz val="9"/>
            <color indexed="81"/>
            <rFont val="Tahoma"/>
            <family val="2"/>
          </rPr>
          <t>Sketch and label the parts of a tree.</t>
        </r>
        <r>
          <rPr>
            <sz val="9"/>
            <color indexed="81"/>
            <rFont val="Tahoma"/>
            <family val="2"/>
          </rPr>
          <t xml:space="preserve"> Take a walk through your neighborhood and identify at least five different types of trees. Then make a "tree map" with each kind of tree and where it's located. How did those trees get there? Were they natural or planted? Native or imported? Include notes in your map for a cool tree reference.
FOR MORE FUN: Add photographs-what about pictures of your trees through the seasons?</t>
        </r>
      </text>
    </comment>
    <comment ref="C499" authorId="0" shapeId="0">
      <text>
        <r>
          <rPr>
            <b/>
            <sz val="9"/>
            <color indexed="81"/>
            <rFont val="Tahoma"/>
            <family val="2"/>
          </rPr>
          <t>Sketch and label the parts of a tree.</t>
        </r>
        <r>
          <rPr>
            <sz val="9"/>
            <color indexed="81"/>
            <rFont val="Tahoma"/>
            <family val="2"/>
          </rPr>
          <t xml:space="preserve"> Choose your favorite kind of tree and make an annotated sketch that shows layers and levels, from top leaves to bottom roots. Include how three kinds of plants or animals use your tree-perhaps for food, fuel, camouflage, medicine, or shade?
FOR MORE FUN: With your Cadette friends, choose part of a tree to be, such as the roots, bark, or trunk. Together, act out how different parts work together to keep a tree healthy in the sun and rain.</t>
        </r>
      </text>
    </comment>
    <comment ref="C500" authorId="0" shapeId="0">
      <text>
        <r>
          <rPr>
            <b/>
            <sz val="9"/>
            <color indexed="81"/>
            <rFont val="Tahoma"/>
            <family val="2"/>
          </rPr>
          <t>Delve into the forest life cycle.</t>
        </r>
        <r>
          <rPr>
            <sz val="9"/>
            <color indexed="81"/>
            <rFont val="Tahoma"/>
            <family val="2"/>
          </rPr>
          <t xml:space="preserve"> Fires destroy-but they also create. (Some pines rely on fires to open their cones.) Find out what role fires play in a healthy forest. Talk to a ranger or other fire expert about the techniques they use to manage forests-before, during, and after fires occur.
FOR MORE FUN: Visit a fire tower to get a panoramic view of a forest.</t>
        </r>
      </text>
    </comment>
    <comment ref="C501" authorId="0" shapeId="0">
      <text>
        <r>
          <rPr>
            <sz val="9"/>
            <color indexed="81"/>
            <rFont val="Tahoma"/>
            <family val="2"/>
          </rPr>
          <t>Trees have long inspired people to create. Here's your chance to turn your growing knowledge of trees into art.</t>
        </r>
      </text>
    </comment>
    <comment ref="C502" authorId="0" shapeId="0">
      <text>
        <r>
          <rPr>
            <b/>
            <sz val="9"/>
            <color indexed="81"/>
            <rFont val="Tahoma"/>
            <family val="2"/>
          </rPr>
          <t>Get tree crafty.</t>
        </r>
        <r>
          <rPr>
            <sz val="9"/>
            <color indexed="81"/>
            <rFont val="Tahoma"/>
            <family val="2"/>
          </rPr>
          <t xml:space="preserve"> Try your hand at leaf or bark jewelry; sculpture with acorns, pinecones, or recycled wood; a pressed-leaves book or a waxed-paper sheet collage book cover; leaf coasters; or a carved or decorated walking stick. Share your project with family, friends, and Girl Scout sisters-or make it a gift!</t>
        </r>
      </text>
    </comment>
    <comment ref="C503" authorId="0" shapeId="0">
      <text>
        <r>
          <rPr>
            <b/>
            <sz val="9"/>
            <color indexed="81"/>
            <rFont val="Tahoma"/>
            <family val="2"/>
          </rPr>
          <t>Capture a tree on your canvas or the page.</t>
        </r>
        <r>
          <rPr>
            <sz val="9"/>
            <color indexed="81"/>
            <rFont val="Tahoma"/>
            <family val="2"/>
          </rPr>
          <t xml:space="preserve"> Paint, draw, sketch, photograph, or sculpt a leaf, tree, tree flower, forest, or tree landscape. If you're more of a poet or singer, find three poems or learn three songs about trees, and then write your own poem or song.
FOR MORE FUN: Organize a tree talent show with your friends and Girl Scout sisters.</t>
        </r>
      </text>
    </comment>
    <comment ref="C504" authorId="0" shapeId="0">
      <text>
        <r>
          <rPr>
            <b/>
            <sz val="9"/>
            <color indexed="81"/>
            <rFont val="Tahoma"/>
            <family val="2"/>
          </rPr>
          <t>Create your own tree legend.</t>
        </r>
        <r>
          <rPr>
            <sz val="9"/>
            <color indexed="81"/>
            <rFont val="Tahoma"/>
            <family val="2"/>
          </rPr>
          <t xml:space="preserve"> There's a rich history of tree mythology in Celtic and Norse traditions, Native American culture, and even in ancient Greece. Find three fascinating stories, and then write your own legend to share.
FOR MORE FUN: Turn your story into a short film or make it a bedtime story.</t>
        </r>
      </text>
    </comment>
    <comment ref="C505" authorId="0" shapeId="0">
      <text>
        <r>
          <rPr>
            <b/>
            <sz val="9"/>
            <color indexed="81"/>
            <rFont val="Tahoma"/>
            <family val="2"/>
          </rPr>
          <t>Explore the connection between people and trees.</t>
        </r>
        <r>
          <rPr>
            <sz val="9"/>
            <color indexed="81"/>
            <rFont val="Tahoma"/>
            <family val="2"/>
          </rPr>
          <t xml:space="preserve"> Food, inspiration, and oxygen aren't the only ways trees benefit people. Fuel, medicine, and shelter are also crucial to the tree-people connection-crucial, and anything but simple. Naturalists know all the moving parts surrounding their subject, so here's where you get the whole context of the tree relationship.</t>
        </r>
      </text>
    </comment>
    <comment ref="C506" authorId="0" shapeId="0">
      <text>
        <r>
          <rPr>
            <b/>
            <sz val="9"/>
            <color indexed="81"/>
            <rFont val="Tahoma"/>
            <family val="2"/>
          </rPr>
          <t>Debate logging, clear-cutting, and deforestation.</t>
        </r>
        <r>
          <rPr>
            <sz val="9"/>
            <color indexed="81"/>
            <rFont val="Tahoma"/>
            <family val="2"/>
          </rPr>
          <t xml:space="preserve"> People cut down trees for a variety of reasons-think lumber, paper, and grazing land. There are pros and cons for both trees and humans here. What are they? Research each side so you understand the issues and then try arguing both sides-with a friend, fellow Girl Scout, or even a teacher or logging expert.</t>
        </r>
      </text>
    </comment>
    <comment ref="C507" authorId="0" shapeId="0">
      <text>
        <r>
          <rPr>
            <b/>
            <sz val="9"/>
            <color indexed="81"/>
            <rFont val="Tahoma"/>
            <family val="2"/>
          </rPr>
          <t>Chart how wood travels.</t>
        </r>
        <r>
          <rPr>
            <sz val="9"/>
            <color indexed="81"/>
            <rFont val="Tahoma"/>
            <family val="2"/>
          </rPr>
          <t xml:space="preserve"> First, visit a lumberyard to find out what kind of lumber is used to build houses in your community and why. How does your community use soft woods, hard woods, and exotic woods? Then, make a map or chart that shows the path from the forest to your local lumberyard.</t>
        </r>
      </text>
    </comment>
    <comment ref="C508" authorId="0" shapeId="0">
      <text>
        <r>
          <rPr>
            <b/>
            <sz val="9"/>
            <color indexed="81"/>
            <rFont val="Tahoma"/>
            <family val="2"/>
          </rPr>
          <t>Create a dream tree garden.</t>
        </r>
        <r>
          <rPr>
            <sz val="9"/>
            <color indexed="81"/>
            <rFont val="Tahoma"/>
            <family val="2"/>
          </rPr>
          <t xml:space="preserve"> Talk to a local landscape architect or community arborist about the kinds of trees that are popular for gardens, yards, or parks where you live. Why are they popular? What are their properties? Now use this information to draft an architectural plan for a dream tree garden that would thrive in your area.</t>
        </r>
      </text>
    </comment>
    <comment ref="C509" authorId="0" shapeId="0">
      <text>
        <r>
          <rPr>
            <sz val="9"/>
            <color indexed="81"/>
            <rFont val="Tahoma"/>
            <family val="2"/>
          </rPr>
          <t>Use your tree savvy to get involved in the tree action in your community.</t>
        </r>
      </text>
    </comment>
    <comment ref="C510" authorId="0" shapeId="0">
      <text>
        <r>
          <rPr>
            <b/>
            <sz val="9"/>
            <color indexed="81"/>
            <rFont val="Tahoma"/>
            <family val="2"/>
          </rPr>
          <t>Plant a tree.</t>
        </r>
        <r>
          <rPr>
            <sz val="9"/>
            <color indexed="81"/>
            <rFont val="Tahoma"/>
            <family val="2"/>
          </rPr>
          <t xml:space="preserve"> It could be in your yard, at your school, in a park, at a nearby Girl Scout camp or locale, or an area in your community that you identify as tree-needy. Choose a kind of tree that matches the need! Then tend the tree for at least one month. How often does it need to be watered? Does the tender bark need protection from animals or weather?
FOR MORE FUN: Grow the tree from seed or sapling.</t>
        </r>
      </text>
    </comment>
    <comment ref="C511" authorId="0" shapeId="0">
      <text>
        <r>
          <rPr>
            <b/>
            <sz val="9"/>
            <color indexed="81"/>
            <rFont val="Tahoma"/>
            <family val="2"/>
          </rPr>
          <t>Tend to a tree somewhere in your community.</t>
        </r>
        <r>
          <rPr>
            <sz val="9"/>
            <color indexed="81"/>
            <rFont val="Tahoma"/>
            <family val="2"/>
          </rPr>
          <t xml:space="preserve"> Could a neighbor or family member, school, nursery, park, or other community area use your help? Find out what the trees around you need and then offer to take care of a tree for one month. You might rake leaves, help prevent insect damage, trim branches, or prep trees for harsh weather.</t>
        </r>
      </text>
    </comment>
    <comment ref="C512" authorId="0" shapeId="0">
      <text>
        <r>
          <rPr>
            <b/>
            <sz val="9"/>
            <color indexed="81"/>
            <rFont val="Tahoma"/>
            <family val="2"/>
          </rPr>
          <t>Shadow one of the tree caretakers in your community.</t>
        </r>
        <r>
          <rPr>
            <sz val="9"/>
            <color indexed="81"/>
            <rFont val="Tahoma"/>
            <family val="2"/>
          </rPr>
          <t xml:space="preserve"> Follow an arborist on a visit with a customer. Learn what's involved in caring for the big trees in your area-from clearing branches after a storm, protecting trees from insect invasions, to how to trim huge branches, and what happens if a major tree is diseased.</t>
        </r>
      </text>
    </comment>
    <comment ref="C517" authorId="0" shapeId="0">
      <text>
        <r>
          <rPr>
            <sz val="9"/>
            <color indexed="81"/>
            <rFont val="Tahoma"/>
            <family val="2"/>
          </rPr>
          <t>Your budget is more than just a way to track your money-how you choose to spend your money shows what's important to you. In a way, it's a statement of your values. For example, if healthy living is important to you, you may want to budget for a gym membership or exercise class. If music is your passion, you may choose to save for music lessons or a musical instrument-or earmark money to buy your favorite tunes. If you have a favorite cause, you may wish to give money to an organization that supports it.
You can group your money decisions into three categories: spend, save, and give. "Spend" includes things you'd like to buy right now; "Save" includes saving for the future and for items that you want but can't buy right now; "Give" includes any ways you want to use money to help others, from donating to a charity to buying school supplies for children at a homeless shelter.</t>
        </r>
      </text>
    </comment>
    <comment ref="C518" authorId="0" shapeId="0">
      <text>
        <r>
          <rPr>
            <b/>
            <sz val="9"/>
            <color indexed="81"/>
            <rFont val="Tahoma"/>
            <family val="2"/>
          </rPr>
          <t>Create a team values list.</t>
        </r>
        <r>
          <rPr>
            <sz val="9"/>
            <color indexed="81"/>
            <rFont val="Tahoma"/>
            <family val="2"/>
          </rPr>
          <t xml:space="preserve"> Have a discussion with your Cadette friends. How does your group handle its money? How much do you want to put aside in each of the three categories? This is a good time for some forward thinking.  Is there something special you could see putting money toward in the future? You don't need to make a plan just yet, but it never hurts to start collecting thoughts about your future spending plans so you can be ready when the time is right.</t>
        </r>
      </text>
    </comment>
    <comment ref="C519" authorId="0" shapeId="0">
      <text>
        <r>
          <rPr>
            <b/>
            <sz val="9"/>
            <color indexed="81"/>
            <rFont val="Tahoma"/>
            <family val="2"/>
          </rPr>
          <t>Make your own values list.</t>
        </r>
        <r>
          <rPr>
            <sz val="9"/>
            <color indexed="81"/>
            <rFont val="Tahoma"/>
            <family val="2"/>
          </rPr>
          <t xml:space="preserve"> Write a list of all the things you'd like to have or do that cost money. Something new for your home? Check. Nice gifts for your friends and family? Check. A regular donation to a cause you believe in? Check. Make the list as long as you like. Then take a serious look at what you've written and group the items into categories: must have; nice but not necessary; or not really important to me. Sit down with family or friends and talk about how you'd like to use your money.</t>
        </r>
      </text>
    </comment>
    <comment ref="C520" authorId="0" shapeId="0">
      <text>
        <r>
          <rPr>
            <b/>
            <sz val="9"/>
            <color indexed="81"/>
            <rFont val="Tahoma"/>
            <family val="2"/>
          </rPr>
          <t xml:space="preserve">Find out how other people budget to reflect their values. </t>
        </r>
        <r>
          <rPr>
            <sz val="9"/>
            <color indexed="81"/>
            <rFont val="Tahoma"/>
            <family val="2"/>
          </rPr>
          <t xml:space="preserve"> Talk to at least three adults about how they make choices when it comes to spending money. Ask them if they ever changed their priorities and how that affected their budget.</t>
        </r>
      </text>
    </comment>
    <comment ref="C521" authorId="0" shapeId="0">
      <text>
        <r>
          <rPr>
            <sz val="9"/>
            <color indexed="81"/>
            <rFont val="Tahoma"/>
            <family val="2"/>
          </rPr>
          <t>To come up with a budget that works, you need to know where your money goes. Without tracking your spending, it's all too easy to forget about that slice of pizza you bought or the fingernail polish you picked up for a friend's birthday.</t>
        </r>
      </text>
    </comment>
    <comment ref="C522" authorId="0" shapeId="0">
      <text>
        <r>
          <rPr>
            <b/>
            <sz val="9"/>
            <color indexed="81"/>
            <rFont val="Tahoma"/>
            <family val="2"/>
          </rPr>
          <t>Get on the "write" track.</t>
        </r>
        <r>
          <rPr>
            <sz val="9"/>
            <color indexed="81"/>
            <rFont val="Tahoma"/>
            <family val="2"/>
          </rPr>
          <t xml:space="preserve"> Document your spending habits by keeping a log for a week. Make a note every time you make any purchase, including what you bought, how much it cost, and anything that might have influenced your decision to buy it. For example, did you buy a bracelet because you were with your friends and they were all buying bracelets? Did you splurge on a packet of cookies because you were hungry? Or did you impulsively buy your best friend a present because you were in a great mood? After a week, go over your log and note any patterns about when and why you buy things.</t>
        </r>
      </text>
    </comment>
    <comment ref="C523" authorId="0" shapeId="0">
      <text>
        <r>
          <rPr>
            <b/>
            <sz val="9"/>
            <color indexed="81"/>
            <rFont val="Tahoma"/>
            <family val="2"/>
          </rPr>
          <t>Spot spending habits.</t>
        </r>
        <r>
          <rPr>
            <sz val="9"/>
            <color indexed="81"/>
            <rFont val="Tahoma"/>
            <family val="2"/>
          </rPr>
          <t xml:space="preserve"> Once you've started to track your spending, sit down with your Girl Scout friends or family members to discuss your spending habits. This is the best way to spot patterns and provides a starting point for areas to cut back spending. You can also do this by yourself; simply go over your record keeping and write down or highlight repeated spending trends.</t>
        </r>
      </text>
    </comment>
    <comment ref="C524" authorId="0" shapeId="0">
      <text>
        <r>
          <rPr>
            <b/>
            <sz val="9"/>
            <color indexed="81"/>
            <rFont val="Tahoma"/>
            <family val="2"/>
          </rPr>
          <t>Pretend you're a psychologist.</t>
        </r>
        <r>
          <rPr>
            <sz val="9"/>
            <color indexed="81"/>
            <rFont val="Tahoma"/>
            <family val="2"/>
          </rPr>
          <t xml:space="preserve"> You can learn a lot by observing other people's behaviors, which is one of the things a psychologist does. For a week, take notes on what you see people buying at stores or the mall. Is there anything that you would decide not to buy if you were trying to save money? Can you think of lower-cost options that would get you what you want, like checking a book or DVD out of the library for free?</t>
        </r>
      </text>
    </comment>
    <comment ref="C525" authorId="0" shapeId="0">
      <text>
        <r>
          <rPr>
            <b/>
            <sz val="9"/>
            <color indexed="81"/>
            <rFont val="Tahoma"/>
            <family val="2"/>
          </rPr>
          <t>Find out about different ways to save money.</t>
        </r>
        <r>
          <rPr>
            <sz val="9"/>
            <color indexed="81"/>
            <rFont val="Tahoma"/>
            <family val="2"/>
          </rPr>
          <t xml:space="preserve"> Keeping a bank account is one popular way to save money. You can also put your money in a personal bank at home.</t>
        </r>
      </text>
    </comment>
    <comment ref="C526" authorId="0" shapeId="0">
      <text>
        <r>
          <rPr>
            <b/>
            <sz val="9"/>
            <color indexed="81"/>
            <rFont val="Tahoma"/>
            <family val="2"/>
          </rPr>
          <t>Do field research.</t>
        </r>
        <r>
          <rPr>
            <sz val="9"/>
            <color indexed="81"/>
            <rFont val="Tahoma"/>
            <family val="2"/>
          </rPr>
          <t xml:space="preserve"> If you'd like to observe some money management firsthand, try visiting the people who make a career out of managing money-bankers and bank tellers. Ask your parents to take you along on the next visit to their bank or credit union. Then set up a quick meeting to talk with someone who can tell you more about how checking and savings accounts work.</t>
        </r>
      </text>
    </comment>
    <comment ref="C527" authorId="0" shapeId="0">
      <text>
        <r>
          <rPr>
            <b/>
            <sz val="9"/>
            <color indexed="81"/>
            <rFont val="Tahoma"/>
            <family val="2"/>
          </rPr>
          <t>Let money talk.</t>
        </r>
        <r>
          <rPr>
            <sz val="9"/>
            <color indexed="81"/>
            <rFont val="Tahoma"/>
            <family val="2"/>
          </rPr>
          <t xml:space="preserve"> If you can't get to a bank, have the bank come to you. Invite a bank employee or financial adviser to speak to your group about money management. Ask your speaker about financial basics like interest rates; different kinds of accounts such as savings, checking, or money market; and the difference between banks and credit unions.</t>
        </r>
      </text>
    </comment>
    <comment ref="C528" authorId="0" shapeId="0">
      <text>
        <r>
          <rPr>
            <b/>
            <sz val="9"/>
            <color indexed="81"/>
            <rFont val="Tahoma"/>
            <family val="2"/>
          </rPr>
          <t>Hit the books.</t>
        </r>
        <r>
          <rPr>
            <sz val="9"/>
            <color indexed="81"/>
            <rFont val="Tahoma"/>
            <family val="2"/>
          </rPr>
          <t xml:space="preserve"> Your local library probably has an entire section devoted to budgeting and financial planning. Check out some budgeting guides or books on banking basics. Ask a librarian for a good place to get started.</t>
        </r>
      </text>
    </comment>
    <comment ref="C529" authorId="0" shapeId="0">
      <text>
        <r>
          <rPr>
            <sz val="9"/>
            <color indexed="81"/>
            <rFont val="Tahoma"/>
            <family val="2"/>
          </rPr>
          <t>Lending a hand to someone in need is a surefire way to feel good about yourself. Find out what you can do with your money to benefit others. You don't need to make any giving decisions just yet, but your research might inspire you to include the needs of others into your budget and financial planning.</t>
        </r>
      </text>
    </comment>
    <comment ref="C530" authorId="0" shapeId="0">
      <text>
        <r>
          <rPr>
            <b/>
            <sz val="9"/>
            <color indexed="81"/>
            <rFont val="Tahoma"/>
            <family val="2"/>
          </rPr>
          <t>Lead with your heart.</t>
        </r>
        <r>
          <rPr>
            <sz val="9"/>
            <color indexed="81"/>
            <rFont val="Tahoma"/>
            <family val="2"/>
          </rPr>
          <t xml:space="preserve"> Think of three things that are important to you. Then research causes that touch on that interest. Maybe your family pet makes the list. Is there an animal shelter that could use your help? Be creative; there are lots of opportunities to give.</t>
        </r>
      </text>
    </comment>
    <comment ref="C531" authorId="0" shapeId="0">
      <text>
        <r>
          <rPr>
            <b/>
            <sz val="9"/>
            <color indexed="81"/>
            <rFont val="Tahoma"/>
            <family val="2"/>
          </rPr>
          <t>Team up with others.</t>
        </r>
        <r>
          <rPr>
            <sz val="9"/>
            <color indexed="81"/>
            <rFont val="Tahoma"/>
            <family val="2"/>
          </rPr>
          <t xml:space="preserve"> Gather a few friends or family members to discuss different ways to donate money. For example, you could make a donation as part of your Take Action project. Or, if there's an organization you want to help financially, find out how it would use the funds. Compare and contrast-what does your group think would be the most effective use of your money?</t>
        </r>
      </text>
    </comment>
    <comment ref="C532" authorId="0" shapeId="0">
      <text>
        <r>
          <rPr>
            <b/>
            <sz val="9"/>
            <color indexed="81"/>
            <rFont val="Tahoma"/>
            <family val="2"/>
          </rPr>
          <t>Learn from a professional.</t>
        </r>
        <r>
          <rPr>
            <sz val="9"/>
            <color indexed="81"/>
            <rFont val="Tahoma"/>
            <family val="2"/>
          </rPr>
          <t xml:space="preserve"> Invite someone from a philanthropic or nonprofit organization to talk to your Girl Scout group. Ask about how donations help the organization, how fund-raising works, and how decisions are made about using money.</t>
        </r>
      </text>
    </comment>
    <comment ref="C533" authorId="0" shapeId="0">
      <text>
        <r>
          <rPr>
            <b/>
            <sz val="9"/>
            <color indexed="81"/>
            <rFont val="Tahoma"/>
            <family val="2"/>
          </rPr>
          <t>Create a budget that focuses on your values.</t>
        </r>
        <r>
          <rPr>
            <sz val="9"/>
            <color indexed="81"/>
            <rFont val="Tahoma"/>
            <family val="2"/>
          </rPr>
          <t xml:space="preserve"> It's time to make some big decisions. What will you budget for? What things will go into your spending and saving categories? And what will you be giving money to? This is the joy of having a budget-it helps you take charge of your money and put it to good use.</t>
        </r>
      </text>
    </comment>
    <comment ref="C534" authorId="0" shapeId="0">
      <text>
        <r>
          <rPr>
            <b/>
            <sz val="9"/>
            <color indexed="81"/>
            <rFont val="Tahoma"/>
            <family val="2"/>
          </rPr>
          <t>Make a savings action plan.</t>
        </r>
        <r>
          <rPr>
            <sz val="9"/>
            <color indexed="81"/>
            <rFont val="Tahoma"/>
            <family val="2"/>
          </rPr>
          <t xml:space="preserve"> Decide on something you'd like to save money to buy. Find out how much your chosen future purchase will cost. That will be the amount you need to save to reach your goal. Then do the math: If you have a certain amount you can put away each week or month, how long will it take to reach your goal? Or, if you know you want to reach your goal in a certain amount of time, how much will you have to save each week/month to reach your goal in that time?</t>
        </r>
      </text>
    </comment>
    <comment ref="C535" authorId="0" shapeId="0">
      <text>
        <r>
          <rPr>
            <b/>
            <sz val="9"/>
            <color indexed="81"/>
            <rFont val="Tahoma"/>
            <family val="2"/>
          </rPr>
          <t>Form a support group.</t>
        </r>
        <r>
          <rPr>
            <sz val="9"/>
            <color indexed="81"/>
            <rFont val="Tahoma"/>
            <family val="2"/>
          </rPr>
          <t xml:space="preserve"> Team up with your Cadette friends to offer each other advice on spending, saving, and making decisions. Work together to create budget points that you all agree on. Then discuss where and why your budgets differ.</t>
        </r>
      </text>
    </comment>
    <comment ref="C536" authorId="0" shapeId="0">
      <text>
        <r>
          <rPr>
            <b/>
            <sz val="9"/>
            <color indexed="81"/>
            <rFont val="Tahoma"/>
            <family val="2"/>
          </rPr>
          <t>Imagine yourself in the future.</t>
        </r>
        <r>
          <rPr>
            <sz val="9"/>
            <color indexed="81"/>
            <rFont val="Tahoma"/>
            <family val="2"/>
          </rPr>
          <t xml:space="preserve"> Envision your life 10 years from now. What do you think you'd need to buy? What big purchases would you like to save for? How much would you like to be able to give? Create a practice budget so you can begin to see how you might use your money in the future.</t>
        </r>
      </text>
    </comment>
    <comment ref="C540" authorId="0" shapeId="0">
      <text>
        <r>
          <rPr>
            <sz val="9"/>
            <color indexed="81"/>
            <rFont val="Tahoma"/>
            <family val="2"/>
          </rPr>
          <t>Shopping online is like walking into the world's largest mall. Instead of having just one or two stores to browse, you have hundreds of places to visit! Plus, many sites offer special coupons or discounts that are available only online. You might want to start by visiting a comparison-shopping website, then searching some coupon code sites to see where you can find the best deal.</t>
        </r>
      </text>
    </comment>
    <comment ref="C541" authorId="0" shapeId="0">
      <text>
        <r>
          <rPr>
            <b/>
            <sz val="9"/>
            <color indexed="81"/>
            <rFont val="Tahoma"/>
            <family val="2"/>
          </rPr>
          <t>Track an item for a week.</t>
        </r>
        <r>
          <rPr>
            <sz val="9"/>
            <color indexed="81"/>
            <rFont val="Tahoma"/>
            <family val="2"/>
          </rPr>
          <t xml:space="preserve"> Pick an item to research, like a TV or a camera. Search for that item online until you find three different prices on three different sites. Track the item for a week to see if the price changes while also looking for any discounts or online coupon codes you could use when buying it.</t>
        </r>
      </text>
    </comment>
    <comment ref="C542" authorId="0" shapeId="0">
      <text>
        <r>
          <rPr>
            <b/>
            <sz val="9"/>
            <color indexed="81"/>
            <rFont val="Tahoma"/>
            <family val="2"/>
          </rPr>
          <t>Make it a family affair.</t>
        </r>
        <r>
          <rPr>
            <sz val="9"/>
            <color indexed="81"/>
            <rFont val="Tahoma"/>
            <family val="2"/>
          </rPr>
          <t xml:space="preserve"> Is your family currently thinking of making a big purchase? Then take a lead role in the search by comparison shopping online. Once you're confident you've found the best possible deal, gather your family and explain your pick in detail, including the total cost and amount of time it will take to arrive.</t>
        </r>
      </text>
    </comment>
    <comment ref="C543" authorId="0" shapeId="0">
      <text>
        <r>
          <rPr>
            <b/>
            <sz val="9"/>
            <color indexed="81"/>
            <rFont val="Tahoma"/>
            <family val="2"/>
          </rPr>
          <t>Use group intelligence.</t>
        </r>
        <r>
          <rPr>
            <sz val="9"/>
            <color indexed="81"/>
            <rFont val="Tahoma"/>
            <family val="2"/>
          </rPr>
          <t xml:space="preserve"> Is there something your Girl Scout group wants to buy? Or maybe you're on a team or club at school that is considering a purchase. If so, break up into smaller teams and make the shopping experience a game! Have each team present the results of their search, explaining in detail why they would pick the site they found over all others.</t>
        </r>
      </text>
    </comment>
    <comment ref="C544" authorId="0" shapeId="0">
      <text>
        <r>
          <rPr>
            <sz val="9"/>
            <color indexed="81"/>
            <rFont val="Tahoma"/>
            <family val="2"/>
          </rPr>
          <t xml:space="preserve">Another advantage of online shopping is being able to read a wide range of reviews on any item. Professional reviewers, like those at </t>
        </r>
        <r>
          <rPr>
            <i/>
            <sz val="9"/>
            <color indexed="81"/>
            <rFont val="Tahoma"/>
            <family val="2"/>
          </rPr>
          <t>Consumer Reports,</t>
        </r>
        <r>
          <rPr>
            <sz val="9"/>
            <color indexed="81"/>
            <rFont val="Tahoma"/>
            <family val="2"/>
          </rPr>
          <t xml:space="preserve"> are experts on the items they're reviewing. You can also read "user reviews," which are written by consumers just like you. The key is to be able to sort through piles of reviews without ending up more confused than when you started!</t>
        </r>
      </text>
    </comment>
    <comment ref="C545" authorId="0" shapeId="0">
      <text>
        <r>
          <rPr>
            <b/>
            <sz val="9"/>
            <color indexed="81"/>
            <rFont val="Tahoma"/>
            <family val="2"/>
          </rPr>
          <t>Review reviews on your own.</t>
        </r>
        <r>
          <rPr>
            <sz val="9"/>
            <color indexed="81"/>
            <rFont val="Tahoma"/>
            <family val="2"/>
          </rPr>
          <t xml:space="preserve"> Start by finding five customer reviews and three professional reviews on your item. Remember, reviews aren't always limited to shopping sites. For example, if you're searching for a laptop computer, you could check computer magazine sites. After reading all the reviews, what comments seem most credible to you? Which ones do you take most seriously, and why? Talk about your conclusions with your family or friends.</t>
        </r>
      </text>
    </comment>
    <comment ref="C546" authorId="0" shapeId="0">
      <text>
        <r>
          <rPr>
            <b/>
            <sz val="9"/>
            <color indexed="81"/>
            <rFont val="Tahoma"/>
            <family val="2"/>
          </rPr>
          <t>Hold a review debate.</t>
        </r>
        <r>
          <rPr>
            <sz val="9"/>
            <color indexed="81"/>
            <rFont val="Tahoma"/>
            <family val="2"/>
          </rPr>
          <t xml:space="preserve"> Ask a group of Cadette friends to each choose a product they're interested in buying. Have each friend collect five online reviews for the product. Then gather together and take turns reading key quotes from the reviews. After each girl finishes, ask for a show of hands to see who would and wouldn't buy the product. Have a group discussion about how the reviews persuaded you to buy the product-or not!</t>
        </r>
      </text>
    </comment>
    <comment ref="C547" authorId="0" shapeId="0">
      <text>
        <r>
          <rPr>
            <b/>
            <sz val="9"/>
            <color indexed="81"/>
            <rFont val="Tahoma"/>
            <family val="2"/>
          </rPr>
          <t>Compare reviews to your own experience.</t>
        </r>
        <r>
          <rPr>
            <sz val="9"/>
            <color indexed="81"/>
            <rFont val="Tahoma"/>
            <family val="2"/>
          </rPr>
          <t xml:space="preserve"> Pick an item you or your family already owns and uses often. Go online and find five reviews of that product. Compare what the reviewers have to say with your own experience of the product. Do you think they got it right? Why or why not? Write down your evaluation of the reviews or talk about the differences you found between the reviews and your own experience with friends or family.
FOR MORE FUN: Write your own review! Is there a DVD you can't live without? Or perhaps a book you loved-or one you didn't like at all? Let the world know what you think by writing your own review online. Start by reading at least 10 other reviews on the item you want to write about. Then write your own review. Check back in a week to see if anyone has commented on your review.</t>
        </r>
      </text>
    </comment>
    <comment ref="C548" authorId="0" shapeId="0">
      <text>
        <r>
          <rPr>
            <sz val="9"/>
            <color indexed="81"/>
            <rFont val="Tahoma"/>
            <family val="2"/>
          </rPr>
          <t>As you compare prices online, it's important to read the fine print to find out the actual cost. The price tag often includes charges for shipping the item to you, and you may have to pay for the return shipment if you don't like the item. Find at least three sites selling the item that you researched in step 2, then use the Online Comparison Chart on page 5 to dig a little deeper into the online buying process.</t>
        </r>
      </text>
    </comment>
    <comment ref="C549" authorId="0" shapeId="0">
      <text>
        <r>
          <rPr>
            <b/>
            <sz val="9"/>
            <color indexed="81"/>
            <rFont val="Tahoma"/>
            <family val="2"/>
          </rPr>
          <t>Compare and contrast.</t>
        </r>
        <r>
          <rPr>
            <sz val="9"/>
            <color indexed="81"/>
            <rFont val="Tahoma"/>
            <family val="2"/>
          </rPr>
          <t xml:space="preserve"> Fill out the Online Comparison Chart on your own. Is the item that costs the least still the best deal? Why or why not?</t>
        </r>
      </text>
    </comment>
    <comment ref="C550" authorId="0" shapeId="0">
      <text>
        <r>
          <rPr>
            <b/>
            <sz val="9"/>
            <color indexed="81"/>
            <rFont val="Tahoma"/>
            <family val="2"/>
          </rPr>
          <t>Share your knowledge.</t>
        </r>
        <r>
          <rPr>
            <sz val="9"/>
            <color indexed="81"/>
            <rFont val="Tahoma"/>
            <family val="2"/>
          </rPr>
          <t xml:space="preserve"> Have a Cadette friend fill out her Online Comparison Chart while you fill out yours. Then exchange forms and interview each other on what you found. What tips can you share with each other on finding good deals? Did either of you find any hidden charges or other drawbacks to watch out for?</t>
        </r>
      </text>
    </comment>
    <comment ref="C551" authorId="0" shapeId="0">
      <text>
        <r>
          <rPr>
            <b/>
            <sz val="9"/>
            <color indexed="81"/>
            <rFont val="Tahoma"/>
            <family val="2"/>
          </rPr>
          <t>Create a master chart.</t>
        </r>
        <r>
          <rPr>
            <sz val="9"/>
            <color indexed="81"/>
            <rFont val="Tahoma"/>
            <family val="2"/>
          </rPr>
          <t xml:space="preserve"> Have all your Cadette friends earning this badge each fill out their own Online Comparison Chart. Then, have each girl present her findings. Create a list of sites that you found and all liked, along with a list of sites you think would be best to avoid. Once everyone is done presenting, make copies of everyone's chart so that each girl has a handy guide for the future.</t>
        </r>
      </text>
    </comment>
    <comment ref="C552" authorId="0" shapeId="0">
      <text>
        <r>
          <rPr>
            <sz val="9"/>
            <color indexed="81"/>
            <rFont val="Tahoma"/>
            <family val="2"/>
          </rPr>
          <t xml:space="preserve">Most online shopping sites are safe and secure. Some sites, however, don't have shoppers' best interests in mind. Become a savvy shopper by learning how to spot common online scams. Here are a few questions to keep in mind as you do this step.
</t>
        </r>
        <r>
          <rPr>
            <sz val="9"/>
            <color indexed="81"/>
            <rFont val="Wingdings"/>
            <charset val="2"/>
          </rPr>
          <t></t>
        </r>
        <r>
          <rPr>
            <sz val="9"/>
            <color indexed="81"/>
            <rFont val="Tahoma"/>
            <family val="2"/>
          </rPr>
          <t xml:space="preserve">What are ways to tell if a site is secure?
</t>
        </r>
        <r>
          <rPr>
            <sz val="9"/>
            <color indexed="81"/>
            <rFont val="Wingdings"/>
            <charset val="2"/>
          </rPr>
          <t></t>
        </r>
        <r>
          <rPr>
            <sz val="9"/>
            <color indexed="81"/>
            <rFont val="Tahoma"/>
            <family val="2"/>
          </rPr>
          <t xml:space="preserve">What are some key warning signs to look out for?
</t>
        </r>
        <r>
          <rPr>
            <sz val="9"/>
            <color indexed="81"/>
            <rFont val="Wingdings"/>
            <charset val="2"/>
          </rPr>
          <t></t>
        </r>
        <r>
          <rPr>
            <sz val="9"/>
            <color indexed="81"/>
            <rFont val="Tahoma"/>
            <family val="2"/>
          </rPr>
          <t xml:space="preserve">What type of information (like your birth date or Social Security number) should you never have to give?
</t>
        </r>
        <r>
          <rPr>
            <sz val="9"/>
            <color indexed="81"/>
            <rFont val="Wingdings"/>
            <charset val="2"/>
          </rPr>
          <t></t>
        </r>
        <r>
          <rPr>
            <sz val="9"/>
            <color indexed="81"/>
            <rFont val="Tahoma"/>
            <family val="2"/>
          </rPr>
          <t xml:space="preserve">What are the safest ways to pay online?
</t>
        </r>
        <r>
          <rPr>
            <sz val="9"/>
            <color indexed="81"/>
            <rFont val="Wingdings"/>
            <charset val="2"/>
          </rPr>
          <t></t>
        </r>
        <r>
          <rPr>
            <sz val="9"/>
            <color indexed="81"/>
            <rFont val="Tahoma"/>
            <family val="2"/>
          </rPr>
          <t>Where can you look online to see if a site is legitimate or not?</t>
        </r>
      </text>
    </comment>
    <comment ref="C553" authorId="0" shapeId="0">
      <text>
        <r>
          <rPr>
            <b/>
            <sz val="9"/>
            <color indexed="81"/>
            <rFont val="Tahoma"/>
            <family val="2"/>
          </rPr>
          <t>Do your own research.</t>
        </r>
        <r>
          <rPr>
            <sz val="9"/>
            <color indexed="81"/>
            <rFont val="Tahoma"/>
            <family val="2"/>
          </rPr>
          <t xml:space="preserve"> Research online fraud, and find at least 10 warning signs of a scam. Give a presentation about what you've learned to your friends, family, or class at school.</t>
        </r>
      </text>
    </comment>
    <comment ref="C554" authorId="0" shapeId="0">
      <text>
        <r>
          <rPr>
            <b/>
            <sz val="9"/>
            <color indexed="81"/>
            <rFont val="Tahoma"/>
            <family val="2"/>
          </rPr>
          <t>Learn from the stories of others.</t>
        </r>
        <r>
          <rPr>
            <sz val="9"/>
            <color indexed="81"/>
            <rFont val="Tahoma"/>
            <family val="2"/>
          </rPr>
          <t xml:space="preserve"> Team up with your Cadette friends to find at least three stories of people who were scammed online in real life. Find out all you can about each story, and then put on a performance where you act out what happened to them. Be sure to let those in the audience ask questions so you can share all you learned about being a safe shopper.</t>
        </r>
      </text>
    </comment>
    <comment ref="C555" authorId="0" shapeId="0">
      <text>
        <r>
          <rPr>
            <b/>
            <sz val="9"/>
            <color indexed="81"/>
            <rFont val="Tahoma"/>
            <family val="2"/>
          </rPr>
          <t>Invite an expert guest speaker.</t>
        </r>
        <r>
          <rPr>
            <sz val="9"/>
            <color indexed="81"/>
            <rFont val="Tahoma"/>
            <family val="2"/>
          </rPr>
          <t xml:space="preserve"> Ask a police detective who specializes in fraud to talk to your group. You could also contact someone from the Better Business Bureau or a local businessperson with a successful online operation. Ask them to tell you about how to shop safely online and spot the warning signs of fraud.</t>
        </r>
      </text>
    </comment>
    <comment ref="C556" authorId="0" shapeId="0">
      <text>
        <r>
          <rPr>
            <sz val="9"/>
            <color indexed="81"/>
            <rFont val="Tahoma"/>
            <family val="2"/>
          </rPr>
          <t>Since you never hand over dollar bills when shopping online, it's surprisingly easy to get caught up in an online shopping frenzy. Sometimes shoppers don't even realize how much money they have spent online until they get their credit card bill. Learn more about being a disciplined shopper by completing one of these choices.</t>
        </r>
      </text>
    </comment>
    <comment ref="C557" authorId="0" shapeId="0">
      <text>
        <r>
          <rPr>
            <b/>
            <sz val="9"/>
            <color indexed="81"/>
            <rFont val="Tahoma"/>
            <family val="2"/>
          </rPr>
          <t>Fantasy shopping.</t>
        </r>
        <r>
          <rPr>
            <sz val="9"/>
            <color indexed="81"/>
            <rFont val="Tahoma"/>
            <family val="2"/>
          </rPr>
          <t xml:space="preserve"> Pretend to shop at least once a day for a week. Don't buy anything, but keep a log of everything that you </t>
        </r>
        <r>
          <rPr>
            <i/>
            <sz val="9"/>
            <color indexed="81"/>
            <rFont val="Tahoma"/>
            <family val="2"/>
          </rPr>
          <t>would</t>
        </r>
        <r>
          <rPr>
            <sz val="9"/>
            <color indexed="81"/>
            <rFont val="Tahoma"/>
            <family val="2"/>
          </rPr>
          <t xml:space="preserve"> have bought on the spot if you were really shopping. Take notes on what triggered your buying impulse. Did a bright color catch your eye? Did an online ad make a good pitch? Did you spot a gadget that had a cool new feature that you hadn't seen before? Talk to your family about what you've learned.</t>
        </r>
      </text>
    </comment>
    <comment ref="C558" authorId="0" shapeId="0">
      <text>
        <r>
          <rPr>
            <b/>
            <sz val="9"/>
            <color indexed="81"/>
            <rFont val="Tahoma"/>
            <family val="2"/>
          </rPr>
          <t>Learn from others.</t>
        </r>
        <r>
          <rPr>
            <sz val="9"/>
            <color indexed="81"/>
            <rFont val="Tahoma"/>
            <family val="2"/>
          </rPr>
          <t xml:space="preserve"> Interview at least three adults who are experienced online shoppers. Ask for their tips on how they make sure they shop sensibly. Have any of them ever had to curtail their online shopping? If so, why?</t>
        </r>
      </text>
    </comment>
    <comment ref="C559" authorId="0" shapeId="0">
      <text>
        <r>
          <rPr>
            <b/>
            <sz val="9"/>
            <color indexed="81"/>
            <rFont val="Tahoma"/>
            <family val="2"/>
          </rPr>
          <t>Speak with an expert.</t>
        </r>
        <r>
          <rPr>
            <sz val="9"/>
            <color indexed="81"/>
            <rFont val="Tahoma"/>
            <family val="2"/>
          </rPr>
          <t xml:space="preserve"> Find an expert on compulsive shopping-this person might be a therapist, counselor, or professor. Invite them to talk to your group about "shopping addiction." What are some of the warning signs? And what are common issues that lead people to compulsive shopping?</t>
        </r>
      </text>
    </comment>
    <comment ref="C563" authorId="0" shapeId="0">
      <text>
        <r>
          <rPr>
            <sz val="9"/>
            <color indexed="81"/>
            <rFont val="Tahoma"/>
            <family val="2"/>
          </rPr>
          <t>Your first "job" is to make a list of your dream jobs. Think about all your hobbies, interests, and talents-could any of them lead to a career? Use one of the choices below to help you make your list. Once you've got your list of dream jobs, pretend you're 25 years old and doing some of those jobs. Research a rough estimate of the salary and your take-home pay. (Your take-home pay is your salary minus taxes and any benefits that you pay for.) Your budget starts with this money; fill it in on your worksheet.</t>
        </r>
      </text>
    </comment>
    <comment ref="C564" authorId="0" shapeId="0">
      <text>
        <r>
          <rPr>
            <b/>
            <sz val="9"/>
            <color indexed="81"/>
            <rFont val="Tahoma"/>
            <family val="2"/>
          </rPr>
          <t>Track your dreams.</t>
        </r>
        <r>
          <rPr>
            <sz val="9"/>
            <color indexed="81"/>
            <rFont val="Tahoma"/>
            <family val="2"/>
          </rPr>
          <t xml:space="preserve"> For one week, keep your eyes open for jobs that interest you. You may spot them on TV, in the news, in a book or movie-or in your own daydreams. Jot each one down in a notebook. Aim to have at least 25 cool jobs on your list by the end of the week. Then research average salaries for at least five of the jobs.</t>
        </r>
      </text>
    </comment>
    <comment ref="C565" authorId="0" shapeId="0">
      <text>
        <r>
          <rPr>
            <b/>
            <sz val="9"/>
            <color indexed="81"/>
            <rFont val="Tahoma"/>
            <family val="2"/>
          </rPr>
          <t>Talk to people about their jobs.</t>
        </r>
        <r>
          <rPr>
            <sz val="9"/>
            <color indexed="81"/>
            <rFont val="Tahoma"/>
            <family val="2"/>
          </rPr>
          <t xml:space="preserve"> Interview at least three adults on the subject of jobs. What are their jobs like? What other jobs have they had? Is there anything they'd like to do instead? Once you're done, use their ideas to pull together a list of at least a dozen of your own dream jobs. Research average salaries for at least five.</t>
        </r>
      </text>
    </comment>
    <comment ref="C566" authorId="0" shapeId="0">
      <text>
        <r>
          <rPr>
            <b/>
            <sz val="9"/>
            <color indexed="81"/>
            <rFont val="Tahoma"/>
            <family val="2"/>
          </rPr>
          <t>Hold a group brainstorm.</t>
        </r>
        <r>
          <rPr>
            <sz val="9"/>
            <color indexed="81"/>
            <rFont val="Tahoma"/>
            <family val="2"/>
          </rPr>
          <t xml:space="preserve"> Get together with your friends to come up with all kinds of jobs, from fantasy jobs (rock star, actress) to more conventional careers (salesperson, lawyer, teacher, doctor). Write down every job and have the group choose the top 15, then divide the list up so that everyone takes several jobs to research. Find out starting salaries and report back to the group.</t>
        </r>
      </text>
    </comment>
    <comment ref="C567" authorId="0" shapeId="0">
      <text>
        <r>
          <rPr>
            <sz val="9"/>
            <color indexed="81"/>
            <rFont val="Tahoma"/>
            <family val="2"/>
          </rPr>
          <t>Imagine you're heading home from your dream job. What kind of home do you see yourself returning to? Perhaps you'd love to live in a sky-high apartment or a cozy townhouse. Or, maybe you'd like a six-bedroom house in the country. Your challenge is to track down three real-life options similar to your dream home to find out how much each one costs. Once you've got a price, have an adult help you figure out what a likely monthly payment would be using a simple online mortgage calculator. (See the box for more information.) Add this number to your worksheet, plus a rough estimate of utility and cable bills.</t>
        </r>
      </text>
    </comment>
    <comment ref="C568" authorId="0" shapeId="0">
      <text>
        <r>
          <rPr>
            <b/>
            <sz val="9"/>
            <color indexed="81"/>
            <rFont val="Tahoma"/>
            <family val="2"/>
          </rPr>
          <t>Go house hunting.</t>
        </r>
        <r>
          <rPr>
            <sz val="9"/>
            <color indexed="81"/>
            <rFont val="Tahoma"/>
            <family val="2"/>
          </rPr>
          <t xml:space="preserve"> With an adult's help, go online to search through homes for sale in your area-or for any place you dream of living.</t>
        </r>
      </text>
    </comment>
    <comment ref="C569" authorId="0" shapeId="0">
      <text>
        <r>
          <rPr>
            <b/>
            <sz val="9"/>
            <color indexed="81"/>
            <rFont val="Tahoma"/>
            <family val="2"/>
          </rPr>
          <t>Get expert real estate advice.</t>
        </r>
        <r>
          <rPr>
            <sz val="9"/>
            <color indexed="81"/>
            <rFont val="Tahoma"/>
            <family val="2"/>
          </rPr>
          <t xml:space="preserve"> Set up an interview with a local realtor and tell them about your dream home. Then search through available options together to pick your three winners. Since realtors are experts on the subject of home buying, they should also be able to help you figure out your monthly home costs.</t>
        </r>
      </text>
    </comment>
    <comment ref="C570" authorId="0" shapeId="0">
      <text>
        <r>
          <rPr>
            <b/>
            <sz val="9"/>
            <color indexed="81"/>
            <rFont val="Tahoma"/>
            <family val="2"/>
          </rPr>
          <t>Browse real estate ads.</t>
        </r>
        <r>
          <rPr>
            <sz val="9"/>
            <color indexed="81"/>
            <rFont val="Tahoma"/>
            <family val="2"/>
          </rPr>
          <t xml:space="preserve"> You can often find real estate magazines outside supermarkets or in the local paper. Grab at least three guides and use them to pick out your top dream homes. With an adult, go online to research monthly costs.</t>
        </r>
      </text>
    </comment>
    <comment ref="C571" authorId="0" shapeId="0">
      <text>
        <r>
          <rPr>
            <sz val="9"/>
            <color indexed="81"/>
            <rFont val="Tahoma"/>
            <family val="2"/>
          </rPr>
          <t>Now it's time to figure out how much your dream vacations would cost. Make a list of all the places you dream of going. Do you want to travel on the Orient Express? Hike for three months through Nepal? Go skiing in Patagonia? Climb the Grand Tetons? Choose one of the following options to price out at least three dream vacations. (Keep in mind you only need estimates of the costs, not exact figures.) Add information to your budget worksheet.</t>
        </r>
      </text>
    </comment>
    <comment ref="C572" authorId="0" shapeId="0">
      <text>
        <r>
          <rPr>
            <b/>
            <sz val="9"/>
            <color indexed="81"/>
            <rFont val="Tahoma"/>
            <family val="2"/>
          </rPr>
          <t>Explore the world of travel opportunities.</t>
        </r>
        <r>
          <rPr>
            <sz val="9"/>
            <color indexed="81"/>
            <rFont val="Tahoma"/>
            <family val="2"/>
          </rPr>
          <t xml:space="preserve"> With an adult's help, head online to price out your trips using travel sites. Keep in mind that you can often find package trips that include everything from airfare and hotels to guides all wrapped up into a single price.</t>
        </r>
      </text>
    </comment>
    <comment ref="C573" authorId="0" shapeId="0">
      <text>
        <r>
          <rPr>
            <b/>
            <sz val="9"/>
            <color indexed="81"/>
            <rFont val="Tahoma"/>
            <family val="2"/>
          </rPr>
          <t>Visit a travel agent.</t>
        </r>
        <r>
          <rPr>
            <sz val="9"/>
            <color indexed="81"/>
            <rFont val="Tahoma"/>
            <family val="2"/>
          </rPr>
          <t xml:space="preserve"> Ask the agent to help you price out your dream trips. Find out what difference it makes to fly first class instead of coach, or to stay in a luxury hotel instead of a standard one.</t>
        </r>
      </text>
    </comment>
    <comment ref="C574" authorId="0" shapeId="0">
      <text>
        <r>
          <rPr>
            <b/>
            <sz val="9"/>
            <color indexed="81"/>
            <rFont val="Tahoma"/>
            <family val="2"/>
          </rPr>
          <t>Create a tour group.</t>
        </r>
        <r>
          <rPr>
            <sz val="9"/>
            <color indexed="81"/>
            <rFont val="Tahoma"/>
            <family val="2"/>
          </rPr>
          <t xml:space="preserve"> Brainstorm all kinds of dream vacations with your friends. Once you've compiled your list, have each person pick three trips to research in more depth, and have everyone report back with the financial details.</t>
        </r>
      </text>
    </comment>
    <comment ref="C575" authorId="0" shapeId="0">
      <text>
        <r>
          <rPr>
            <sz val="9"/>
            <color indexed="81"/>
            <rFont val="Tahoma"/>
            <family val="2"/>
          </rPr>
          <t>With great power comes great responsibility. It's time to think about how much you'd like to give to others in your dream life as a philanthropist-someone who donates time and money to help make the world a better place. Use one of the following steps to learn about philanthropists, then set a target goal for how much money (or what percentage of your salary) you'd like to donate each year. Add it to your budget worksheet.</t>
        </r>
      </text>
    </comment>
    <comment ref="C576" authorId="0" shapeId="0">
      <text>
        <r>
          <rPr>
            <b/>
            <sz val="9"/>
            <color indexed="81"/>
            <rFont val="Tahoma"/>
            <family val="2"/>
          </rPr>
          <t>Find local philanthropists.</t>
        </r>
        <r>
          <rPr>
            <sz val="9"/>
            <color indexed="81"/>
            <rFont val="Tahoma"/>
            <family val="2"/>
          </rPr>
          <t xml:space="preserve"> Do a bit of exploration to find out about philanthropists living in your community. These people don't need to give away millions of dollars. They might donate a small amount every month to their favorite charity. Or, they might volunteer their time at a local animal shelter. The point is they're making a difference. Speak with at least two philanthropists in your community to get a better idea of how you might like to give in the future.</t>
        </r>
      </text>
    </comment>
    <comment ref="C577" authorId="0" shapeId="0">
      <text>
        <r>
          <rPr>
            <b/>
            <sz val="9"/>
            <color indexed="81"/>
            <rFont val="Tahoma"/>
            <family val="2"/>
          </rPr>
          <t>What's going on in the world of philanthropy.</t>
        </r>
        <r>
          <rPr>
            <sz val="9"/>
            <color indexed="81"/>
            <rFont val="Tahoma"/>
            <family val="2"/>
          </rPr>
          <t xml:space="preserve"> Magazines and websites regularly list the world's top philanthropists. Have a family member or librarian help you find a couple of these lists and pick three of your favorite global do-gooders to study. What do they do that you'd like to do? Do they support charities that you'd support as well? And what percentage of their worth do they donate?</t>
        </r>
      </text>
    </comment>
    <comment ref="C578" authorId="0" shapeId="0">
      <text>
        <r>
          <rPr>
            <b/>
            <sz val="9"/>
            <color indexed="81"/>
            <rFont val="Tahoma"/>
            <family val="2"/>
          </rPr>
          <t>Research your favorite charity.</t>
        </r>
        <r>
          <rPr>
            <sz val="9"/>
            <color indexed="81"/>
            <rFont val="Tahoma"/>
            <family val="2"/>
          </rPr>
          <t xml:space="preserve"> Do you already have a cause that you plan to support one day? If so, research how a leading charity/nonprofit in that field uses money today. How much money do they collect each year? How is that money spent? And if you donated money, what exactly would you like to see your money used for?</t>
        </r>
      </text>
    </comment>
    <comment ref="C579" authorId="0" shapeId="0">
      <text>
        <r>
          <rPr>
            <sz val="9"/>
            <color indexed="81"/>
            <rFont val="Tahoma"/>
            <family val="2"/>
          </rPr>
          <t>How your dream life add up? First, figure out what other living expenses you might have and add them to your budget worksheet. For example, you have to buy food and you'll probably need to pay for transportation (remember that if you have a car, you'll need gas and insurance and you may have to make care payments). You may have student loan payments, too. Even toiletries add up-as do clothes, pets, entertainment, and more. Now take a look at your worksheet. What will you do to make your budget balance? What good habits can you start now that will help you later on?</t>
        </r>
      </text>
    </comment>
    <comment ref="C580" authorId="0" shapeId="0">
      <text>
        <r>
          <rPr>
            <b/>
            <sz val="9"/>
            <color indexed="81"/>
            <rFont val="Tahoma"/>
            <family val="2"/>
          </rPr>
          <t>Plan with friends.</t>
        </r>
        <r>
          <rPr>
            <sz val="9"/>
            <color indexed="81"/>
            <rFont val="Tahoma"/>
            <family val="2"/>
          </rPr>
          <t xml:space="preserve"> Get together with your friends and compare your budget worksheets. Discuss the kind of trade-offs you might have to make in the future. Talk about what you're willing to give up and what's a must-have.</t>
        </r>
      </text>
    </comment>
    <comment ref="C581" authorId="0" shapeId="0">
      <text>
        <r>
          <rPr>
            <b/>
            <sz val="9"/>
            <color indexed="81"/>
            <rFont val="Tahoma"/>
            <family val="2"/>
          </rPr>
          <t>Plan with your family.</t>
        </r>
        <r>
          <rPr>
            <sz val="9"/>
            <color indexed="81"/>
            <rFont val="Tahoma"/>
            <family val="2"/>
          </rPr>
          <t xml:space="preserve"> Show your budget to an adult family member and ask for tips about how to balance it. Are there certain trade-offs they would make? Do they have tips about how to save for your dreams?</t>
        </r>
      </text>
    </comment>
    <comment ref="C582" authorId="0" shapeId="0">
      <text>
        <r>
          <rPr>
            <b/>
            <sz val="9"/>
            <color indexed="81"/>
            <rFont val="Tahoma"/>
            <family val="2"/>
          </rPr>
          <t>Plan over and over again.</t>
        </r>
        <r>
          <rPr>
            <sz val="9"/>
            <color indexed="81"/>
            <rFont val="Tahoma"/>
            <family val="2"/>
          </rPr>
          <t xml:space="preserve"> Experiment with what's important to you. Choose a few dreams to take off your list, but only for now; you may have money for them later. Recalculate your budget. Are you closer to having it balance? How did it feel to defer some items? You might want to play around with this, adding and subtracting various items and noticing which dreams feel the most important to you.</t>
        </r>
      </text>
    </comment>
    <comment ref="C588" authorId="0" shapeId="0">
      <text>
        <r>
          <rPr>
            <b/>
            <sz val="9"/>
            <color indexed="81"/>
            <rFont val="Tahoma"/>
            <family val="2"/>
          </rPr>
          <t>A mission statement is a short, clear description of your business's purpose or reason for being.</t>
        </r>
        <r>
          <rPr>
            <sz val="9"/>
            <color indexed="81"/>
            <rFont val="Tahoma"/>
            <family val="2"/>
          </rPr>
          <t xml:space="preserve"> For example, Girl Scout Cookies are sold to provide customers with a tasty treat and to help girls do great things through Girl Scouting. You may want to add a sentence about why you and your friends are selling cookies as well. Next, write down your business goals. This includes your own goals and your group goals. Your goals can include both specific sales goals and a goal for using money (taking a trip, funding a Take Action project, and so on).</t>
        </r>
      </text>
    </comment>
    <comment ref="C590" authorId="0" shapeId="0">
      <text>
        <r>
          <rPr>
            <b/>
            <sz val="9"/>
            <color indexed="81"/>
            <rFont val="Tahoma"/>
            <family val="2"/>
          </rPr>
          <t>What's the number one reason people say they don't buy Girl Scout Cookies?</t>
        </r>
        <r>
          <rPr>
            <sz val="9"/>
            <color indexed="81"/>
            <rFont val="Tahoma"/>
            <family val="2"/>
          </rPr>
          <t xml:space="preserve"> They were never asked! Spend some time developing ways to reach new customers, as well as coming up with ideas for connecting with last year's customers. For example, you could research events that happen in the community at the time of the cookie sale-you can reach a lot of potential customers at a place where people gather!</t>
        </r>
      </text>
    </comment>
    <comment ref="C592" authorId="0" shapeId="0">
      <text>
        <r>
          <rPr>
            <b/>
            <sz val="9"/>
            <color indexed="81"/>
            <rFont val="Tahoma"/>
            <family val="2"/>
          </rPr>
          <t>Decide what you want to do with your cookie money, figure out how much that will cost, then set some smaller sales goals that will help you reach your team's larger goal.</t>
        </r>
        <r>
          <rPr>
            <sz val="9"/>
            <color indexed="81"/>
            <rFont val="Tahoma"/>
            <family val="2"/>
          </rPr>
          <t xml:space="preserve"> Create a timeline for your cookie sale that includes time for planning before the sale starts. As part of your planning, work out the logistics of the sale. For example, where will you sell? How often? Who will sell at the cookie booth, and when? What supplies do you need to get to decorate your cookie booth? Who will make posters or create clever slogans?</t>
        </r>
      </text>
    </comment>
    <comment ref="C594" authorId="0" shapeId="0">
      <text>
        <r>
          <rPr>
            <b/>
            <sz val="9"/>
            <color indexed="81"/>
            <rFont val="Tahoma"/>
            <family val="2"/>
          </rPr>
          <t>A risk management plan gets you thinking about solutions to potential problems, even before they occur!</t>
        </r>
        <r>
          <rPr>
            <sz val="9"/>
            <color indexed="81"/>
            <rFont val="Tahoma"/>
            <family val="2"/>
          </rPr>
          <t xml:space="preserve"> This can be as simple as answering these three questions:
</t>
        </r>
        <r>
          <rPr>
            <sz val="9"/>
            <color indexed="81"/>
            <rFont val="Wingdings"/>
            <charset val="2"/>
          </rPr>
          <t></t>
        </r>
        <r>
          <rPr>
            <sz val="9"/>
            <color indexed="81"/>
            <rFont val="Tahoma"/>
            <family val="2"/>
          </rPr>
          <t xml:space="preserve">What can go wrong?
</t>
        </r>
        <r>
          <rPr>
            <sz val="9"/>
            <color indexed="81"/>
            <rFont val="Wingdings"/>
            <charset val="2"/>
          </rPr>
          <t></t>
        </r>
        <r>
          <rPr>
            <sz val="9"/>
            <color indexed="81"/>
            <rFont val="Tahoma"/>
            <family val="2"/>
          </rPr>
          <t xml:space="preserve">What can you do to keep this from happening?
</t>
        </r>
        <r>
          <rPr>
            <sz val="9"/>
            <color indexed="81"/>
            <rFont val="Wingdings"/>
            <charset val="2"/>
          </rPr>
          <t></t>
        </r>
        <r>
          <rPr>
            <sz val="9"/>
            <color indexed="81"/>
            <rFont val="Tahoma"/>
            <family val="2"/>
          </rPr>
          <t>What plans need to be in place if things don't go as you expect?
Make a list of things that can go wrong. For example, you may have to deal with bad weather, or several girls could get sick and be unable to sell cookies. You might want to talk to older Girl Scouts about problems they've had to deal with to get more ideas. Once you have your list of what could go wrong, brainstorm ways to make things right.</t>
        </r>
      </text>
    </comment>
    <comment ref="C596" authorId="0" shapeId="0">
      <text>
        <r>
          <rPr>
            <b/>
            <sz val="9"/>
            <color indexed="81"/>
            <rFont val="Tahoma"/>
            <family val="2"/>
          </rPr>
          <t xml:space="preserve">Once you have your business plan on paper, </t>
        </r>
        <r>
          <rPr>
            <sz val="9"/>
            <color indexed="81"/>
            <rFont val="Tahoma"/>
            <family val="2"/>
          </rPr>
          <t>ask someone who runs her own business to critique it and offer suggestions for improving it.</t>
        </r>
      </text>
    </comment>
    <comment ref="C601" authorId="0" shapeId="0">
      <text>
        <r>
          <rPr>
            <b/>
            <sz val="9"/>
            <color indexed="81"/>
            <rFont val="Tahoma"/>
            <family val="2"/>
          </rPr>
          <t>Your personal identity says something about you-who you are and what you stand for.</t>
        </r>
        <r>
          <rPr>
            <sz val="9"/>
            <color indexed="81"/>
            <rFont val="Tahoma"/>
            <family val="2"/>
          </rPr>
          <t xml:space="preserve"> Every day, you communicate your identity in different says to the world. Along the same lines, a brand identity is how a brand or company looks to the outside world. This includes the promise that a company makes to its customers, whether it's to offer great products or excellent customer service. Girl Scouts and Girl Scout Cookie are strong brands; almost everyone has heard of them and most people view them positively. To learn more about brand identity, pick one of your favorite brands, perhaps for a clothing store or a food item. Research the history of the product-including the logo or packaging that gives it a certain "look" and customers' thoughts about the brand. Then do similar research on Girl Scout Cookies. How is the cookie brand and the other brands you researched the same-or different?</t>
        </r>
      </text>
    </comment>
    <comment ref="C603" authorId="0" shapeId="0">
      <text>
        <r>
          <rPr>
            <b/>
            <sz val="9"/>
            <color indexed="81"/>
            <rFont val="Tahoma"/>
            <family val="2"/>
          </rPr>
          <t>Every product has to compete in the marketplace for consumers' dollars-and people certainly have lots of choices if they want to buy cookies.</t>
        </r>
        <r>
          <rPr>
            <sz val="9"/>
            <color indexed="81"/>
            <rFont val="Tahoma"/>
            <family val="2"/>
          </rPr>
          <t xml:space="preserve"> So take a look at your cookie competition! Compare the packaging, the price, and the ingredients of one kind of Girl Scout Cookie with another brand. Note the way other kinds of cookies are displayed in stores and advertised in the media. Are there certain colors of types of slogans that seem more effective? Use what you've learned as you develop your sales pitch to create signs or videos that help sell your Girl Scout Cookies.</t>
        </r>
      </text>
    </comment>
    <comment ref="C605" authorId="0" shapeId="0">
      <text>
        <r>
          <rPr>
            <b/>
            <sz val="9"/>
            <color indexed="81"/>
            <rFont val="Tahoma"/>
            <family val="2"/>
          </rPr>
          <t>The Girl Scout Cookie brand goes beyond ingredients and packaging, of course.</t>
        </r>
        <r>
          <rPr>
            <sz val="9"/>
            <color indexed="81"/>
            <rFont val="Tahoma"/>
            <family val="2"/>
          </rPr>
          <t xml:space="preserve"> When you sell cookies, you're also selling how cookies help girls, either by giving Girl Scouts real-world business experience or providing money for a great Girl Scout experience that they couldn't get anywhere else. (Girl Scouts has always been know for this-that's why it's part of our brand identity!) Find one other product that also makes customers feel good-perhaps a company that donates a certain amount of money every time someone buys their product. Research how the company markets its product and the extra "feel good" component. Can you use anything you learned as you create your own message to customers?</t>
        </r>
      </text>
    </comment>
    <comment ref="C607" authorId="0" shapeId="0">
      <text>
        <r>
          <rPr>
            <b/>
            <sz val="9"/>
            <color indexed="81"/>
            <rFont val="Tahoma"/>
            <family val="2"/>
          </rPr>
          <t>Create a slogan, poster, video, or presentation that puts together all that you've learned about the Girl Scout Cookie brand, the product itself, and how people help girls when they buy Girl Scout Cookies.</t>
        </r>
        <r>
          <rPr>
            <sz val="9"/>
            <color indexed="81"/>
            <rFont val="Tahoma"/>
            <family val="2"/>
          </rPr>
          <t xml:space="preserve"> Consider who your audience is, too. How can you create a message that will mean something special for them? Have fun-this is your chance to be creative and put your personal spin on your cookie sale!</t>
        </r>
      </text>
    </comment>
    <comment ref="C609" authorId="0" shapeId="0">
      <text>
        <r>
          <rPr>
            <b/>
            <sz val="9"/>
            <color indexed="81"/>
            <rFont val="Tahoma"/>
            <family val="2"/>
          </rPr>
          <t>Think of ways to share the marketing piece you've developed. You may want to do a presentation at a family member's workplace or your place of worship.</t>
        </r>
        <r>
          <rPr>
            <sz val="9"/>
            <color indexed="81"/>
            <rFont val="Tahoma"/>
            <family val="2"/>
          </rPr>
          <t xml:space="preserve"> Or you may want to create a social media campaign, using the latest technology to spread the word about Girl Scout Cookies.</t>
        </r>
      </text>
    </comment>
    <comment ref="C614" authorId="0" shapeId="0">
      <text>
        <r>
          <rPr>
            <b/>
            <sz val="9"/>
            <color indexed="81"/>
            <rFont val="Tahoma"/>
            <family val="2"/>
          </rPr>
          <t>As you and your friends think about how you want to use your cookie money, challenge yourselves to stretch.</t>
        </r>
        <r>
          <rPr>
            <sz val="9"/>
            <color indexed="81"/>
            <rFont val="Tahoma"/>
            <family val="2"/>
          </rPr>
          <t xml:space="preserve"> How about coming up with a high-impact Silver Award project or a Take Action project that's more ambitious than any you've done before? Or maybe you want to start saving for a big trip in the United States or overseas. It could take several years of hard work to get the money for such big projects-not to mention lots of research and planning. That's what makes achieving the goal so sweet!</t>
        </r>
      </text>
    </comment>
    <comment ref="C616" authorId="0" shapeId="0">
      <text>
        <r>
          <rPr>
            <b/>
            <sz val="9"/>
            <color indexed="81"/>
            <rFont val="Tahoma"/>
            <family val="2"/>
          </rPr>
          <t>When you have a big goal, you have to sell in a bigger way.</t>
        </r>
        <r>
          <rPr>
            <sz val="9"/>
            <color indexed="81"/>
            <rFont val="Tahoma"/>
            <family val="2"/>
          </rPr>
          <t xml:space="preserve"> Brainstorm ways you could increase sales in ways you've never tried before. For example, maybe you could approach local businesses to see if they would buy cookies by the case to give to their own customers or staff. Maybe you could create a pop-up store and take it to places that get a lot of foot traffic. Or maybe you could get permission to set up a booth at a major event in your community. Once you've come up with a few solid ideas, write down a list of action steps to make your dreams become real.</t>
        </r>
      </text>
    </comment>
    <comment ref="C618" authorId="0" shapeId="0">
      <text>
        <r>
          <rPr>
            <b/>
            <sz val="9"/>
            <color indexed="81"/>
            <rFont val="Tahoma"/>
            <family val="2"/>
          </rPr>
          <t>Whether you're using your cookie money to go on a dream trip or to fund a major Take Action project,</t>
        </r>
        <r>
          <rPr>
            <sz val="9"/>
            <color indexed="81"/>
            <rFont val="Tahoma"/>
            <family val="2"/>
          </rPr>
          <t xml:space="preserve"> you'll have a better chance of selling cookies if you make your dream real to your customers. Brainstorm exciting ways to tell the story of what you hope to do with your cookie money. For example, you may want to use social media to send updates on your progress. Remember that you may be working toward your goal for more than one year, so think about how you can keep current and future customers over time as well.</t>
        </r>
      </text>
    </comment>
    <comment ref="C620" authorId="0" shapeId="0">
      <text>
        <r>
          <rPr>
            <b/>
            <sz val="9"/>
            <color indexed="81"/>
            <rFont val="Tahoma"/>
            <family val="2"/>
          </rPr>
          <t>Show your plan to a businesswoman,</t>
        </r>
        <r>
          <rPr>
            <sz val="9"/>
            <color indexed="81"/>
            <rFont val="Tahoma"/>
            <family val="2"/>
          </rPr>
          <t xml:space="preserve"> and ask for her advice about increasing sales, developing a new customer base, or telling your story in a strong way that makes customers want to buy your product.</t>
        </r>
      </text>
    </comment>
    <comment ref="C622" authorId="0" shapeId="0">
      <text>
        <r>
          <rPr>
            <b/>
            <sz val="9"/>
            <color indexed="81"/>
            <rFont val="Tahoma"/>
            <family val="2"/>
          </rPr>
          <t>Think of innovative ways to let your customers know the progress you're making in the pursuit of your dream.</t>
        </r>
        <r>
          <rPr>
            <sz val="9"/>
            <color indexed="81"/>
            <rFont val="Tahoma"/>
            <family val="2"/>
          </rPr>
          <t xml:space="preserve"> If your customers feel good about being part of making your dream come true, they may want to keep purchasing cookies! Maybe you'd enjoy holding an open house for your customers where you could show a video or give a multimedia presentation about your plans. Or maybe you'd like to spread the word beyond your customer base by teaming up with an adult and posting a video online.</t>
        </r>
      </text>
    </comment>
    <comment ref="C627" authorId="0" shapeId="0">
      <text>
        <r>
          <rPr>
            <sz val="9"/>
            <color indexed="81"/>
            <rFont val="Tahoma"/>
            <family val="2"/>
          </rPr>
          <t>Proper equipment leads to a better performance. Find out what
gear you need and how to get it properly fitted.</t>
        </r>
      </text>
    </comment>
    <comment ref="C628" authorId="0" shapeId="0">
      <text>
        <r>
          <rPr>
            <b/>
            <sz val="9"/>
            <color indexed="81"/>
            <rFont val="Tahoma"/>
            <family val="2"/>
          </rPr>
          <t xml:space="preserve">Visit an outdoor outfitter or a sporting goods store. </t>
        </r>
        <r>
          <rPr>
            <sz val="9"/>
            <color indexed="81"/>
            <rFont val="Tahoma"/>
            <family val="2"/>
          </rPr>
          <t>Ask an archery expert to show you the different types of bows, arrows, and protective gear. Find out how to test and take care of equipment.</t>
        </r>
      </text>
    </comment>
    <comment ref="C629" authorId="0" shapeId="0">
      <text>
        <r>
          <rPr>
            <b/>
            <sz val="9"/>
            <color indexed="81"/>
            <rFont val="Tahoma"/>
            <family val="2"/>
          </rPr>
          <t xml:space="preserve">Invite an archery expert to talk to your troop. </t>
        </r>
        <r>
          <rPr>
            <sz val="9"/>
            <color indexed="81"/>
            <rFont val="Tahoma"/>
            <family val="2"/>
          </rPr>
          <t>It could be an older Girl Scout who is experienced with archery, or an instructor from a Girl Scout camp or local range. Ask her to give your group a show-and-tell and teach you the four things you need to know about archery equipment.</t>
        </r>
      </text>
    </comment>
    <comment ref="C630" authorId="0" shapeId="0">
      <text>
        <r>
          <rPr>
            <b/>
            <sz val="9"/>
            <color indexed="81"/>
            <rFont val="Tahoma"/>
            <family val="2"/>
          </rPr>
          <t xml:space="preserve">Work with an archery expert at a range or Girl Scout camp. </t>
        </r>
        <r>
          <rPr>
            <sz val="9"/>
            <color indexed="81"/>
            <rFont val="Tahoma"/>
            <family val="2"/>
          </rPr>
          <t>Spend time with an archery instructor to find out the four things you need to know about archery equipment.</t>
        </r>
      </text>
    </comment>
    <comment ref="C631" authorId="0" shapeId="0">
      <text>
        <r>
          <rPr>
            <sz val="9"/>
            <color indexed="81"/>
            <rFont val="Tahoma"/>
            <family val="2"/>
          </rPr>
          <t>Archery is lots of fun, but like any other sport, it has rules to keep you safe. Make sure to know them before you get started.</t>
        </r>
      </text>
    </comment>
    <comment ref="C632" authorId="0" shapeId="0">
      <text>
        <r>
          <rPr>
            <b/>
            <sz val="9"/>
            <color indexed="81"/>
            <rFont val="Tahoma"/>
            <family val="2"/>
          </rPr>
          <t xml:space="preserve">Visit an archery range. </t>
        </r>
        <r>
          <rPr>
            <sz val="9"/>
            <color indexed="81"/>
            <rFont val="Tahoma"/>
            <family val="2"/>
          </rPr>
          <t>Spend time with an archery instructor to find out what you need to know about safety, and ask her any questions you may have.</t>
        </r>
      </text>
    </comment>
    <comment ref="C633" authorId="0" shapeId="0">
      <text>
        <r>
          <rPr>
            <b/>
            <sz val="9"/>
            <color indexed="81"/>
            <rFont val="Tahoma"/>
            <family val="2"/>
          </rPr>
          <t xml:space="preserve">Invite an archery expert to talk to your troop. </t>
        </r>
        <r>
          <rPr>
            <sz val="9"/>
            <color indexed="81"/>
            <rFont val="Tahoma"/>
            <family val="2"/>
          </rPr>
          <t>This might be someone who teaches archery at a range, at a community center, recreational facility, or a campsite. Find out the things you need to know about safety
and ask any questions you may have.</t>
        </r>
      </text>
    </comment>
    <comment ref="C634" authorId="0" shapeId="0">
      <text>
        <r>
          <rPr>
            <b/>
            <sz val="9"/>
            <color indexed="81"/>
            <rFont val="Tahoma"/>
            <family val="2"/>
          </rPr>
          <t xml:space="preserve">Take an archery workshop at a Girl Scout camp. </t>
        </r>
        <r>
          <rPr>
            <sz val="9"/>
            <color indexed="81"/>
            <rFont val="Tahoma"/>
            <family val="2"/>
          </rPr>
          <t>Ask your instructor the things you need to know about safety, and ask her any questions you may have.</t>
        </r>
      </text>
    </comment>
    <comment ref="C635" authorId="0" shapeId="0">
      <text>
        <r>
          <rPr>
            <sz val="9"/>
            <color indexed="81"/>
            <rFont val="Tahoma"/>
            <family val="2"/>
          </rPr>
          <t>It takes a lot of practice to land that arrow smack in the middle of the target! Even if you can’t get to a range, you can still sharpen your skills.</t>
        </r>
      </text>
    </comment>
    <comment ref="C636" authorId="0" shapeId="0">
      <text>
        <r>
          <rPr>
            <b/>
            <sz val="9"/>
            <color indexed="81"/>
            <rFont val="Tahoma"/>
            <family val="2"/>
          </rPr>
          <t xml:space="preserve">Work with an instructor or older girl with archery experience. </t>
        </r>
        <r>
          <rPr>
            <sz val="9"/>
            <color indexed="81"/>
            <rFont val="Tahoma"/>
            <family val="2"/>
          </rPr>
          <t>Have her help you figure out your stance, how to judge distance, shoot accurately, and learn how to score.</t>
        </r>
      </text>
    </comment>
    <comment ref="C637" authorId="0" shapeId="0">
      <text>
        <r>
          <rPr>
            <b/>
            <sz val="9"/>
            <color indexed="81"/>
            <rFont val="Tahoma"/>
            <family val="2"/>
          </rPr>
          <t xml:space="preserve">Join an archery class at a community center, range, or Girl Scout camp. </t>
        </r>
        <r>
          <rPr>
            <sz val="9"/>
            <color indexed="81"/>
            <rFont val="Tahoma"/>
            <family val="2"/>
          </rPr>
          <t>Practice your form, how to judge your distance, shoot accurately, and learn how to score.</t>
        </r>
      </text>
    </comment>
    <comment ref="C638" authorId="0" shapeId="0">
      <text>
        <r>
          <rPr>
            <b/>
            <sz val="9"/>
            <color indexed="81"/>
            <rFont val="Tahoma"/>
            <family val="2"/>
          </rPr>
          <t xml:space="preserve">Practice targetless shooting outdoors by
yourself. </t>
        </r>
        <r>
          <rPr>
            <sz val="9"/>
            <color indexed="81"/>
            <rFont val="Tahoma"/>
            <family val="2"/>
          </rPr>
          <t>Research instructions for proper shooting. Practice good form by getting into your stance. Learn how to score, then score your target practice.</t>
        </r>
      </text>
    </comment>
    <comment ref="C639" authorId="0" shapeId="0">
      <text>
        <r>
          <rPr>
            <sz val="9"/>
            <color indexed="81"/>
            <rFont val="Tahoma"/>
            <family val="2"/>
          </rPr>
          <t>You know the safety, the rules, and the proper equipment for you. You’ve even started to practice and know some archery lingo. Now it’s time to get out on a range and take aim at a target!</t>
        </r>
      </text>
    </comment>
    <comment ref="C640" authorId="0" shapeId="0">
      <text>
        <r>
          <rPr>
            <b/>
            <sz val="9"/>
            <color indexed="81"/>
            <rFont val="Tahoma"/>
            <family val="2"/>
          </rPr>
          <t>Take an archery class on a range, in your community center, or at a
recreational facility.</t>
        </r>
      </text>
    </comment>
    <comment ref="C641" authorId="0" shapeId="0">
      <text>
        <r>
          <rPr>
            <b/>
            <sz val="9"/>
            <color indexed="81"/>
            <rFont val="Tahoma"/>
            <family val="2"/>
          </rPr>
          <t>Work with an instructor or archery expert.</t>
        </r>
      </text>
    </comment>
    <comment ref="C642" authorId="0" shapeId="0">
      <text>
        <r>
          <rPr>
            <b/>
            <sz val="9"/>
            <color indexed="81"/>
            <rFont val="Tahoma"/>
            <family val="2"/>
          </rPr>
          <t>Take part in archery at a Girl Scout camp</t>
        </r>
      </text>
    </comment>
    <comment ref="C643" authorId="0" shapeId="0">
      <text>
        <r>
          <rPr>
            <sz val="9"/>
            <color indexed="81"/>
            <rFont val="Tahoma"/>
            <family val="2"/>
          </rPr>
          <t>Once you get the basics down, take your archery skills to the next level.</t>
        </r>
      </text>
    </comment>
    <comment ref="C644" authorId="0" shapeId="0">
      <text>
        <r>
          <rPr>
            <b/>
            <sz val="9"/>
            <color indexed="81"/>
            <rFont val="Tahoma"/>
            <family val="2"/>
          </rPr>
          <t>Challenge yourself.</t>
        </r>
        <r>
          <rPr>
            <sz val="9"/>
            <color indexed="81"/>
            <rFont val="Tahoma"/>
            <family val="2"/>
          </rPr>
          <t xml:space="preserve"> Move the target back farther. Make a balloon target (balloon animals, candy in balloons), or design your own target.</t>
        </r>
      </text>
    </comment>
    <comment ref="C645" authorId="0" shapeId="0">
      <text>
        <r>
          <rPr>
            <b/>
            <sz val="9"/>
            <color indexed="81"/>
            <rFont val="Tahoma"/>
            <family val="2"/>
          </rPr>
          <t>Take part in a group challenge.</t>
        </r>
        <r>
          <rPr>
            <sz val="9"/>
            <color indexed="81"/>
            <rFont val="Tahoma"/>
            <family val="2"/>
          </rPr>
          <t xml:space="preserve"> Create an archery challenge of your choosing with your friends or join an archery tournament.</t>
        </r>
      </text>
    </comment>
    <comment ref="C646" authorId="0" shapeId="0">
      <text>
        <r>
          <rPr>
            <b/>
            <sz val="9"/>
            <color indexed="81"/>
            <rFont val="Tahoma"/>
            <family val="2"/>
          </rPr>
          <t xml:space="preserve">Create a contest for a younger group of girls. </t>
        </r>
        <r>
          <rPr>
            <sz val="9"/>
            <color indexed="81"/>
            <rFont val="Tahoma"/>
            <family val="2"/>
          </rPr>
          <t>Design an archery game for beginners and help younger girls with their skills.</t>
        </r>
      </text>
    </comment>
  </commentList>
</comments>
</file>

<file path=xl/comments2.xml><?xml version="1.0" encoding="utf-8"?>
<comments xmlns="http://schemas.openxmlformats.org/spreadsheetml/2006/main">
  <authors>
    <author>Audra Edmunds</author>
    <author>Audra</author>
  </authors>
  <commentList>
    <comment ref="C8" authorId="0" shapeId="0">
      <text>
        <r>
          <rPr>
            <sz val="9"/>
            <color indexed="81"/>
            <rFont val="Tahoma"/>
            <family val="2"/>
          </rPr>
          <t>you haven't spoken to in a while. Tell her why you miss her and hope to reconnect. Encourage her to do the same with one of her old friends.</t>
        </r>
      </text>
    </comment>
    <comment ref="C9" authorId="0" shapeId="0">
      <text>
        <r>
          <rPr>
            <sz val="9"/>
            <color indexed="81"/>
            <rFont val="Tahoma"/>
            <family val="2"/>
          </rPr>
          <t>and surprise three friends with them, telling them a few of the specific qualities you enjoy about them and your friendship. Encourage your friends to pass the gesture forward.</t>
        </r>
      </text>
    </comment>
    <comment ref="C10" authorId="0" shapeId="0">
      <text>
        <r>
          <rPr>
            <sz val="9"/>
            <color indexed="81"/>
            <rFont val="Tahoma"/>
            <family val="2"/>
          </rPr>
          <t>in portraying a character on a TV show you and your friends watch. (Or think of a movie or cartoon or even a music video.) Think about who the stereotype hurts and then find a way to start a conversation with your friends about this stereotype and why you think tithe show is wrong to use it. Does it trouble you enough to boycott the show for a week or two - or forever? Get your friends to join in with you.</t>
        </r>
      </text>
    </comment>
    <comment ref="C11" authorId="0" shapeId="0">
      <text>
        <r>
          <rPr>
            <sz val="9"/>
            <color indexed="81"/>
            <rFont val="Tahoma"/>
            <family val="2"/>
          </rPr>
          <t>(at school, Girl Scouts, your place of worship) you don't usually talk with much. Ask questions and really listen to the answers. Try to clear your head of any first impressions. At the same time, make a good impression yourself by ________. Encourage your friends to do the same.</t>
        </r>
      </text>
    </comment>
    <comment ref="C12" authorId="0" shapeId="0">
      <text>
        <r>
          <rPr>
            <sz val="9"/>
            <color indexed="81"/>
            <rFont val="Tahoma"/>
            <family val="2"/>
          </rPr>
          <t>cliques, and host a viewing night with friends. Discuss how the cliques resemble (or not) those you know at school. See if you can think of even one small thing to do to try to shift a real-life dynamic you dislike - and get your friends to do the same. (Movies to consider: "Mean Girls," "Clueless," "Heathers," "Jawbreaker," "Bratz.")</t>
        </r>
      </text>
    </comment>
    <comment ref="C13" authorId="0" shapeId="0">
      <text>
        <r>
          <rPr>
            <sz val="9"/>
            <color indexed="81"/>
            <rFont val="Tahoma"/>
            <family val="2"/>
          </rPr>
          <t>(movies, mall, pizza, Girl Scout event)? Invite someone who's not normally part of your group. Ask any other friends with you to help make her feel included. Then encourage them to "pass it forward" by being the next to widen your circle.</t>
        </r>
      </text>
    </comment>
    <comment ref="C14" authorId="0" shapeId="0">
      <text>
        <r>
          <rPr>
            <sz val="9"/>
            <color indexed="81"/>
            <rFont val="Tahoma"/>
            <family val="2"/>
          </rPr>
          <t>week - for one full week, do not listen to or spread any rumors, gossip, or "mean talk." Think about making "no gossip" a way of life. Jot down when you thought of some gossip but didn't spread it. Get your friends to do the same. Encourage them to "pass it forward."</t>
        </r>
      </text>
    </comment>
    <comment ref="C15" authorId="0" shapeId="0">
      <text>
        <r>
          <rPr>
            <sz val="9"/>
            <color indexed="81"/>
            <rFont val="Tahoma"/>
            <family val="2"/>
          </rPr>
          <t>A friend hurt your feelings. Instead of telling her (or him) directly, your urge is to vent to a few other friends. Stop the urge. Speak directly to the person who hurt your feelings. "I-statement," anyone? Encourage your friends to do the same: Get them to "pass it forward."</t>
        </r>
      </text>
    </comment>
    <comment ref="C16" authorId="0" shapeId="0">
      <text>
        <r>
          <rPr>
            <sz val="9"/>
            <color indexed="81"/>
            <rFont val="Tahoma"/>
            <family val="2"/>
          </rPr>
          <t>message and add it to the signature line of your emails (or add it to your voicemail or hang it in your locker or somewhere else where others can see it.) Just to get your mind going, how about "Just kidding just hurts." Get your friends to "pass it forward."</t>
        </r>
      </text>
    </comment>
    <comment ref="C19" authorId="0" shapeId="0">
      <text>
        <r>
          <rPr>
            <sz val="9"/>
            <color indexed="81"/>
            <rFont val="Tahoma"/>
            <family val="2"/>
          </rPr>
          <t>you want to take action on.</t>
        </r>
      </text>
    </comment>
    <comment ref="C22" authorId="0" shapeId="0">
      <text>
        <r>
          <rPr>
            <sz val="9"/>
            <color indexed="81"/>
            <rFont val="Tahoma"/>
            <family val="2"/>
          </rPr>
          <t>including a time line.</t>
        </r>
      </text>
    </comment>
    <comment ref="C28" authorId="0" shapeId="0">
      <text>
        <r>
          <rPr>
            <sz val="9"/>
            <color indexed="81"/>
            <rFont val="Tahoma"/>
            <family val="2"/>
          </rPr>
          <t>you've collected and make a commitment about how you will continue to use them throughout your life.</t>
        </r>
      </text>
    </comment>
    <comment ref="C32" authorId="0" shapeId="0">
      <text>
        <r>
          <rPr>
            <sz val="9"/>
            <color indexed="81"/>
            <rFont val="Tahoma"/>
            <family val="2"/>
          </rPr>
          <t>by actively assisting during four sessions of the Brownie Quest (even better, come to all of them!)</t>
        </r>
      </text>
    </comment>
    <comment ref="C34" authorId="0" shapeId="0">
      <text>
        <r>
          <rPr>
            <sz val="9"/>
            <color indexed="81"/>
            <rFont val="Tahoma"/>
            <family val="2"/>
          </rPr>
          <t>skills by preparing the materials and instructions for three Quest activities in advance of their sessions. Each session includes two to three activities, so there is plenty to do to keep each session running smoothly. You can go over the activities with the Quest's adult guides and discuss how you can best assist.</t>
        </r>
      </text>
    </comment>
    <comment ref="C35" authorId="0" shapeId="0">
      <text>
        <r>
          <rPr>
            <sz val="9"/>
            <color indexed="81"/>
            <rFont val="Tahoma"/>
            <family val="2"/>
          </rPr>
          <t>or talent you have by planning and guiding the Brownies to do one "just for fun" extra activity while they are on the Quest. For example, perhaps you are good at crafts and want to teach the girls to make a gift for themselves or a friend. Or perhaps you are science-minded and can think of a little experiment the Brownies can do during a session. Maybe you can sing or dance or make up funny cheers. You get the idea-add a little of the extra joy you uniquely bring to a Brownie session! Try to make whatever you do tie into the Quest. And remember, the Brownies already have a lot going on to earn their keys-so you'll want to keep your little extra short and sweet!</t>
        </r>
      </text>
    </comment>
    <comment ref="C36" authorId="0" shapeId="0">
      <text>
        <r>
          <rPr>
            <sz val="9"/>
            <color indexed="81"/>
            <rFont val="Tahoma"/>
            <family val="2"/>
          </rPr>
          <t>the Brownies will be leading their families and communities in "healthy-living" actions like making and enjoying healthy treats or playing a game that gets people up and moving. Take the healthy living even further by doing one of these:
 -Bring the fixings for a simple, healthy snack to a session (carrots and low-fat dip; apples and yogurt), assist the girls in "making" the treat, and explain (perhaps on poster board) - in a Brownie-Friendly way - why that snack is better than something else (like_____).
 -Teach the brownies to do a simple exercise or stretch that you know and like, and use it as a "quick break" between activities. Offer a short explanation of why it's good!
 - Bring some music and get everybody moving as the meeting starts or ends - or when an energy boost is needed! Offer a quick explanation of why it's good!</t>
        </r>
      </text>
    </comment>
    <comment ref="C37" authorId="0" shapeId="0">
      <text>
        <r>
          <rPr>
            <sz val="9"/>
            <color indexed="81"/>
            <rFont val="Tahoma"/>
            <family val="2"/>
          </rPr>
          <t>Find out one thing you did during Brownie Quest that was really, really great (a perfect 10!). Then find out one thing that youc an keep in mind-to practice for the next time you team up with younger girls in Girl Scouts.</t>
        </r>
      </text>
    </comment>
    <comment ref="C43" authorId="0" shapeId="0">
      <text>
        <r>
          <rPr>
            <sz val="9"/>
            <color indexed="81"/>
            <rFont val="Tahoma"/>
            <family val="2"/>
          </rPr>
          <t>throughout the journey. Record what you see, hear, feel, and smell in the air.</t>
        </r>
      </text>
    </comment>
    <comment ref="C44" authorId="0" shapeId="0">
      <text>
        <r>
          <rPr>
            <sz val="9"/>
            <color indexed="81"/>
            <rFont val="Tahoma"/>
            <family val="2"/>
          </rPr>
          <t>who can guide you to greater air awareness (meteorologists, biologists, wind farm or aeronautical engineers, parasailing instructors, astronauts, physicians or other health specialists, fragrance specialists, yoga instructors.)</t>
        </r>
      </text>
    </comment>
    <comment ref="C45" authorId="0" shapeId="0">
      <text>
        <r>
          <rPr>
            <sz val="9"/>
            <color indexed="81"/>
            <rFont val="Tahoma"/>
            <family val="2"/>
          </rPr>
          <t xml:space="preserve">about the issues that impact Earth's air. Check out all the air issues throughout </t>
        </r>
        <r>
          <rPr>
            <i/>
            <sz val="9"/>
            <color indexed="81"/>
            <rFont val="Tahoma"/>
            <family val="2"/>
          </rPr>
          <t>Breathe</t>
        </r>
        <r>
          <rPr>
            <sz val="9"/>
            <color indexed="81"/>
            <rFont val="Tahoma"/>
            <family val="2"/>
          </rPr>
          <t>. Take a walk, with some Cadette friends (and of course a trusty adult), around a school, business district, a mall, or other area in search of air issues. Think about trees or think about noise!</t>
        </r>
      </text>
    </comment>
    <comment ref="C46" authorId="0" shapeId="0">
      <text>
        <r>
          <rPr>
            <sz val="9"/>
            <color indexed="81"/>
            <rFont val="Tahoma"/>
            <family val="2"/>
          </rPr>
          <t>personal reason you care about Earth's air. Write a statement that explains why this reason matters to you and why it should matter to others. Share your AWAREness statement with your sister Cadettes.</t>
        </r>
      </text>
    </comment>
    <comment ref="C49" authorId="0" shapeId="0">
      <text>
        <r>
          <rPr>
            <sz val="9"/>
            <color indexed="81"/>
            <rFont val="Tahoma"/>
            <family val="2"/>
          </rPr>
          <t>choose an air issue to act on together. Learn as much as you can about it (use experts you've met) and write a statement that explains why it's important to educate and inspire others on this issue.</t>
        </r>
      </text>
    </comment>
    <comment ref="C50" authorId="0" shapeId="0">
      <text>
        <r>
          <rPr>
            <sz val="9"/>
            <color indexed="81"/>
            <rFont val="Tahoma"/>
            <family val="2"/>
          </rPr>
          <t>and inspire--this is your Air Care Team (ACT)! What groups of people would be best to join with you? Principals and teachers? Parents? Your peers? Who can best assist you in moving forward?</t>
        </r>
      </text>
    </comment>
    <comment ref="C51" authorId="0" shapeId="0">
      <text>
        <r>
          <rPr>
            <sz val="9"/>
            <color indexed="81"/>
            <rFont val="Tahoma"/>
            <family val="2"/>
          </rPr>
          <t>your Air Care Team to do. What call to action will you deliver as you educate and inspire? How will your ACT's efforts on this call to action improve your air issue?</t>
        </r>
      </text>
    </comment>
    <comment ref="C52" authorId="0" shapeId="0">
      <text>
        <r>
          <rPr>
            <sz val="9"/>
            <color indexed="81"/>
            <rFont val="Tahoma"/>
            <family val="2"/>
          </rPr>
          <t>your Air Care Team to inspire them to act on your air issue. The medium and method are up to you. The goal is to engage all their senses and create a sustainable effort! Air needs more than just a one-time gathering!</t>
        </r>
      </text>
    </comment>
    <comment ref="C53" authorId="0" shapeId="0">
      <text>
        <r>
          <rPr>
            <sz val="9"/>
            <color indexed="81"/>
            <rFont val="Tahoma"/>
            <family val="2"/>
          </rPr>
          <t>Give your ACT its call to action. Feel the rewards of influencing others in a lasting way!</t>
        </r>
      </text>
    </comment>
    <comment ref="C56" authorId="0" shapeId="0">
      <text>
        <r>
          <rPr>
            <sz val="9"/>
            <color indexed="81"/>
            <rFont val="Tahoma"/>
            <family val="2"/>
          </rPr>
          <t>or improvement through your efforts to educate and inspire. What is the ACT doing to benefit air?</t>
        </r>
      </text>
    </comment>
    <comment ref="C57" authorId="0" shapeId="0">
      <text>
        <r>
          <rPr>
            <sz val="9"/>
            <color indexed="81"/>
            <rFont val="Tahoma"/>
            <family val="2"/>
          </rPr>
          <t>with your ACT and maybe even go further. Contact a local media outlet or ask your library for display space.</t>
        </r>
      </text>
    </comment>
    <comment ref="C58" authorId="0" shapeId="0">
      <text>
        <r>
          <rPr>
            <sz val="9"/>
            <color indexed="81"/>
            <rFont val="Tahoma"/>
            <family val="2"/>
          </rPr>
          <t>and reflect on your efforts and their impact. Take some time and talk it through. What will you do differently the next time you decide to act for Earth?</t>
        </r>
      </text>
    </comment>
    <comment ref="C59" authorId="0" shapeId="0">
      <text>
        <r>
          <rPr>
            <sz val="9"/>
            <color indexed="81"/>
            <rFont val="Tahoma"/>
            <family val="2"/>
          </rPr>
          <t>to strive to be an heir apparent of air and all of Planet Earth's elements.</t>
        </r>
      </text>
    </comment>
    <comment ref="C63" authorId="0" shapeId="0">
      <text>
        <r>
          <rPr>
            <sz val="9"/>
            <color indexed="81"/>
            <rFont val="Tahoma"/>
            <family val="2"/>
          </rPr>
          <t xml:space="preserve">on (or about to be on) their </t>
        </r>
        <r>
          <rPr>
            <i/>
            <sz val="9"/>
            <color indexed="81"/>
            <rFont val="Tahoma"/>
            <family val="2"/>
          </rPr>
          <t>WOW! Wonders of Water</t>
        </r>
        <r>
          <rPr>
            <sz val="9"/>
            <color indexed="81"/>
            <rFont val="Tahoma"/>
            <family val="2"/>
          </rPr>
          <t xml:space="preserve"> journey. Or find a team that recently completed </t>
        </r>
        <r>
          <rPr>
            <i/>
            <sz val="9"/>
            <color indexed="81"/>
            <rFont val="Tahoma"/>
            <family val="2"/>
          </rPr>
          <t>WOW!</t>
        </r>
      </text>
    </comment>
    <comment ref="C64" authorId="0" shapeId="0">
      <text>
        <r>
          <rPr>
            <sz val="9"/>
            <color indexed="81"/>
            <rFont val="Tahoma"/>
            <family val="2"/>
          </rPr>
          <t xml:space="preserve">guiding the Brownies and find out what the team is doing, what the Brownies enjoy, and what the volunteer finds challenging. Take a look at the Brownie </t>
        </r>
        <r>
          <rPr>
            <i/>
            <sz val="9"/>
            <color indexed="81"/>
            <rFont val="Tahoma"/>
            <family val="2"/>
          </rPr>
          <t>WOW!</t>
        </r>
        <r>
          <rPr>
            <sz val="9"/>
            <color indexed="81"/>
            <rFont val="Tahoma"/>
            <family val="2"/>
          </rPr>
          <t xml:space="preserve"> Book and flip through the adult book, too!
Now the fun begins!</t>
        </r>
      </text>
    </comment>
    <comment ref="C65" authorId="0" shapeId="0">
      <text>
        <r>
          <rPr>
            <sz val="9"/>
            <color indexed="81"/>
            <rFont val="Tahoma"/>
            <family val="2"/>
          </rPr>
          <t>Brownie Team's gatherings, coordinating the schedule with the volunteers so you'll have time to do each of these:</t>
        </r>
      </text>
    </comment>
    <comment ref="C66" authorId="0" shapeId="0">
      <text>
        <r>
          <rPr>
            <sz val="9"/>
            <color indexed="81"/>
            <rFont val="Tahoma"/>
            <family val="2"/>
          </rPr>
          <t xml:space="preserve">through a fun activity that teaches them something about Earth's air or water or both! You can adapt an activity from your journey for younger girls, check out some of the options in the </t>
        </r>
        <r>
          <rPr>
            <i/>
            <sz val="9"/>
            <color indexed="81"/>
            <rFont val="Tahoma"/>
            <family val="2"/>
          </rPr>
          <t>WOW!</t>
        </r>
        <r>
          <rPr>
            <sz val="9"/>
            <color indexed="81"/>
            <rFont val="Tahoma"/>
            <family val="2"/>
          </rPr>
          <t xml:space="preserve"> Girls' book and volunteer books, or create an activity of your own. A magical science experiment? Making rainbows? Making and flying a kite? Enjoy the sounds of nature? Scanty stuff? A game you invent about animals that inhabit water and sky? Or perhaps you and some friends can act out a scene from "A Very Wet ELF Adventure" or even make a short puppet show based on the story. Better yet, guide the Brownies to do their own!</t>
        </r>
      </text>
    </comment>
    <comment ref="C67" authorId="0" shapeId="0">
      <text>
        <r>
          <rPr>
            <sz val="9"/>
            <color indexed="81"/>
            <rFont val="Tahoma"/>
            <family val="2"/>
          </rPr>
          <t xml:space="preserve">to try a new healthy habit--a watery treat (check out the ideas in the </t>
        </r>
        <r>
          <rPr>
            <i/>
            <sz val="9"/>
            <color indexed="81"/>
            <rFont val="Tahoma"/>
            <family val="2"/>
          </rPr>
          <t>WOW!</t>
        </r>
        <r>
          <rPr>
            <sz val="9"/>
            <color indexed="81"/>
            <rFont val="Tahoma"/>
            <family val="2"/>
          </rPr>
          <t xml:space="preserve"> book), some fun cardio or yoga exercises, or a fruit or veggie grown with local water (and air!). Check with the Brownie's volunteer about food allergies before you plan any snacks. Your goal is to get the Brownies thinking about how what is good for us is often good for Earth, too!</t>
        </r>
      </text>
    </comment>
    <comment ref="C68" authorId="0" shapeId="0">
      <text>
        <r>
          <rPr>
            <sz val="9"/>
            <color indexed="81"/>
            <rFont val="Tahoma"/>
            <family val="2"/>
          </rPr>
          <t>in a short activity that gets them thinking about what great teamwork looks like. Maybe you know a game or maybe you can invent one that gets the Brownies cooperating. If not, get some ideas from other Girl Scouts in your area. Teac the game as an opening or closing or an energizing break. While the Brownies are exploring the Wonders of Water, they are also practicing another WOW--Ways of Working. Your goal is to get the Brownies practicing some really great WOWs!</t>
        </r>
      </text>
    </comment>
    <comment ref="C69" authorId="0" shapeId="0">
      <text>
        <r>
          <rPr>
            <sz val="9"/>
            <color indexed="81"/>
            <rFont val="Tahoma"/>
            <family val="2"/>
          </rPr>
          <t>a line from the Girl Scout Law that you are trying to live out in your life right now. Tell them what you are doing to bring that line to life. Then, ask them to tell you about a line they are living out!</t>
        </r>
      </text>
    </comment>
    <comment ref="C70" authorId="0" shapeId="0">
      <text>
        <r>
          <rPr>
            <sz val="9"/>
            <color indexed="81"/>
            <rFont val="Tahoma"/>
            <family val="2"/>
          </rPr>
          <t>your mission with the Brownies, ask the volunteer for input on what you did. What was great? What might you want to do a little differently in the future?</t>
        </r>
      </text>
    </comment>
    <comment ref="C71" authorId="0" shapeId="0">
      <text>
        <r>
          <rPr>
            <sz val="9"/>
            <color indexed="81"/>
            <rFont val="Tahoma"/>
            <family val="2"/>
          </rPr>
          <t xml:space="preserve">inspiring Brownies, think about and answer these question:
·What did you </t>
        </r>
        <r>
          <rPr>
            <b/>
            <i/>
            <sz val="9"/>
            <color indexed="81"/>
            <rFont val="Tahoma"/>
            <family val="2"/>
          </rPr>
          <t>Discover</t>
        </r>
        <r>
          <rPr>
            <sz val="9"/>
            <color indexed="81"/>
            <rFont val="Tahoma"/>
            <family val="2"/>
          </rPr>
          <t xml:space="preserve"> within yourself as you guided Brownies?
·Why is it important to </t>
        </r>
        <r>
          <rPr>
            <b/>
            <i/>
            <sz val="9"/>
            <color indexed="81"/>
            <rFont val="Tahoma"/>
            <family val="2"/>
          </rPr>
          <t>Connect</t>
        </r>
        <r>
          <rPr>
            <sz val="9"/>
            <color indexed="81"/>
            <rFont val="Tahoma"/>
            <family val="2"/>
          </rPr>
          <t xml:space="preserve"> with younger girls?
·What did you accomplish on behalf of the Earth by </t>
        </r>
        <r>
          <rPr>
            <b/>
            <i/>
            <sz val="9"/>
            <color indexed="81"/>
            <rFont val="Tahoma"/>
            <family val="2"/>
          </rPr>
          <t>Taking Action</t>
        </r>
        <r>
          <rPr>
            <sz val="9"/>
            <color indexed="81"/>
            <rFont val="Tahoma"/>
            <family val="2"/>
          </rPr>
          <t xml:space="preserve"> to educate and inspire Brownies?</t>
        </r>
      </text>
    </comment>
    <comment ref="C77" authorId="1" shapeId="0">
      <text>
        <r>
          <rPr>
            <b/>
            <sz val="9"/>
            <color indexed="81"/>
            <rFont val="Tahoma"/>
            <family val="2"/>
          </rPr>
          <t>What it means for Cadettes:</t>
        </r>
        <r>
          <rPr>
            <sz val="9"/>
            <color indexed="81"/>
            <rFont val="Tahoma"/>
            <family val="2"/>
          </rPr>
          <t xml:space="preserve"> They have taken stock of media in their world and the influence it has.
</t>
        </r>
        <r>
          <rPr>
            <b/>
            <sz val="9"/>
            <color indexed="81"/>
            <rFont val="Tahoma"/>
            <family val="2"/>
          </rPr>
          <t>How Cadettes earn it:</t>
        </r>
        <r>
          <rPr>
            <sz val="9"/>
            <color indexed="81"/>
            <rFont val="Tahoma"/>
            <family val="2"/>
          </rPr>
          <t xml:space="preserve"> They complete three activities that get them to hone in on the role media plays in their lives and the lives of those around them, plus one that considers media in their community</t>
        </r>
      </text>
    </comment>
    <comment ref="C80" authorId="1" shapeId="0">
      <text>
        <r>
          <rPr>
            <b/>
            <sz val="9"/>
            <color indexed="81"/>
            <rFont val="Tahoma"/>
            <family val="2"/>
          </rPr>
          <t xml:space="preserve">What it means for Cadettes: </t>
        </r>
        <r>
          <rPr>
            <sz val="9"/>
            <color indexed="81"/>
            <rFont val="Tahoma"/>
            <family val="2"/>
          </rPr>
          <t xml:space="preserve">They understand the importance of having media reflect the realities of their world.
</t>
        </r>
        <r>
          <rPr>
            <b/>
            <sz val="9"/>
            <color indexed="81"/>
            <rFont val="Tahoma"/>
            <family val="2"/>
          </rPr>
          <t>How Cadettes earn it:</t>
        </r>
        <r>
          <rPr>
            <sz val="9"/>
            <color indexed="81"/>
            <rFont val="Tahoma"/>
            <family val="2"/>
          </rPr>
          <t xml:space="preserve"> They team up on a MEdia Remake Project to make media that better represents their reality.</t>
        </r>
      </text>
    </comment>
    <comment ref="C83" authorId="1" shapeId="0">
      <text>
        <r>
          <rPr>
            <b/>
            <sz val="9"/>
            <color indexed="81"/>
            <rFont val="Tahoma"/>
            <family val="2"/>
          </rPr>
          <t xml:space="preserve">What it means for Cadettes: </t>
        </r>
        <r>
          <rPr>
            <sz val="9"/>
            <color indexed="81"/>
            <rFont val="Tahoma"/>
            <family val="2"/>
          </rPr>
          <t xml:space="preserve">They have made a personal commitment to cultivate a new perspective on media
</t>
        </r>
        <r>
          <rPr>
            <b/>
            <sz val="9"/>
            <color indexed="81"/>
            <rFont val="Tahoma"/>
            <family val="2"/>
          </rPr>
          <t xml:space="preserve">How Cadettes earn it: </t>
        </r>
        <r>
          <rPr>
            <sz val="9"/>
            <color indexed="81"/>
            <rFont val="Tahoma"/>
            <family val="2"/>
          </rPr>
          <t>They challenge themselves to make a positive change in the way they use media in their lives--a change that they Cultivate so it grows into full-fledged inspiration for others.</t>
        </r>
      </text>
    </comment>
    <comment ref="C87" authorId="1" shapeId="0">
      <text>
        <r>
          <rPr>
            <sz val="9"/>
            <color indexed="81"/>
            <rFont val="Tahoma"/>
            <family val="2"/>
          </rPr>
          <t>Find a team of Girl Scout Brownies on (or about to begin) their A World of Girls journey. Ask the adults who volunteer with your group, or ask your Girl Scout council, for tips on how to locate a Brownie team.</t>
        </r>
      </text>
    </comment>
    <comment ref="C88" authorId="1" shapeId="0">
      <text>
        <r>
          <rPr>
            <sz val="9"/>
            <color indexed="81"/>
            <rFont val="Tahoma"/>
            <family val="2"/>
          </rPr>
          <t xml:space="preserve">Find out what the Brownie team is doing from their volunteer. Talk with her about what the Brownies enjoy and what she finds challenging. Read the Brownies' </t>
        </r>
        <r>
          <rPr>
            <i/>
            <sz val="9"/>
            <color indexed="81"/>
            <rFont val="Tahoma"/>
            <family val="2"/>
          </rPr>
          <t>A World of Girls</t>
        </r>
        <r>
          <rPr>
            <sz val="9"/>
            <color indexed="81"/>
            <rFont val="Tahoma"/>
            <family val="2"/>
          </rPr>
          <t xml:space="preserve"> book and take a look at the adult guide, too.</t>
        </r>
      </text>
    </comment>
    <comment ref="C89" authorId="1" shapeId="0">
      <text>
        <r>
          <rPr>
            <sz val="9"/>
            <color indexed="81"/>
            <rFont val="Tahoma"/>
            <family val="2"/>
          </rPr>
          <t>Arrange to be at some of the Brownies' gatherings. Coordinate with the volunteer so you'll have time to do each of these:</t>
        </r>
      </text>
    </comment>
    <comment ref="C90" authorId="1" shapeId="0">
      <text>
        <r>
          <rPr>
            <sz val="9"/>
            <color indexed="81"/>
            <rFont val="Tahoma"/>
            <family val="2"/>
          </rPr>
          <t>Inspire the Brownies to look and listen for stories in their everyday lives. With your knowledge of media, talk about the stories the media creates about girls and how they make girls feel. Together, decide whether media portrayals of girls seem true. Share other stories, too, such as stories of real girls and women you have met or learned about on your Cadette journey.</t>
        </r>
      </text>
    </comment>
    <comment ref="C91" authorId="1" shapeId="0">
      <text>
        <r>
          <rPr>
            <sz val="9"/>
            <color indexed="81"/>
            <rFont val="Tahoma"/>
            <family val="2"/>
          </rPr>
          <t>Guide the Brownies in an activity to develop their teamwork skills. The girls are planning to tell a story together to an audience and create a change in their community. They'll need to work together to make that happen. Maybe you've participated in team-building activities with Cadettes or with other girls in your world. If so, share some tips with the Brownies. If not, get ideas from other Girl Scouts in your area. You might use a team-building activity to open or close a session, or introduce it when it best fits for the Brownie team and its journey.</t>
        </r>
      </text>
    </comment>
    <comment ref="C92" authorId="1" shapeId="0">
      <text>
        <r>
          <rPr>
            <sz val="9"/>
            <color indexed="81"/>
            <rFont val="Tahoma"/>
            <family val="2"/>
          </rPr>
          <t xml:space="preserve">Inspire the girls to try a healthy new activity, such as a physically active game from another country or culture, or one of your favorite types of exercise or dance. Find ideas in the </t>
        </r>
        <r>
          <rPr>
            <i/>
            <sz val="9"/>
            <color indexed="81"/>
            <rFont val="Tahoma"/>
            <family val="2"/>
          </rPr>
          <t>A World of Girls</t>
        </r>
        <r>
          <rPr>
            <sz val="9"/>
            <color indexed="81"/>
            <rFont val="Tahoma"/>
            <family val="2"/>
          </rPr>
          <t xml:space="preserve"> adult guide, or ask the Brownies for some of their favorites. By showing the Brownies the benefits --and fun--of exercise and movement, you'll create a story that features healthy girls of the future.</t>
        </r>
      </text>
    </comment>
    <comment ref="C93" authorId="1" shapeId="0">
      <text>
        <r>
          <rPr>
            <sz val="9"/>
            <color indexed="81"/>
            <rFont val="Tahoma"/>
            <family val="2"/>
          </rPr>
          <t>Encourage the Brownies to use a variety of media and various art forms as they explore storytelling. You might share types of media new to you or demonstrate a medium in which you have some expertise. Share your interest and knowledge with Brownies as they tell their own stories of who they are and how they are connected to a world of girls.</t>
        </r>
      </text>
    </comment>
    <comment ref="C94" authorId="1" shapeId="0">
      <text>
        <r>
          <rPr>
            <sz val="9"/>
            <color indexed="81"/>
            <rFont val="Tahoma"/>
            <family val="2"/>
          </rPr>
          <t>After you've completed your activities with the Brownies, ask their volunteer for feedback on what you did. What worked well? What might you change next time?</t>
        </r>
      </text>
    </comment>
    <comment ref="C95" authorId="1" shapeId="0">
      <text>
        <r>
          <rPr>
            <sz val="9"/>
            <color indexed="81"/>
            <rFont val="Tahoma"/>
            <family val="2"/>
          </rPr>
          <t>Now that you've shared stories with the Brownies, and learned some of their stories, think about and answer these questions:
  In what ways did you Connect with the younger girls?
  How did your leadership encourage the Brownies to Take Action to create a change in their community?
  What did you Discover about yourself as you guided the Brownies?</t>
        </r>
      </text>
    </comment>
  </commentList>
</comments>
</file>

<file path=xl/comments3.xml><?xml version="1.0" encoding="utf-8"?>
<comments xmlns="http://schemas.openxmlformats.org/spreadsheetml/2006/main">
  <authors>
    <author>Audra</author>
  </authors>
  <commentList>
    <comment ref="C7" authorId="0" shapeId="0">
      <text/>
    </comment>
    <comment ref="C8" authorId="0" shapeId="0">
      <text/>
    </comment>
    <comment ref="C9" authorId="0" shapeId="0">
      <text/>
    </comment>
    <comment ref="C10" authorId="0" shapeId="0">
      <text/>
    </comment>
    <comment ref="C11" authorId="0" shapeId="0">
      <text/>
    </comment>
    <comment ref="C12" authorId="0" shapeId="0">
      <text/>
    </comment>
    <comment ref="C13" authorId="0" shapeId="0">
      <text/>
    </comment>
    <comment ref="C14" authorId="0" shapeId="0">
      <text/>
    </comment>
    <comment ref="C15" authorId="0" shapeId="0">
      <text/>
    </comment>
    <comment ref="C16" authorId="0" shapeId="0">
      <text/>
    </comment>
    <comment ref="C17" authorId="0" shapeId="0">
      <text/>
    </comment>
    <comment ref="C18" authorId="0" shapeId="0">
      <text/>
    </comment>
    <comment ref="C19" authorId="0" shapeId="0">
      <text/>
    </comment>
    <comment ref="C20" authorId="0" shapeId="0">
      <text/>
    </comment>
    <comment ref="C21" authorId="0" shapeId="0">
      <text/>
    </comment>
    <comment ref="C22" authorId="0" shapeId="0">
      <text/>
    </comment>
    <comment ref="C23" authorId="0" shapeId="0">
      <text/>
    </comment>
    <comment ref="C24" authorId="0" shapeId="0">
      <text/>
    </comment>
    <comment ref="C25" authorId="0" shapeId="0">
      <text/>
    </comment>
    <comment ref="C26" authorId="0" shapeId="0">
      <text/>
    </comment>
    <comment ref="C31" authorId="0" shapeId="0">
      <text/>
    </comment>
    <comment ref="C32" authorId="0" shapeId="0">
      <text/>
    </comment>
    <comment ref="C33" authorId="0" shapeId="0">
      <text/>
    </comment>
    <comment ref="C34" authorId="0" shapeId="0">
      <text/>
    </comment>
    <comment ref="C35" authorId="0" shapeId="0">
      <text/>
    </comment>
    <comment ref="C36" authorId="0" shapeId="0">
      <text/>
    </comment>
    <comment ref="C37" authorId="0" shapeId="0">
      <text/>
    </comment>
    <comment ref="C38" authorId="0" shapeId="0">
      <text/>
    </comment>
    <comment ref="C39" authorId="0" shapeId="0">
      <text/>
    </comment>
    <comment ref="C40" authorId="0" shapeId="0">
      <text/>
    </comment>
    <comment ref="C41" authorId="0" shapeId="0">
      <text/>
    </comment>
    <comment ref="C42" authorId="0" shapeId="0">
      <text/>
    </comment>
    <comment ref="C43" authorId="0" shapeId="0">
      <text/>
    </comment>
    <comment ref="C44" authorId="0" shapeId="0">
      <text/>
    </comment>
    <comment ref="C45" authorId="0" shapeId="0">
      <text/>
    </comment>
    <comment ref="C46" authorId="0" shapeId="0">
      <text/>
    </comment>
    <comment ref="C47" authorId="0" shapeId="0">
      <text/>
    </comment>
    <comment ref="C48" authorId="0" shapeId="0">
      <text/>
    </comment>
    <comment ref="C49" authorId="0" shapeId="0">
      <text/>
    </comment>
    <comment ref="C50" authorId="0" shapeId="0">
      <text/>
    </comment>
    <comment ref="C55" authorId="0" shapeId="0">
      <text/>
    </comment>
    <comment ref="C56" authorId="0" shapeId="0">
      <text/>
    </comment>
    <comment ref="C57" authorId="0" shapeId="0">
      <text/>
    </comment>
    <comment ref="C58" authorId="0" shapeId="0">
      <text/>
    </comment>
    <comment ref="C59" authorId="0" shapeId="0">
      <text/>
    </comment>
    <comment ref="C60" authorId="0" shapeId="0">
      <text/>
    </comment>
    <comment ref="C61" authorId="0" shapeId="0">
      <text/>
    </comment>
    <comment ref="C62" authorId="0" shapeId="0">
      <text/>
    </comment>
    <comment ref="C63" authorId="0" shapeId="0">
      <text/>
    </comment>
    <comment ref="C64" authorId="0" shapeId="0">
      <text/>
    </comment>
    <comment ref="C65" authorId="0" shapeId="0">
      <text/>
    </comment>
    <comment ref="C66" authorId="0" shapeId="0">
      <text/>
    </comment>
    <comment ref="C67" authorId="0" shapeId="0">
      <text/>
    </comment>
    <comment ref="C68" authorId="0" shapeId="0">
      <text/>
    </comment>
    <comment ref="C69" authorId="0" shapeId="0">
      <text/>
    </comment>
    <comment ref="C70" authorId="0" shapeId="0">
      <text/>
    </comment>
    <comment ref="C71" authorId="0" shapeId="0">
      <text/>
    </comment>
    <comment ref="C72" authorId="0" shapeId="0">
      <text/>
    </comment>
    <comment ref="C73" authorId="0" shapeId="0">
      <text/>
    </comment>
    <comment ref="C74" authorId="0" shapeId="0">
      <text/>
    </comment>
    <comment ref="C79" authorId="0" shapeId="0">
      <text/>
    </comment>
    <comment ref="C80" authorId="0" shapeId="0">
      <text/>
    </comment>
    <comment ref="C81" authorId="0" shapeId="0">
      <text/>
    </comment>
    <comment ref="C82" authorId="0" shapeId="0">
      <text/>
    </comment>
    <comment ref="C83" authorId="0" shapeId="0">
      <text/>
    </comment>
    <comment ref="C84" authorId="0" shapeId="0">
      <text/>
    </comment>
    <comment ref="C85" authorId="0" shapeId="0">
      <text/>
    </comment>
    <comment ref="C86" authorId="0" shapeId="0">
      <text/>
    </comment>
    <comment ref="C87" authorId="0" shapeId="0">
      <text/>
    </comment>
    <comment ref="C88" authorId="0" shapeId="0">
      <text/>
    </comment>
    <comment ref="C89" authorId="0" shapeId="0">
      <text/>
    </comment>
    <comment ref="C90" authorId="0" shapeId="0">
      <text/>
    </comment>
    <comment ref="C91" authorId="0" shapeId="0">
      <text/>
    </comment>
    <comment ref="C92" authorId="0" shapeId="0">
      <text/>
    </comment>
    <comment ref="C93" authorId="0" shapeId="0">
      <text/>
    </comment>
    <comment ref="C94" authorId="0" shapeId="0">
      <text/>
    </comment>
    <comment ref="C95" authorId="0" shapeId="0">
      <text/>
    </comment>
    <comment ref="C96" authorId="0" shapeId="0">
      <text/>
    </comment>
    <comment ref="C97" authorId="0" shapeId="0">
      <text/>
    </comment>
    <comment ref="C98" authorId="0" shapeId="0">
      <text/>
    </comment>
    <comment ref="C103" authorId="0" shapeId="0">
      <text/>
    </comment>
    <comment ref="C104" authorId="0" shapeId="0">
      <text/>
    </comment>
    <comment ref="C105" authorId="0" shapeId="0">
      <text/>
    </comment>
    <comment ref="C106" authorId="0" shapeId="0">
      <text/>
    </comment>
    <comment ref="C107" authorId="0" shapeId="0">
      <text/>
    </comment>
    <comment ref="C108" authorId="0" shapeId="0">
      <text/>
    </comment>
    <comment ref="C109" authorId="0" shapeId="0">
      <text/>
    </comment>
    <comment ref="C110" authorId="0" shapeId="0">
      <text/>
    </comment>
    <comment ref="C111" authorId="0" shapeId="0">
      <text/>
    </comment>
    <comment ref="C112" authorId="0" shapeId="0">
      <text/>
    </comment>
    <comment ref="C113" authorId="0" shapeId="0">
      <text/>
    </comment>
    <comment ref="C114" authorId="0" shapeId="0">
      <text/>
    </comment>
    <comment ref="C115" authorId="0" shapeId="0">
      <text/>
    </comment>
    <comment ref="C116" authorId="0" shapeId="0">
      <text/>
    </comment>
    <comment ref="C117" authorId="0" shapeId="0">
      <text/>
    </comment>
    <comment ref="C118" authorId="0" shapeId="0">
      <text/>
    </comment>
    <comment ref="C119" authorId="0" shapeId="0">
      <text/>
    </comment>
    <comment ref="C120" authorId="0" shapeId="0">
      <text/>
    </comment>
    <comment ref="C121" authorId="0" shapeId="0">
      <text/>
    </comment>
    <comment ref="C122" authorId="0" shapeId="0">
      <text/>
    </comment>
    <comment ref="C127" authorId="0" shapeId="0">
      <text/>
    </comment>
    <comment ref="C128" authorId="0" shapeId="0">
      <text/>
    </comment>
    <comment ref="C129" authorId="0" shapeId="0">
      <text/>
    </comment>
    <comment ref="C130" authorId="0" shapeId="0">
      <text/>
    </comment>
    <comment ref="C131" authorId="0" shapeId="0">
      <text/>
    </comment>
    <comment ref="C132" authorId="0" shapeId="0">
      <text/>
    </comment>
    <comment ref="C133" authorId="0" shapeId="0">
      <text/>
    </comment>
    <comment ref="C134" authorId="0" shapeId="0">
      <text/>
    </comment>
    <comment ref="C135" authorId="0" shapeId="0">
      <text/>
    </comment>
    <comment ref="C136" authorId="0" shapeId="0">
      <text/>
    </comment>
    <comment ref="C137" authorId="0" shapeId="0">
      <text/>
    </comment>
    <comment ref="C138" authorId="0" shapeId="0">
      <text/>
    </comment>
    <comment ref="C139" authorId="0" shapeId="0">
      <text/>
    </comment>
    <comment ref="C140" authorId="0" shapeId="0">
      <text/>
    </comment>
    <comment ref="C141" authorId="0" shapeId="0">
      <text/>
    </comment>
    <comment ref="C142" authorId="0" shapeId="0">
      <text/>
    </comment>
    <comment ref="C143" authorId="0" shapeId="0">
      <text/>
    </comment>
    <comment ref="C144" authorId="0" shapeId="0">
      <text/>
    </comment>
    <comment ref="C145" authorId="0" shapeId="0">
      <text/>
    </comment>
    <comment ref="C146" authorId="0" shapeId="0">
      <text/>
    </comment>
  </commentList>
</comments>
</file>

<file path=xl/comments4.xml><?xml version="1.0" encoding="utf-8"?>
<comments xmlns="http://schemas.openxmlformats.org/spreadsheetml/2006/main">
  <authors>
    <author>Frank Steele</author>
    <author>Lauralee</author>
    <author>Audra</author>
  </authors>
  <commentList>
    <comment ref="C6" authorId="0" shapeId="0">
      <text>
        <r>
          <rPr>
            <sz val="9"/>
            <color indexed="81"/>
            <rFont val="Tahoma"/>
            <family val="2"/>
          </rPr>
          <t>Complete one Cadette Leadership Journey.</t>
        </r>
      </text>
    </comment>
    <comment ref="C7" authorId="0" shapeId="0">
      <text>
        <r>
          <rPr>
            <b/>
            <sz val="9"/>
            <color indexed="81"/>
            <rFont val="Tahoma"/>
            <family val="2"/>
          </rPr>
          <t xml:space="preserve">Serve for one full term in a leadership position </t>
        </r>
        <r>
          <rPr>
            <sz val="9"/>
            <color indexed="81"/>
            <rFont val="Tahoma"/>
            <family val="2"/>
          </rPr>
          <t>at your school, place of worship, library, town council, community center, after-school club, or a similar organization. For example, you might serve as school yearbook editor, on a committee to organize youth events within your faith community, or on an event-planning board at the Girl Scouts. The length of your service will depend on the term specified by the organization or the particular role.</t>
        </r>
      </text>
    </comment>
    <comment ref="C10" authorId="1" shapeId="0">
      <text>
        <r>
          <rPr>
            <sz val="9"/>
            <color indexed="81"/>
            <rFont val="Tahoma"/>
            <family val="2"/>
          </rPr>
          <t>Choose an organization you'd like to give service to, and then get approval from council before beginning any service work.  Once approved, complete at least 20 hours of service for the organization.</t>
        </r>
      </text>
    </comment>
    <comment ref="C17" authorId="2" shapeId="0">
      <text>
        <r>
          <rPr>
            <sz val="9"/>
            <color indexed="81"/>
            <rFont val="Tahoma"/>
            <family val="2"/>
          </rPr>
          <t>Part of your leadership course training will involve learning to work with children, and gaining a deeper understanding of a specialty such as science, art, the outdoors, or adapting activities for girls with disabilities.</t>
        </r>
      </text>
    </comment>
    <comment ref="C18" authorId="0" shapeId="0">
      <text>
        <r>
          <rPr>
            <sz val="9"/>
            <color indexed="81"/>
            <rFont val="Tahoma"/>
            <family val="2"/>
          </rPr>
          <t>over six activity sessions. This might be assisting girls on Journey activities (in addition to what you did for your LiA), badge activities, or other sessions. You might work with a group, at their meetings, at a day camp, or during a special council event.</t>
        </r>
      </text>
    </comment>
    <comment ref="C21" authorId="2" shapeId="0">
      <text>
        <r>
          <rPr>
            <sz val="9"/>
            <color indexed="81"/>
            <rFont val="Tahoma"/>
            <family val="2"/>
          </rPr>
          <t>If you complete all three Cadette Journeys, you'll earn this very special award.</t>
        </r>
      </text>
    </comment>
    <comment ref="C55" authorId="2" shapeId="0">
      <text>
        <r>
          <rPr>
            <sz val="9"/>
            <color indexed="81"/>
            <rFont val="Tahoma"/>
            <family val="2"/>
          </rPr>
          <t>Find a story, song, or poem from your faith with the same ideas. Talk with your family or friends about what the Law and the story, song, or poem have in common.</t>
        </r>
      </text>
    </comment>
    <comment ref="C56" authorId="2" shapeId="0">
      <text>
        <r>
          <rPr>
            <sz val="9"/>
            <color indexed="81"/>
            <rFont val="Tahoma"/>
            <family val="2"/>
          </rPr>
          <t>Find a woman in your own or another faith community. Ask her how she tries to use that line of the Law in her life.</t>
        </r>
      </text>
    </comment>
    <comment ref="C57" authorId="2" shapeId="0">
      <text>
        <r>
          <rPr>
            <sz val="9"/>
            <color indexed="81"/>
            <rFont val="Tahoma"/>
            <family val="2"/>
          </rPr>
          <t>by women that fit with that line of the Girl Scout Law. Put them where you can see them every day!</t>
        </r>
      </text>
    </comment>
    <comment ref="C58" authorId="2" shapeId="0">
      <text>
        <r>
          <rPr>
            <sz val="9"/>
            <color indexed="81"/>
            <rFont val="Tahoma"/>
            <family val="2"/>
          </rPr>
          <t>of what you've learned. It might be a drawing, painting, or poster. You could also make up a story or a skit.</t>
        </r>
      </text>
    </comment>
    <comment ref="C59" authorId="2" shapeId="0">
      <text>
        <r>
          <rPr>
            <sz val="9"/>
            <color indexed="81"/>
            <rFont val="Tahoma"/>
            <family val="2"/>
          </rPr>
          <t>Make a commitment to live what you've learned. You may want to talk to your friends, family, or a group in your faith community about how you plan to keep the connection between your faith and the Law strong. Maybe you'd enjoy performing your skit or showing them what you just made! Or you can choose to make a personal commitment to yourself, by writing a commitment statement that you keep private.</t>
        </r>
      </text>
    </comment>
    <comment ref="C62" authorId="2" shapeId="0">
      <text>
        <r>
          <rPr>
            <sz val="9"/>
            <color indexed="81"/>
            <rFont val="Tahoma"/>
            <family val="2"/>
          </rPr>
          <t>Find a story, song, or poem from your faith with the same ideas. Talk with your family or friends about what the Law and the story, song, or poem have in common.</t>
        </r>
      </text>
    </comment>
    <comment ref="C63" authorId="2" shapeId="0">
      <text>
        <r>
          <rPr>
            <sz val="9"/>
            <color indexed="81"/>
            <rFont val="Tahoma"/>
            <family val="2"/>
          </rPr>
          <t>Find a woman in your own or another faith community. Ask her how she tries to use that line of the Law in her life.</t>
        </r>
      </text>
    </comment>
    <comment ref="C64" authorId="2" shapeId="0">
      <text>
        <r>
          <rPr>
            <sz val="9"/>
            <color indexed="81"/>
            <rFont val="Tahoma"/>
            <family val="2"/>
          </rPr>
          <t>by women that fit with that line of the Girl Scout Law. Put them where you can see them every day!</t>
        </r>
      </text>
    </comment>
    <comment ref="C65" authorId="2" shapeId="0">
      <text>
        <r>
          <rPr>
            <sz val="9"/>
            <color indexed="81"/>
            <rFont val="Tahoma"/>
            <family val="2"/>
          </rPr>
          <t>of what you've learned. It might be a drawing, painting, or poster. You could also make up a story or a skit.</t>
        </r>
      </text>
    </comment>
    <comment ref="C66" authorId="2" shapeId="0">
      <text>
        <r>
          <rPr>
            <sz val="9"/>
            <color indexed="81"/>
            <rFont val="Tahoma"/>
            <family val="2"/>
          </rPr>
          <t>Make a commitment to live what you've learned. You may want to talk to your friends, family, or a group in your faith community about how you plan to keep the connection between your faith and the Law strong. Maybe you'd enjoy performing your skit or showing them what you just made! Or you can choose to make a personal commitment to yourself, by writing a commitment statement that you keep private.</t>
        </r>
      </text>
    </comment>
    <comment ref="C69" authorId="2" shapeId="0">
      <text>
        <r>
          <rPr>
            <sz val="9"/>
            <color indexed="81"/>
            <rFont val="Tahoma"/>
            <family val="2"/>
          </rPr>
          <t>Find a story, song, or poem from your faith with the same ideas. Talk with your family or friends about what the Law and the story, song, or poem have in common.</t>
        </r>
      </text>
    </comment>
    <comment ref="C70" authorId="2" shapeId="0">
      <text>
        <r>
          <rPr>
            <sz val="9"/>
            <color indexed="81"/>
            <rFont val="Tahoma"/>
            <family val="2"/>
          </rPr>
          <t>Find a woman in your own or another faith community. Ask her how she tries to use that line of the Law in her life.</t>
        </r>
      </text>
    </comment>
    <comment ref="C71" authorId="2" shapeId="0">
      <text>
        <r>
          <rPr>
            <sz val="9"/>
            <color indexed="81"/>
            <rFont val="Tahoma"/>
            <family val="2"/>
          </rPr>
          <t>by women that fit with that line of the Girl Scout Law. Put them where you can see them every day!</t>
        </r>
      </text>
    </comment>
    <comment ref="C72" authorId="2" shapeId="0">
      <text>
        <r>
          <rPr>
            <sz val="9"/>
            <color indexed="81"/>
            <rFont val="Tahoma"/>
            <family val="2"/>
          </rPr>
          <t>of what you've learned. It might be a drawing, painting, or poster. You could also make up a story or a skit.</t>
        </r>
      </text>
    </comment>
    <comment ref="C73" authorId="2" shapeId="0">
      <text>
        <r>
          <rPr>
            <sz val="9"/>
            <color indexed="81"/>
            <rFont val="Tahoma"/>
            <family val="2"/>
          </rPr>
          <t>Make a commitment to live what you've learned. You may want to talk to your friends, family, or a group in your faith community about how you plan to keep the connection between your faith and the Law strong. Maybe you'd enjoy performing your skit or showing them what you just made! Or you can choose to make a personal commitment to yourself, by writing a commitment statement that you keep private.</t>
        </r>
      </text>
    </comment>
    <comment ref="C76" authorId="2" shapeId="0">
      <text>
        <r>
          <rPr>
            <b/>
            <sz val="9"/>
            <color indexed="81"/>
            <rFont val="Tahoma"/>
            <family val="2"/>
          </rPr>
          <t>Learn how to make a room safe for a young child.</t>
        </r>
        <r>
          <rPr>
            <sz val="9"/>
            <color indexed="81"/>
            <rFont val="Tahoma"/>
            <family val="2"/>
          </rPr>
          <t xml:space="preserve"> </t>
        </r>
      </text>
    </comment>
    <comment ref="C77" authorId="2" shapeId="0">
      <text>
        <r>
          <rPr>
            <b/>
            <sz val="9"/>
            <color indexed="81"/>
            <rFont val="Tahoma"/>
            <family val="2"/>
          </rPr>
          <t>Find out about water safety</t>
        </r>
        <r>
          <rPr>
            <sz val="9"/>
            <color indexed="81"/>
            <rFont val="Tahoma"/>
            <family val="2"/>
          </rPr>
          <t xml:space="preserve"> and learn to perform a reaching assist from a dock or the side of a pool to help someone out of the water.</t>
        </r>
      </text>
    </comment>
    <comment ref="C78" authorId="2" shapeId="0">
      <text>
        <r>
          <rPr>
            <b/>
            <sz val="9"/>
            <color indexed="81"/>
            <rFont val="Tahoma"/>
            <family val="2"/>
          </rPr>
          <t>Teach a Daisy or Brownie what to do if she gets lost</t>
        </r>
        <r>
          <rPr>
            <sz val="9"/>
            <color indexed="81"/>
            <rFont val="Tahoma"/>
            <family val="2"/>
          </rPr>
          <t xml:space="preserve"> and why she shouldn't talk to strangers.</t>
        </r>
      </text>
    </comment>
    <comment ref="C79" authorId="2" shapeId="0">
      <text>
        <r>
          <rPr>
            <b/>
            <sz val="9"/>
            <color indexed="81"/>
            <rFont val="Tahoma"/>
            <family val="2"/>
          </rPr>
          <t>With your family, make sure you have enough food, water, and medical supplies</t>
        </r>
        <r>
          <rPr>
            <sz val="9"/>
            <color indexed="81"/>
            <rFont val="Tahoma"/>
            <family val="2"/>
          </rPr>
          <t xml:space="preserve"> on hand to last at least three days in case of a natural disaster. (Remember to plan for pets!) It's important to have someone outside the area whom everyone in your family can contact in case you are separated. Learn who your family contact is or help your family choose a contact.</t>
        </r>
      </text>
    </comment>
    <comment ref="C80" authorId="2" shapeId="0">
      <text>
        <r>
          <rPr>
            <b/>
            <sz val="9"/>
            <color indexed="81"/>
            <rFont val="Tahoma"/>
            <family val="2"/>
          </rPr>
          <t>Discuss bullying with your Girl Scout group, friends, or family.</t>
        </r>
        <r>
          <rPr>
            <sz val="9"/>
            <color indexed="81"/>
            <rFont val="Tahoma"/>
            <family val="2"/>
          </rPr>
          <t xml:space="preserve"> Write and sign a personal-responsibility statement that covers how you'll behave at school, at home, and online.</t>
        </r>
      </text>
    </comment>
  </commentList>
</comments>
</file>

<file path=xl/comments5.xml><?xml version="1.0" encoding="utf-8"?>
<comments xmlns="http://schemas.openxmlformats.org/spreadsheetml/2006/main">
  <authors>
    <author>Audra</author>
  </authors>
  <commentList>
    <comment ref="C6" authorId="0" shapeId="0">
      <text>
        <r>
          <rPr>
            <sz val="9"/>
            <color indexed="81"/>
            <rFont val="Tahoma"/>
            <family val="2"/>
          </rPr>
          <t>Share your talents and skills by teaching younger Girl Scouts something you learned to do as a Cadette. (And what about younger girls who aren't Girl Scouts yet? Maybe your story will inspire them to join!)
This list has a few ideas to get you started. You only have to do one of these-or something like it-to complete the step.</t>
        </r>
      </text>
    </comment>
    <comment ref="C7" authorId="0" shapeId="0">
      <text>
        <r>
          <rPr>
            <sz val="9"/>
            <color indexed="81"/>
            <rFont val="Tahoma"/>
            <family val="2"/>
          </rPr>
          <t>National Leadership Journey. Did you add a trip? Meet local experts? Do something special when you earned your awards? Put a little kit together and present it as a "boarding pass" gift to Juniors that they can use to start their Journey after they bridge up.</t>
        </r>
      </text>
    </comment>
    <comment ref="C8" authorId="0" shapeId="0">
      <text>
        <r>
          <rPr>
            <sz val="9"/>
            <color indexed="81"/>
            <rFont val="Tahoma"/>
            <family val="2"/>
          </rPr>
          <t>local hiking spot, demonstrate something you've learned about outdoor safety, and talk to them about Leave No Trace. Or tell them about your group's most memorable adventure and teach them your favorite Girl Scout tradition.</t>
        </r>
      </text>
    </comment>
    <comment ref="C9" authorId="0" shapeId="0">
      <text>
        <r>
          <rPr>
            <sz val="9"/>
            <color indexed="81"/>
            <rFont val="Tahoma"/>
            <family val="2"/>
          </rPr>
          <t>Tell a group of Juniors about your project (maybe you could make a presentation or video). Let them know how you or your team got through the tough times and how much fun you had along the way.</t>
        </r>
      </text>
    </comment>
    <comment ref="C11" authorId="0" shapeId="0">
      <text>
        <r>
          <rPr>
            <sz val="9"/>
            <color indexed="81"/>
            <rFont val="Tahoma"/>
            <family val="2"/>
          </rPr>
          <t>As a Senior, your world will get even bigger-which means there's so much more to explore. There's no better way to find out what you have to look forward to than by talking with your Senior sisters.
This list has a few ideas to get you started. You only have to do one of these-or something like it-to complete the step.</t>
        </r>
      </text>
    </comment>
    <comment ref="C12" authorId="0" shapeId="0">
      <text>
        <r>
          <rPr>
            <sz val="9"/>
            <color indexed="81"/>
            <rFont val="Tahoma"/>
            <family val="2"/>
          </rPr>
          <t>global travel opportunities offered by the Girl Scouts. Talk to Girl Scout Seniors who have traveled internationally or to a national conference about their adventures.</t>
        </r>
      </text>
    </comment>
    <comment ref="C13" authorId="0" shapeId="0">
      <text>
        <r>
          <rPr>
            <sz val="9"/>
            <color indexed="81"/>
            <rFont val="Tahoma"/>
            <family val="2"/>
          </rPr>
          <t>Award, connect with Seniors who have already earned their Gold. Ask for advice about how to choose from among all your ideas.</t>
        </r>
      </text>
    </comment>
    <comment ref="C14" authorId="0" shapeId="0">
      <text>
        <r>
          <rPr>
            <sz val="9"/>
            <color indexed="81"/>
            <rFont val="Tahoma"/>
            <family val="2"/>
          </rPr>
          <t>their experiences on a National Leadership Journey. What trips, experts, and projects did they do? How did they have fun bringing the theme to life?</t>
        </r>
      </text>
    </comment>
    <comment ref="C16" authorId="0" shapeId="0">
      <text>
        <r>
          <rPr>
            <sz val="9"/>
            <color indexed="81"/>
            <rFont val="Tahoma"/>
            <family val="2"/>
          </rPr>
          <t>Congratulations! You've earned your Bridge to Girl Scout Senior Award! Celebrate with a favorite ceremony you learned on your Cadette adventure—or make up a new one. Then add your award to your Senior sash or vest.</t>
        </r>
      </text>
    </comment>
  </commentList>
</comments>
</file>

<file path=xl/sharedStrings.xml><?xml version="1.0" encoding="utf-8"?>
<sst xmlns="http://schemas.openxmlformats.org/spreadsheetml/2006/main" count="2348" uniqueCount="868">
  <si>
    <t>meeting
totals</t>
  </si>
  <si>
    <t>yearly total (per girl)</t>
  </si>
  <si>
    <t>It's Your Story -- Tell It!</t>
  </si>
  <si>
    <t>The Summary page:</t>
  </si>
  <si>
    <t>The Order page:</t>
  </si>
  <si>
    <t>Troubleshooting &amp; Frequently Asked Questions</t>
  </si>
  <si>
    <t>First, most issues can be solved by carefully reading these instructions.  I encourage you to re-read this entire page before you do anything else.  If that doesn't help, then the home site has a troubleshooting and FAQ page:</t>
  </si>
  <si>
    <t>http://trax.boy-scouts.net/faq.htm</t>
  </si>
  <si>
    <t xml:space="preserve">If neither of these has helped, then please e-mail me and ask.  However, I ask that you please exhaust the above resources before you e-mail me.  I get several e-mails per day asking for help, and to be honest, if they ask a question which I've already covered in these instructions and/or the FAQ page, I'm very likely to ignore the e-mail.  Please read before you e-mail me. </t>
  </si>
  <si>
    <t>What about sharing and editing this sheet?</t>
  </si>
  <si>
    <t>4.  You have my permission to e-mail me with suggestions for improvements you'd like to see, but please don't be offended if I don't use your suggestions.</t>
  </si>
  <si>
    <t>How can you contact me?</t>
  </si>
  <si>
    <t>aedmunds@bellsouth.net</t>
  </si>
  <si>
    <t>How to enter Junior Names in the spreadsheet:</t>
  </si>
  <si>
    <r>
      <t xml:space="preserve">To enter credit on the Badges page, enter an </t>
    </r>
    <r>
      <rPr>
        <b/>
        <sz val="10"/>
        <rFont val="Arial"/>
        <family val="2"/>
      </rPr>
      <t>A</t>
    </r>
    <r>
      <rPr>
        <sz val="10"/>
        <rFont val="Arial"/>
        <family val="2"/>
      </rPr>
      <t xml:space="preserve"> as a girl completes each requirement</t>
    </r>
    <r>
      <rPr>
        <sz val="10"/>
        <rFont val="Arial"/>
        <family val="2"/>
      </rPr>
      <t>.</t>
    </r>
  </si>
  <si>
    <t>You will never enter any information on the individual Junior pages.  Those pages are for you to occasionally print out and hand to the parents.  You can use them to let a parent know what their daughter has and has not completed.  You can also use that page to make homework assignments for the girls.</t>
  </si>
  <si>
    <t>Badges</t>
  </si>
  <si>
    <t>Page 1</t>
  </si>
  <si>
    <t>Investiture</t>
  </si>
  <si>
    <r>
      <t xml:space="preserve">   Enter </t>
    </r>
    <r>
      <rPr>
        <b/>
        <sz val="9"/>
        <rFont val="Arial"/>
        <family val="2"/>
      </rPr>
      <t>A</t>
    </r>
    <r>
      <rPr>
        <sz val="9"/>
        <rFont val="Arial"/>
        <family val="2"/>
      </rPr>
      <t xml:space="preserve"> to indicated Attendance at the Event.</t>
    </r>
  </si>
  <si>
    <t>&lt;&lt;Last Name&gt;&gt;</t>
  </si>
  <si>
    <t>Date of Birth:</t>
  </si>
  <si>
    <t xml:space="preserve">Service Unit: </t>
  </si>
  <si>
    <t xml:space="preserve">Troop: </t>
  </si>
  <si>
    <r>
      <t xml:space="preserve">Enter </t>
    </r>
    <r>
      <rPr>
        <b/>
        <sz val="10"/>
        <rFont val="Arial"/>
        <family val="2"/>
      </rPr>
      <t>A</t>
    </r>
    <r>
      <rPr>
        <sz val="10"/>
        <rFont val="Arial"/>
        <family val="2"/>
      </rPr>
      <t xml:space="preserve"> for credit</t>
    </r>
  </si>
  <si>
    <t>It's Your Planet -- Love It!</t>
  </si>
  <si>
    <t>It's Your World -- Change It!</t>
  </si>
  <si>
    <t>Page 2</t>
  </si>
  <si>
    <t>Page 3</t>
  </si>
  <si>
    <t xml:space="preserve"> </t>
  </si>
  <si>
    <t>Status: (P)artial or (C)omplete</t>
  </si>
  <si>
    <r>
      <t>Instructions and FAQs</t>
    </r>
    <r>
      <rPr>
        <b/>
        <sz val="10"/>
        <rFont val="Arial"/>
        <family val="2"/>
      </rPr>
      <t>:</t>
    </r>
  </si>
  <si>
    <t>What's the password?</t>
  </si>
  <si>
    <t>1.  You have my permission to share this spreadsheet, absolutely free of charge, to any scouter anywhere.</t>
  </si>
  <si>
    <t>3.  You have my permission to modify this sheet in any way to suit your own needs, however, if you do, please don't post your modified version anywhere on the internet.</t>
  </si>
  <si>
    <t>Version History</t>
  </si>
  <si>
    <t>- Initial release of the software package.</t>
  </si>
  <si>
    <t>Summary
Page</t>
  </si>
  <si>
    <t>Primary Adult</t>
  </si>
  <si>
    <t>Second Adult</t>
  </si>
  <si>
    <t xml:space="preserve">Relationship: </t>
  </si>
  <si>
    <t xml:space="preserve">City, State  ZIP: </t>
  </si>
  <si>
    <t xml:space="preserve">Name: </t>
  </si>
  <si>
    <t xml:space="preserve">Address: </t>
  </si>
  <si>
    <t xml:space="preserve">Work Phone: </t>
  </si>
  <si>
    <t xml:space="preserve">Home Phone: </t>
  </si>
  <si>
    <t xml:space="preserve">Work e-mail: </t>
  </si>
  <si>
    <t xml:space="preserve">Cell Phone: </t>
  </si>
  <si>
    <t xml:space="preserve">Home e-mail: </t>
  </si>
  <si>
    <t>The Parent Contact Info page is simply there to give you a place to collect parent info for your scouts.  Use it or not.  It will have no effect on the rest of the sheet.  This is just there as a tool for you.</t>
  </si>
  <si>
    <t>Attendance</t>
  </si>
  <si>
    <t>Date</t>
  </si>
  <si>
    <t>The Parent Contact Info page:</t>
  </si>
  <si>
    <t>The Attendance page:</t>
  </si>
  <si>
    <t>First, please enter your Service Unit in the box:</t>
  </si>
  <si>
    <t>Next, please enter your Troop number in this box:</t>
  </si>
  <si>
    <t xml:space="preserve">     The Girl Scout Trax Website:  </t>
  </si>
  <si>
    <t>&lt;LIST PATCH HERE&gt;</t>
  </si>
  <si>
    <t>Event Attended (Meeting, Field Trip, Day Camp, etc)</t>
  </si>
  <si>
    <t>Fun Patches</t>
  </si>
  <si>
    <t>Registration Papers</t>
  </si>
  <si>
    <t xml:space="preserve">     EMERGENCY CONTACT</t>
  </si>
  <si>
    <t>Relationship:</t>
  </si>
  <si>
    <t xml:space="preserve"> Earned</t>
  </si>
  <si>
    <t xml:space="preserve"> Awarded</t>
  </si>
  <si>
    <r>
      <t xml:space="preserve">The summary page is for keeping track, at a glance, of where you are patches-wise.  You can quickly see, at a glance, what you have already awarded to the girls, and what you still owe them.  </t>
    </r>
    <r>
      <rPr>
        <sz val="10"/>
        <rFont val="Arial"/>
        <family val="2"/>
      </rPr>
      <t>A</t>
    </r>
    <r>
      <rPr>
        <sz val="10"/>
        <rFont val="Arial"/>
        <family val="2"/>
      </rPr>
      <t xml:space="preserve">s you enter completion information in other parts of the spreadsheet, as soon as a girl is complete for an award, it will automatically pop up an </t>
    </r>
    <r>
      <rPr>
        <b/>
        <sz val="10"/>
        <rFont val="Arial"/>
        <family val="2"/>
      </rPr>
      <t>E</t>
    </r>
    <r>
      <rPr>
        <sz val="10"/>
        <rFont val="Arial"/>
        <family val="2"/>
      </rPr>
      <t xml:space="preserve"> (and highlight it) on the Summary page.  When you present the award to the girl, enter an </t>
    </r>
    <r>
      <rPr>
        <b/>
        <sz val="10"/>
        <rFont val="Arial"/>
        <family val="2"/>
      </rPr>
      <t>A</t>
    </r>
    <r>
      <rPr>
        <sz val="10"/>
        <rFont val="Arial"/>
        <family val="2"/>
      </rPr>
      <t xml:space="preserve"> when </t>
    </r>
    <r>
      <rPr>
        <sz val="10"/>
        <rFont val="Arial"/>
        <family val="2"/>
      </rPr>
      <t>you present the award (and the highlight goes away).
Here is also where you will enter your Fun Patches.  Simply type in the patch you need to order then place the "E" in the Earned column and it will calculate for you on the Summary page as well as enter it onto the individual girls' pages.</t>
    </r>
  </si>
  <si>
    <t>You will never enter any information on the Order page.  It is a completely automated page that gleens information from the Summary page.  When it is time for you to turn in your request for awards from your awards chair, simply go to the Order page for that information.  Every time a girl earns a patch, the numbers on this page increase.  When you award the patch to the girl (and enter an A on the Summary page), the numbers decrease.</t>
  </si>
  <si>
    <r>
      <t>C</t>
    </r>
    <r>
      <rPr>
        <sz val="10"/>
        <rFont val="Arial"/>
        <family val="2"/>
      </rPr>
      <t xml:space="preserve"> = Completed Award</t>
    </r>
  </si>
  <si>
    <r>
      <t>P</t>
    </r>
    <r>
      <rPr>
        <sz val="10"/>
        <rFont val="Arial"/>
        <family val="2"/>
      </rPr>
      <t xml:space="preserve"> = Partially Completed Award</t>
    </r>
  </si>
  <si>
    <r>
      <t>A</t>
    </r>
    <r>
      <rPr>
        <sz val="10"/>
        <rFont val="Arial"/>
        <family val="2"/>
      </rPr>
      <t xml:space="preserve"> = Individual Requirement Achieved</t>
    </r>
  </si>
  <si>
    <t>Key</t>
  </si>
  <si>
    <t>Thinking Day</t>
  </si>
  <si>
    <r>
      <t xml:space="preserve">Enter </t>
    </r>
    <r>
      <rPr>
        <b/>
        <sz val="10"/>
        <rFont val="Arial"/>
        <family val="2"/>
      </rPr>
      <t>A</t>
    </r>
    <r>
      <rPr>
        <sz val="10"/>
        <rFont val="Arial"/>
        <family val="2"/>
      </rPr>
      <t xml:space="preserve"> for credit</t>
    </r>
  </si>
  <si>
    <r>
      <t xml:space="preserve">   Enter </t>
    </r>
    <r>
      <rPr>
        <b/>
        <sz val="10"/>
        <rFont val="Arial"/>
        <family val="2"/>
      </rPr>
      <t>A</t>
    </r>
    <r>
      <rPr>
        <sz val="10"/>
        <rFont val="Arial"/>
        <family val="2"/>
      </rPr>
      <t xml:space="preserve"> for credit</t>
    </r>
  </si>
  <si>
    <t>Service Unit:</t>
  </si>
  <si>
    <t>Troop:</t>
  </si>
  <si>
    <t>- Modified formulas to make spreadsheet work on both Microsoft Excel and OpenOffice Calc.</t>
  </si>
  <si>
    <t>2.  You have my permission to post this spreadsheet on any server willing to host it.  I will, however, ask that if you DO post this spreadsheet on a server somewhere, that you occasionally check back to the two main site that will host this sheet to check for updates (to make sure you have the latest version available.  
The site is:</t>
  </si>
  <si>
    <t>http://trax.boy-scouts.net/gstrax.htm</t>
  </si>
  <si>
    <t>Investiture &amp; Rededication Patches</t>
  </si>
  <si>
    <t>Cookies</t>
  </si>
  <si>
    <t>Journey Awards</t>
  </si>
  <si>
    <t>Immediately after you download:</t>
  </si>
  <si>
    <t>You must save your spreadsheet to your hard drive.  If you don't, it won't let you propogate the names throughout the spreadsheet, and it will act as though the spreadsheet is read-only.</t>
  </si>
  <si>
    <t>The Registration page:</t>
  </si>
  <si>
    <t>The Registration page is there to give you some help in remembering who has given you their registration papers, health history, paid their money to your council and your service unit.  This will not spread anywhere else on the sheet.  
For the leader names, simply click on the names to change your leaders' names.</t>
  </si>
  <si>
    <t>The Attendance page is used to help you keep track of who was present at various events, such as Meetings, Campouts, etc.</t>
  </si>
  <si>
    <t>Enter amount
   received</t>
  </si>
  <si>
    <t>The Dues page:</t>
  </si>
  <si>
    <t>Enter dues as you receive them.  The sheet is set up for you to record money.  Simply type in what they were able to contribute.</t>
  </si>
  <si>
    <t>How to enter credit on the Badges, Earned Age-Level, Signs, Bridgining and Bronze pages:</t>
  </si>
  <si>
    <t>Fall Sales</t>
  </si>
  <si>
    <t>Patches</t>
  </si>
  <si>
    <t>Quantity</t>
  </si>
  <si>
    <t>girl's email</t>
  </si>
  <si>
    <t>Spread the word</t>
  </si>
  <si>
    <t>Service Unit</t>
  </si>
  <si>
    <t>Troop</t>
  </si>
  <si>
    <t>Legacy</t>
  </si>
  <si>
    <t>Leave a place better than you found</t>
  </si>
  <si>
    <t>Enjoy Girl Scout traditions</t>
  </si>
  <si>
    <t>Financial Literacy</t>
  </si>
  <si>
    <t>Cookie Business</t>
  </si>
  <si>
    <t>Cookie Rally (Year 1)</t>
  </si>
  <si>
    <t>Cookie Sales (Year 1)</t>
  </si>
  <si>
    <t>Cookie Pin (Year 1)</t>
  </si>
  <si>
    <t>Cookie Rally (Year 2)</t>
  </si>
  <si>
    <t>Cookie Sales (Year 2)</t>
  </si>
  <si>
    <t>Cookie Pin (Year 2)</t>
  </si>
  <si>
    <t>Fall Sales (Year 1)</t>
  </si>
  <si>
    <t>Fall Sales (Year 2)</t>
  </si>
  <si>
    <t>Thinking Day (Year 1)</t>
  </si>
  <si>
    <t>Thinking Day (Year 2)</t>
  </si>
  <si>
    <t>Rededication (1st year)</t>
  </si>
  <si>
    <t>Rededication (2nd year)</t>
  </si>
  <si>
    <t>Rededication (3rd year)</t>
  </si>
  <si>
    <t>Rededication (4th year)</t>
  </si>
  <si>
    <t>Rededication (5th year)</t>
  </si>
  <si>
    <r>
      <t xml:space="preserve">My Promise, My Faith </t>
    </r>
    <r>
      <rPr>
        <sz val="10"/>
        <rFont val="Arial"/>
        <family val="2"/>
      </rPr>
      <t>(Year 1)</t>
    </r>
  </si>
  <si>
    <t>Choose one line from the Law</t>
  </si>
  <si>
    <t>Find a woman in your community</t>
  </si>
  <si>
    <t>Gather three inspirational quotes</t>
  </si>
  <si>
    <t>Make something to remind you</t>
  </si>
  <si>
    <r>
      <t xml:space="preserve">My Promise, My Faith </t>
    </r>
    <r>
      <rPr>
        <sz val="10"/>
        <rFont val="Arial"/>
        <family val="2"/>
      </rPr>
      <t>(Year 2)</t>
    </r>
  </si>
  <si>
    <t xml:space="preserve">Make a commitment to live what </t>
  </si>
  <si>
    <t>Global Action award</t>
  </si>
  <si>
    <t>Global Action Award</t>
  </si>
  <si>
    <t>International Friendship Recognition pin</t>
  </si>
  <si>
    <t>International Friendship Recognition</t>
  </si>
  <si>
    <t>Pass It On!</t>
  </si>
  <si>
    <t>Look Ahead!</t>
  </si>
  <si>
    <t>Plan a Ceremony</t>
  </si>
  <si>
    <t>Every step has three choices. Do ONE choice to complete each step.</t>
  </si>
  <si>
    <t>Age-Level Awards</t>
  </si>
  <si>
    <t>(do all five)</t>
  </si>
  <si>
    <t>Safety Award</t>
  </si>
  <si>
    <t>Badges Summary                  Total:</t>
  </si>
  <si>
    <t>Council's Own</t>
  </si>
  <si>
    <t>Bridge to Junior Girl Scouts</t>
  </si>
  <si>
    <t xml:space="preserve">(P)artial or (C)ompleted:  </t>
  </si>
  <si>
    <t>Age-Level Patches</t>
  </si>
  <si>
    <t>Start planning your adventure</t>
  </si>
  <si>
    <t>Do it yourself</t>
  </si>
  <si>
    <t>Draw it out</t>
  </si>
  <si>
    <t>&lt;&lt;List Badge Here&gt;&gt;</t>
  </si>
  <si>
    <t>&lt;List Requirement Here&gt;</t>
  </si>
  <si>
    <t xml:space="preserve">  These I modeled after all the others.  If you can attain a picture, you may paste it in the space to the left of the name. You will enter the name of the badge, and all the requirements under the name. I've left the comments open so that you may enter the specific requirements here. Everything will transfer through to all the other necessary sheets.
  The status portion is set the same at 1 step for each requirements to complete.  You may change if you know how, otherwise, just enter the A's if they're done.</t>
  </si>
  <si>
    <r>
      <t xml:space="preserve">Double-Click on the Tabs at the bottom of the page that say "Cadette 1", "Cadette 2", etc.  That will highlight the text.  Simply type the girl's </t>
    </r>
    <r>
      <rPr>
        <b/>
        <i/>
        <sz val="10"/>
        <rFont val="Arial"/>
        <family val="2"/>
      </rPr>
      <t>first</t>
    </r>
    <r>
      <rPr>
        <sz val="10"/>
        <rFont val="Arial"/>
        <family val="2"/>
      </rPr>
      <t xml:space="preserve"> name on the tab.  That will cause her name to proliferate throughout the spreadsheet.</t>
    </r>
  </si>
  <si>
    <t>What's the purpose of the individual Cadette pages?</t>
  </si>
  <si>
    <t>CadetteTrax 1.0</t>
  </si>
  <si>
    <t>CadetteTrax 1.1</t>
  </si>
  <si>
    <t>- Fixed the number of requirements for IPAs, fixed silver award and misc.</t>
  </si>
  <si>
    <t>CadetteTrax 1.2</t>
  </si>
  <si>
    <t>CadetteTrax 1.3</t>
  </si>
  <si>
    <t>- updating to make more uniform.  Added new Journeys</t>
  </si>
  <si>
    <t>CadetteTrax 1.4</t>
  </si>
  <si>
    <t>- small tweaking</t>
  </si>
  <si>
    <t>CadetteTrax 1.5</t>
  </si>
  <si>
    <t>- just being a dunce, fixing things ;-)</t>
  </si>
  <si>
    <t>CadetteTrax 1.6</t>
  </si>
  <si>
    <t>-fixed Silver &amp; Gold Awards and Journeys</t>
  </si>
  <si>
    <t>CadetteTrax 1.7</t>
  </si>
  <si>
    <t>-added new journeys, added links to online badges, added new and old requirements for silver and gold awards, changed order of some badges to correlate better to the book</t>
  </si>
  <si>
    <t>CadetteTrax 2.0</t>
  </si>
  <si>
    <t>The Interact Award</t>
  </si>
  <si>
    <t>choose any 3</t>
  </si>
  <si>
    <t>Call an old friend</t>
  </si>
  <si>
    <t>Design your own note cards</t>
  </si>
  <si>
    <t>Identify a stereotype used</t>
  </si>
  <si>
    <t>Reach out and talk with someone</t>
  </si>
  <si>
    <t>Choose a movie that features</t>
  </si>
  <si>
    <t>Going out</t>
  </si>
  <si>
    <t>Promise to have a 'no gossip'</t>
  </si>
  <si>
    <t>Get direct.</t>
  </si>
  <si>
    <t>Create your own antibullying</t>
  </si>
  <si>
    <t>The Diplomat Award</t>
  </si>
  <si>
    <t>Identify a relationship issue</t>
  </si>
  <si>
    <t>Brainstorm a solution</t>
  </si>
  <si>
    <t>Assess your resources</t>
  </si>
  <si>
    <t>Create a realistic plan</t>
  </si>
  <si>
    <t>Carry out your Take Action Project</t>
  </si>
  <si>
    <t>Reflect on your project's results</t>
  </si>
  <si>
    <t>The Peacemaker Award</t>
  </si>
  <si>
    <t>Review all tools</t>
  </si>
  <si>
    <t>Leader in Action</t>
  </si>
  <si>
    <t>Demonstrate your commitment</t>
  </si>
  <si>
    <t>Do the following:</t>
  </si>
  <si>
    <t>Demonstrate your organizing</t>
  </si>
  <si>
    <t>Demonstrate a special skill</t>
  </si>
  <si>
    <t>While on the Quest,</t>
  </si>
  <si>
    <t>Talk to the adults guiding the Quest</t>
  </si>
  <si>
    <t>It's Your Planet-- Love It!</t>
  </si>
  <si>
    <t>BREATHE</t>
  </si>
  <si>
    <t>Aware</t>
  </si>
  <si>
    <t>Keep an Air Log</t>
  </si>
  <si>
    <t>Identify two experts</t>
  </si>
  <si>
    <t>Increase your AWAREness</t>
  </si>
  <si>
    <t>Decide the most important</t>
  </si>
  <si>
    <t>Alert</t>
  </si>
  <si>
    <t>With your Cadette team</t>
  </si>
  <si>
    <t>Decide whom to educate</t>
  </si>
  <si>
    <t>Decide what you will ask</t>
  </si>
  <si>
    <t>Decide how to reach</t>
  </si>
  <si>
    <t>Educate and inspire!</t>
  </si>
  <si>
    <t>Affirm</t>
  </si>
  <si>
    <t>Gather proof of progress</t>
  </si>
  <si>
    <t>Share the impact</t>
  </si>
  <si>
    <t>Get with your Cadette team</t>
  </si>
  <si>
    <t>Affirm your commitment</t>
  </si>
  <si>
    <t>Identify a team of Brownies</t>
  </si>
  <si>
    <t>Talk to the volunteer</t>
  </si>
  <si>
    <t xml:space="preserve">Arrange to be at some of the </t>
  </si>
  <si>
    <t>Guide the Brownies</t>
  </si>
  <si>
    <t>Inspire the Brownies</t>
  </si>
  <si>
    <t>Engage the Brownies</t>
  </si>
  <si>
    <t>Share with the Brownies</t>
  </si>
  <si>
    <t>After you've completed</t>
  </si>
  <si>
    <t>Now that you've enjoyed some time</t>
  </si>
  <si>
    <t>MEdia</t>
  </si>
  <si>
    <t>Monitor</t>
  </si>
  <si>
    <t>Influence</t>
  </si>
  <si>
    <t>Cultivate</t>
  </si>
  <si>
    <t>Find a team of Brownies</t>
  </si>
  <si>
    <t>Find out what they're doing</t>
  </si>
  <si>
    <t>Encourage the Brownies</t>
  </si>
  <si>
    <t>For Girls 11-13</t>
  </si>
  <si>
    <t>Reference:</t>
  </si>
  <si>
    <t>Organize. Get Ready</t>
  </si>
  <si>
    <t>Go on a Cadette Journey</t>
  </si>
  <si>
    <t>Identify issues you care about</t>
  </si>
  <si>
    <t>Build your GS Silver Team or go solo</t>
  </si>
  <si>
    <t>Explore your community</t>
  </si>
  <si>
    <t>Pick your Take Action Project</t>
  </si>
  <si>
    <t>Develop your Project</t>
  </si>
  <si>
    <t>Make a plan and put it into motion</t>
  </si>
  <si>
    <t>Reflect, share your story, and celebrate</t>
  </si>
  <si>
    <t>Status: (P)artial or (C)omplete:</t>
  </si>
  <si>
    <t>Silver Award</t>
  </si>
  <si>
    <t>aMAZE!</t>
  </si>
  <si>
    <t>Silver Torch Award</t>
  </si>
  <si>
    <t>Serve for one full term in a leadership</t>
  </si>
  <si>
    <t>World Thinking Day</t>
  </si>
  <si>
    <t>Cadette Community Service bar</t>
  </si>
  <si>
    <t>Cadette Program Aide</t>
  </si>
  <si>
    <t>Earn one LiA award</t>
  </si>
  <si>
    <t>Take a group of Juniors to your favorite</t>
  </si>
  <si>
    <t>Did you earn a Silver Award?</t>
  </si>
  <si>
    <t xml:space="preserve">As a Senior, you can take part in the </t>
  </si>
  <si>
    <t>If you're interested in earning your Gold</t>
  </si>
  <si>
    <t>Find out how Seniors customized</t>
  </si>
  <si>
    <t>Digital Movie Maker</t>
  </si>
  <si>
    <t>Eating for Beauty</t>
  </si>
  <si>
    <t>Public Speaker</t>
  </si>
  <si>
    <t>Science of Happiness</t>
  </si>
  <si>
    <t>Screenwriter</t>
  </si>
  <si>
    <t>Book Artist</t>
  </si>
  <si>
    <t>Woodworker</t>
  </si>
  <si>
    <t>Special Agent</t>
  </si>
  <si>
    <t>Trailblazing</t>
  </si>
  <si>
    <t>Babysitter</t>
  </si>
  <si>
    <t>Night Owl</t>
  </si>
  <si>
    <t>Animal Helpers</t>
  </si>
  <si>
    <t>Field Day</t>
  </si>
  <si>
    <t>Entrepreneur</t>
  </si>
  <si>
    <t>Netiquette</t>
  </si>
  <si>
    <t>Comic Artist</t>
  </si>
  <si>
    <t>Good Sportsmanship</t>
  </si>
  <si>
    <t>Finding Common Ground</t>
  </si>
  <si>
    <t>New Cuisines</t>
  </si>
  <si>
    <t>Cadette First Aid</t>
  </si>
  <si>
    <t>Cadette Girl Scout Way</t>
  </si>
  <si>
    <t>Trees</t>
  </si>
  <si>
    <t>Budgeting</t>
  </si>
  <si>
    <t>Comparison Shopping</t>
  </si>
  <si>
    <t>Financing My Dreams</t>
  </si>
  <si>
    <t>Business Plan</t>
  </si>
  <si>
    <t>Marketing</t>
  </si>
  <si>
    <t>Think Big</t>
  </si>
  <si>
    <t>Cookie Rally (Year 3)</t>
  </si>
  <si>
    <t>Cookie Sales (Year 3)</t>
  </si>
  <si>
    <t>Cookie Pin (Year 3)</t>
  </si>
  <si>
    <t>Fall Sales (Year 3)</t>
  </si>
  <si>
    <t>Thinking Day (Year 3)</t>
  </si>
  <si>
    <r>
      <t xml:space="preserve">My Promise, My Faith </t>
    </r>
    <r>
      <rPr>
        <sz val="10"/>
        <rFont val="Arial"/>
        <family val="2"/>
      </rPr>
      <t>(Year 3)</t>
    </r>
  </si>
  <si>
    <t>Bridging to Seniors</t>
  </si>
  <si>
    <t>Age-Level Awards (cont'd)</t>
  </si>
  <si>
    <r>
      <t xml:space="preserve">First, I wouldn't recommend unprotecting the spreadsheet.  It has been locked for your protection.  Basically, it has been locked to keep you from messing up the formulas.  It's designed as such that if you are getting a message telling you that a cell is protected, then you are trying to type in the wrong box.  But if you must know, the password is:  </t>
    </r>
    <r>
      <rPr>
        <b/>
        <sz val="10"/>
        <rFont val="Arial"/>
        <family val="2"/>
      </rPr>
      <t>cadette</t>
    </r>
  </si>
  <si>
    <t>Delve into the world of comics</t>
  </si>
  <si>
    <t>Choose a story to tell</t>
  </si>
  <si>
    <t>Frame it in four panels</t>
  </si>
  <si>
    <t>Add the words</t>
  </si>
  <si>
    <t>Collect comic strips from the</t>
  </si>
  <si>
    <t>Visit with a comic artist</t>
  </si>
  <si>
    <t>Make sticky-note comics</t>
  </si>
  <si>
    <t>Think of a story from your life</t>
  </si>
  <si>
    <t>Think of a story from a book or</t>
  </si>
  <si>
    <t>Make something up</t>
  </si>
  <si>
    <t>Use tracing paper</t>
  </si>
  <si>
    <t>Do a "free draw."</t>
  </si>
  <si>
    <t>Use a how-to book, video, or</t>
  </si>
  <si>
    <t>Use facial expressions</t>
  </si>
  <si>
    <t>Use body postures</t>
  </si>
  <si>
    <t xml:space="preserve">Use both facial expressions and </t>
  </si>
  <si>
    <t>Add some dialogue</t>
  </si>
  <si>
    <t>Add thought bubbles</t>
  </si>
  <si>
    <t>Run a narrative in separate</t>
  </si>
  <si>
    <t>Create your own definition of</t>
  </si>
  <si>
    <t>Go to a sports event</t>
  </si>
  <si>
    <t>Watch a sports series</t>
  </si>
  <si>
    <t>Head to the Web</t>
  </si>
  <si>
    <t>Be a good competitor</t>
  </si>
  <si>
    <t>Make an illustrated quote book</t>
  </si>
  <si>
    <t>Talk to an athletic director, coach</t>
  </si>
  <si>
    <t>Get a biography of a female athlete</t>
  </si>
  <si>
    <t>Be a good teammate</t>
  </si>
  <si>
    <r>
      <t xml:space="preserve">Play Trust, like they did on </t>
    </r>
    <r>
      <rPr>
        <i/>
        <sz val="10"/>
        <rFont val="Arial"/>
        <family val="2"/>
      </rPr>
      <t>Survivor</t>
    </r>
  </si>
  <si>
    <t>Play three team-building games</t>
  </si>
  <si>
    <t>Play Capture the Flag</t>
  </si>
  <si>
    <t>Psych yourself up</t>
  </si>
  <si>
    <t>But I landed my triple axel</t>
  </si>
  <si>
    <t>Mind over matter</t>
  </si>
  <si>
    <t>Play sports psychology games</t>
  </si>
  <si>
    <t>Put your definition of good</t>
  </si>
  <si>
    <t>Compete</t>
  </si>
  <si>
    <t>Play with little kids</t>
  </si>
  <si>
    <t>Take on the role of referee, umpire</t>
  </si>
  <si>
    <t>Get to know someone different from</t>
  </si>
  <si>
    <t>Difference of background</t>
  </si>
  <si>
    <t>Difference of belief</t>
  </si>
  <si>
    <t>Difference of opinion</t>
  </si>
  <si>
    <t>Make decisions in a group</t>
  </si>
  <si>
    <t>Use one of the methods from the</t>
  </si>
  <si>
    <t>Use two of the methods</t>
  </si>
  <si>
    <t>Try them all</t>
  </si>
  <si>
    <t>Explore civil debate</t>
  </si>
  <si>
    <t>Ask an expert to teach you the</t>
  </si>
  <si>
    <t>Watch candidates for elected office</t>
  </si>
  <si>
    <t>Understand a famous debate in</t>
  </si>
  <si>
    <t>Understand a compromise</t>
  </si>
  <si>
    <t>A community compromise</t>
  </si>
  <si>
    <t>A family or friendship compromise</t>
  </si>
  <si>
    <t>A state or national compromise</t>
  </si>
  <si>
    <t>Find common ground through</t>
  </si>
  <si>
    <t>Mediate a cookie conflict</t>
  </si>
  <si>
    <t>Mediate with a pro</t>
  </si>
  <si>
    <t>Suggest solutions for a current</t>
  </si>
  <si>
    <t>Make a dish from another country</t>
  </si>
  <si>
    <t>Cook something from an area of the</t>
  </si>
  <si>
    <t>Find a relative, friend, or neighbor</t>
  </si>
  <si>
    <t>Let a particular ingredient be your</t>
  </si>
  <si>
    <t>Discover a dish from another region</t>
  </si>
  <si>
    <t>Put together a meal based on a food</t>
  </si>
  <si>
    <t>Research and cook a regional</t>
  </si>
  <si>
    <t>Find out how well you know your</t>
  </si>
  <si>
    <t>Whip up a dish from another time</t>
  </si>
  <si>
    <t>Try a recipe inspired by a historical</t>
  </si>
  <si>
    <t>Ask a grandparent or other relative</t>
  </si>
  <si>
    <t>Pick a piece of the past that excites</t>
  </si>
  <si>
    <t>Cook a dish that makes a statement</t>
  </si>
  <si>
    <t>Take a processed food you love and</t>
  </si>
  <si>
    <t>Choose a veggie protein and find a</t>
  </si>
  <si>
    <t>Try a recipe for a special diet</t>
  </si>
  <si>
    <t>Share your dishes on a culinary</t>
  </si>
  <si>
    <t>Throw a potluck party</t>
  </si>
  <si>
    <t>Host a "new cuisine" party</t>
  </si>
  <si>
    <t>Hold a progressive dinner with</t>
  </si>
  <si>
    <t>Understand how to care for younger</t>
  </si>
  <si>
    <t>Know how to use everything in a</t>
  </si>
  <si>
    <t>Find out how to prevent serious</t>
  </si>
  <si>
    <t>Know the signs of shock and how</t>
  </si>
  <si>
    <t>Learn to prevent and treat injuries</t>
  </si>
  <si>
    <t>Take a babysitting class</t>
  </si>
  <si>
    <t>Ask a medical professional</t>
  </si>
  <si>
    <t>Talk to child care professionals</t>
  </si>
  <si>
    <t>Talk to a medical professional</t>
  </si>
  <si>
    <t>Take a course</t>
  </si>
  <si>
    <t>Talk to an emergency responder</t>
  </si>
  <si>
    <t>Talk to first aiders</t>
  </si>
  <si>
    <t>Ask a wilderness expert</t>
  </si>
  <si>
    <t>Find out about common injuries</t>
  </si>
  <si>
    <t>Research the signs of shock and</t>
  </si>
  <si>
    <t>Interview a doctor or nurse about the</t>
  </si>
  <si>
    <t>Ask an EMT or first responder to</t>
  </si>
  <si>
    <t>Take a first aid course</t>
  </si>
  <si>
    <t>Ask a park ranger, lifeguard, or ski</t>
  </si>
  <si>
    <t xml:space="preserve">Interview a doctor or nurse  </t>
  </si>
  <si>
    <t>Lead a group in song</t>
  </si>
  <si>
    <t>Organize a songfest</t>
  </si>
  <si>
    <t>Teach an international song</t>
  </si>
  <si>
    <t>Help Brownies complete their Girl</t>
  </si>
  <si>
    <t>Celebrate Girl Scout Week</t>
  </si>
  <si>
    <t>Create a project honoring the</t>
  </si>
  <si>
    <t>Be confident and courageous</t>
  </si>
  <si>
    <t>Focus on "be courageous and</t>
  </si>
  <si>
    <t>Share sisterhood through the Girl</t>
  </si>
  <si>
    <t>Throw a community sisterhood</t>
  </si>
  <si>
    <t>Spotlight a hidden heroine</t>
  </si>
  <si>
    <t>Team up for sisterhood</t>
  </si>
  <si>
    <t>Clean up a hiking trail-or clear a new</t>
  </si>
  <si>
    <t>Help clear an invasive species from</t>
  </si>
  <si>
    <t>Help with three general-maintenance</t>
  </si>
  <si>
    <t>Make a tradition "to do" list</t>
  </si>
  <si>
    <t>Go global</t>
  </si>
  <si>
    <t>Learn the history of your Girl Scout</t>
  </si>
  <si>
    <t>Try some tree fun</t>
  </si>
  <si>
    <t>Take a tree trip</t>
  </si>
  <si>
    <t>Design a tree house</t>
  </si>
  <si>
    <t>Cook a tree dish</t>
  </si>
  <si>
    <t>Dig into the amazing science of</t>
  </si>
  <si>
    <t>Be a naturalist in your neighborhood</t>
  </si>
  <si>
    <t>Sketch and label the parts of a tree</t>
  </si>
  <si>
    <t>Delve into the forest life cycle</t>
  </si>
  <si>
    <t>Make a creative project starring</t>
  </si>
  <si>
    <t>Get tree crafty</t>
  </si>
  <si>
    <t>Create your own tree legend</t>
  </si>
  <si>
    <t>Explore the connection between</t>
  </si>
  <si>
    <t>Debate logging, clear-cutting, and</t>
  </si>
  <si>
    <t>Chart how wood travels</t>
  </si>
  <si>
    <t>Create a dream tree garden</t>
  </si>
  <si>
    <t>Help trees thrive</t>
  </si>
  <si>
    <t>Plant a tree</t>
  </si>
  <si>
    <t>Tend to a tree somewhere in your</t>
  </si>
  <si>
    <t>Shadow one of the tree caretakers</t>
  </si>
  <si>
    <t>Practice budgeting for your values</t>
  </si>
  <si>
    <t>Create a team values list</t>
  </si>
  <si>
    <t>Find out how other people budget to</t>
  </si>
  <si>
    <t>Learn to track your spending</t>
  </si>
  <si>
    <t>Get on the "write" track</t>
  </si>
  <si>
    <t>Spot spending habits</t>
  </si>
  <si>
    <t>Pretend you're a psychologist</t>
  </si>
  <si>
    <t>Make your own values list</t>
  </si>
  <si>
    <t>Find out about different ways to save</t>
  </si>
  <si>
    <t>Do field research</t>
  </si>
  <si>
    <t>Let money talk</t>
  </si>
  <si>
    <t>Hit the books</t>
  </si>
  <si>
    <t>Explore different ways to give</t>
  </si>
  <si>
    <t>Lead with your heart</t>
  </si>
  <si>
    <t>Team up with others</t>
  </si>
  <si>
    <t>Learn from a professional</t>
  </si>
  <si>
    <t>Create a budget that focuses on</t>
  </si>
  <si>
    <t>Make a savings action plan</t>
  </si>
  <si>
    <t>Form a support group</t>
  </si>
  <si>
    <t>Imagine yourself in the future</t>
  </si>
  <si>
    <t>Learn to comparison shop</t>
  </si>
  <si>
    <t>Track an item for a week</t>
  </si>
  <si>
    <t>Make it a family affair</t>
  </si>
  <si>
    <t>Use group intelligence</t>
  </si>
  <si>
    <t>Find out how to use online reviews</t>
  </si>
  <si>
    <t>Review reviews on your own</t>
  </si>
  <si>
    <t>Hold a review debate</t>
  </si>
  <si>
    <t>Compare reviews to your own</t>
  </si>
  <si>
    <t>Check out the fine print</t>
  </si>
  <si>
    <t>Compare and contrast</t>
  </si>
  <si>
    <t>Share your knowledge</t>
  </si>
  <si>
    <t>Create a master chart</t>
  </si>
  <si>
    <t>Investigate how to avoid online fraud</t>
  </si>
  <si>
    <t>Do your own research</t>
  </si>
  <si>
    <t>Learn from the stories of others</t>
  </si>
  <si>
    <t>Invite an expert guest speaker</t>
  </si>
  <si>
    <t>Know how to manage your online</t>
  </si>
  <si>
    <t>Fantasy shopping</t>
  </si>
  <si>
    <t>Learn from others</t>
  </si>
  <si>
    <t>Speak with an expert</t>
  </si>
  <si>
    <t>Explore dream jobs</t>
  </si>
  <si>
    <t>Talk to people about their jobs</t>
  </si>
  <si>
    <t>Hold a group brainstorm</t>
  </si>
  <si>
    <t>Price out buying your dream home</t>
  </si>
  <si>
    <t>Go house hunting</t>
  </si>
  <si>
    <t>Get expert real estate device</t>
  </si>
  <si>
    <t>Browse real estate ads</t>
  </si>
  <si>
    <t>Research dream vacations</t>
  </si>
  <si>
    <t>Explore the world of travel</t>
  </si>
  <si>
    <t>Visit a travel agent</t>
  </si>
  <si>
    <t>Create a tour group</t>
  </si>
  <si>
    <t>Make a dream giving goal</t>
  </si>
  <si>
    <t>Find local philanthropists</t>
  </si>
  <si>
    <t>Learn what's going on in the world of</t>
  </si>
  <si>
    <t>Research your favorite charity</t>
  </si>
  <si>
    <t>Add up your dreams</t>
  </si>
  <si>
    <t>Plan with friends</t>
  </si>
  <si>
    <t>Plan with your family</t>
  </si>
  <si>
    <t>Plan over and over again</t>
  </si>
  <si>
    <t>Write your mission statement and</t>
  </si>
  <si>
    <t>A mission statement is a short</t>
  </si>
  <si>
    <t>Increase your customer base</t>
  </si>
  <si>
    <t>What's the number one reason</t>
  </si>
  <si>
    <t>Get into the details</t>
  </si>
  <si>
    <t>Decide what you want to do with</t>
  </si>
  <si>
    <t>Make a risk management plan</t>
  </si>
  <si>
    <t>A risk management plan gets you</t>
  </si>
  <si>
    <t>Get expert feedback on your plan</t>
  </si>
  <si>
    <t>Once you have your business plan</t>
  </si>
  <si>
    <t>Find out more about brand identity</t>
  </si>
  <si>
    <t>Your personal identity says</t>
  </si>
  <si>
    <t>Check out the competition</t>
  </si>
  <si>
    <t>Every product has to compete in the</t>
  </si>
  <si>
    <t xml:space="preserve">Research other products that have a </t>
  </si>
  <si>
    <t>The Girl Scout Cookie brand goes</t>
  </si>
  <si>
    <t>Develop your marketing message</t>
  </si>
  <si>
    <t>Create a slogan, poster, video, or</t>
  </si>
  <si>
    <t>Create your marketing campaign</t>
  </si>
  <si>
    <t>Think of ways to share the marketing</t>
  </si>
  <si>
    <t>Come up with a big idea</t>
  </si>
  <si>
    <t>As you and your friends think about</t>
  </si>
  <si>
    <t>Take your sales to the next level</t>
  </si>
  <si>
    <t>When you have a big goal, you have</t>
  </si>
  <si>
    <t>Sell your big dream to others</t>
  </si>
  <si>
    <t>Whether you're using your cookie</t>
  </si>
  <si>
    <t>Ask experts to help you take your</t>
  </si>
  <si>
    <t>Show your plan to a businesswoman</t>
  </si>
  <si>
    <t>Share your experience in a big way</t>
  </si>
  <si>
    <t>Think of innovative ways to let your</t>
  </si>
  <si>
    <t>Track your dreams</t>
  </si>
  <si>
    <t>Explore the art of bookbinding</t>
  </si>
  <si>
    <t>Survey a book collection</t>
  </si>
  <si>
    <t>Interview or visit a book artist or</t>
  </si>
  <si>
    <t>Tour a book arts center or art</t>
  </si>
  <si>
    <t>Get familiar with the insides of a</t>
  </si>
  <si>
    <t>Mend an old book</t>
  </si>
  <si>
    <t>Take an old book apart</t>
  </si>
  <si>
    <t>Visit an antique or rare bookseller</t>
  </si>
  <si>
    <t>Try out book artist techniques</t>
  </si>
  <si>
    <r>
      <t xml:space="preserve">Fold method </t>
    </r>
    <r>
      <rPr>
        <i/>
        <sz val="10"/>
        <rFont val="Arial"/>
        <family val="2"/>
      </rPr>
      <t>and</t>
    </r>
    <r>
      <rPr>
        <sz val="10"/>
        <rFont val="Arial"/>
        <family val="2"/>
      </rPr>
      <t xml:space="preserve"> glue method</t>
    </r>
  </si>
  <si>
    <r>
      <t xml:space="preserve">Fold method </t>
    </r>
    <r>
      <rPr>
        <i/>
        <sz val="10"/>
        <rFont val="Arial"/>
        <family val="2"/>
      </rPr>
      <t>and</t>
    </r>
    <r>
      <rPr>
        <sz val="10"/>
        <rFont val="Arial"/>
        <family val="2"/>
      </rPr>
      <t xml:space="preserve"> stitch method</t>
    </r>
  </si>
  <si>
    <r>
      <t xml:space="preserve">Glue method </t>
    </r>
    <r>
      <rPr>
        <i/>
        <sz val="10"/>
        <rFont val="Arial"/>
        <family val="2"/>
      </rPr>
      <t>and</t>
    </r>
    <r>
      <rPr>
        <sz val="10"/>
        <rFont val="Arial"/>
        <family val="2"/>
      </rPr>
      <t xml:space="preserve"> stitch method</t>
    </r>
  </si>
  <si>
    <t>Focus on function</t>
  </si>
  <si>
    <t>Make an organizational book</t>
  </si>
  <si>
    <t>Make a scrapbook, memory book,</t>
  </si>
  <si>
    <t>Make a gift book</t>
  </si>
  <si>
    <t>Focus on style</t>
  </si>
  <si>
    <t xml:space="preserve">Make a book from something </t>
  </si>
  <si>
    <t>Try a different binding technique or</t>
  </si>
  <si>
    <t>Get creative with the definition of</t>
  </si>
  <si>
    <t>Swing a hammer</t>
  </si>
  <si>
    <t>Write your name in nails</t>
  </si>
  <si>
    <t>Make a design with nails on wood</t>
  </si>
  <si>
    <t>Create a sculpture</t>
  </si>
  <si>
    <t>Keep it level</t>
  </si>
  <si>
    <t>Level up</t>
  </si>
  <si>
    <t>Make it right</t>
  </si>
  <si>
    <t>Do a survey</t>
  </si>
  <si>
    <t>Use a screwdriver</t>
  </si>
  <si>
    <t>Fix loose screws</t>
  </si>
  <si>
    <t>Attach it, detach it</t>
  </si>
  <si>
    <t>Build with a screwdriver</t>
  </si>
  <si>
    <t>Saw some wood</t>
  </si>
  <si>
    <t>End the alphabet</t>
  </si>
  <si>
    <t>Square it off</t>
  </si>
  <si>
    <t>Make a simple doll</t>
  </si>
  <si>
    <t>Build something yourself</t>
  </si>
  <si>
    <t>Build with your expert</t>
  </si>
  <si>
    <t>Build with home improvers</t>
  </si>
  <si>
    <t>Build at a craft store or artisan</t>
  </si>
  <si>
    <t>Investigate investigation</t>
  </si>
  <si>
    <t>Organize a CSI-themed night for</t>
  </si>
  <si>
    <t>Host an "Identity Crisis" party</t>
  </si>
  <si>
    <t>Play Jane Bond</t>
  </si>
  <si>
    <t>Reveal reality</t>
  </si>
  <si>
    <t>Interview someone in forensics</t>
  </si>
  <si>
    <t>Try the eyewitness challenge</t>
  </si>
  <si>
    <t>Make some impressions</t>
  </si>
  <si>
    <t xml:space="preserve">Try the science  </t>
  </si>
  <si>
    <t>Forensic chemistry</t>
  </si>
  <si>
    <t>Forensic physics</t>
  </si>
  <si>
    <t>Forensic biology</t>
  </si>
  <si>
    <t>Key in to body language</t>
  </si>
  <si>
    <t>Find out about "tells"</t>
  </si>
  <si>
    <t>Research body language</t>
  </si>
  <si>
    <t>Check out voice analysis</t>
  </si>
  <si>
    <t>Practice the art of detection</t>
  </si>
  <si>
    <t>Write a scene or script for your own</t>
  </si>
  <si>
    <t>Sketch or sculpt a "suspect" or</t>
  </si>
  <si>
    <t>Create or re-create a spy scenario</t>
  </si>
  <si>
    <t>Ask an older Girl Scout or Girl Scout</t>
  </si>
  <si>
    <t>Check with a member of a local</t>
  </si>
  <si>
    <t>Get your body and your teamwork</t>
  </si>
  <si>
    <t>Participate in a physically</t>
  </si>
  <si>
    <t>Build a teamwork and endurance</t>
  </si>
  <si>
    <t>Try a "boot camp" exercise course</t>
  </si>
  <si>
    <t>Create your menu</t>
  </si>
  <si>
    <t>Find three recipes for quick meals</t>
  </si>
  <si>
    <t>Get into quick-energy snacks</t>
  </si>
  <si>
    <t>Trash the trash challenge</t>
  </si>
  <si>
    <t>Gain some trailblazing know-how</t>
  </si>
  <si>
    <t>Learn how to purify water</t>
  </si>
  <si>
    <t>Practice navigating with a map and</t>
  </si>
  <si>
    <t>Pitch your tent three times in three</t>
  </si>
  <si>
    <t>Head out on the trail</t>
  </si>
  <si>
    <t>Play stuff-sack dramatics</t>
  </si>
  <si>
    <t>See the stars</t>
  </si>
  <si>
    <t>Tell a progressive story</t>
  </si>
  <si>
    <t>Get to know how kids develop</t>
  </si>
  <si>
    <t>Observe kids in person for at least</t>
  </si>
  <si>
    <t xml:space="preserve">Ask an expert  </t>
  </si>
  <si>
    <t>Find information at the library or</t>
  </si>
  <si>
    <t>Prepare for challenges</t>
  </si>
  <si>
    <t>Attend a babysitter training course</t>
  </si>
  <si>
    <t>Interview five moms about what they</t>
  </si>
  <si>
    <t>Interview five experienced babysitters</t>
  </si>
  <si>
    <t>Focus on play</t>
  </si>
  <si>
    <t>Interview an educational toy or game</t>
  </si>
  <si>
    <t>Observe kids at a toy store for two</t>
  </si>
  <si>
    <t>Volunteer for at least two hours</t>
  </si>
  <si>
    <t>Find potential employers</t>
  </si>
  <si>
    <t>Market yourself</t>
  </si>
  <si>
    <t xml:space="preserve">Create a questionnaire to give to </t>
  </si>
  <si>
    <t>Conduct interviews with potential</t>
  </si>
  <si>
    <t>Practice your babysitting skills</t>
  </si>
  <si>
    <t>Come prepared for a game</t>
  </si>
  <si>
    <t>Make a tasty snack</t>
  </si>
  <si>
    <t>Plan a fun craft</t>
  </si>
  <si>
    <t>Learn digital video basics</t>
  </si>
  <si>
    <t>Connect with a local expert to learn</t>
  </si>
  <si>
    <t>Take a class</t>
  </si>
  <si>
    <t>Teach yourself</t>
  </si>
  <si>
    <t>Film a sporting event</t>
  </si>
  <si>
    <t>Film a celebration</t>
  </si>
  <si>
    <t>Film a day in your life</t>
  </si>
  <si>
    <t>Pick the perfect subject</t>
  </si>
  <si>
    <t>Share a scene from a book in the</t>
  </si>
  <si>
    <t>Share a cause</t>
  </si>
  <si>
    <t>Share a family story</t>
  </si>
  <si>
    <t>Action</t>
  </si>
  <si>
    <t>Work solo</t>
  </si>
  <si>
    <t>Work with friends</t>
  </si>
  <si>
    <t>Work with a mentor</t>
  </si>
  <si>
    <t>Edit and premiere your movie</t>
  </si>
  <si>
    <t>Add a sound track</t>
  </si>
  <si>
    <t>Add a title and credits</t>
  </si>
  <si>
    <t>Add transitions</t>
  </si>
  <si>
    <t>Know how good nutrition helps your</t>
  </si>
  <si>
    <t>Eat by color</t>
  </si>
  <si>
    <t>Have a food-log challenge with</t>
  </si>
  <si>
    <t>Make your own food pyramid</t>
  </si>
  <si>
    <t>Find out how what you eat affects</t>
  </si>
  <si>
    <t>Get enough water</t>
  </si>
  <si>
    <t>Make a Top 10 list of antioxidant-</t>
  </si>
  <si>
    <t>Do a grocery-store scavenger hunt</t>
  </si>
  <si>
    <t>Explore how your diet affects your</t>
  </si>
  <si>
    <t>Food makeovers</t>
  </si>
  <si>
    <t>Sugar detective</t>
  </si>
  <si>
    <t>Chemical detective</t>
  </si>
  <si>
    <t>Investigate how what you eat affects</t>
  </si>
  <si>
    <t>Make an illustrated chart of snooze/</t>
  </si>
  <si>
    <t>Take the two-week test</t>
  </si>
  <si>
    <t>REM it up</t>
  </si>
  <si>
    <t>Look at how your diet affects your</t>
  </si>
  <si>
    <t>Take a poll of friends and family</t>
  </si>
  <si>
    <t>Do an exercise/energy experiment</t>
  </si>
  <si>
    <t>Create a chart or blog post</t>
  </si>
  <si>
    <t>Get a feel for performing solo</t>
  </si>
  <si>
    <t>Read aloud one monologue from</t>
  </si>
  <si>
    <t>Read aloud two political speeches</t>
  </si>
  <si>
    <t>Read aloud three poems or one</t>
  </si>
  <si>
    <t>Focus on body language</t>
  </si>
  <si>
    <t>Get a group together and play</t>
  </si>
  <si>
    <t>Videotape yourself miming one</t>
  </si>
  <si>
    <t>Pretend an item is something else</t>
  </si>
  <si>
    <t>Find your voice</t>
  </si>
  <si>
    <t>Repeat one word, one sentence, and</t>
  </si>
  <si>
    <t>Tell your own story, from birth until</t>
  </si>
  <si>
    <t>Practice impressions of three</t>
  </si>
  <si>
    <t>Choose or create a piece to perform</t>
  </si>
  <si>
    <t>Write a speech about something</t>
  </si>
  <si>
    <t>Create a piece for a character</t>
  </si>
  <si>
    <t>Pick an existing piece</t>
  </si>
  <si>
    <t>Get onstage</t>
  </si>
  <si>
    <t>Create a theater in your own home</t>
  </si>
  <si>
    <t>Perform at school</t>
  </si>
  <si>
    <t>Go to your audience</t>
  </si>
  <si>
    <t>Make yourself happier</t>
  </si>
  <si>
    <t>Get into a state of "flow"</t>
  </si>
  <si>
    <t>Count three blessings</t>
  </si>
  <si>
    <t>Stop and smell the roses</t>
  </si>
  <si>
    <t>Think differently for happiness</t>
  </si>
  <si>
    <t>Focus on what's realistic</t>
  </si>
  <si>
    <t>Try to use your strengths</t>
  </si>
  <si>
    <t>Be happy for others</t>
  </si>
  <si>
    <t>Get happy through others</t>
  </si>
  <si>
    <t>Make a gratitude visit</t>
  </si>
  <si>
    <t>Write a forgiveness letter</t>
  </si>
  <si>
    <t>Make something meaningful</t>
  </si>
  <si>
    <t>Do a helpful happiness experiment</t>
  </si>
  <si>
    <t xml:space="preserve">Design your own five-question </t>
  </si>
  <si>
    <t>Try quick polling</t>
  </si>
  <si>
    <t>Focus on one friend</t>
  </si>
  <si>
    <t>Create a happiness action plan</t>
  </si>
  <si>
    <t>Find a happiness helper</t>
  </si>
  <si>
    <t>Create an inspiration collage with</t>
  </si>
  <si>
    <t>Create a Bliss Box</t>
  </si>
  <si>
    <t>Decide what makes a good script</t>
  </si>
  <si>
    <t xml:space="preserve">Watch one movie or three shows in </t>
  </si>
  <si>
    <t>Host a script-dissection party with</t>
  </si>
  <si>
    <t>Read two scripts</t>
  </si>
  <si>
    <t>Come up with an idea for a story</t>
  </si>
  <si>
    <t>Look into your own life</t>
  </si>
  <si>
    <t>Add to a story you already know</t>
  </si>
  <si>
    <t>Play Story Maker</t>
  </si>
  <si>
    <t>Get to know your characters</t>
  </si>
  <si>
    <t>Spend some time people watching</t>
  </si>
  <si>
    <t>Exaggerate details about people</t>
  </si>
  <si>
    <t>Mix and match</t>
  </si>
  <si>
    <t>Build the plot</t>
  </si>
  <si>
    <t>Fill out the worksheet using your</t>
  </si>
  <si>
    <t>Find your plot twists in the news</t>
  </si>
  <si>
    <t>Use plot twists from a familiar story</t>
  </si>
  <si>
    <t>Write a 12-age script - and share it</t>
  </si>
  <si>
    <t>Work with a friend</t>
  </si>
  <si>
    <t>Take a field trip to explore the night</t>
  </si>
  <si>
    <t>Share night art</t>
  </si>
  <si>
    <t>Get into nightlife</t>
  </si>
  <si>
    <t>Tour your world after dark</t>
  </si>
  <si>
    <t>Tour your neighborhood at night</t>
  </si>
  <si>
    <t>Visit a park, trail, lake, stream, or</t>
  </si>
  <si>
    <t>Visit a place that's open 24 hours</t>
  </si>
  <si>
    <t>Meet people who work night hours</t>
  </si>
  <si>
    <t>Be an investigative reporter</t>
  </si>
  <si>
    <t>Take part in the night shift</t>
  </si>
  <si>
    <t>Create a photo essay</t>
  </si>
  <si>
    <t>Explore nature at night</t>
  </si>
  <si>
    <t>Examine the night sky</t>
  </si>
  <si>
    <t>Create a nocturnal animal</t>
  </si>
  <si>
    <t>Sketch a landscape plan for your</t>
  </si>
  <si>
    <t>Host the Extreme Nighttime Party</t>
  </si>
  <si>
    <t>A "night" activity for younger Girl</t>
  </si>
  <si>
    <t>A "Power Down!" night</t>
  </si>
  <si>
    <t>A nighttime legend</t>
  </si>
  <si>
    <t>Find out how views of animals have</t>
  </si>
  <si>
    <t>Watch a documentary series on the</t>
  </si>
  <si>
    <t>Show how animals helped at key</t>
  </si>
  <si>
    <t>Find out how animals help keep</t>
  </si>
  <si>
    <t>Check out a safety team that uses</t>
  </si>
  <si>
    <t>Talk to a trainer</t>
  </si>
  <si>
    <t>Read stories about animal heroes</t>
  </si>
  <si>
    <t>Know how animals help people</t>
  </si>
  <si>
    <t>Talk to a vet or psychologist</t>
  </si>
  <si>
    <t>Visit an organization that uses</t>
  </si>
  <si>
    <t>Interview at least five pet owners</t>
  </si>
  <si>
    <t>Check out how animals help people</t>
  </si>
  <si>
    <t>Talk to someone who trains</t>
  </si>
  <si>
    <t>Speak to someone who has an</t>
  </si>
  <si>
    <t xml:space="preserve">Research the pros and cons of </t>
  </si>
  <si>
    <t>Look at how animals might help us</t>
  </si>
  <si>
    <t>Get a sense of different animals'</t>
  </si>
  <si>
    <t>Talk to an animal expert at a zoo</t>
  </si>
  <si>
    <t>Practice being a scientist</t>
  </si>
  <si>
    <t>Team up and dress up</t>
  </si>
  <si>
    <t>Go, Blue! Go, Red!</t>
  </si>
  <si>
    <t>Unique uniforms</t>
  </si>
  <si>
    <t>Theme costumes</t>
  </si>
  <si>
    <t>Host a historical game</t>
  </si>
  <si>
    <t>An amazing race</t>
  </si>
  <si>
    <t>Target practice</t>
  </si>
  <si>
    <t>Tests of strength</t>
  </si>
  <si>
    <t>Play a scientific game</t>
  </si>
  <si>
    <t>Construction challenge</t>
  </si>
  <si>
    <t>Soar winners</t>
  </si>
  <si>
    <t>Make it "flink."</t>
  </si>
  <si>
    <t>Find fun in fiction</t>
  </si>
  <si>
    <t>From read to reality</t>
  </si>
  <si>
    <t>From virtual to reality</t>
  </si>
  <si>
    <t>From board to reality</t>
  </si>
  <si>
    <t>Stage your grand finale</t>
  </si>
  <si>
    <t>Brainstorm business ideas</t>
  </si>
  <si>
    <t>Interview your client</t>
  </si>
  <si>
    <t>Become a keen observer</t>
  </si>
  <si>
    <t>Group brainstorm</t>
  </si>
  <si>
    <t>Divide your idea into different parts</t>
  </si>
  <si>
    <t>Beat your competitors</t>
  </si>
  <si>
    <t>Use a "guideline."</t>
  </si>
  <si>
    <t>Get into the financial side of things</t>
  </si>
  <si>
    <t>Seed money</t>
  </si>
  <si>
    <t>Business models</t>
  </si>
  <si>
    <t>Merchandising</t>
  </si>
  <si>
    <t>Imagine creating a business</t>
  </si>
  <si>
    <t>Write up a five-point business plan</t>
  </si>
  <si>
    <t>Develop your "pitch."</t>
  </si>
  <si>
    <t>Make a mock up of an</t>
  </si>
  <si>
    <t>Present your idea to someone who</t>
  </si>
  <si>
    <t>Present to an expert</t>
  </si>
  <si>
    <t>Gather a group of clients</t>
  </si>
  <si>
    <t>Explore "oops!" and "wow!"</t>
  </si>
  <si>
    <t>Brainstorm some "oops" and "wow"</t>
  </si>
  <si>
    <t>Interview someone with a job that</t>
  </si>
  <si>
    <t>Read four published stories</t>
  </si>
  <si>
    <t>Dig into stories of "ouch" -and repair</t>
  </si>
  <si>
    <t>Go through your last 50 texts</t>
  </si>
  <si>
    <t>Interview a psychologist, guidance</t>
  </si>
  <si>
    <t>Start a kindness practice</t>
  </si>
  <si>
    <t>Look at e-mail, commenting, or</t>
  </si>
  <si>
    <t>Get into e-mail etiquette</t>
  </si>
  <si>
    <t>Find your best commenting voice</t>
  </si>
  <si>
    <t>Good net sportsmanship</t>
  </si>
  <si>
    <t>Decide what makes a great social</t>
  </si>
  <si>
    <t>Discuss some character profiles</t>
  </si>
  <si>
    <t>Get feedback on a profile of your</t>
  </si>
  <si>
    <t>Read three stories that discuss</t>
  </si>
  <si>
    <t>Spread better practices</t>
  </si>
  <si>
    <t>Make it a pledge</t>
  </si>
  <si>
    <t>Edit into a top 10</t>
  </si>
  <si>
    <t>Present it</t>
  </si>
  <si>
    <t>Improve one idea</t>
  </si>
  <si>
    <t>Practice sharing your business</t>
  </si>
  <si>
    <t>A puzzle pentathlon</t>
  </si>
  <si>
    <t>A relay pentathlon</t>
  </si>
  <si>
    <t>A wheel pentathlon</t>
  </si>
  <si>
    <t>Film. Then film some more…</t>
  </si>
  <si>
    <t>Cadette Service to Girl Scouting bar</t>
  </si>
  <si>
    <t>Journey Summit Pin</t>
  </si>
  <si>
    <r>
      <t xml:space="preserve">Enter </t>
    </r>
    <r>
      <rPr>
        <b/>
        <sz val="10"/>
        <rFont val="Arial"/>
        <family val="2"/>
      </rPr>
      <t>Y</t>
    </r>
    <r>
      <rPr>
        <sz val="10"/>
        <rFont val="Arial"/>
        <family val="2"/>
      </rPr>
      <t xml:space="preserve"> for yes when you have presented the award</t>
    </r>
  </si>
  <si>
    <t>CadetteTrax 2.1</t>
  </si>
  <si>
    <t>-fixed summit pin formula on all applicable pages</t>
  </si>
  <si>
    <t>-added new Girl's guide for Scouting, removed old IPs, split up 11-17 group</t>
  </si>
  <si>
    <t>Learn how to make a room safe for a</t>
  </si>
  <si>
    <t>Find out about water safety</t>
  </si>
  <si>
    <t>Teach a Daisy or Brownie what to do if</t>
  </si>
  <si>
    <t>With your family, make sure you have</t>
  </si>
  <si>
    <t>Discuss bullying with your Girl Scout</t>
  </si>
  <si>
    <t>CadetteTrax 2.2</t>
  </si>
  <si>
    <t>-fixed safety award</t>
  </si>
  <si>
    <t>Work directly with younger girls</t>
  </si>
  <si>
    <t>Complete council-designed training</t>
  </si>
  <si>
    <t>Share favorite things you did on a</t>
  </si>
  <si>
    <t>Complete 20 hrs of community service</t>
  </si>
  <si>
    <t>Complete 20 hrs of service to GS</t>
  </si>
  <si>
    <t>Complete 1 Cadette Journey</t>
  </si>
  <si>
    <t>CadetteTrax 2.3</t>
  </si>
  <si>
    <t>-automatically propogate Journey info in the Silver Torch and PA Pin when earned</t>
  </si>
  <si>
    <t>-added more rededication patches</t>
  </si>
  <si>
    <t>Rededication (6th year)</t>
  </si>
  <si>
    <t>Rededication (7th year)</t>
  </si>
  <si>
    <t>Rededication (8th year)</t>
  </si>
  <si>
    <t>-fixed service bars and rededication patch calcs</t>
  </si>
  <si>
    <t>Silver Requirements</t>
  </si>
  <si>
    <t>Girl Scout Silver Award</t>
  </si>
  <si>
    <t>-added Silver Award to individual girls' pages</t>
  </si>
  <si>
    <t>-added 5 more Cadettes for a total of 20 girls</t>
  </si>
  <si>
    <t>Go solar (or lunar, or …</t>
  </si>
  <si>
    <t>Capture a tree on your canvas or the</t>
  </si>
  <si>
    <t>-fixed some calcs on the Summary page</t>
  </si>
  <si>
    <t>Check to GSUSA (Registration)</t>
  </si>
  <si>
    <t>Adult Registration</t>
  </si>
  <si>
    <t>Adult Registration Payment</t>
  </si>
  <si>
    <t>Background Check</t>
  </si>
  <si>
    <t>Troop Dues</t>
  </si>
  <si>
    <t>Girl Health History</t>
  </si>
  <si>
    <t>Adult Health History</t>
  </si>
  <si>
    <t>Outdoor Badge</t>
  </si>
  <si>
    <t>Archery</t>
  </si>
  <si>
    <t>Get to know your archery equipment</t>
  </si>
  <si>
    <t>Visit an outdoor outfitter or a sporting goods store</t>
  </si>
  <si>
    <t>Invite an archery expert to talk to your troop</t>
  </si>
  <si>
    <t>Work with an archery expert at a range or Girl Scout camp</t>
  </si>
  <si>
    <t>Learn about archery safety</t>
  </si>
  <si>
    <t>Visti an archery range</t>
  </si>
  <si>
    <t>Take an archery workshop at a Girl Scout Camp</t>
  </si>
  <si>
    <t>Practice archery before you go on a range</t>
  </si>
  <si>
    <t>Work with an instructor or older girl with archery experience</t>
  </si>
  <si>
    <t>Join an archery class at a community center, range, or Girl Scout camp</t>
  </si>
  <si>
    <t>Practice targetless shooting outdoors by 
yourself</t>
  </si>
  <si>
    <t>Shoot at an archery range</t>
  </si>
  <si>
    <t>Take an archery class on a range, in your community center, or at a
recreational facility.</t>
  </si>
  <si>
    <t>Work with an instructor or archery expert.</t>
  </si>
  <si>
    <t>Take part in archery at a Girl Scout camp</t>
  </si>
  <si>
    <t>Create an archery challenge</t>
  </si>
  <si>
    <t>Challenge yourself</t>
  </si>
  <si>
    <t>Take part in a group challenge</t>
  </si>
  <si>
    <t>Create a contest for a younger group of girls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</si>
</sst>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409]mmm\-yy;@"/>
    <numFmt numFmtId="165" formatCode="m/d/yy;@"/>
    <numFmt numFmtId="166" formatCode="mm/dd/yy;@"/>
    <numFmt numFmtId="167" formatCode="[&lt;=9999999]###\-####;\(###\)\ ###\-####"/>
  </numFmts>
  <fonts count="76" x14ac:knownFonts="1">
    <font>
      <sz val="10"/>
      <name val="Arial"/>
    </font>
    <font>
      <sz val="10"/>
      <name val="Arial"/>
      <family val="2"/>
    </font>
    <font>
      <sz val="8"/>
      <name val="Arial"/>
      <family val="2"/>
    </font>
    <font>
      <b/>
      <sz val="10"/>
      <name val="Arial"/>
      <family val="2"/>
    </font>
    <font>
      <sz val="10"/>
      <name val="Arial"/>
      <family val="2"/>
    </font>
    <font>
      <b/>
      <sz val="12"/>
      <name val="Arial"/>
      <family val="2"/>
    </font>
    <font>
      <b/>
      <sz val="11"/>
      <name val="Arial"/>
      <family val="2"/>
    </font>
    <font>
      <b/>
      <sz val="8"/>
      <name val="Arial"/>
      <family val="2"/>
    </font>
    <font>
      <sz val="8"/>
      <name val="Arial"/>
      <family val="2"/>
    </font>
    <font>
      <b/>
      <u/>
      <sz val="10"/>
      <name val="Arial"/>
      <family val="2"/>
    </font>
    <font>
      <sz val="9"/>
      <name val="Arial"/>
      <family val="2"/>
    </font>
    <font>
      <u/>
      <sz val="10"/>
      <color indexed="12"/>
      <name val="Arial"/>
      <family val="2"/>
    </font>
    <font>
      <sz val="9"/>
      <name val="Arial"/>
      <family val="2"/>
    </font>
    <font>
      <b/>
      <sz val="9"/>
      <name val="Arial"/>
      <family val="2"/>
    </font>
    <font>
      <b/>
      <sz val="9"/>
      <name val="Arial"/>
      <family val="2"/>
    </font>
    <font>
      <b/>
      <sz val="12"/>
      <color indexed="9"/>
      <name val="Arial"/>
      <family val="2"/>
    </font>
    <font>
      <b/>
      <sz val="10"/>
      <color indexed="9"/>
      <name val="Arial"/>
      <family val="2"/>
    </font>
    <font>
      <sz val="12"/>
      <name val="Arial"/>
      <family val="2"/>
    </font>
    <font>
      <b/>
      <sz val="18"/>
      <name val="Arial"/>
      <family val="2"/>
    </font>
    <font>
      <b/>
      <sz val="14"/>
      <color indexed="9"/>
      <name val="Arial"/>
      <family val="2"/>
    </font>
    <font>
      <sz val="9"/>
      <color indexed="81"/>
      <name val="Tahoma"/>
      <family val="2"/>
    </font>
    <font>
      <sz val="11"/>
      <color indexed="8"/>
      <name val="Verdana"/>
      <family val="2"/>
    </font>
    <font>
      <sz val="7.35"/>
      <color indexed="8"/>
      <name val="Arial"/>
      <family val="2"/>
    </font>
    <font>
      <sz val="10"/>
      <name val="Arial Narrow"/>
      <family val="2"/>
    </font>
    <font>
      <b/>
      <sz val="10"/>
      <name val="Arial"/>
      <family val="2"/>
    </font>
    <font>
      <sz val="10"/>
      <name val="Arial"/>
      <family val="2"/>
    </font>
    <font>
      <i/>
      <sz val="9"/>
      <color indexed="81"/>
      <name val="Tahoma"/>
      <family val="2"/>
    </font>
    <font>
      <sz val="10"/>
      <color indexed="20"/>
      <name val="Arial"/>
      <family val="2"/>
    </font>
    <font>
      <b/>
      <sz val="9"/>
      <color indexed="81"/>
      <name val="Tahoma"/>
      <family val="2"/>
    </font>
    <font>
      <sz val="10"/>
      <color indexed="54"/>
      <name val="Arial"/>
      <family val="2"/>
    </font>
    <font>
      <sz val="10"/>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i/>
      <sz val="10"/>
      <name val="Arial"/>
      <family val="2"/>
    </font>
    <font>
      <sz val="9"/>
      <color theme="0"/>
      <name val="Arial"/>
      <family val="2"/>
    </font>
    <font>
      <sz val="9"/>
      <color indexed="81"/>
      <name val="Wingdings"/>
      <charset val="2"/>
    </font>
    <font>
      <sz val="11"/>
      <name val="Arial"/>
      <family val="2"/>
    </font>
    <font>
      <sz val="8"/>
      <color theme="0"/>
      <name val="Arial"/>
      <family val="2"/>
    </font>
    <font>
      <b/>
      <sz val="8"/>
      <color theme="0"/>
      <name val="Arial"/>
      <family val="2"/>
    </font>
    <font>
      <i/>
      <sz val="8"/>
      <name val="Arial"/>
      <family val="2"/>
    </font>
    <font>
      <sz val="8"/>
      <color indexed="81"/>
      <name val="Tahoma"/>
      <family val="2"/>
    </font>
    <font>
      <b/>
      <sz val="16"/>
      <name val="Arial"/>
      <family val="2"/>
    </font>
    <font>
      <sz val="16"/>
      <name val="Arial"/>
      <family val="2"/>
    </font>
    <font>
      <sz val="10"/>
      <color theme="0"/>
      <name val="Arial"/>
      <family val="2"/>
    </font>
    <font>
      <sz val="10"/>
      <color rgb="FF7030A0"/>
      <name val="Arial"/>
      <family val="2"/>
    </font>
    <font>
      <sz val="9"/>
      <name val="Arial Narrow"/>
      <family val="2"/>
    </font>
    <font>
      <b/>
      <sz val="14"/>
      <color indexed="60"/>
      <name val="Arial"/>
      <family val="2"/>
    </font>
    <font>
      <sz val="10"/>
      <color indexed="60"/>
      <name val="Arial"/>
      <family val="2"/>
    </font>
    <font>
      <b/>
      <sz val="6"/>
      <name val="Arial"/>
      <family val="2"/>
    </font>
    <font>
      <sz val="6"/>
      <name val="Arial"/>
      <family val="2"/>
    </font>
    <font>
      <b/>
      <sz val="6"/>
      <color indexed="9"/>
      <name val="Arial"/>
      <family val="2"/>
    </font>
    <font>
      <u/>
      <sz val="8"/>
      <color indexed="12"/>
      <name val="Arial"/>
      <family val="2"/>
    </font>
    <font>
      <b/>
      <sz val="9"/>
      <color indexed="9"/>
      <name val="Arial"/>
      <family val="2"/>
    </font>
    <font>
      <b/>
      <i/>
      <sz val="9"/>
      <color indexed="81"/>
      <name val="Tahoma"/>
      <family val="2"/>
    </font>
    <font>
      <sz val="8"/>
      <color indexed="23"/>
      <name val="Verdana"/>
      <family val="2"/>
    </font>
    <font>
      <sz val="9"/>
      <color rgb="FFFF0000"/>
      <name val="Arial"/>
      <family val="2"/>
    </font>
    <font>
      <i/>
      <sz val="10"/>
      <name val="Arial"/>
      <family val="2"/>
    </font>
    <font>
      <sz val="9"/>
      <color indexed="81"/>
      <name val="Symbol"/>
      <family val="1"/>
      <charset val="2"/>
    </font>
    <font>
      <sz val="8.1999999999999993"/>
      <name val="Arial"/>
      <family val="2"/>
    </font>
    <font>
      <sz val="9"/>
      <color rgb="FF000000"/>
      <name val="Arial"/>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64"/>
      </patternFill>
    </fill>
    <fill>
      <patternFill patternType="solid">
        <fgColor indexed="22"/>
        <bgColor indexed="64"/>
      </patternFill>
    </fill>
    <fill>
      <patternFill patternType="solid">
        <fgColor indexed="1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499984740745262"/>
        <bgColor indexed="64"/>
      </patternFill>
    </fill>
    <fill>
      <patternFill patternType="solid">
        <fgColor rgb="FF7030A0"/>
        <bgColor indexed="64"/>
      </patternFill>
    </fill>
    <fill>
      <patternFill patternType="solid">
        <fgColor theme="0" tint="-0.249977111117893"/>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hair">
        <color indexed="64"/>
      </bottom>
      <diagonal/>
    </border>
    <border>
      <left/>
      <right style="thin">
        <color indexed="64"/>
      </right>
      <top style="thin">
        <color indexed="64"/>
      </top>
      <bottom/>
      <diagonal/>
    </border>
    <border>
      <left style="thin">
        <color indexed="64"/>
      </left>
      <right style="thick">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style="thin">
        <color indexed="64"/>
      </top>
      <bottom style="dotted">
        <color indexed="64"/>
      </bottom>
      <diagonal/>
    </border>
    <border>
      <left style="thin">
        <color indexed="64"/>
      </left>
      <right style="thick">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ashDot">
        <color indexed="64"/>
      </left>
      <right/>
      <top/>
      <bottom/>
      <diagonal/>
    </border>
    <border>
      <left style="dashDot">
        <color indexed="64"/>
      </left>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dotted">
        <color indexed="64"/>
      </bottom>
      <diagonal/>
    </border>
    <border>
      <left style="medium">
        <color indexed="64"/>
      </left>
      <right style="double">
        <color indexed="64"/>
      </right>
      <top style="medium">
        <color indexed="64"/>
      </top>
      <bottom style="thin">
        <color indexed="64"/>
      </bottom>
      <diagonal/>
    </border>
    <border>
      <left style="double">
        <color indexed="64"/>
      </left>
      <right style="double">
        <color indexed="64"/>
      </right>
      <top style="medium">
        <color indexed="64"/>
      </top>
      <bottom style="thin">
        <color indexed="64"/>
      </bottom>
      <diagonal/>
    </border>
    <border>
      <left style="double">
        <color indexed="64"/>
      </left>
      <right style="thick">
        <color indexed="64"/>
      </right>
      <top style="medium">
        <color indexed="64"/>
      </top>
      <bottom style="thin">
        <color indexed="64"/>
      </bottom>
      <diagonal/>
    </border>
    <border>
      <left style="double">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double">
        <color indexed="64"/>
      </right>
      <top style="thin">
        <color indexed="64"/>
      </top>
      <bottom/>
      <diagonal/>
    </border>
    <border>
      <left style="thin">
        <color indexed="64"/>
      </left>
      <right style="medium">
        <color indexed="64"/>
      </right>
      <top style="thin">
        <color indexed="64"/>
      </top>
      <bottom style="dotted">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style="double">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5">
    <xf numFmtId="0" fontId="0" fillId="0" borderId="0"/>
    <xf numFmtId="0" fontId="32" fillId="2" borderId="0" applyNumberFormat="0" applyBorder="0" applyAlignment="0" applyProtection="0"/>
    <xf numFmtId="0" fontId="32" fillId="3" borderId="0" applyNumberFormat="0" applyBorder="0" applyAlignment="0" applyProtection="0"/>
    <xf numFmtId="0" fontId="32" fillId="4" borderId="0" applyNumberFormat="0" applyBorder="0" applyAlignment="0" applyProtection="0"/>
    <xf numFmtId="0" fontId="32" fillId="5" borderId="0" applyNumberFormat="0" applyBorder="0" applyAlignment="0" applyProtection="0"/>
    <xf numFmtId="0" fontId="32" fillId="6" borderId="0" applyNumberFormat="0" applyBorder="0" applyAlignment="0" applyProtection="0"/>
    <xf numFmtId="0" fontId="32" fillId="7" borderId="0" applyNumberFormat="0" applyBorder="0" applyAlignment="0" applyProtection="0"/>
    <xf numFmtId="0" fontId="32" fillId="8" borderId="0" applyNumberFormat="0" applyBorder="0" applyAlignment="0" applyProtection="0"/>
    <xf numFmtId="0" fontId="32" fillId="9" borderId="0" applyNumberFormat="0" applyBorder="0" applyAlignment="0" applyProtection="0"/>
    <xf numFmtId="0" fontId="32" fillId="10" borderId="0" applyNumberFormat="0" applyBorder="0" applyAlignment="0" applyProtection="0"/>
    <xf numFmtId="0" fontId="32" fillId="5" borderId="0" applyNumberFormat="0" applyBorder="0" applyAlignment="0" applyProtection="0"/>
    <xf numFmtId="0" fontId="32" fillId="8" borderId="0" applyNumberFormat="0" applyBorder="0" applyAlignment="0" applyProtection="0"/>
    <xf numFmtId="0" fontId="32" fillId="11" borderId="0" applyNumberFormat="0" applyBorder="0" applyAlignment="0" applyProtection="0"/>
    <xf numFmtId="0" fontId="33" fillId="12" borderId="0" applyNumberFormat="0" applyBorder="0" applyAlignment="0" applyProtection="0"/>
    <xf numFmtId="0" fontId="33" fillId="9" borderId="0" applyNumberFormat="0" applyBorder="0" applyAlignment="0" applyProtection="0"/>
    <xf numFmtId="0" fontId="33" fillId="10"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15" borderId="0" applyNumberFormat="0" applyBorder="0" applyAlignment="0" applyProtection="0"/>
    <xf numFmtId="0" fontId="33" fillId="16" borderId="0" applyNumberFormat="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19" borderId="0" applyNumberFormat="0" applyBorder="0" applyAlignment="0" applyProtection="0"/>
    <xf numFmtId="0" fontId="34" fillId="3" borderId="0" applyNumberFormat="0" applyBorder="0" applyAlignment="0" applyProtection="0"/>
    <xf numFmtId="0" fontId="35" fillId="20" borderId="1" applyNumberFormat="0" applyAlignment="0" applyProtection="0"/>
    <xf numFmtId="0" fontId="36" fillId="21" borderId="2" applyNumberFormat="0" applyAlignment="0" applyProtection="0"/>
    <xf numFmtId="44" fontId="1" fillId="0" borderId="0" applyFont="0" applyFill="0" applyBorder="0" applyAlignment="0" applyProtection="0"/>
    <xf numFmtId="0" fontId="37" fillId="0" borderId="0" applyNumberFormat="0" applyFill="0" applyBorder="0" applyAlignment="0" applyProtection="0"/>
    <xf numFmtId="0" fontId="38" fillId="4" borderId="0" applyNumberFormat="0" applyBorder="0" applyAlignment="0" applyProtection="0"/>
    <xf numFmtId="0" fontId="39" fillId="0" borderId="3" applyNumberFormat="0" applyFill="0" applyAlignment="0" applyProtection="0"/>
    <xf numFmtId="0" fontId="40" fillId="0" borderId="4" applyNumberFormat="0" applyFill="0" applyAlignment="0" applyProtection="0"/>
    <xf numFmtId="0" fontId="41" fillId="0" borderId="5" applyNumberFormat="0" applyFill="0" applyAlignment="0" applyProtection="0"/>
    <xf numFmtId="0" fontId="41" fillId="0" borderId="0" applyNumberFormat="0" applyFill="0" applyBorder="0" applyAlignment="0" applyProtection="0"/>
    <xf numFmtId="0" fontId="11" fillId="0" borderId="0" applyNumberFormat="0" applyFill="0" applyBorder="0" applyAlignment="0" applyProtection="0">
      <alignment vertical="top"/>
      <protection locked="0"/>
    </xf>
    <xf numFmtId="0" fontId="42" fillId="7" borderId="1" applyNumberFormat="0" applyAlignment="0" applyProtection="0"/>
    <xf numFmtId="0" fontId="43" fillId="0" borderId="6" applyNumberFormat="0" applyFill="0" applyAlignment="0" applyProtection="0"/>
    <xf numFmtId="0" fontId="44" fillId="22" borderId="0" applyNumberFormat="0" applyBorder="0" applyAlignment="0" applyProtection="0"/>
    <xf numFmtId="0" fontId="1" fillId="23" borderId="7" applyNumberFormat="0" applyFont="0" applyAlignment="0" applyProtection="0"/>
    <xf numFmtId="0" fontId="45" fillId="20" borderId="8" applyNumberFormat="0" applyAlignment="0" applyProtection="0"/>
    <xf numFmtId="0" fontId="46" fillId="0" borderId="0" applyNumberFormat="0" applyFill="0" applyBorder="0" applyAlignment="0" applyProtection="0"/>
    <xf numFmtId="0" fontId="47" fillId="0" borderId="9" applyNumberFormat="0" applyFill="0" applyAlignment="0" applyProtection="0"/>
    <xf numFmtId="0" fontId="48" fillId="0" borderId="0" applyNumberFormat="0" applyFill="0" applyBorder="0" applyAlignment="0" applyProtection="0"/>
    <xf numFmtId="0" fontId="1" fillId="0" borderId="0"/>
  </cellStyleXfs>
  <cellXfs count="654">
    <xf numFmtId="0" fontId="0" fillId="0" borderId="0" xfId="0"/>
    <xf numFmtId="0" fontId="3" fillId="0" borderId="0" xfId="0" applyFont="1"/>
    <xf numFmtId="0" fontId="0" fillId="0" borderId="0" xfId="0" applyBorder="1"/>
    <xf numFmtId="0" fontId="0" fillId="0" borderId="0" xfId="0" applyBorder="1" applyAlignment="1">
      <alignment horizontal="right"/>
    </xf>
    <xf numFmtId="0" fontId="3" fillId="0" borderId="0" xfId="0" applyFont="1" applyBorder="1" applyAlignment="1">
      <alignment horizontal="right"/>
    </xf>
    <xf numFmtId="0" fontId="0" fillId="0" borderId="0" xfId="0" applyBorder="1" applyProtection="1"/>
    <xf numFmtId="0" fontId="0" fillId="0" borderId="0" xfId="0" applyProtection="1"/>
    <xf numFmtId="0" fontId="4" fillId="0" borderId="0" xfId="0" applyFont="1"/>
    <xf numFmtId="0" fontId="0" fillId="0" borderId="0" xfId="0" applyAlignment="1">
      <alignment wrapText="1"/>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165" fontId="0" fillId="0" borderId="0" xfId="0" applyNumberFormat="1" applyAlignment="1">
      <alignment horizontal="center"/>
    </xf>
    <xf numFmtId="0" fontId="0" fillId="0" borderId="0" xfId="0" quotePrefix="1"/>
    <xf numFmtId="0" fontId="0" fillId="0" borderId="0" xfId="0" applyAlignment="1">
      <alignment horizontal="left" vertical="top" wrapText="1"/>
    </xf>
    <xf numFmtId="0" fontId="0" fillId="0" borderId="12" xfId="0" applyFill="1" applyBorder="1" applyAlignment="1" applyProtection="1">
      <alignment horizontal="center"/>
      <protection locked="0"/>
    </xf>
    <xf numFmtId="166" fontId="0" fillId="0" borderId="0" xfId="0" applyNumberFormat="1" applyAlignment="1">
      <alignment horizontal="center"/>
    </xf>
    <xf numFmtId="0" fontId="3" fillId="0" borderId="15" xfId="0" applyFont="1" applyBorder="1" applyAlignment="1">
      <alignment horizontal="right"/>
    </xf>
    <xf numFmtId="0" fontId="0" fillId="0" borderId="10" xfId="0" applyBorder="1" applyProtection="1">
      <protection locked="0"/>
    </xf>
    <xf numFmtId="0" fontId="0" fillId="0" borderId="16" xfId="0" applyBorder="1" applyProtection="1">
      <protection locked="0"/>
    </xf>
    <xf numFmtId="0" fontId="0" fillId="0" borderId="0" xfId="0" applyBorder="1" applyProtection="1">
      <protection locked="0"/>
    </xf>
    <xf numFmtId="0" fontId="0" fillId="0" borderId="15" xfId="0" applyBorder="1" applyProtection="1">
      <protection locked="0"/>
    </xf>
    <xf numFmtId="0" fontId="0" fillId="0" borderId="12" xfId="0" applyBorder="1" applyAlignment="1" applyProtection="1">
      <alignment horizontal="left"/>
      <protection locked="0"/>
    </xf>
    <xf numFmtId="0" fontId="4" fillId="0" borderId="12" xfId="0" applyFont="1" applyBorder="1" applyAlignment="1" applyProtection="1">
      <alignment horizontal="center"/>
      <protection locked="0"/>
    </xf>
    <xf numFmtId="0" fontId="0" fillId="0" borderId="12" xfId="0" applyBorder="1" applyProtection="1">
      <protection locked="0"/>
    </xf>
    <xf numFmtId="0" fontId="0" fillId="0" borderId="17" xfId="0" applyBorder="1" applyAlignment="1" applyProtection="1">
      <protection locked="0"/>
    </xf>
    <xf numFmtId="0" fontId="0" fillId="0" borderId="17" xfId="0" applyBorder="1" applyAlignment="1" applyProtection="1">
      <alignment horizontal="left"/>
      <protection locked="0"/>
    </xf>
    <xf numFmtId="0" fontId="0" fillId="0" borderId="17" xfId="0" applyFill="1" applyBorder="1" applyAlignment="1" applyProtection="1">
      <alignment horizontal="left"/>
      <protection locked="0"/>
    </xf>
    <xf numFmtId="0" fontId="10" fillId="0" borderId="17" xfId="0" applyFont="1" applyFill="1" applyBorder="1" applyAlignment="1" applyProtection="1">
      <alignment horizontal="left"/>
      <protection locked="0"/>
    </xf>
    <xf numFmtId="0" fontId="1" fillId="0" borderId="17" xfId="0" applyFont="1" applyBorder="1" applyAlignment="1" applyProtection="1">
      <alignment horizontal="left"/>
      <protection locked="0"/>
    </xf>
    <xf numFmtId="0" fontId="10" fillId="0" borderId="17" xfId="0" applyFont="1" applyBorder="1" applyAlignment="1" applyProtection="1">
      <alignment horizontal="left"/>
      <protection locked="0"/>
    </xf>
    <xf numFmtId="0" fontId="0" fillId="0" borderId="18" xfId="0" applyBorder="1" applyAlignment="1" applyProtection="1">
      <alignment horizontal="left"/>
      <protection locked="0"/>
    </xf>
    <xf numFmtId="0" fontId="0" fillId="0" borderId="18" xfId="0" applyBorder="1" applyProtection="1">
      <protection locked="0"/>
    </xf>
    <xf numFmtId="166" fontId="4" fillId="0" borderId="12" xfId="0" applyNumberFormat="1" applyFont="1" applyFill="1" applyBorder="1" applyAlignment="1" applyProtection="1">
      <alignment horizontal="center"/>
      <protection locked="0"/>
    </xf>
    <xf numFmtId="0" fontId="5" fillId="0" borderId="0" xfId="0" applyFont="1" applyFill="1" applyBorder="1" applyAlignment="1">
      <alignment horizontal="center" vertical="top" textRotation="90"/>
    </xf>
    <xf numFmtId="0" fontId="5" fillId="0" borderId="0" xfId="0" applyFont="1" applyFill="1" applyBorder="1" applyAlignment="1">
      <alignment horizontal="center" vertical="top"/>
    </xf>
    <xf numFmtId="0" fontId="10" fillId="0" borderId="12" xfId="0" applyFont="1" applyBorder="1" applyAlignment="1" applyProtection="1">
      <alignment horizontal="center"/>
      <protection locked="0"/>
    </xf>
    <xf numFmtId="14" fontId="3" fillId="0" borderId="0" xfId="0" applyNumberFormat="1" applyFont="1" applyAlignment="1" applyProtection="1">
      <alignment horizontal="center" textRotation="90"/>
    </xf>
    <xf numFmtId="14" fontId="0" fillId="0" borderId="0" xfId="0" applyNumberFormat="1" applyAlignment="1" applyProtection="1">
      <alignment horizontal="left"/>
    </xf>
    <xf numFmtId="0" fontId="4" fillId="0" borderId="0" xfId="0" applyFont="1" applyAlignment="1" applyProtection="1">
      <alignment horizontal="center"/>
      <protection locked="0"/>
    </xf>
    <xf numFmtId="0" fontId="0" fillId="0" borderId="15" xfId="0" applyBorder="1" applyProtection="1"/>
    <xf numFmtId="0" fontId="5" fillId="0" borderId="0" xfId="0" quotePrefix="1" applyFont="1"/>
    <xf numFmtId="0" fontId="5" fillId="0" borderId="0" xfId="0" applyFont="1" applyProtection="1">
      <protection locked="0"/>
    </xf>
    <xf numFmtId="14" fontId="0" fillId="0" borderId="0" xfId="0" applyNumberFormat="1" applyAlignment="1" applyProtection="1">
      <alignment horizontal="left"/>
      <protection locked="0"/>
    </xf>
    <xf numFmtId="0" fontId="0" fillId="0" borderId="0" xfId="0" applyAlignment="1" applyProtection="1">
      <alignment horizontal="left"/>
      <protection locked="0"/>
    </xf>
    <xf numFmtId="0" fontId="0" fillId="0" borderId="0" xfId="0" applyBorder="1" applyAlignment="1" applyProtection="1">
      <alignment horizontal="center"/>
    </xf>
    <xf numFmtId="0" fontId="4" fillId="0" borderId="0" xfId="0" applyFont="1" applyAlignment="1">
      <alignment horizontal="right"/>
    </xf>
    <xf numFmtId="0" fontId="4" fillId="0" borderId="0" xfId="0" applyFont="1" applyProtection="1">
      <protection locked="0"/>
    </xf>
    <xf numFmtId="0" fontId="4" fillId="0" borderId="0" xfId="0" applyFont="1" applyBorder="1" applyProtection="1"/>
    <xf numFmtId="0" fontId="10" fillId="0" borderId="12" xfId="0" applyFont="1" applyBorder="1" applyAlignment="1" applyProtection="1">
      <alignment horizontal="center" vertical="top"/>
      <protection locked="0"/>
    </xf>
    <xf numFmtId="0" fontId="5" fillId="0" borderId="0" xfId="0" applyFont="1" applyFill="1" applyBorder="1" applyAlignment="1">
      <alignment horizontal="center" vertical="top" textRotation="90" wrapText="1"/>
    </xf>
    <xf numFmtId="0" fontId="0" fillId="0" borderId="0" xfId="0" applyFill="1" applyBorder="1"/>
    <xf numFmtId="0" fontId="3" fillId="0" borderId="0" xfId="0" applyFont="1" applyBorder="1"/>
    <xf numFmtId="0" fontId="0" fillId="0" borderId="0" xfId="0" applyFill="1"/>
    <xf numFmtId="0" fontId="0" fillId="0" borderId="12" xfId="0" applyBorder="1"/>
    <xf numFmtId="0" fontId="3" fillId="0" borderId="0" xfId="0" applyFont="1" applyAlignment="1"/>
    <xf numFmtId="0" fontId="0" fillId="0" borderId="0" xfId="0" applyAlignment="1">
      <alignment horizontal="left" wrapText="1"/>
    </xf>
    <xf numFmtId="0" fontId="1" fillId="0" borderId="24" xfId="0" applyFont="1" applyFill="1" applyBorder="1" applyAlignment="1" applyProtection="1">
      <alignment horizontal="center" textRotation="90"/>
    </xf>
    <xf numFmtId="0" fontId="1" fillId="0" borderId="25" xfId="0" applyFont="1" applyBorder="1" applyAlignment="1" applyProtection="1">
      <alignment horizontal="center" textRotation="90"/>
    </xf>
    <xf numFmtId="0" fontId="1" fillId="0" borderId="17" xfId="0" applyFont="1" applyBorder="1" applyAlignment="1" applyProtection="1">
      <alignment horizontal="center"/>
    </xf>
    <xf numFmtId="0" fontId="3" fillId="0" borderId="0" xfId="0" applyFont="1" applyAlignment="1">
      <alignment horizontal="left"/>
    </xf>
    <xf numFmtId="0" fontId="9" fillId="0" borderId="0" xfId="0" applyFont="1" applyAlignment="1"/>
    <xf numFmtId="0" fontId="0" fillId="0" borderId="0" xfId="0" applyAlignment="1">
      <alignment vertical="top" wrapText="1"/>
    </xf>
    <xf numFmtId="0" fontId="3" fillId="0" borderId="0" xfId="0" applyFont="1" applyAlignment="1">
      <alignment horizontal="right"/>
    </xf>
    <xf numFmtId="0" fontId="4" fillId="0" borderId="12" xfId="0" applyFont="1" applyFill="1" applyBorder="1" applyAlignment="1" applyProtection="1">
      <alignment horizontal="center"/>
      <protection locked="0"/>
    </xf>
    <xf numFmtId="0" fontId="0" fillId="0" borderId="12" xfId="0" applyFill="1" applyBorder="1" applyAlignment="1" applyProtection="1">
      <alignment horizontal="center" vertical="center"/>
      <protection locked="0"/>
    </xf>
    <xf numFmtId="0" fontId="1" fillId="0" borderId="12" xfId="0" applyFont="1" applyFill="1" applyBorder="1" applyAlignment="1" applyProtection="1">
      <alignment horizontal="center"/>
      <protection locked="0"/>
    </xf>
    <xf numFmtId="0" fontId="5" fillId="0" borderId="0" xfId="0" applyFont="1" applyFill="1" applyBorder="1" applyAlignment="1" applyProtection="1">
      <alignment horizontal="center" vertical="top" textRotation="90"/>
    </xf>
    <xf numFmtId="0" fontId="3" fillId="0" borderId="0" xfId="0" applyFont="1" applyFill="1" applyBorder="1" applyAlignment="1" applyProtection="1">
      <alignment horizontal="center" vertical="top" textRotation="90"/>
    </xf>
    <xf numFmtId="0" fontId="4" fillId="0" borderId="0" xfId="0" applyFont="1" applyProtection="1"/>
    <xf numFmtId="0" fontId="0" fillId="0" borderId="0" xfId="0" applyFill="1" applyBorder="1" applyAlignment="1" applyProtection="1">
      <alignment horizontal="right"/>
    </xf>
    <xf numFmtId="0" fontId="0" fillId="0" borderId="0" xfId="0" applyBorder="1" applyAlignment="1" applyProtection="1">
      <alignment horizontal="right"/>
    </xf>
    <xf numFmtId="0" fontId="3" fillId="0" borderId="11" xfId="0" applyFont="1" applyBorder="1" applyAlignment="1" applyProtection="1">
      <alignment horizontal="center"/>
    </xf>
    <xf numFmtId="0" fontId="14" fillId="0" borderId="14" xfId="0" applyFont="1" applyBorder="1" applyAlignment="1" applyProtection="1">
      <alignment horizontal="center"/>
    </xf>
    <xf numFmtId="0" fontId="3" fillId="0" borderId="0" xfId="0" applyFont="1" applyBorder="1" applyAlignment="1" applyProtection="1">
      <alignment horizontal="center"/>
    </xf>
    <xf numFmtId="0" fontId="3" fillId="0" borderId="0" xfId="0" applyFont="1" applyProtection="1"/>
    <xf numFmtId="0" fontId="8" fillId="0" borderId="0" xfId="0" applyFont="1" applyBorder="1" applyAlignment="1" applyProtection="1"/>
    <xf numFmtId="0" fontId="4" fillId="0" borderId="10" xfId="0" applyFont="1" applyFill="1" applyBorder="1" applyAlignment="1" applyProtection="1">
      <alignment horizontal="left" vertical="top"/>
    </xf>
    <xf numFmtId="0" fontId="0" fillId="0" borderId="0" xfId="0" applyBorder="1" applyAlignment="1" applyProtection="1">
      <alignment horizontal="right" vertical="top"/>
    </xf>
    <xf numFmtId="0" fontId="22" fillId="0" borderId="0" xfId="0" applyFont="1" applyAlignment="1" applyProtection="1">
      <alignment horizontal="center"/>
    </xf>
    <xf numFmtId="0" fontId="3" fillId="0" borderId="0" xfId="0" applyFont="1" applyFill="1" applyBorder="1" applyAlignment="1" applyProtection="1">
      <alignment horizontal="center"/>
    </xf>
    <xf numFmtId="0" fontId="24" fillId="0" borderId="14" xfId="0" applyFont="1" applyBorder="1" applyAlignment="1" applyProtection="1">
      <alignment horizontal="center"/>
    </xf>
    <xf numFmtId="0" fontId="4" fillId="0" borderId="0" xfId="0" applyFont="1" applyFill="1" applyBorder="1" applyAlignment="1" applyProtection="1">
      <alignment horizontal="center"/>
    </xf>
    <xf numFmtId="0" fontId="3" fillId="0" borderId="0" xfId="0" applyFont="1" applyBorder="1" applyAlignment="1">
      <alignment horizontal="left"/>
    </xf>
    <xf numFmtId="0" fontId="6" fillId="0" borderId="0" xfId="0" applyFont="1" applyBorder="1" applyAlignment="1">
      <alignment horizontal="right"/>
    </xf>
    <xf numFmtId="0" fontId="6" fillId="0" borderId="10" xfId="0" applyFont="1" applyBorder="1" applyAlignment="1">
      <alignment horizontal="left" wrapText="1"/>
    </xf>
    <xf numFmtId="0" fontId="6" fillId="0" borderId="10" xfId="0" applyFont="1" applyBorder="1" applyAlignment="1" applyProtection="1">
      <alignment horizontal="left" wrapText="1"/>
    </xf>
    <xf numFmtId="0" fontId="0" fillId="0" borderId="0" xfId="0" applyAlignment="1" applyProtection="1">
      <alignment horizontal="left" vertical="top" wrapText="1"/>
    </xf>
    <xf numFmtId="0" fontId="4" fillId="0" borderId="0" xfId="0" applyFont="1" applyBorder="1"/>
    <xf numFmtId="0" fontId="10" fillId="0" borderId="13" xfId="0" applyFont="1" applyBorder="1" applyAlignment="1" applyProtection="1">
      <alignment horizontal="center"/>
      <protection locked="0"/>
    </xf>
    <xf numFmtId="0" fontId="10" fillId="0" borderId="19" xfId="0" applyFont="1" applyBorder="1" applyAlignment="1" applyProtection="1">
      <alignment horizontal="center"/>
      <protection locked="0"/>
    </xf>
    <xf numFmtId="0" fontId="6" fillId="0" borderId="0" xfId="0" applyFont="1" applyBorder="1" applyAlignment="1" applyProtection="1">
      <alignment horizontal="right"/>
    </xf>
    <xf numFmtId="0" fontId="3" fillId="0" borderId="12" xfId="0" applyFont="1" applyFill="1" applyBorder="1" applyAlignment="1">
      <alignment horizontal="center"/>
    </xf>
    <xf numFmtId="0" fontId="1" fillId="0" borderId="28" xfId="0" applyFont="1" applyBorder="1" applyAlignment="1" applyProtection="1">
      <alignment horizontal="center" textRotation="90"/>
    </xf>
    <xf numFmtId="166" fontId="0" fillId="0" borderId="0" xfId="0" applyNumberFormat="1" applyAlignment="1">
      <alignment horizontal="center" vertical="top"/>
    </xf>
    <xf numFmtId="0" fontId="13" fillId="0" borderId="14" xfId="0" applyFont="1" applyBorder="1" applyAlignment="1" applyProtection="1">
      <alignment horizontal="center"/>
    </xf>
    <xf numFmtId="167" fontId="0" fillId="0" borderId="10" xfId="0" applyNumberFormat="1" applyBorder="1" applyProtection="1">
      <protection locked="0"/>
    </xf>
    <xf numFmtId="167" fontId="0" fillId="0" borderId="0" xfId="0" applyNumberFormat="1" applyBorder="1" applyProtection="1">
      <protection locked="0"/>
    </xf>
    <xf numFmtId="167" fontId="0" fillId="0" borderId="0" xfId="0" applyNumberFormat="1" applyBorder="1" applyProtection="1"/>
    <xf numFmtId="0" fontId="24" fillId="0" borderId="12" xfId="0" applyFont="1" applyFill="1" applyBorder="1" applyAlignment="1">
      <alignment horizontal="left"/>
    </xf>
    <xf numFmtId="0" fontId="0" fillId="0" borderId="18" xfId="0" applyFill="1" applyBorder="1" applyAlignment="1" applyProtection="1">
      <alignment horizontal="center"/>
      <protection locked="0"/>
    </xf>
    <xf numFmtId="0" fontId="0" fillId="0" borderId="12" xfId="0" applyBorder="1" applyAlignment="1" applyProtection="1">
      <alignment horizontal="left" indent="1"/>
      <protection locked="0"/>
    </xf>
    <xf numFmtId="0" fontId="0" fillId="0" borderId="21" xfId="0" applyBorder="1"/>
    <xf numFmtId="0" fontId="0" fillId="0" borderId="15" xfId="0" applyBorder="1"/>
    <xf numFmtId="0" fontId="24" fillId="0" borderId="12" xfId="0" applyFont="1" applyFill="1" applyBorder="1" applyAlignment="1">
      <alignment horizontal="center"/>
    </xf>
    <xf numFmtId="0" fontId="3" fillId="0" borderId="13" xfId="0" applyFont="1" applyFill="1" applyBorder="1" applyAlignment="1">
      <alignment horizontal="center"/>
    </xf>
    <xf numFmtId="0" fontId="1" fillId="0" borderId="10" xfId="0" applyFont="1" applyBorder="1" applyProtection="1">
      <protection locked="0"/>
    </xf>
    <xf numFmtId="0" fontId="11" fillId="0" borderId="15" xfId="0" applyFont="1" applyBorder="1"/>
    <xf numFmtId="1" fontId="6" fillId="0" borderId="10" xfId="0" applyNumberFormat="1" applyFont="1" applyBorder="1" applyAlignment="1">
      <alignment horizontal="left" wrapText="1"/>
    </xf>
    <xf numFmtId="44" fontId="1" fillId="0" borderId="12" xfId="28" applyFont="1" applyBorder="1" applyProtection="1">
      <protection locked="0"/>
    </xf>
    <xf numFmtId="44" fontId="1" fillId="0" borderId="12" xfId="28" applyFont="1" applyBorder="1" applyProtection="1"/>
    <xf numFmtId="44" fontId="1" fillId="0" borderId="12" xfId="28" applyFont="1" applyBorder="1" applyAlignment="1" applyProtection="1">
      <alignment wrapText="1"/>
    </xf>
    <xf numFmtId="0" fontId="0" fillId="0" borderId="0" xfId="0" applyAlignment="1">
      <alignment horizontal="center"/>
    </xf>
    <xf numFmtId="167" fontId="0" fillId="0" borderId="0" xfId="0" applyNumberFormat="1" applyAlignment="1" applyProtection="1">
      <alignment horizontal="left"/>
      <protection locked="0"/>
    </xf>
    <xf numFmtId="0" fontId="3" fillId="0" borderId="0" xfId="0" applyFont="1" applyBorder="1" applyAlignment="1" applyProtection="1">
      <alignment horizontal="right"/>
    </xf>
    <xf numFmtId="0" fontId="0" fillId="0" borderId="0" xfId="0" applyAlignment="1" applyProtection="1"/>
    <xf numFmtId="0" fontId="0" fillId="0" borderId="0" xfId="0" applyBorder="1" applyAlignment="1">
      <alignment horizontal="center"/>
    </xf>
    <xf numFmtId="0" fontId="1" fillId="0" borderId="0" xfId="44"/>
    <xf numFmtId="0" fontId="3" fillId="0" borderId="0" xfId="44" applyFont="1" applyAlignment="1">
      <alignment horizontal="center"/>
    </xf>
    <xf numFmtId="0" fontId="1" fillId="0" borderId="18" xfId="44" applyBorder="1" applyProtection="1">
      <protection locked="0"/>
    </xf>
    <xf numFmtId="14" fontId="1" fillId="0" borderId="18" xfId="44" applyNumberFormat="1" applyBorder="1" applyProtection="1">
      <protection locked="0"/>
    </xf>
    <xf numFmtId="0" fontId="1" fillId="0" borderId="18" xfId="44" applyBorder="1" applyAlignment="1" applyProtection="1">
      <alignment horizontal="center" wrapText="1"/>
    </xf>
    <xf numFmtId="44" fontId="3" fillId="0" borderId="14" xfId="28" applyFont="1" applyBorder="1" applyAlignment="1" applyProtection="1">
      <alignment wrapText="1"/>
    </xf>
    <xf numFmtId="0" fontId="1" fillId="0" borderId="0" xfId="0" applyFont="1" applyBorder="1" applyAlignment="1" applyProtection="1">
      <alignment horizontal="right"/>
    </xf>
    <xf numFmtId="0" fontId="1" fillId="0" borderId="0" xfId="0" applyFont="1" applyBorder="1" applyAlignment="1" applyProtection="1">
      <alignment horizontal="left"/>
    </xf>
    <xf numFmtId="0" fontId="6" fillId="0" borderId="0" xfId="0" applyFont="1" applyBorder="1"/>
    <xf numFmtId="0" fontId="0" fillId="0" borderId="10" xfId="0" applyBorder="1"/>
    <xf numFmtId="0" fontId="50" fillId="0" borderId="17" xfId="0" applyFont="1" applyBorder="1" applyAlignment="1" applyProtection="1">
      <alignment horizontal="center"/>
    </xf>
    <xf numFmtId="0" fontId="0" fillId="0" borderId="10" xfId="0" applyFill="1" applyBorder="1"/>
    <xf numFmtId="0" fontId="6" fillId="0" borderId="0" xfId="0" applyFont="1" applyBorder="1" applyAlignment="1" applyProtection="1"/>
    <xf numFmtId="0" fontId="6" fillId="0" borderId="0" xfId="0" applyFont="1" applyAlignment="1" applyProtection="1"/>
    <xf numFmtId="0" fontId="6" fillId="0" borderId="0" xfId="0" applyFont="1" applyAlignment="1" applyProtection="1">
      <alignment horizontal="center"/>
    </xf>
    <xf numFmtId="0" fontId="10" fillId="0" borderId="15" xfId="0" applyFont="1" applyBorder="1" applyAlignment="1" applyProtection="1">
      <alignment horizontal="center" vertical="top"/>
    </xf>
    <xf numFmtId="0" fontId="10" fillId="0" borderId="15" xfId="0" applyFont="1" applyBorder="1" applyAlignment="1" applyProtection="1">
      <alignment horizontal="center"/>
    </xf>
    <xf numFmtId="0" fontId="0" fillId="0" borderId="10" xfId="0" applyBorder="1" applyAlignment="1" applyProtection="1">
      <alignment horizontal="right"/>
    </xf>
    <xf numFmtId="0" fontId="10" fillId="0" borderId="13" xfId="0" applyFont="1" applyBorder="1" applyAlignment="1" applyProtection="1">
      <alignment horizontal="center" vertical="top"/>
      <protection locked="0"/>
    </xf>
    <xf numFmtId="0" fontId="1" fillId="0" borderId="17" xfId="0" applyFont="1" applyBorder="1" applyAlignment="1" applyProtection="1"/>
    <xf numFmtId="0" fontId="1" fillId="0" borderId="12" xfId="0" applyFont="1" applyBorder="1"/>
    <xf numFmtId="0" fontId="1" fillId="0" borderId="0" xfId="0" applyFont="1" applyBorder="1"/>
    <xf numFmtId="0" fontId="1" fillId="0" borderId="12" xfId="0" applyFont="1" applyBorder="1" applyAlignment="1" applyProtection="1">
      <alignment horizontal="center"/>
      <protection locked="0"/>
    </xf>
    <xf numFmtId="0" fontId="0" fillId="0" borderId="0" xfId="0" applyBorder="1" applyAlignment="1" applyProtection="1">
      <alignment horizontal="center"/>
      <protection locked="0"/>
    </xf>
    <xf numFmtId="0" fontId="3" fillId="0" borderId="0" xfId="44" applyFont="1" applyFill="1" applyBorder="1" applyAlignment="1" applyProtection="1">
      <alignment horizontal="left"/>
    </xf>
    <xf numFmtId="0" fontId="1" fillId="0" borderId="0" xfId="44" applyAlignment="1" applyProtection="1">
      <alignment horizontal="center"/>
    </xf>
    <xf numFmtId="0" fontId="1" fillId="0" borderId="0" xfId="44" applyProtection="1"/>
    <xf numFmtId="0" fontId="1" fillId="0" borderId="12" xfId="44" applyFont="1" applyFill="1" applyBorder="1" applyProtection="1"/>
    <xf numFmtId="0" fontId="1" fillId="0" borderId="12" xfId="44" applyFont="1" applyBorder="1" applyAlignment="1" applyProtection="1">
      <alignment horizontal="center"/>
      <protection locked="0"/>
    </xf>
    <xf numFmtId="0" fontId="1" fillId="0" borderId="0" xfId="44" applyFill="1" applyBorder="1" applyProtection="1"/>
    <xf numFmtId="0" fontId="3" fillId="0" borderId="0" xfId="44" applyFont="1" applyBorder="1" applyAlignment="1">
      <alignment horizontal="center"/>
    </xf>
    <xf numFmtId="0" fontId="3" fillId="0" borderId="14" xfId="44" applyFont="1" applyBorder="1" applyAlignment="1">
      <alignment horizontal="center"/>
    </xf>
    <xf numFmtId="0" fontId="1" fillId="0" borderId="0" xfId="0" applyFont="1" applyFill="1" applyBorder="1"/>
    <xf numFmtId="0" fontId="1" fillId="0" borderId="12" xfId="0" applyFont="1" applyFill="1" applyBorder="1"/>
    <xf numFmtId="0" fontId="1" fillId="0" borderId="22" xfId="0" applyFont="1" applyFill="1" applyBorder="1" applyAlignment="1" applyProtection="1">
      <alignment horizontal="left" vertical="top"/>
    </xf>
    <xf numFmtId="0" fontId="6" fillId="0" borderId="0" xfId="44" applyFont="1" applyBorder="1" applyAlignment="1" applyProtection="1">
      <alignment horizontal="right"/>
    </xf>
    <xf numFmtId="0" fontId="5" fillId="0" borderId="10" xfId="44" applyFont="1" applyBorder="1" applyAlignment="1" applyProtection="1">
      <alignment horizontal="left" wrapText="1"/>
    </xf>
    <xf numFmtId="0" fontId="3" fillId="0" borderId="11" xfId="44" applyFont="1" applyBorder="1" applyAlignment="1" applyProtection="1"/>
    <xf numFmtId="0" fontId="1" fillId="0" borderId="11" xfId="44" applyFont="1" applyBorder="1" applyAlignment="1" applyProtection="1"/>
    <xf numFmtId="0" fontId="3" fillId="0" borderId="0" xfId="44" applyFont="1" applyBorder="1" applyAlignment="1" applyProtection="1"/>
    <xf numFmtId="0" fontId="1" fillId="0" borderId="0" xfId="44" applyFont="1" applyBorder="1" applyAlignment="1" applyProtection="1"/>
    <xf numFmtId="0" fontId="3" fillId="0" borderId="15" xfId="44" applyFont="1" applyBorder="1" applyAlignment="1" applyProtection="1"/>
    <xf numFmtId="0" fontId="1" fillId="0" borderId="15" xfId="44" applyFont="1" applyBorder="1" applyAlignment="1" applyProtection="1"/>
    <xf numFmtId="0" fontId="7" fillId="0" borderId="15" xfId="44" applyFont="1" applyBorder="1" applyAlignment="1" applyProtection="1">
      <alignment horizontal="left" wrapText="1"/>
    </xf>
    <xf numFmtId="0" fontId="2" fillId="0" borderId="15" xfId="44" applyFont="1" applyBorder="1" applyAlignment="1" applyProtection="1">
      <alignment horizontal="left" wrapText="1"/>
    </xf>
    <xf numFmtId="0" fontId="1" fillId="0" borderId="0" xfId="44" applyBorder="1" applyAlignment="1" applyProtection="1">
      <alignment horizontal="right"/>
    </xf>
    <xf numFmtId="0" fontId="1" fillId="0" borderId="10" xfId="44" applyBorder="1" applyAlignment="1" applyProtection="1">
      <alignment horizontal="right"/>
    </xf>
    <xf numFmtId="0" fontId="1" fillId="0" borderId="22" xfId="44" applyFont="1" applyBorder="1" applyAlignment="1" applyProtection="1">
      <alignment horizontal="left" vertical="top"/>
    </xf>
    <xf numFmtId="0" fontId="1" fillId="0" borderId="12" xfId="44" applyFont="1" applyFill="1" applyBorder="1" applyAlignment="1" applyProtection="1">
      <alignment horizontal="center"/>
      <protection locked="0"/>
    </xf>
    <xf numFmtId="0" fontId="1" fillId="0" borderId="12" xfId="44" applyFill="1" applyBorder="1" applyAlignment="1" applyProtection="1">
      <alignment horizontal="center"/>
      <protection locked="0"/>
    </xf>
    <xf numFmtId="0" fontId="53" fillId="0" borderId="0" xfId="44" applyFont="1" applyProtection="1"/>
    <xf numFmtId="0" fontId="53" fillId="0" borderId="0" xfId="44" applyFont="1" applyBorder="1" applyProtection="1"/>
    <xf numFmtId="0" fontId="54" fillId="0" borderId="11" xfId="44" applyFont="1" applyBorder="1" applyAlignment="1" applyProtection="1">
      <alignment horizontal="center"/>
    </xf>
    <xf numFmtId="0" fontId="53" fillId="0" borderId="11" xfId="44" applyFont="1" applyBorder="1" applyAlignment="1" applyProtection="1">
      <alignment horizontal="center"/>
    </xf>
    <xf numFmtId="0" fontId="53" fillId="0" borderId="0" xfId="44" applyFont="1"/>
    <xf numFmtId="0" fontId="53" fillId="0" borderId="0" xfId="44" applyFont="1" applyBorder="1" applyAlignment="1" applyProtection="1">
      <alignment horizontal="right"/>
    </xf>
    <xf numFmtId="0" fontId="53" fillId="0" borderId="11" xfId="44" applyFont="1" applyBorder="1" applyAlignment="1" applyProtection="1">
      <alignment horizontal="left" vertical="top"/>
    </xf>
    <xf numFmtId="0" fontId="3" fillId="0" borderId="0" xfId="44" applyFont="1" applyBorder="1" applyAlignment="1" applyProtection="1">
      <alignment horizontal="center"/>
    </xf>
    <xf numFmtId="0" fontId="3" fillId="0" borderId="14" xfId="44" applyFont="1" applyBorder="1" applyAlignment="1" applyProtection="1">
      <alignment horizontal="center"/>
    </xf>
    <xf numFmtId="0" fontId="0" fillId="28" borderId="14" xfId="0" applyFill="1" applyBorder="1" applyProtection="1">
      <protection locked="0"/>
    </xf>
    <xf numFmtId="0" fontId="0" fillId="0" borderId="0" xfId="0" applyFill="1" applyAlignment="1"/>
    <xf numFmtId="0" fontId="2" fillId="0" borderId="0" xfId="0" applyFont="1" applyBorder="1" applyAlignment="1" applyProtection="1"/>
    <xf numFmtId="0" fontId="3" fillId="0" borderId="22" xfId="0" applyFont="1" applyFill="1" applyBorder="1" applyAlignment="1" applyProtection="1">
      <alignment horizontal="left"/>
    </xf>
    <xf numFmtId="0" fontId="4" fillId="0" borderId="22" xfId="0" applyFont="1" applyFill="1" applyBorder="1" applyAlignment="1" applyProtection="1">
      <alignment horizontal="left" indent="1"/>
    </xf>
    <xf numFmtId="0" fontId="4" fillId="0" borderId="21" xfId="0" applyFont="1" applyFill="1" applyBorder="1" applyAlignment="1" applyProtection="1">
      <alignment horizontal="left" indent="1"/>
    </xf>
    <xf numFmtId="0" fontId="4" fillId="0" borderId="12" xfId="0" applyFont="1" applyFill="1" applyBorder="1" applyAlignment="1" applyProtection="1">
      <alignment horizontal="left" indent="1"/>
    </xf>
    <xf numFmtId="0" fontId="3" fillId="0" borderId="12" xfId="0" applyFont="1" applyFill="1" applyBorder="1" applyAlignment="1" applyProtection="1">
      <alignment horizontal="left"/>
    </xf>
    <xf numFmtId="0" fontId="24" fillId="0" borderId="22" xfId="0" applyFont="1" applyFill="1" applyBorder="1" applyAlignment="1" applyProtection="1">
      <alignment horizontal="left"/>
    </xf>
    <xf numFmtId="0" fontId="3" fillId="0" borderId="20" xfId="0" applyFont="1" applyFill="1" applyBorder="1" applyAlignment="1" applyProtection="1">
      <alignment horizontal="left"/>
    </xf>
    <xf numFmtId="0" fontId="25" fillId="0" borderId="12" xfId="0" applyFont="1" applyFill="1" applyBorder="1" applyAlignment="1" applyProtection="1">
      <alignment horizontal="left" indent="1"/>
    </xf>
    <xf numFmtId="0" fontId="30" fillId="0" borderId="12" xfId="0" applyFont="1" applyFill="1" applyBorder="1" applyAlignment="1" applyProtection="1">
      <alignment horizontal="left" indent="1"/>
    </xf>
    <xf numFmtId="0" fontId="31" fillId="0" borderId="12" xfId="0" applyFont="1" applyFill="1" applyBorder="1" applyAlignment="1" applyProtection="1">
      <alignment horizontal="left" indent="1"/>
    </xf>
    <xf numFmtId="0" fontId="3" fillId="30" borderId="12" xfId="0" applyFont="1" applyFill="1" applyBorder="1" applyAlignment="1">
      <alignment horizontal="center"/>
    </xf>
    <xf numFmtId="0" fontId="3" fillId="0" borderId="19" xfId="0" applyFont="1" applyFill="1" applyBorder="1" applyAlignment="1">
      <alignment horizontal="center"/>
    </xf>
    <xf numFmtId="0" fontId="29" fillId="30" borderId="0" xfId="0" applyFont="1" applyFill="1" applyBorder="1" applyAlignment="1">
      <alignment horizontal="center"/>
    </xf>
    <xf numFmtId="0" fontId="3" fillId="30" borderId="0" xfId="0" applyFont="1" applyFill="1" applyBorder="1" applyAlignment="1">
      <alignment horizontal="center"/>
    </xf>
    <xf numFmtId="0" fontId="1" fillId="0" borderId="22" xfId="0" applyFont="1" applyFill="1" applyBorder="1" applyAlignment="1" applyProtection="1">
      <alignment horizontal="left" indent="1"/>
    </xf>
    <xf numFmtId="0" fontId="3" fillId="30" borderId="19" xfId="0" applyFont="1" applyFill="1" applyBorder="1" applyAlignment="1">
      <alignment horizontal="center"/>
    </xf>
    <xf numFmtId="0" fontId="1" fillId="0" borderId="0" xfId="44" applyFont="1"/>
    <xf numFmtId="0" fontId="1" fillId="0" borderId="0" xfId="44" applyFont="1" applyFill="1" applyBorder="1"/>
    <xf numFmtId="0" fontId="3" fillId="0" borderId="0" xfId="44" applyFont="1" applyFill="1" applyBorder="1" applyAlignment="1">
      <alignment horizontal="left"/>
    </xf>
    <xf numFmtId="0" fontId="1" fillId="0" borderId="0" xfId="44" applyFont="1" applyFill="1" applyBorder="1" applyAlignment="1">
      <alignment horizontal="right"/>
    </xf>
    <xf numFmtId="0" fontId="1" fillId="0" borderId="0" xfId="44" applyFont="1" applyFill="1"/>
    <xf numFmtId="0" fontId="3" fillId="0" borderId="40" xfId="44" applyFont="1" applyFill="1" applyBorder="1" applyAlignment="1">
      <alignment horizontal="center"/>
    </xf>
    <xf numFmtId="0" fontId="1" fillId="0" borderId="10" xfId="44" applyFont="1" applyBorder="1" applyAlignment="1">
      <alignment horizontal="center"/>
    </xf>
    <xf numFmtId="0" fontId="1" fillId="0" borderId="22" xfId="44" applyFont="1" applyBorder="1" applyAlignment="1">
      <alignment horizontal="left"/>
    </xf>
    <xf numFmtId="0" fontId="1" fillId="0" borderId="18" xfId="44" applyFont="1" applyBorder="1" applyAlignment="1">
      <alignment horizontal="center" vertical="center"/>
    </xf>
    <xf numFmtId="0" fontId="1" fillId="0" borderId="19" xfId="44" applyFont="1" applyBorder="1" applyAlignment="1">
      <alignment horizontal="center" vertical="center"/>
    </xf>
    <xf numFmtId="0" fontId="1" fillId="0" borderId="19" xfId="44" applyFont="1" applyBorder="1" applyAlignment="1" applyProtection="1">
      <alignment horizontal="center"/>
    </xf>
    <xf numFmtId="0" fontId="1" fillId="0" borderId="12" xfId="44" applyFont="1" applyBorder="1" applyAlignment="1" applyProtection="1">
      <alignment horizontal="center"/>
    </xf>
    <xf numFmtId="0" fontId="1" fillId="0" borderId="13" xfId="44" applyFont="1" applyBorder="1" applyAlignment="1" applyProtection="1">
      <alignment horizontal="center"/>
    </xf>
    <xf numFmtId="0" fontId="1" fillId="0" borderId="0" xfId="44" applyFont="1" applyBorder="1"/>
    <xf numFmtId="0" fontId="1" fillId="0" borderId="0" xfId="44" applyFont="1" applyBorder="1" applyAlignment="1">
      <alignment horizontal="left" indent="1"/>
    </xf>
    <xf numFmtId="0" fontId="1" fillId="0" borderId="0" xfId="44" applyFont="1" applyBorder="1" applyAlignment="1" applyProtection="1">
      <alignment horizontal="center"/>
    </xf>
    <xf numFmtId="0" fontId="1" fillId="0" borderId="0" xfId="44" applyFont="1" applyBorder="1" applyAlignment="1">
      <alignment horizontal="center"/>
    </xf>
    <xf numFmtId="0" fontId="1" fillId="0" borderId="12" xfId="44" applyFont="1" applyBorder="1" applyAlignment="1">
      <alignment horizontal="left" indent="1"/>
    </xf>
    <xf numFmtId="0" fontId="1" fillId="0" borderId="12" xfId="44" applyFont="1" applyBorder="1" applyAlignment="1">
      <alignment horizontal="center" vertical="center"/>
    </xf>
    <xf numFmtId="0" fontId="3" fillId="0" borderId="0" xfId="44" applyFont="1" applyAlignment="1">
      <alignment horizontal="left" vertical="top"/>
    </xf>
    <xf numFmtId="0" fontId="1" fillId="0" borderId="10" xfId="44" applyFont="1" applyBorder="1" applyAlignment="1">
      <alignment horizontal="right"/>
    </xf>
    <xf numFmtId="0" fontId="1" fillId="0" borderId="12" xfId="44" applyFont="1" applyFill="1" applyBorder="1" applyAlignment="1"/>
    <xf numFmtId="0" fontId="1" fillId="0" borderId="27" xfId="44" applyFont="1" applyFill="1" applyBorder="1" applyAlignment="1">
      <alignment horizontal="right" vertical="top"/>
    </xf>
    <xf numFmtId="0" fontId="1" fillId="0" borderId="12" xfId="0" applyFont="1" applyBorder="1" applyAlignment="1"/>
    <xf numFmtId="0" fontId="1" fillId="0" borderId="12" xfId="0" applyFont="1" applyBorder="1" applyAlignment="1">
      <alignment horizontal="left"/>
    </xf>
    <xf numFmtId="0" fontId="1" fillId="0" borderId="11" xfId="0" applyFont="1" applyBorder="1" applyAlignment="1">
      <alignment vertical="top" wrapText="1"/>
    </xf>
    <xf numFmtId="0" fontId="1" fillId="0" borderId="11" xfId="0" applyFont="1" applyBorder="1" applyAlignment="1">
      <alignment wrapText="1"/>
    </xf>
    <xf numFmtId="0" fontId="1" fillId="0" borderId="12" xfId="0" applyFont="1" applyBorder="1" applyAlignment="1">
      <alignment wrapText="1"/>
    </xf>
    <xf numFmtId="0" fontId="1" fillId="0" borderId="12" xfId="0" applyFont="1" applyBorder="1" applyAlignment="1">
      <alignment horizontal="left" wrapText="1"/>
    </xf>
    <xf numFmtId="0" fontId="1" fillId="0" borderId="0" xfId="44" applyFont="1" applyBorder="1" applyAlignment="1">
      <alignment horizontal="left"/>
    </xf>
    <xf numFmtId="0" fontId="3" fillId="0" borderId="0" xfId="44" applyFont="1" applyBorder="1" applyAlignment="1">
      <alignment horizontal="left" vertical="top"/>
    </xf>
    <xf numFmtId="0" fontId="1" fillId="0" borderId="0" xfId="44" applyBorder="1" applyAlignment="1">
      <alignment horizontal="center" vertical="center"/>
    </xf>
    <xf numFmtId="0" fontId="1" fillId="0" borderId="11" xfId="44" applyFont="1" applyBorder="1" applyAlignment="1">
      <alignment horizontal="left"/>
    </xf>
    <xf numFmtId="0" fontId="1" fillId="0" borderId="0" xfId="44" applyFont="1" applyBorder="1" applyAlignment="1">
      <alignment horizontal="center" vertical="center"/>
    </xf>
    <xf numFmtId="0" fontId="1" fillId="0" borderId="19" xfId="44" applyFont="1" applyBorder="1" applyAlignment="1"/>
    <xf numFmtId="0" fontId="1" fillId="0" borderId="12" xfId="44" applyFont="1" applyBorder="1" applyAlignment="1"/>
    <xf numFmtId="0" fontId="18" fillId="0" borderId="0" xfId="44" applyFont="1" applyFill="1" applyBorder="1" applyAlignment="1">
      <alignment horizontal="left"/>
    </xf>
    <xf numFmtId="0" fontId="3" fillId="0" borderId="0" xfId="0" applyFont="1" applyAlignment="1">
      <alignment horizontal="left"/>
    </xf>
    <xf numFmtId="0" fontId="0" fillId="0" borderId="0" xfId="0" applyAlignment="1">
      <alignment wrapText="1"/>
    </xf>
    <xf numFmtId="0" fontId="0" fillId="0" borderId="0" xfId="0" quotePrefix="1" applyAlignment="1">
      <alignment horizontal="left"/>
    </xf>
    <xf numFmtId="0" fontId="3" fillId="0" borderId="0" xfId="0" applyFont="1" applyBorder="1" applyAlignment="1">
      <alignment horizontal="center"/>
    </xf>
    <xf numFmtId="0" fontId="0" fillId="0" borderId="22" xfId="0" applyBorder="1" applyAlignment="1">
      <alignment horizontal="left"/>
    </xf>
    <xf numFmtId="0" fontId="0" fillId="0" borderId="12" xfId="0" applyBorder="1" applyAlignment="1">
      <alignment horizontal="left"/>
    </xf>
    <xf numFmtId="0" fontId="3" fillId="0" borderId="0" xfId="0" applyFont="1" applyBorder="1" applyAlignment="1"/>
    <xf numFmtId="0" fontId="0" fillId="0" borderId="0" xfId="0" applyAlignment="1"/>
    <xf numFmtId="0" fontId="3" fillId="0" borderId="0" xfId="0" applyFont="1" applyAlignment="1" applyProtection="1">
      <alignment horizontal="left"/>
    </xf>
    <xf numFmtId="0" fontId="0" fillId="0" borderId="0" xfId="0" applyBorder="1" applyAlignment="1">
      <alignment horizontal="center"/>
    </xf>
    <xf numFmtId="0" fontId="0" fillId="0" borderId="10" xfId="0" applyBorder="1" applyAlignment="1">
      <alignment horizontal="center"/>
    </xf>
    <xf numFmtId="0" fontId="5" fillId="0" borderId="0" xfId="44" applyFont="1" applyFill="1" applyBorder="1" applyAlignment="1" applyProtection="1">
      <alignment horizontal="center" vertical="top" textRotation="90"/>
    </xf>
    <xf numFmtId="0" fontId="1" fillId="0" borderId="0" xfId="44" applyFont="1" applyBorder="1" applyAlignment="1" applyProtection="1">
      <alignment horizontal="right"/>
    </xf>
    <xf numFmtId="0" fontId="1" fillId="0" borderId="10" xfId="44" applyFont="1" applyBorder="1" applyAlignment="1" applyProtection="1">
      <alignment horizontal="left"/>
    </xf>
    <xf numFmtId="0" fontId="1" fillId="0" borderId="0" xfId="44" applyFont="1" applyProtection="1"/>
    <xf numFmtId="0" fontId="3" fillId="0" borderId="0" xfId="44" applyFont="1" applyFill="1" applyBorder="1" applyAlignment="1" applyProtection="1">
      <alignment horizontal="center" vertical="top" textRotation="90"/>
    </xf>
    <xf numFmtId="0" fontId="6" fillId="0" borderId="10" xfId="44" applyFont="1" applyBorder="1" applyAlignment="1" applyProtection="1">
      <alignment horizontal="left" wrapText="1"/>
    </xf>
    <xf numFmtId="0" fontId="17" fillId="0" borderId="0" xfId="44" applyFont="1" applyProtection="1"/>
    <xf numFmtId="0" fontId="5" fillId="0" borderId="0" xfId="44" applyFont="1" applyFill="1" applyBorder="1" applyAlignment="1" applyProtection="1">
      <alignment horizontal="center" vertical="top"/>
    </xf>
    <xf numFmtId="0" fontId="6" fillId="0" borderId="0" xfId="44" applyFont="1" applyBorder="1" applyAlignment="1">
      <alignment horizontal="left"/>
    </xf>
    <xf numFmtId="0" fontId="1" fillId="0" borderId="0" xfId="44" applyBorder="1" applyAlignment="1">
      <alignment horizontal="left"/>
    </xf>
    <xf numFmtId="0" fontId="21" fillId="0" borderId="0" xfId="44" applyFont="1" applyProtection="1"/>
    <xf numFmtId="0" fontId="1" fillId="0" borderId="0" xfId="44" applyBorder="1"/>
    <xf numFmtId="0" fontId="1" fillId="0" borderId="0" xfId="44" applyFont="1" applyFill="1" applyBorder="1" applyAlignment="1" applyProtection="1">
      <alignment horizontal="left"/>
      <protection locked="0"/>
    </xf>
    <xf numFmtId="0" fontId="1" fillId="0" borderId="0" xfId="44" applyBorder="1" applyAlignment="1">
      <alignment horizontal="center"/>
    </xf>
    <xf numFmtId="0" fontId="1" fillId="0" borderId="10" xfId="44" applyBorder="1"/>
    <xf numFmtId="0" fontId="1" fillId="0" borderId="12" xfId="44" applyFont="1" applyBorder="1"/>
    <xf numFmtId="0" fontId="1" fillId="0" borderId="12" xfId="44" applyBorder="1" applyAlignment="1" applyProtection="1">
      <alignment horizontal="center"/>
      <protection locked="0"/>
    </xf>
    <xf numFmtId="0" fontId="1" fillId="0" borderId="17" xfId="44" applyFont="1" applyBorder="1"/>
    <xf numFmtId="0" fontId="50" fillId="0" borderId="17" xfId="44" applyFont="1" applyBorder="1" applyAlignment="1" applyProtection="1">
      <alignment horizontal="center"/>
    </xf>
    <xf numFmtId="0" fontId="1" fillId="0" borderId="10" xfId="44" applyFill="1" applyBorder="1"/>
    <xf numFmtId="0" fontId="1" fillId="0" borderId="0" xfId="44" applyFont="1" applyFill="1" applyBorder="1" applyAlignment="1" applyProtection="1">
      <alignment horizontal="center" vertical="top"/>
    </xf>
    <xf numFmtId="0" fontId="59" fillId="0" borderId="17" xfId="44" applyFont="1" applyBorder="1" applyAlignment="1" applyProtection="1">
      <alignment horizontal="center"/>
    </xf>
    <xf numFmtId="0" fontId="1" fillId="0" borderId="0" xfId="44" applyAlignment="1" applyProtection="1"/>
    <xf numFmtId="0" fontId="1" fillId="0" borderId="0" xfId="44" applyFont="1" applyFill="1" applyProtection="1"/>
    <xf numFmtId="0" fontId="13" fillId="0" borderId="14" xfId="44" applyFont="1" applyBorder="1" applyAlignment="1" applyProtection="1">
      <alignment horizontal="center"/>
    </xf>
    <xf numFmtId="0" fontId="10" fillId="0" borderId="0" xfId="44" applyFont="1" applyProtection="1"/>
    <xf numFmtId="0" fontId="3" fillId="0" borderId="21" xfId="44" applyFont="1" applyFill="1" applyBorder="1" applyAlignment="1">
      <alignment horizontal="left" vertical="top"/>
    </xf>
    <xf numFmtId="0" fontId="3" fillId="0" borderId="16" xfId="44" applyFont="1" applyFill="1" applyBorder="1" applyAlignment="1">
      <alignment horizontal="left" vertical="top"/>
    </xf>
    <xf numFmtId="0" fontId="3" fillId="0" borderId="21" xfId="44" applyFont="1" applyFill="1" applyBorder="1" applyAlignment="1">
      <alignment horizontal="left"/>
    </xf>
    <xf numFmtId="0" fontId="3" fillId="0" borderId="16" xfId="44" applyFont="1" applyFill="1" applyBorder="1" applyAlignment="1">
      <alignment horizontal="left"/>
    </xf>
    <xf numFmtId="0" fontId="3" fillId="0" borderId="0" xfId="44" applyFont="1" applyFill="1" applyBorder="1" applyAlignment="1">
      <alignment horizontal="center" vertical="center"/>
    </xf>
    <xf numFmtId="0" fontId="1" fillId="0" borderId="0" xfId="44" applyFont="1" applyFill="1" applyBorder="1" applyAlignment="1">
      <alignment horizontal="center" vertical="center"/>
    </xf>
    <xf numFmtId="0" fontId="5" fillId="0" borderId="0" xfId="0" applyFont="1" applyFill="1" applyAlignment="1">
      <alignment horizontal="center"/>
    </xf>
    <xf numFmtId="0" fontId="5" fillId="0" borderId="0" xfId="0" applyFont="1" applyFill="1" applyBorder="1" applyAlignment="1">
      <alignment horizontal="center" vertical="center"/>
    </xf>
    <xf numFmtId="0" fontId="5" fillId="0" borderId="0" xfId="0" applyFont="1" applyFill="1" applyBorder="1" applyAlignment="1">
      <alignment horizontal="center" vertical="center" textRotation="90"/>
    </xf>
    <xf numFmtId="0" fontId="1" fillId="30" borderId="0" xfId="0" applyFont="1" applyFill="1" applyBorder="1"/>
    <xf numFmtId="0" fontId="1" fillId="0" borderId="0" xfId="0" applyFont="1" applyFill="1" applyAlignment="1"/>
    <xf numFmtId="0" fontId="1" fillId="0" borderId="12" xfId="0" applyFont="1" applyFill="1" applyBorder="1" applyAlignment="1" applyProtection="1">
      <alignment horizontal="left" indent="1"/>
    </xf>
    <xf numFmtId="0" fontId="1" fillId="0" borderId="0" xfId="0" applyFont="1"/>
    <xf numFmtId="0" fontId="1" fillId="0" borderId="0" xfId="0" applyFont="1" applyFill="1" applyBorder="1" applyAlignment="1" applyProtection="1"/>
    <xf numFmtId="0" fontId="1" fillId="0" borderId="12" xfId="44" applyFont="1" applyBorder="1" applyAlignment="1"/>
    <xf numFmtId="0" fontId="1" fillId="0" borderId="0" xfId="44" applyFont="1" applyBorder="1" applyAlignment="1">
      <alignment horizontal="center" vertical="center"/>
    </xf>
    <xf numFmtId="0" fontId="5" fillId="0" borderId="0" xfId="0" applyFont="1" applyBorder="1" applyAlignment="1"/>
    <xf numFmtId="0" fontId="4" fillId="0" borderId="0" xfId="0" applyFont="1" applyBorder="1" applyAlignment="1">
      <alignment horizontal="right"/>
    </xf>
    <xf numFmtId="0" fontId="4" fillId="0" borderId="10" xfId="0" applyFont="1" applyBorder="1" applyAlignment="1">
      <alignment horizontal="left"/>
    </xf>
    <xf numFmtId="0" fontId="1" fillId="0" borderId="0" xfId="44" applyFont="1" applyBorder="1" applyProtection="1"/>
    <xf numFmtId="0" fontId="1" fillId="0" borderId="10" xfId="44" applyFont="1" applyBorder="1" applyAlignment="1" applyProtection="1">
      <alignment horizontal="left" wrapText="1"/>
    </xf>
    <xf numFmtId="0" fontId="52" fillId="0" borderId="0" xfId="44" applyFont="1" applyBorder="1" applyProtection="1"/>
    <xf numFmtId="0" fontId="4" fillId="0" borderId="0" xfId="0" applyFont="1" applyBorder="1" applyAlignment="1" applyProtection="1">
      <alignment horizontal="right"/>
    </xf>
    <xf numFmtId="0" fontId="4" fillId="0" borderId="10" xfId="0" applyFont="1" applyBorder="1" applyAlignment="1" applyProtection="1">
      <alignment horizontal="left"/>
    </xf>
    <xf numFmtId="0" fontId="3" fillId="0" borderId="0" xfId="0" applyFont="1" applyAlignment="1">
      <alignment horizontal="left" vertical="top"/>
    </xf>
    <xf numFmtId="0" fontId="0" fillId="0" borderId="0" xfId="0" quotePrefix="1" applyAlignment="1"/>
    <xf numFmtId="0" fontId="5" fillId="0" borderId="20" xfId="0" applyFont="1" applyFill="1" applyBorder="1" applyAlignment="1">
      <alignment horizontal="center" vertical="top" textRotation="90"/>
    </xf>
    <xf numFmtId="0" fontId="1" fillId="0" borderId="11" xfId="0" applyFont="1" applyBorder="1" applyAlignment="1">
      <alignment horizontal="right"/>
    </xf>
    <xf numFmtId="0" fontId="1" fillId="0" borderId="27" xfId="0" applyFont="1" applyBorder="1" applyAlignment="1">
      <alignment horizontal="left"/>
    </xf>
    <xf numFmtId="0" fontId="5" fillId="0" borderId="23" xfId="0" applyFont="1" applyFill="1" applyBorder="1" applyAlignment="1">
      <alignment horizontal="center" vertical="top" textRotation="90"/>
    </xf>
    <xf numFmtId="0" fontId="17" fillId="0" borderId="0" xfId="0" applyFont="1"/>
    <xf numFmtId="0" fontId="10" fillId="0" borderId="0" xfId="0" applyFont="1" applyAlignment="1"/>
    <xf numFmtId="0" fontId="0" fillId="0" borderId="10" xfId="0" applyBorder="1" applyAlignment="1">
      <alignment horizontal="center" wrapText="1"/>
    </xf>
    <xf numFmtId="0" fontId="64" fillId="0" borderId="0" xfId="0" applyFont="1" applyFill="1" applyBorder="1" applyAlignment="1">
      <alignment horizontal="center" vertical="top" textRotation="90"/>
    </xf>
    <xf numFmtId="0" fontId="65" fillId="0" borderId="0" xfId="0" applyFont="1" applyBorder="1" applyAlignment="1">
      <alignment horizontal="right"/>
    </xf>
    <xf numFmtId="0" fontId="64" fillId="0" borderId="0" xfId="0" applyFont="1" applyBorder="1" applyAlignment="1">
      <alignment horizontal="center"/>
    </xf>
    <xf numFmtId="0" fontId="66" fillId="0" borderId="41" xfId="0" applyFont="1" applyBorder="1" applyAlignment="1"/>
    <xf numFmtId="0" fontId="65" fillId="0" borderId="0" xfId="0" applyFont="1"/>
    <xf numFmtId="0" fontId="67" fillId="0" borderId="0" xfId="35" applyFont="1" applyAlignment="1" applyProtection="1"/>
    <xf numFmtId="0" fontId="3" fillId="0" borderId="0" xfId="0" applyFont="1" applyAlignment="1" applyProtection="1"/>
    <xf numFmtId="0" fontId="0" fillId="0" borderId="12" xfId="0" applyBorder="1" applyAlignment="1">
      <alignment horizontal="left" wrapText="1"/>
    </xf>
    <xf numFmtId="0" fontId="0" fillId="0" borderId="12" xfId="0" applyBorder="1" applyAlignment="1">
      <alignment horizontal="left" wrapText="1" indent="1"/>
    </xf>
    <xf numFmtId="0" fontId="68" fillId="0" borderId="41" xfId="0" applyFont="1" applyBorder="1" applyAlignment="1"/>
    <xf numFmtId="0" fontId="1" fillId="0" borderId="11" xfId="0" applyFont="1" applyBorder="1" applyAlignment="1"/>
    <xf numFmtId="0" fontId="3" fillId="0" borderId="12" xfId="0" applyFont="1" applyBorder="1" applyAlignment="1">
      <alignment vertical="top" wrapText="1"/>
    </xf>
    <xf numFmtId="0" fontId="3" fillId="0" borderId="12" xfId="0" applyFont="1" applyBorder="1" applyAlignment="1"/>
    <xf numFmtId="0" fontId="3" fillId="0" borderId="12" xfId="0" applyFont="1" applyBorder="1" applyAlignment="1">
      <alignment horizontal="left"/>
    </xf>
    <xf numFmtId="0" fontId="1" fillId="0" borderId="12" xfId="0" applyFont="1" applyBorder="1" applyAlignment="1">
      <alignment horizontal="left" wrapText="1" indent="1"/>
    </xf>
    <xf numFmtId="0" fontId="10" fillId="0" borderId="0" xfId="0" applyFont="1" applyBorder="1" applyAlignment="1"/>
    <xf numFmtId="0" fontId="10" fillId="0" borderId="0" xfId="44" applyFont="1" applyAlignment="1">
      <alignment horizontal="left"/>
    </xf>
    <xf numFmtId="0" fontId="10" fillId="0" borderId="0" xfId="44" applyFont="1"/>
    <xf numFmtId="0" fontId="6" fillId="0" borderId="0" xfId="44" applyFont="1" applyAlignment="1">
      <alignment horizontal="left"/>
    </xf>
    <xf numFmtId="0" fontId="1" fillId="0" borderId="0" xfId="44" applyFont="1" applyBorder="1" applyAlignment="1">
      <alignment horizontal="center"/>
    </xf>
    <xf numFmtId="0" fontId="70" fillId="0" borderId="0" xfId="44" applyFont="1"/>
    <xf numFmtId="0" fontId="3" fillId="0" borderId="0" xfId="44" applyFont="1"/>
    <xf numFmtId="0" fontId="61" fillId="0" borderId="11" xfId="44" applyFont="1" applyBorder="1" applyAlignment="1" applyProtection="1">
      <alignment horizontal="center" textRotation="90"/>
    </xf>
    <xf numFmtId="0" fontId="61" fillId="0" borderId="0" xfId="44" applyFont="1" applyBorder="1" applyAlignment="1" applyProtection="1">
      <alignment horizontal="center" textRotation="90"/>
    </xf>
    <xf numFmtId="0" fontId="23" fillId="0" borderId="0" xfId="44" applyFont="1" applyBorder="1" applyAlignment="1" applyProtection="1">
      <alignment horizontal="center" textRotation="90"/>
    </xf>
    <xf numFmtId="0" fontId="13" fillId="0" borderId="0" xfId="44" applyFont="1" applyBorder="1" applyAlignment="1" applyProtection="1">
      <alignment horizontal="right"/>
    </xf>
    <xf numFmtId="0" fontId="1" fillId="0" borderId="0" xfId="44" applyFont="1" applyAlignment="1" applyProtection="1">
      <alignment horizontal="left"/>
    </xf>
    <xf numFmtId="0" fontId="13" fillId="0" borderId="0" xfId="44" applyFont="1" applyAlignment="1" applyProtection="1">
      <alignment horizontal="left"/>
    </xf>
    <xf numFmtId="0" fontId="13" fillId="0" borderId="0" xfId="44" applyFont="1" applyBorder="1" applyAlignment="1" applyProtection="1">
      <alignment horizontal="center"/>
    </xf>
    <xf numFmtId="0" fontId="10" fillId="0" borderId="0" xfId="44" applyFont="1" applyAlignment="1">
      <alignment horizontal="center"/>
    </xf>
    <xf numFmtId="0" fontId="10" fillId="0" borderId="0" xfId="44" applyFont="1" applyBorder="1" applyAlignment="1" applyProtection="1"/>
    <xf numFmtId="0" fontId="10" fillId="0" borderId="22" xfId="44" applyFont="1" applyBorder="1" applyAlignment="1" applyProtection="1">
      <alignment horizontal="left"/>
    </xf>
    <xf numFmtId="0" fontId="10" fillId="0" borderId="12" xfId="44" applyFont="1" applyBorder="1" applyAlignment="1" applyProtection="1">
      <alignment horizontal="center"/>
      <protection locked="0"/>
    </xf>
    <xf numFmtId="0" fontId="10" fillId="0" borderId="12" xfId="44" applyFont="1" applyBorder="1"/>
    <xf numFmtId="0" fontId="13" fillId="0" borderId="0" xfId="44" applyFont="1" applyFill="1" applyBorder="1" applyAlignment="1">
      <alignment horizontal="center" wrapText="1"/>
    </xf>
    <xf numFmtId="0" fontId="1" fillId="0" borderId="22" xfId="0" applyFont="1" applyBorder="1" applyAlignment="1" applyProtection="1">
      <alignment horizontal="left"/>
    </xf>
    <xf numFmtId="0" fontId="14" fillId="0" borderId="0" xfId="0" applyFont="1" applyBorder="1" applyAlignment="1" applyProtection="1">
      <alignment horizontal="center"/>
    </xf>
    <xf numFmtId="0" fontId="11" fillId="0" borderId="15" xfId="35" applyBorder="1" applyAlignment="1" applyProtection="1">
      <alignment horizontal="left"/>
    </xf>
    <xf numFmtId="0" fontId="71" fillId="0" borderId="0" xfId="0" applyFont="1" applyBorder="1" applyAlignment="1" applyProtection="1">
      <alignment horizontal="center"/>
    </xf>
    <xf numFmtId="0" fontId="60" fillId="0" borderId="0" xfId="44" applyFont="1" applyAlignment="1"/>
    <xf numFmtId="0" fontId="3" fillId="0" borderId="0" xfId="44" applyFont="1" applyBorder="1" applyAlignment="1" applyProtection="1">
      <alignment horizontal="center"/>
    </xf>
    <xf numFmtId="0" fontId="1" fillId="0" borderId="0" xfId="44" applyFont="1"/>
    <xf numFmtId="0" fontId="1" fillId="0" borderId="0" xfId="44" applyFont="1" applyFill="1" applyBorder="1"/>
    <xf numFmtId="0" fontId="3" fillId="0" borderId="0" xfId="44" applyFont="1" applyFill="1" applyBorder="1" applyAlignment="1">
      <alignment horizontal="left"/>
    </xf>
    <xf numFmtId="0" fontId="1" fillId="0" borderId="0" xfId="44" applyFont="1" applyFill="1" applyBorder="1" applyAlignment="1">
      <alignment horizontal="right"/>
    </xf>
    <xf numFmtId="0" fontId="1" fillId="0" borderId="0" xfId="44" applyFont="1" applyFill="1"/>
    <xf numFmtId="0" fontId="3" fillId="0" borderId="40" xfId="44" applyFont="1" applyFill="1" applyBorder="1" applyAlignment="1">
      <alignment horizontal="center"/>
    </xf>
    <xf numFmtId="0" fontId="1" fillId="0" borderId="10" xfId="44" applyFont="1" applyBorder="1" applyAlignment="1">
      <alignment horizontal="center"/>
    </xf>
    <xf numFmtId="0" fontId="1" fillId="0" borderId="22" xfId="44" applyFont="1" applyBorder="1" applyAlignment="1">
      <alignment horizontal="left"/>
    </xf>
    <xf numFmtId="0" fontId="1" fillId="0" borderId="18" xfId="44" applyFont="1" applyBorder="1" applyAlignment="1">
      <alignment horizontal="center" vertical="center"/>
    </xf>
    <xf numFmtId="0" fontId="1" fillId="0" borderId="19" xfId="44" applyFont="1" applyBorder="1" applyAlignment="1">
      <alignment horizontal="center" vertical="center"/>
    </xf>
    <xf numFmtId="0" fontId="1" fillId="0" borderId="19" xfId="44" applyFont="1" applyBorder="1" applyAlignment="1" applyProtection="1">
      <alignment horizontal="center"/>
    </xf>
    <xf numFmtId="0" fontId="1" fillId="0" borderId="12" xfId="44" applyFont="1" applyBorder="1" applyAlignment="1" applyProtection="1">
      <alignment horizontal="center"/>
    </xf>
    <xf numFmtId="0" fontId="1" fillId="0" borderId="13" xfId="44" applyFont="1" applyBorder="1" applyAlignment="1" applyProtection="1">
      <alignment horizontal="center"/>
    </xf>
    <xf numFmtId="0" fontId="1" fillId="0" borderId="0" xfId="44" applyFont="1" applyBorder="1"/>
    <xf numFmtId="0" fontId="1" fillId="0" borderId="0" xfId="44" applyFont="1" applyBorder="1" applyAlignment="1">
      <alignment horizontal="left" indent="1"/>
    </xf>
    <xf numFmtId="0" fontId="1" fillId="0" borderId="12" xfId="44" applyFont="1" applyBorder="1" applyAlignment="1">
      <alignment horizontal="left" indent="1"/>
    </xf>
    <xf numFmtId="0" fontId="1" fillId="0" borderId="12" xfId="44" applyFont="1" applyBorder="1" applyAlignment="1">
      <alignment horizontal="center" vertical="center"/>
    </xf>
    <xf numFmtId="0" fontId="3" fillId="0" borderId="0" xfId="44" applyFont="1" applyAlignment="1">
      <alignment horizontal="left" vertical="top"/>
    </xf>
    <xf numFmtId="0" fontId="1" fillId="0" borderId="10" xfId="44" applyFont="1" applyBorder="1" applyAlignment="1">
      <alignment horizontal="right"/>
    </xf>
    <xf numFmtId="0" fontId="1" fillId="0" borderId="12" xfId="44" applyFont="1" applyFill="1" applyBorder="1" applyAlignment="1"/>
    <xf numFmtId="0" fontId="1" fillId="0" borderId="27" xfId="44" applyFont="1" applyFill="1" applyBorder="1" applyAlignment="1">
      <alignment horizontal="right" vertical="top"/>
    </xf>
    <xf numFmtId="0" fontId="3" fillId="0" borderId="18" xfId="44" applyFont="1" applyBorder="1" applyAlignment="1" applyProtection="1">
      <alignment horizontal="center"/>
    </xf>
    <xf numFmtId="0" fontId="1" fillId="0" borderId="0" xfId="44" applyFont="1" applyBorder="1" applyAlignment="1">
      <alignment horizontal="left"/>
    </xf>
    <xf numFmtId="0" fontId="1" fillId="0" borderId="0" xfId="44" applyBorder="1" applyAlignment="1">
      <alignment horizontal="center" vertical="center"/>
    </xf>
    <xf numFmtId="0" fontId="1" fillId="0" borderId="12" xfId="44" applyFont="1" applyBorder="1" applyAlignment="1"/>
    <xf numFmtId="0" fontId="18" fillId="0" borderId="0" xfId="44" applyFont="1" applyFill="1" applyBorder="1" applyAlignment="1">
      <alignment horizontal="left"/>
    </xf>
    <xf numFmtId="0" fontId="1" fillId="0" borderId="11" xfId="44" applyFont="1" applyBorder="1" applyAlignment="1" applyProtection="1">
      <alignment horizontal="center"/>
    </xf>
    <xf numFmtId="0" fontId="3" fillId="0" borderId="21" xfId="44" applyFont="1" applyFill="1" applyBorder="1" applyAlignment="1">
      <alignment horizontal="left" vertical="top"/>
    </xf>
    <xf numFmtId="0" fontId="3" fillId="0" borderId="16" xfId="44" applyFont="1" applyFill="1" applyBorder="1" applyAlignment="1">
      <alignment horizontal="left" vertical="top"/>
    </xf>
    <xf numFmtId="0" fontId="1" fillId="0" borderId="0" xfId="44" applyFont="1" applyBorder="1" applyAlignment="1"/>
    <xf numFmtId="0" fontId="1" fillId="0" borderId="11" xfId="44" applyFont="1" applyBorder="1" applyAlignment="1"/>
    <xf numFmtId="0" fontId="1" fillId="0" borderId="17" xfId="0" applyFont="1" applyBorder="1" applyAlignment="1"/>
    <xf numFmtId="0" fontId="0" fillId="0" borderId="17" xfId="0" applyBorder="1" applyAlignment="1"/>
    <xf numFmtId="0" fontId="3" fillId="0" borderId="0" xfId="0" applyFont="1" applyBorder="1" applyAlignment="1" applyProtection="1">
      <alignment horizontal="left"/>
    </xf>
    <xf numFmtId="0" fontId="0" fillId="0" borderId="10" xfId="0" applyBorder="1" applyProtection="1"/>
    <xf numFmtId="0" fontId="3" fillId="0" borderId="16" xfId="0" applyFont="1" applyFill="1" applyBorder="1" applyAlignment="1" applyProtection="1">
      <alignment horizontal="center"/>
    </xf>
    <xf numFmtId="0" fontId="3" fillId="0" borderId="16" xfId="0" applyFont="1" applyBorder="1" applyAlignment="1" applyProtection="1">
      <alignment horizontal="center"/>
    </xf>
    <xf numFmtId="0" fontId="0" fillId="0" borderId="0" xfId="0" applyBorder="1" applyAlignment="1"/>
    <xf numFmtId="0" fontId="0" fillId="0" borderId="12" xfId="0" applyBorder="1" applyAlignment="1"/>
    <xf numFmtId="0" fontId="0" fillId="0" borderId="0" xfId="0" applyFont="1" applyFill="1" applyBorder="1" applyAlignment="1"/>
    <xf numFmtId="0" fontId="0" fillId="0" borderId="0" xfId="0" applyFill="1" applyBorder="1" applyAlignment="1"/>
    <xf numFmtId="0" fontId="1" fillId="0" borderId="0" xfId="0" applyFont="1" applyBorder="1" applyAlignment="1"/>
    <xf numFmtId="0" fontId="1" fillId="0" borderId="15" xfId="0" applyFont="1" applyBorder="1" applyAlignment="1" applyProtection="1">
      <alignment vertical="top"/>
    </xf>
    <xf numFmtId="0" fontId="1" fillId="0" borderId="11" xfId="0" applyFont="1" applyBorder="1" applyAlignment="1" applyProtection="1">
      <alignment horizontal="left" vertical="top"/>
    </xf>
    <xf numFmtId="0" fontId="1" fillId="0" borderId="12" xfId="0" applyFont="1" applyBorder="1" applyAlignment="1" applyProtection="1">
      <alignment horizontal="left" vertical="top"/>
    </xf>
    <xf numFmtId="0" fontId="1" fillId="0" borderId="0" xfId="0" applyFont="1" applyBorder="1" applyAlignment="1" applyProtection="1">
      <alignment horizontal="left" vertical="top"/>
    </xf>
    <xf numFmtId="0" fontId="1" fillId="0" borderId="0" xfId="0" applyFont="1" applyFill="1" applyBorder="1" applyAlignment="1" applyProtection="1">
      <alignment horizontal="left" vertical="top"/>
    </xf>
    <xf numFmtId="0" fontId="1" fillId="0" borderId="0" xfId="0" applyFont="1" applyFill="1" applyBorder="1" applyAlignment="1"/>
    <xf numFmtId="0" fontId="1" fillId="0" borderId="17" xfId="0" applyFont="1" applyBorder="1" applyAlignment="1"/>
    <xf numFmtId="0" fontId="0" fillId="0" borderId="17" xfId="0" applyBorder="1" applyAlignment="1"/>
    <xf numFmtId="0" fontId="1" fillId="0" borderId="17" xfId="0" applyFont="1" applyFill="1" applyBorder="1" applyAlignment="1"/>
    <xf numFmtId="0" fontId="1" fillId="0" borderId="17" xfId="0" applyFont="1" applyBorder="1" applyAlignment="1"/>
    <xf numFmtId="0" fontId="1" fillId="0" borderId="0" xfId="44" applyFont="1" applyBorder="1" applyAlignment="1" applyProtection="1">
      <alignment horizontal="center"/>
    </xf>
    <xf numFmtId="0" fontId="1" fillId="0" borderId="0" xfId="44" applyFont="1" applyBorder="1" applyAlignment="1">
      <alignment horizontal="center"/>
    </xf>
    <xf numFmtId="0" fontId="1" fillId="0" borderId="12" xfId="44" applyFont="1" applyBorder="1" applyAlignment="1"/>
    <xf numFmtId="0" fontId="3" fillId="0" borderId="0" xfId="44" applyFont="1" applyBorder="1" applyAlignment="1">
      <alignment horizontal="left" vertical="top"/>
    </xf>
    <xf numFmtId="0" fontId="1" fillId="0" borderId="0" xfId="44" applyFont="1" applyBorder="1" applyAlignment="1">
      <alignment horizontal="center" vertical="center"/>
    </xf>
    <xf numFmtId="0" fontId="1" fillId="0" borderId="0" xfId="44" applyFill="1"/>
    <xf numFmtId="0" fontId="3" fillId="0" borderId="0" xfId="44" applyFont="1" applyAlignment="1" applyProtection="1">
      <alignment horizontal="left"/>
    </xf>
    <xf numFmtId="0" fontId="1" fillId="0" borderId="22" xfId="44" applyFont="1" applyBorder="1" applyProtection="1"/>
    <xf numFmtId="164" fontId="3" fillId="0" borderId="17" xfId="0" applyNumberFormat="1" applyFont="1" applyBorder="1" applyAlignment="1" applyProtection="1">
      <alignment horizontal="center"/>
    </xf>
    <xf numFmtId="164" fontId="1" fillId="0" borderId="17" xfId="0" applyNumberFormat="1" applyFont="1" applyBorder="1" applyAlignment="1" applyProtection="1">
      <alignment horizontal="center"/>
    </xf>
    <xf numFmtId="0" fontId="1" fillId="0" borderId="17" xfId="0" quotePrefix="1" applyFont="1" applyBorder="1" applyAlignment="1" applyProtection="1">
      <alignment horizontal="center"/>
    </xf>
    <xf numFmtId="0" fontId="3" fillId="0" borderId="17" xfId="0" applyFont="1" applyBorder="1" applyAlignment="1" applyProtection="1">
      <alignment horizontal="center" textRotation="90"/>
    </xf>
    <xf numFmtId="0" fontId="1" fillId="0" borderId="17" xfId="0" applyFont="1" applyBorder="1" applyAlignment="1" applyProtection="1">
      <alignment horizontal="center" textRotation="90"/>
    </xf>
    <xf numFmtId="0" fontId="3" fillId="0" borderId="26" xfId="0" applyFont="1" applyBorder="1" applyAlignment="1" applyProtection="1">
      <alignment horizontal="center"/>
    </xf>
    <xf numFmtId="164" fontId="1" fillId="0" borderId="25" xfId="0" applyNumberFormat="1" applyFont="1" applyBorder="1" applyAlignment="1" applyProtection="1">
      <alignment horizontal="center"/>
      <protection locked="0"/>
    </xf>
    <xf numFmtId="164" fontId="1" fillId="0" borderId="28" xfId="0" applyNumberFormat="1" applyFont="1" applyBorder="1" applyAlignment="1" applyProtection="1">
      <alignment horizontal="center"/>
      <protection locked="0"/>
    </xf>
    <xf numFmtId="164" fontId="1" fillId="0" borderId="11" xfId="0" applyNumberFormat="1" applyFont="1" applyBorder="1" applyAlignment="1" applyProtection="1">
      <alignment horizontal="center"/>
    </xf>
    <xf numFmtId="0" fontId="1" fillId="0" borderId="15" xfId="0" applyFont="1" applyBorder="1" applyAlignment="1" applyProtection="1">
      <alignment horizontal="center"/>
    </xf>
    <xf numFmtId="164" fontId="1" fillId="0" borderId="15" xfId="0" applyNumberFormat="1" applyFont="1" applyBorder="1" applyAlignment="1" applyProtection="1">
      <alignment horizontal="center"/>
    </xf>
    <xf numFmtId="164" fontId="1" fillId="0" borderId="29" xfId="0" applyNumberFormat="1" applyFont="1" applyBorder="1" applyAlignment="1" applyProtection="1">
      <alignment horizontal="center"/>
      <protection locked="0"/>
    </xf>
    <xf numFmtId="164" fontId="1" fillId="0" borderId="31" xfId="0" applyNumberFormat="1" applyFont="1" applyBorder="1" applyAlignment="1" applyProtection="1">
      <alignment horizontal="center"/>
      <protection locked="0"/>
    </xf>
    <xf numFmtId="0" fontId="3" fillId="0" borderId="17" xfId="0" applyFont="1" applyBorder="1" applyAlignment="1" applyProtection="1">
      <alignment horizontal="center"/>
    </xf>
    <xf numFmtId="164" fontId="1" fillId="0" borderId="30" xfId="0" applyNumberFormat="1" applyFont="1" applyBorder="1" applyAlignment="1" applyProtection="1">
      <alignment horizontal="center"/>
      <protection locked="0"/>
    </xf>
    <xf numFmtId="164" fontId="1" fillId="0" borderId="43" xfId="0" applyNumberFormat="1" applyFont="1" applyBorder="1" applyAlignment="1" applyProtection="1">
      <alignment horizontal="center"/>
      <protection locked="0"/>
    </xf>
    <xf numFmtId="0" fontId="3" fillId="0" borderId="24" xfId="0" applyFont="1" applyBorder="1" applyAlignment="1" applyProtection="1">
      <alignment horizontal="center"/>
    </xf>
    <xf numFmtId="0" fontId="3" fillId="0" borderId="0" xfId="0" applyFont="1" applyAlignment="1">
      <alignment horizontal="left"/>
    </xf>
    <xf numFmtId="0" fontId="0" fillId="0" borderId="0" xfId="0" applyAlignment="1"/>
    <xf numFmtId="0" fontId="3" fillId="0" borderId="0" xfId="0" applyFont="1" applyAlignment="1">
      <alignment horizontal="left"/>
    </xf>
    <xf numFmtId="0" fontId="10" fillId="0" borderId="12" xfId="0" applyFont="1" applyBorder="1" applyAlignment="1" applyProtection="1">
      <alignment horizontal="center" wrapText="1"/>
      <protection locked="0"/>
    </xf>
    <xf numFmtId="0" fontId="10" fillId="0" borderId="42" xfId="0" applyFont="1" applyBorder="1" applyAlignment="1" applyProtection="1">
      <alignment horizontal="center" wrapText="1"/>
      <protection locked="0"/>
    </xf>
    <xf numFmtId="0" fontId="13" fillId="0" borderId="14" xfId="0" applyFont="1" applyBorder="1" applyAlignment="1">
      <alignment horizontal="center"/>
    </xf>
    <xf numFmtId="0" fontId="10" fillId="0" borderId="42" xfId="0" applyFont="1" applyBorder="1" applyAlignment="1" applyProtection="1">
      <alignment horizontal="center"/>
      <protection locked="0"/>
    </xf>
    <xf numFmtId="0" fontId="1" fillId="0" borderId="0" xfId="0" quotePrefix="1" applyFont="1" applyAlignment="1"/>
    <xf numFmtId="0" fontId="3" fillId="0" borderId="0" xfId="0" applyFont="1" applyAlignment="1">
      <alignment horizontal="left"/>
    </xf>
    <xf numFmtId="0" fontId="74" fillId="0" borderId="0" xfId="0" applyFont="1"/>
    <xf numFmtId="0" fontId="0" fillId="0" borderId="0" xfId="0" applyBorder="1" applyAlignment="1">
      <alignment horizontal="center"/>
    </xf>
    <xf numFmtId="0" fontId="0" fillId="0" borderId="0" xfId="0" applyAlignment="1">
      <alignment horizontal="left"/>
    </xf>
    <xf numFmtId="0" fontId="63" fillId="26" borderId="0" xfId="0" applyFont="1" applyFill="1" applyAlignment="1">
      <alignment horizontal="center" vertical="center"/>
    </xf>
    <xf numFmtId="0" fontId="0" fillId="0" borderId="0" xfId="0" applyAlignment="1"/>
    <xf numFmtId="0" fontId="1" fillId="0" borderId="0" xfId="44" applyAlignment="1">
      <alignment horizontal="left"/>
    </xf>
    <xf numFmtId="0" fontId="1" fillId="0" borderId="0" xfId="44" applyFont="1" applyBorder="1" applyAlignment="1" applyProtection="1">
      <alignment horizontal="center"/>
    </xf>
    <xf numFmtId="0" fontId="1" fillId="0" borderId="0" xfId="44" applyFont="1" applyAlignment="1">
      <alignment horizontal="right"/>
    </xf>
    <xf numFmtId="0" fontId="1" fillId="0" borderId="0" xfId="44" applyFont="1" applyBorder="1" applyAlignment="1">
      <alignment horizontal="center"/>
    </xf>
    <xf numFmtId="0" fontId="10" fillId="0" borderId="0" xfId="44" applyFont="1" applyAlignment="1">
      <alignment horizontal="center"/>
    </xf>
    <xf numFmtId="0" fontId="3" fillId="0" borderId="0" xfId="44" applyFont="1" applyBorder="1" applyAlignment="1">
      <alignment horizontal="left" vertical="top"/>
    </xf>
    <xf numFmtId="0" fontId="1" fillId="0" borderId="0" xfId="44" applyFont="1" applyBorder="1" applyAlignment="1">
      <alignment horizontal="center" vertical="center"/>
    </xf>
    <xf numFmtId="0" fontId="1" fillId="0" borderId="12" xfId="44" applyFont="1" applyBorder="1" applyAlignment="1"/>
    <xf numFmtId="0" fontId="1" fillId="0" borderId="12" xfId="0" applyFont="1" applyFill="1" applyBorder="1" applyAlignment="1" applyProtection="1">
      <alignment horizontal="center"/>
    </xf>
    <xf numFmtId="0" fontId="13" fillId="31" borderId="12" xfId="0" applyFont="1" applyFill="1" applyBorder="1" applyAlignment="1">
      <alignment horizontal="center"/>
    </xf>
    <xf numFmtId="0" fontId="10" fillId="0" borderId="12" xfId="44" applyFont="1" applyBorder="1" applyAlignment="1" applyProtection="1">
      <alignment horizontal="center"/>
    </xf>
    <xf numFmtId="0" fontId="10" fillId="0" borderId="14" xfId="44" applyFont="1" applyFill="1" applyBorder="1" applyAlignment="1">
      <alignment horizontal="center" wrapText="1"/>
    </xf>
    <xf numFmtId="0" fontId="1" fillId="0" borderId="12" xfId="44" applyFont="1" applyBorder="1" applyAlignment="1">
      <alignment horizontal="center"/>
    </xf>
    <xf numFmtId="0" fontId="1" fillId="0" borderId="27" xfId="44" applyFont="1" applyFill="1" applyBorder="1" applyAlignment="1">
      <alignment horizontal="right"/>
    </xf>
    <xf numFmtId="0" fontId="1" fillId="0" borderId="20" xfId="44" applyFont="1" applyBorder="1" applyAlignment="1">
      <alignment horizontal="left"/>
    </xf>
    <xf numFmtId="0" fontId="1" fillId="0" borderId="38" xfId="44" applyFont="1" applyBorder="1" applyAlignment="1">
      <alignment horizontal="center" vertical="center"/>
    </xf>
    <xf numFmtId="0" fontId="10" fillId="0" borderId="0" xfId="0" applyFont="1" applyBorder="1" applyAlignment="1" applyProtection="1">
      <alignment horizontal="center"/>
    </xf>
    <xf numFmtId="0" fontId="2" fillId="0" borderId="0" xfId="44" applyFont="1" applyBorder="1" applyAlignment="1" applyProtection="1">
      <alignment horizontal="left" wrapText="1"/>
    </xf>
    <xf numFmtId="0" fontId="5" fillId="0" borderId="44" xfId="0" applyFont="1" applyBorder="1" applyAlignment="1" applyProtection="1">
      <alignment horizontal="center" vertical="center" wrapText="1"/>
    </xf>
    <xf numFmtId="0" fontId="1" fillId="0" borderId="48" xfId="0" applyFont="1" applyBorder="1" applyAlignment="1" applyProtection="1">
      <alignment horizontal="center" vertical="center" wrapText="1"/>
    </xf>
    <xf numFmtId="0" fontId="1" fillId="0" borderId="49" xfId="0" applyFont="1" applyBorder="1" applyAlignment="1" applyProtection="1">
      <alignment horizontal="center" textRotation="90"/>
    </xf>
    <xf numFmtId="0" fontId="3" fillId="0" borderId="48" xfId="0" applyFont="1" applyBorder="1" applyAlignment="1" applyProtection="1">
      <alignment horizontal="left"/>
    </xf>
    <xf numFmtId="0" fontId="1" fillId="0" borderId="50" xfId="0" applyFont="1" applyBorder="1" applyAlignment="1" applyProtection="1">
      <alignment horizontal="center"/>
    </xf>
    <xf numFmtId="0" fontId="1" fillId="0" borderId="51" xfId="0" applyFont="1" applyBorder="1" applyAlignment="1" applyProtection="1">
      <alignment horizontal="left" indent="1"/>
    </xf>
    <xf numFmtId="164" fontId="1" fillId="0" borderId="49" xfId="0" applyNumberFormat="1" applyFont="1" applyBorder="1" applyAlignment="1" applyProtection="1">
      <alignment horizontal="center"/>
      <protection locked="0"/>
    </xf>
    <xf numFmtId="164" fontId="1" fillId="0" borderId="50" xfId="0" applyNumberFormat="1" applyFont="1" applyBorder="1" applyAlignment="1" applyProtection="1">
      <alignment horizontal="center"/>
    </xf>
    <xf numFmtId="0" fontId="3" fillId="0" borderId="52" xfId="0" applyFont="1" applyBorder="1" applyAlignment="1" applyProtection="1">
      <alignment horizontal="left"/>
    </xf>
    <xf numFmtId="164" fontId="1" fillId="0" borderId="53" xfId="0" applyNumberFormat="1" applyFont="1" applyBorder="1" applyAlignment="1" applyProtection="1">
      <alignment horizontal="center"/>
    </xf>
    <xf numFmtId="0" fontId="1" fillId="0" borderId="54" xfId="0" applyFont="1" applyBorder="1" applyAlignment="1" applyProtection="1">
      <alignment horizontal="left" indent="1"/>
    </xf>
    <xf numFmtId="164" fontId="1" fillId="0" borderId="55" xfId="0" applyNumberFormat="1" applyFont="1" applyBorder="1" applyAlignment="1" applyProtection="1">
      <alignment horizontal="center"/>
    </xf>
    <xf numFmtId="0" fontId="1" fillId="0" borderId="48" xfId="0" applyFont="1" applyBorder="1" applyAlignment="1" applyProtection="1">
      <alignment horizontal="left" indent="2"/>
    </xf>
    <xf numFmtId="0" fontId="1" fillId="0" borderId="48" xfId="0" applyFont="1" applyBorder="1" applyAlignment="1" applyProtection="1">
      <alignment horizontal="left" indent="1"/>
    </xf>
    <xf numFmtId="164" fontId="1" fillId="0" borderId="56" xfId="0" applyNumberFormat="1" applyFont="1" applyBorder="1" applyAlignment="1" applyProtection="1">
      <alignment horizontal="center"/>
      <protection locked="0"/>
    </xf>
    <xf numFmtId="0" fontId="1" fillId="0" borderId="57" xfId="0" applyFont="1" applyBorder="1" applyAlignment="1" applyProtection="1">
      <alignment horizontal="left" indent="1"/>
    </xf>
    <xf numFmtId="164" fontId="1" fillId="0" borderId="58" xfId="0" applyNumberFormat="1" applyFont="1" applyBorder="1" applyAlignment="1" applyProtection="1">
      <alignment horizontal="center"/>
      <protection locked="0"/>
    </xf>
    <xf numFmtId="0" fontId="1" fillId="0" borderId="59" xfId="0" applyFont="1" applyBorder="1" applyAlignment="1" applyProtection="1">
      <alignment horizontal="left" indent="1"/>
    </xf>
    <xf numFmtId="0" fontId="3" fillId="0" borderId="60" xfId="0" applyFont="1" applyBorder="1" applyAlignment="1" applyProtection="1">
      <alignment horizontal="center"/>
    </xf>
    <xf numFmtId="164" fontId="1" fillId="0" borderId="61" xfId="0" applyNumberFormat="1" applyFont="1" applyBorder="1" applyAlignment="1" applyProtection="1">
      <alignment horizontal="center"/>
      <protection locked="0"/>
    </xf>
    <xf numFmtId="164" fontId="1" fillId="0" borderId="62" xfId="0" applyNumberFormat="1" applyFont="1" applyBorder="1" applyAlignment="1" applyProtection="1">
      <alignment horizontal="center"/>
      <protection locked="0"/>
    </xf>
    <xf numFmtId="164" fontId="1" fillId="0" borderId="63" xfId="0" applyNumberFormat="1" applyFont="1" applyBorder="1" applyAlignment="1" applyProtection="1">
      <alignment horizontal="center"/>
      <protection locked="0"/>
    </xf>
    <xf numFmtId="0" fontId="0" fillId="0" borderId="0" xfId="0" applyBorder="1" applyAlignment="1">
      <alignment horizontal="center"/>
    </xf>
    <xf numFmtId="0" fontId="1" fillId="0" borderId="17" xfId="0" applyFont="1" applyBorder="1" applyAlignment="1"/>
    <xf numFmtId="0" fontId="3" fillId="0" borderId="0" xfId="44" applyFont="1" applyBorder="1" applyAlignment="1">
      <alignment horizontal="left"/>
    </xf>
    <xf numFmtId="0" fontId="3" fillId="0" borderId="15" xfId="44" applyFont="1" applyBorder="1" applyAlignment="1">
      <alignment horizontal="left"/>
    </xf>
    <xf numFmtId="0" fontId="1" fillId="0" borderId="11" xfId="44" applyFont="1" applyBorder="1" applyAlignment="1">
      <alignment horizontal="left"/>
    </xf>
    <xf numFmtId="0" fontId="1" fillId="0" borderId="12" xfId="44" applyFont="1" applyBorder="1" applyAlignment="1"/>
    <xf numFmtId="0" fontId="1" fillId="0" borderId="22" xfId="44" applyFont="1" applyBorder="1" applyAlignment="1"/>
    <xf numFmtId="0" fontId="1" fillId="0" borderId="17" xfId="44" applyFont="1" applyBorder="1" applyAlignment="1"/>
    <xf numFmtId="0" fontId="0" fillId="0" borderId="22" xfId="0" applyBorder="1" applyAlignment="1" applyProtection="1">
      <alignment horizontal="left"/>
    </xf>
    <xf numFmtId="0" fontId="0" fillId="0" borderId="18" xfId="0" applyBorder="1" applyAlignment="1" applyProtection="1">
      <alignment horizontal="left"/>
    </xf>
    <xf numFmtId="0" fontId="3" fillId="0" borderId="0" xfId="0" applyFont="1" applyBorder="1" applyAlignment="1" applyProtection="1">
      <alignment horizontal="center"/>
    </xf>
    <xf numFmtId="0" fontId="3" fillId="0" borderId="14" xfId="0" applyFont="1" applyBorder="1" applyAlignment="1" applyProtection="1">
      <alignment horizontal="center"/>
    </xf>
    <xf numFmtId="0" fontId="3" fillId="0" borderId="0" xfId="0" applyFont="1" applyBorder="1" applyAlignment="1" applyProtection="1"/>
    <xf numFmtId="0" fontId="1" fillId="0" borderId="0" xfId="44" applyFont="1" applyBorder="1" applyAlignment="1">
      <alignment horizontal="center"/>
    </xf>
    <xf numFmtId="0" fontId="1" fillId="0" borderId="12" xfId="44" applyFont="1" applyBorder="1" applyAlignment="1"/>
    <xf numFmtId="0" fontId="3" fillId="0" borderId="0" xfId="44" applyFont="1" applyFill="1" applyBorder="1" applyAlignment="1">
      <alignment horizontal="center" vertical="center"/>
    </xf>
    <xf numFmtId="0" fontId="1" fillId="0" borderId="0" xfId="44" applyFont="1" applyFill="1" applyBorder="1" applyAlignment="1">
      <alignment horizontal="center" vertical="center"/>
    </xf>
    <xf numFmtId="0" fontId="1" fillId="0" borderId="22" xfId="44" applyFont="1" applyBorder="1" applyAlignment="1"/>
    <xf numFmtId="0" fontId="1" fillId="0" borderId="17" xfId="44" applyFont="1" applyBorder="1" applyAlignment="1"/>
    <xf numFmtId="0" fontId="3" fillId="0" borderId="0" xfId="44" applyFont="1" applyBorder="1" applyAlignment="1">
      <alignment horizontal="left"/>
    </xf>
    <xf numFmtId="0" fontId="3" fillId="0" borderId="15" xfId="44" applyFont="1" applyBorder="1" applyAlignment="1">
      <alignment horizontal="left"/>
    </xf>
    <xf numFmtId="0" fontId="3" fillId="0" borderId="21" xfId="44" applyFont="1" applyFill="1" applyBorder="1" applyAlignment="1">
      <alignment horizontal="left"/>
    </xf>
    <xf numFmtId="0" fontId="3" fillId="0" borderId="16" xfId="44" applyFont="1" applyFill="1" applyBorder="1" applyAlignment="1">
      <alignment horizontal="left"/>
    </xf>
    <xf numFmtId="0" fontId="1" fillId="0" borderId="19" xfId="44" applyFont="1" applyBorder="1" applyAlignment="1"/>
    <xf numFmtId="0" fontId="1" fillId="0" borderId="11" xfId="44" applyFont="1" applyBorder="1" applyAlignment="1">
      <alignment horizontal="left"/>
    </xf>
    <xf numFmtId="0" fontId="75" fillId="0" borderId="0" xfId="0" applyFont="1"/>
    <xf numFmtId="0" fontId="1" fillId="0" borderId="15" xfId="44" applyFont="1" applyBorder="1" applyAlignment="1"/>
    <xf numFmtId="0" fontId="3" fillId="0" borderId="11" xfId="44" applyFont="1" applyBorder="1" applyAlignment="1" applyProtection="1">
      <alignment horizontal="center"/>
    </xf>
    <xf numFmtId="0" fontId="3" fillId="0" borderId="15" xfId="44" applyFont="1" applyBorder="1" applyAlignment="1" applyProtection="1">
      <alignment horizontal="center"/>
    </xf>
    <xf numFmtId="0" fontId="3" fillId="0" borderId="0" xfId="0" applyFont="1" applyAlignment="1">
      <alignment horizontal="left"/>
    </xf>
    <xf numFmtId="0" fontId="3" fillId="0" borderId="32" xfId="0" applyFont="1" applyBorder="1" applyAlignment="1">
      <alignment horizontal="left"/>
    </xf>
    <xf numFmtId="0" fontId="0" fillId="28" borderId="33" xfId="0" applyFill="1" applyBorder="1" applyAlignment="1" applyProtection="1">
      <protection locked="0"/>
    </xf>
    <xf numFmtId="0" fontId="0" fillId="28" borderId="34" xfId="0" applyFill="1" applyBorder="1" applyAlignment="1" applyProtection="1">
      <protection locked="0"/>
    </xf>
    <xf numFmtId="0" fontId="0" fillId="28" borderId="35" xfId="0" applyFill="1" applyBorder="1" applyAlignment="1" applyProtection="1">
      <protection locked="0"/>
    </xf>
    <xf numFmtId="0" fontId="0" fillId="0" borderId="0" xfId="0" applyAlignment="1">
      <alignment horizontal="left" vertical="top" wrapText="1"/>
    </xf>
    <xf numFmtId="0" fontId="0" fillId="0" borderId="0" xfId="0" applyAlignment="1" applyProtection="1">
      <alignment horizontal="left" wrapText="1"/>
    </xf>
    <xf numFmtId="0" fontId="1" fillId="0" borderId="0" xfId="0" applyFont="1" applyAlignment="1">
      <alignment horizontal="left" vertical="top" wrapText="1"/>
    </xf>
    <xf numFmtId="0" fontId="0" fillId="0" borderId="0" xfId="0" applyAlignment="1" applyProtection="1">
      <alignment horizontal="left" vertical="top" wrapText="1"/>
    </xf>
    <xf numFmtId="0" fontId="0" fillId="0" borderId="0" xfId="0" applyAlignment="1">
      <alignment horizontal="left" wrapText="1"/>
    </xf>
    <xf numFmtId="0" fontId="11" fillId="0" borderId="0" xfId="35" applyAlignment="1" applyProtection="1">
      <alignment horizontal="left" wrapText="1"/>
    </xf>
    <xf numFmtId="0" fontId="0" fillId="0" borderId="0" xfId="0" quotePrefix="1" applyAlignment="1">
      <alignment wrapText="1"/>
    </xf>
    <xf numFmtId="0" fontId="0" fillId="0" borderId="0" xfId="0" applyAlignment="1">
      <alignment wrapText="1"/>
    </xf>
    <xf numFmtId="0" fontId="1" fillId="0" borderId="0" xfId="0" quotePrefix="1" applyFont="1" applyAlignment="1">
      <alignment wrapText="1"/>
    </xf>
    <xf numFmtId="0" fontId="1" fillId="0" borderId="0" xfId="0" applyFont="1" applyAlignment="1">
      <alignment horizontal="left" wrapText="1"/>
    </xf>
    <xf numFmtId="0" fontId="9" fillId="0" borderId="0" xfId="0" applyFont="1" applyAlignment="1">
      <alignment horizontal="left"/>
    </xf>
    <xf numFmtId="0" fontId="11" fillId="0" borderId="0" xfId="35" applyAlignment="1" applyProtection="1">
      <alignment horizontal="left" vertical="top" wrapText="1"/>
    </xf>
    <xf numFmtId="0" fontId="0" fillId="0" borderId="0" xfId="0" quotePrefix="1" applyAlignment="1">
      <alignment horizontal="left"/>
    </xf>
    <xf numFmtId="0" fontId="11" fillId="0" borderId="0" xfId="35" applyAlignment="1" applyProtection="1">
      <alignment horizontal="left" vertical="top"/>
    </xf>
    <xf numFmtId="0" fontId="0" fillId="0" borderId="0" xfId="0" applyAlignment="1">
      <alignment horizontal="left" vertical="top"/>
    </xf>
    <xf numFmtId="14" fontId="16" fillId="26" borderId="36" xfId="0" applyNumberFormat="1" applyFont="1" applyFill="1" applyBorder="1" applyAlignment="1" applyProtection="1">
      <alignment horizontal="left" textRotation="90"/>
    </xf>
    <xf numFmtId="0" fontId="16" fillId="26" borderId="36" xfId="0" applyFont="1" applyFill="1" applyBorder="1" applyAlignment="1" applyProtection="1">
      <alignment horizontal="left" textRotation="90"/>
    </xf>
    <xf numFmtId="0" fontId="16" fillId="26" borderId="37" xfId="0" applyFont="1" applyFill="1" applyBorder="1" applyAlignment="1" applyProtection="1">
      <alignment horizontal="left" textRotation="90"/>
    </xf>
    <xf numFmtId="0" fontId="3" fillId="0" borderId="0" xfId="0" applyFont="1" applyAlignment="1">
      <alignment horizontal="center"/>
    </xf>
    <xf numFmtId="0" fontId="3" fillId="0" borderId="0" xfId="0" applyFont="1" applyAlignment="1" applyProtection="1">
      <alignment horizontal="center"/>
    </xf>
    <xf numFmtId="0" fontId="23" fillId="0" borderId="13" xfId="0" applyFont="1" applyBorder="1" applyAlignment="1" applyProtection="1">
      <alignment horizontal="center" textRotation="90"/>
    </xf>
    <xf numFmtId="0" fontId="23" fillId="0" borderId="38" xfId="0" applyFont="1" applyBorder="1" applyAlignment="1" applyProtection="1">
      <alignment horizontal="center" textRotation="90"/>
    </xf>
    <xf numFmtId="0" fontId="23" fillId="0" borderId="19" xfId="0" applyFont="1" applyBorder="1" applyAlignment="1" applyProtection="1">
      <alignment horizontal="center" textRotation="90"/>
    </xf>
    <xf numFmtId="0" fontId="0" fillId="0" borderId="22" xfId="0" applyBorder="1" applyAlignment="1" applyProtection="1">
      <alignment horizontal="left"/>
    </xf>
    <xf numFmtId="0" fontId="0" fillId="0" borderId="18" xfId="0" applyBorder="1" applyAlignment="1" applyProtection="1">
      <alignment horizontal="left"/>
    </xf>
    <xf numFmtId="0" fontId="0" fillId="0" borderId="0" xfId="0" applyBorder="1" applyAlignment="1">
      <alignment horizontal="left"/>
    </xf>
    <xf numFmtId="0" fontId="0" fillId="0" borderId="10" xfId="0" applyBorder="1" applyAlignment="1">
      <alignment horizontal="left"/>
    </xf>
    <xf numFmtId="0" fontId="0" fillId="0" borderId="12" xfId="0" applyBorder="1" applyAlignment="1" applyProtection="1">
      <alignment horizontal="left"/>
    </xf>
    <xf numFmtId="0" fontId="3" fillId="0" borderId="0" xfId="0" applyFont="1" applyBorder="1" applyAlignment="1" applyProtection="1">
      <alignment horizontal="center"/>
    </xf>
    <xf numFmtId="0" fontId="0" fillId="0" borderId="0" xfId="0" applyBorder="1" applyAlignment="1">
      <alignment horizontal="center"/>
    </xf>
    <xf numFmtId="0" fontId="0" fillId="0" borderId="10" xfId="0" applyBorder="1" applyAlignment="1">
      <alignment horizontal="center"/>
    </xf>
    <xf numFmtId="0" fontId="12" fillId="0" borderId="15" xfId="0" applyFont="1" applyBorder="1" applyAlignment="1">
      <alignment horizontal="right"/>
    </xf>
    <xf numFmtId="0" fontId="12" fillId="0" borderId="11" xfId="0" applyFont="1" applyBorder="1" applyAlignment="1">
      <alignment horizontal="right"/>
    </xf>
    <xf numFmtId="0" fontId="12" fillId="0" borderId="17" xfId="0" applyFont="1" applyBorder="1" applyAlignment="1">
      <alignment horizontal="right"/>
    </xf>
    <xf numFmtId="0" fontId="10" fillId="0" borderId="15" xfId="0" applyFont="1" applyBorder="1" applyAlignment="1" applyProtection="1">
      <alignment horizontal="right"/>
    </xf>
    <xf numFmtId="0" fontId="10" fillId="0" borderId="0" xfId="0" applyFont="1" applyBorder="1" applyAlignment="1" applyProtection="1">
      <alignment horizontal="right"/>
    </xf>
    <xf numFmtId="0" fontId="1" fillId="0" borderId="0" xfId="44" applyBorder="1" applyAlignment="1">
      <alignment wrapText="1"/>
    </xf>
    <xf numFmtId="44" fontId="1" fillId="0" borderId="38" xfId="28" applyFont="1" applyFill="1" applyBorder="1" applyAlignment="1" applyProtection="1">
      <alignment horizontal="center" vertical="center" textRotation="90" wrapText="1"/>
    </xf>
    <xf numFmtId="44" fontId="1" fillId="0" borderId="19" xfId="28" applyFont="1" applyFill="1" applyBorder="1" applyAlignment="1" applyProtection="1">
      <alignment horizontal="center" vertical="center" textRotation="90" wrapText="1"/>
    </xf>
    <xf numFmtId="0" fontId="5" fillId="0" borderId="0" xfId="0" applyFont="1" applyBorder="1" applyAlignment="1" applyProtection="1">
      <alignment horizontal="center" vertical="center"/>
    </xf>
    <xf numFmtId="0" fontId="0" fillId="0" borderId="10" xfId="0" applyBorder="1" applyAlignment="1">
      <alignment horizontal="center" vertical="center"/>
    </xf>
    <xf numFmtId="0" fontId="10" fillId="0" borderId="0" xfId="0" applyFont="1" applyBorder="1" applyAlignment="1" applyProtection="1">
      <alignment horizontal="center" vertical="top"/>
    </xf>
    <xf numFmtId="0" fontId="10" fillId="0" borderId="10" xfId="0" applyFont="1" applyBorder="1" applyAlignment="1" applyProtection="1">
      <alignment horizontal="center" vertical="top"/>
    </xf>
    <xf numFmtId="0" fontId="19" fillId="27" borderId="0" xfId="0" applyFont="1" applyFill="1" applyBorder="1" applyAlignment="1" applyProtection="1">
      <alignment horizontal="left" vertical="center"/>
    </xf>
    <xf numFmtId="0" fontId="1" fillId="0" borderId="17" xfId="0" applyFont="1" applyBorder="1" applyAlignment="1"/>
    <xf numFmtId="0" fontId="0" fillId="0" borderId="17" xfId="0" applyBorder="1" applyAlignment="1"/>
    <xf numFmtId="0" fontId="0" fillId="0" borderId="0" xfId="0" applyBorder="1" applyAlignment="1" applyProtection="1">
      <alignment horizontal="center" vertical="center"/>
    </xf>
    <xf numFmtId="0" fontId="0" fillId="0" borderId="0" xfId="0" applyAlignment="1">
      <alignment horizontal="center" vertical="center"/>
    </xf>
    <xf numFmtId="0" fontId="55" fillId="0" borderId="0" xfId="0" applyFont="1" applyBorder="1" applyAlignment="1">
      <alignment horizontal="left"/>
    </xf>
    <xf numFmtId="0" fontId="0" fillId="0" borderId="0" xfId="0" applyAlignment="1">
      <alignment horizontal="left"/>
    </xf>
    <xf numFmtId="0" fontId="62" fillId="26" borderId="23" xfId="0" applyFont="1" applyFill="1" applyBorder="1" applyAlignment="1">
      <alignment horizontal="center" vertical="center"/>
    </xf>
    <xf numFmtId="0" fontId="62" fillId="26" borderId="0" xfId="0" applyFont="1" applyFill="1" applyBorder="1" applyAlignment="1">
      <alignment horizontal="center" vertical="center"/>
    </xf>
    <xf numFmtId="0" fontId="19" fillId="24" borderId="0" xfId="0" applyFont="1" applyFill="1" applyBorder="1" applyAlignment="1">
      <alignment horizontal="left" vertical="center"/>
    </xf>
    <xf numFmtId="0" fontId="0" fillId="0" borderId="23" xfId="0" applyBorder="1" applyAlignment="1">
      <alignment horizontal="center" vertical="center"/>
    </xf>
    <xf numFmtId="0" fontId="0" fillId="0" borderId="0" xfId="0" applyBorder="1" applyAlignment="1">
      <alignment horizontal="center" vertical="center"/>
    </xf>
    <xf numFmtId="0" fontId="1" fillId="0" borderId="23" xfId="0" applyFont="1" applyFill="1" applyBorder="1" applyAlignment="1">
      <alignment horizontal="center" vertical="center"/>
    </xf>
    <xf numFmtId="0" fontId="1" fillId="0" borderId="0" xfId="0" applyFont="1" applyBorder="1" applyAlignment="1">
      <alignment horizontal="center" vertical="center"/>
    </xf>
    <xf numFmtId="0" fontId="1" fillId="0" borderId="10" xfId="0" applyFont="1" applyBorder="1" applyAlignment="1">
      <alignment horizontal="center" vertical="center"/>
    </xf>
    <xf numFmtId="0" fontId="3" fillId="0" borderId="0" xfId="0" applyFont="1" applyBorder="1" applyAlignment="1">
      <alignment horizontal="center"/>
    </xf>
    <xf numFmtId="0" fontId="3" fillId="0" borderId="0" xfId="0" applyFont="1" applyAlignment="1" applyProtection="1">
      <alignment horizontal="left"/>
    </xf>
    <xf numFmtId="0" fontId="27" fillId="0" borderId="0" xfId="44" applyFont="1" applyAlignment="1" applyProtection="1">
      <alignment horizontal="left" vertical="center" wrapText="1"/>
    </xf>
    <xf numFmtId="0" fontId="1" fillId="0" borderId="0" xfId="44" applyAlignment="1">
      <alignment horizontal="left" vertical="center" wrapText="1"/>
    </xf>
    <xf numFmtId="0" fontId="55" fillId="0" borderId="0" xfId="44" applyFont="1" applyBorder="1" applyAlignment="1">
      <alignment horizontal="left"/>
    </xf>
    <xf numFmtId="0" fontId="1" fillId="0" borderId="0" xfId="44" applyAlignment="1">
      <alignment horizontal="left"/>
    </xf>
    <xf numFmtId="0" fontId="15" fillId="29" borderId="0" xfId="44" applyFont="1" applyFill="1" applyBorder="1" applyAlignment="1" applyProtection="1">
      <alignment horizontal="left" vertical="center"/>
    </xf>
    <xf numFmtId="0" fontId="55" fillId="0" borderId="0" xfId="44" applyFont="1" applyBorder="1" applyAlignment="1">
      <alignment horizontal="center"/>
    </xf>
    <xf numFmtId="0" fontId="1" fillId="0" borderId="0" xfId="44" applyFont="1" applyBorder="1" applyAlignment="1" applyProtection="1">
      <alignment horizontal="center"/>
    </xf>
    <xf numFmtId="0" fontId="1" fillId="0" borderId="10" xfId="44" applyFont="1" applyBorder="1" applyAlignment="1" applyProtection="1">
      <alignment horizontal="center"/>
    </xf>
    <xf numFmtId="0" fontId="1" fillId="0" borderId="0" xfId="44" applyFont="1" applyFill="1" applyBorder="1" applyAlignment="1" applyProtection="1">
      <alignment horizontal="center" vertical="top"/>
    </xf>
    <xf numFmtId="0" fontId="1" fillId="0" borderId="10" xfId="44" applyFont="1" applyFill="1" applyBorder="1" applyAlignment="1" applyProtection="1">
      <alignment horizontal="center" vertical="top"/>
    </xf>
    <xf numFmtId="0" fontId="3" fillId="0" borderId="0" xfId="0" applyFont="1" applyBorder="1" applyAlignment="1" applyProtection="1">
      <alignment horizontal="left"/>
    </xf>
    <xf numFmtId="0" fontId="0" fillId="0" borderId="0" xfId="0" applyAlignment="1" applyProtection="1">
      <alignment horizontal="left"/>
    </xf>
    <xf numFmtId="0" fontId="4" fillId="0" borderId="0" xfId="0" applyFont="1" applyFill="1" applyBorder="1" applyAlignment="1" applyProtection="1">
      <alignment horizontal="center" vertical="top"/>
    </xf>
    <xf numFmtId="0" fontId="4" fillId="0" borderId="10" xfId="0" applyFont="1" applyFill="1" applyBorder="1" applyAlignment="1" applyProtection="1">
      <alignment horizontal="center" vertical="top"/>
    </xf>
    <xf numFmtId="0" fontId="4" fillId="0" borderId="0" xfId="0" applyFont="1" applyBorder="1" applyAlignment="1" applyProtection="1">
      <alignment horizontal="center"/>
    </xf>
    <xf numFmtId="0" fontId="4" fillId="0" borderId="10" xfId="0" applyFont="1" applyBorder="1" applyAlignment="1" applyProtection="1">
      <alignment horizontal="center"/>
    </xf>
    <xf numFmtId="0" fontId="11" fillId="0" borderId="17" xfId="35" applyBorder="1" applyAlignment="1" applyProtection="1">
      <alignment horizontal="left"/>
    </xf>
    <xf numFmtId="0" fontId="11" fillId="0" borderId="17" xfId="35" applyBorder="1" applyAlignment="1" applyProtection="1">
      <alignment horizontal="left"/>
      <protection locked="0"/>
    </xf>
    <xf numFmtId="0" fontId="11" fillId="0" borderId="11" xfId="35" applyBorder="1" applyAlignment="1" applyProtection="1">
      <alignment horizontal="center"/>
    </xf>
    <xf numFmtId="0" fontId="11" fillId="0" borderId="41" xfId="35" applyBorder="1" applyAlignment="1" applyProtection="1">
      <alignment horizontal="center"/>
    </xf>
    <xf numFmtId="0" fontId="1" fillId="0" borderId="0" xfId="44" applyBorder="1" applyAlignment="1" applyProtection="1">
      <alignment horizontal="left"/>
    </xf>
    <xf numFmtId="0" fontId="1" fillId="0" borderId="10" xfId="44" applyBorder="1" applyAlignment="1" applyProtection="1">
      <alignment horizontal="left"/>
    </xf>
    <xf numFmtId="0" fontId="1" fillId="0" borderId="15" xfId="44" applyFont="1" applyBorder="1" applyAlignment="1" applyProtection="1">
      <alignment horizontal="center"/>
    </xf>
    <xf numFmtId="0" fontId="1" fillId="0" borderId="16" xfId="44" applyFont="1" applyBorder="1" applyAlignment="1" applyProtection="1">
      <alignment horizontal="center"/>
    </xf>
    <xf numFmtId="0" fontId="7" fillId="0" borderId="11" xfId="44" applyFont="1" applyBorder="1" applyAlignment="1" applyProtection="1">
      <alignment horizontal="left" wrapText="1"/>
    </xf>
    <xf numFmtId="0" fontId="2" fillId="0" borderId="11" xfId="44" applyFont="1" applyBorder="1" applyAlignment="1" applyProtection="1">
      <alignment horizontal="left" wrapText="1"/>
    </xf>
    <xf numFmtId="0" fontId="1" fillId="0" borderId="0" xfId="44" applyFont="1" applyAlignment="1">
      <alignment horizontal="right"/>
    </xf>
    <xf numFmtId="0" fontId="6" fillId="0" borderId="0" xfId="44" applyFont="1" applyAlignment="1">
      <alignment horizontal="right"/>
    </xf>
    <xf numFmtId="0" fontId="1" fillId="0" borderId="0" xfId="44" applyFont="1" applyBorder="1" applyAlignment="1">
      <alignment horizontal="center"/>
    </xf>
    <xf numFmtId="0" fontId="10" fillId="0" borderId="0" xfId="44" applyFont="1" applyAlignment="1">
      <alignment horizontal="center"/>
    </xf>
    <xf numFmtId="0" fontId="10" fillId="0" borderId="10" xfId="44" applyFont="1" applyBorder="1" applyAlignment="1"/>
    <xf numFmtId="0" fontId="11" fillId="0" borderId="0" xfId="35" applyBorder="1" applyAlignment="1" applyProtection="1">
      <alignment horizontal="left"/>
    </xf>
    <xf numFmtId="0" fontId="23" fillId="0" borderId="45" xfId="0" applyFont="1" applyBorder="1" applyAlignment="1" applyProtection="1">
      <alignment horizontal="center" textRotation="90"/>
    </xf>
    <xf numFmtId="0" fontId="23" fillId="0" borderId="46" xfId="0" applyFont="1" applyBorder="1" applyAlignment="1" applyProtection="1">
      <alignment horizontal="center" textRotation="90"/>
    </xf>
    <xf numFmtId="0" fontId="23" fillId="0" borderId="47" xfId="0" applyFont="1" applyBorder="1" applyAlignment="1" applyProtection="1">
      <alignment horizontal="center" textRotation="90"/>
    </xf>
    <xf numFmtId="0" fontId="3" fillId="0" borderId="0" xfId="44" applyFont="1" applyBorder="1" applyAlignment="1">
      <alignment horizontal="left"/>
    </xf>
    <xf numFmtId="0" fontId="3" fillId="0" borderId="15" xfId="44" applyFont="1" applyBorder="1" applyAlignment="1">
      <alignment horizontal="left"/>
    </xf>
    <xf numFmtId="0" fontId="57" fillId="25" borderId="22" xfId="44" applyFont="1" applyFill="1" applyBorder="1" applyAlignment="1">
      <alignment horizontal="left"/>
    </xf>
    <xf numFmtId="0" fontId="58" fillId="0" borderId="17" xfId="44" applyFont="1" applyBorder="1" applyAlignment="1"/>
    <xf numFmtId="0" fontId="58" fillId="0" borderId="18" xfId="44" applyFont="1" applyBorder="1" applyAlignment="1"/>
    <xf numFmtId="0" fontId="5" fillId="25" borderId="22" xfId="44" applyFont="1" applyFill="1" applyBorder="1" applyAlignment="1">
      <alignment horizontal="center" vertical="center"/>
    </xf>
    <xf numFmtId="0" fontId="1" fillId="0" borderId="17" xfId="44" applyBorder="1" applyAlignment="1"/>
    <xf numFmtId="0" fontId="1" fillId="0" borderId="18" xfId="44" applyBorder="1" applyAlignment="1"/>
    <xf numFmtId="0" fontId="5" fillId="25" borderId="17" xfId="44" applyFont="1" applyFill="1" applyBorder="1" applyAlignment="1">
      <alignment horizontal="center" vertical="center"/>
    </xf>
    <xf numFmtId="0" fontId="5" fillId="25" borderId="18" xfId="44" applyFont="1" applyFill="1" applyBorder="1" applyAlignment="1">
      <alignment horizontal="center" vertical="center"/>
    </xf>
    <xf numFmtId="0" fontId="1" fillId="0" borderId="17" xfId="44" applyFont="1" applyBorder="1" applyAlignment="1">
      <alignment horizontal="left"/>
    </xf>
    <xf numFmtId="0" fontId="1" fillId="0" borderId="18" xfId="44" applyFont="1" applyBorder="1" applyAlignment="1">
      <alignment horizontal="left"/>
    </xf>
    <xf numFmtId="0" fontId="1" fillId="0" borderId="11" xfId="44" applyFont="1" applyBorder="1" applyAlignment="1">
      <alignment horizontal="left"/>
    </xf>
    <xf numFmtId="0" fontId="1" fillId="0" borderId="27" xfId="44" applyFont="1" applyBorder="1" applyAlignment="1">
      <alignment horizontal="left"/>
    </xf>
    <xf numFmtId="0" fontId="3" fillId="25" borderId="22" xfId="44" applyFont="1" applyFill="1" applyBorder="1" applyAlignment="1">
      <alignment horizontal="left" vertical="top"/>
    </xf>
    <xf numFmtId="0" fontId="3" fillId="25" borderId="17" xfId="44" applyFont="1" applyFill="1" applyBorder="1" applyAlignment="1">
      <alignment horizontal="left" vertical="top"/>
    </xf>
    <xf numFmtId="0" fontId="3" fillId="25" borderId="18" xfId="44" applyFont="1" applyFill="1" applyBorder="1" applyAlignment="1">
      <alignment horizontal="left" vertical="top"/>
    </xf>
    <xf numFmtId="0" fontId="1" fillId="0" borderId="15" xfId="44" applyFont="1" applyBorder="1" applyAlignment="1">
      <alignment horizontal="left"/>
    </xf>
    <xf numFmtId="0" fontId="1" fillId="0" borderId="16" xfId="44" applyFont="1" applyBorder="1" applyAlignment="1">
      <alignment horizontal="left"/>
    </xf>
    <xf numFmtId="0" fontId="3" fillId="0" borderId="10" xfId="44" applyFont="1" applyFill="1" applyBorder="1" applyAlignment="1">
      <alignment horizontal="left"/>
    </xf>
    <xf numFmtId="0" fontId="3" fillId="0" borderId="39" xfId="44" applyFont="1" applyFill="1" applyBorder="1" applyAlignment="1">
      <alignment horizontal="left"/>
    </xf>
    <xf numFmtId="0" fontId="18" fillId="25" borderId="22" xfId="44" applyFont="1" applyFill="1" applyBorder="1" applyAlignment="1">
      <alignment horizontal="left"/>
    </xf>
    <xf numFmtId="0" fontId="18" fillId="25" borderId="17" xfId="44" applyFont="1" applyFill="1" applyBorder="1" applyAlignment="1">
      <alignment horizontal="left"/>
    </xf>
    <xf numFmtId="0" fontId="18" fillId="25" borderId="18" xfId="44" applyFont="1" applyFill="1" applyBorder="1" applyAlignment="1">
      <alignment horizontal="left"/>
    </xf>
    <xf numFmtId="0" fontId="5" fillId="25" borderId="0" xfId="44" applyFont="1" applyFill="1" applyBorder="1" applyAlignment="1">
      <alignment horizontal="center" vertical="center"/>
    </xf>
    <xf numFmtId="0" fontId="1" fillId="0" borderId="0" xfId="44" applyBorder="1" applyAlignment="1"/>
    <xf numFmtId="0" fontId="3" fillId="0" borderId="11" xfId="44" applyFont="1" applyBorder="1" applyAlignment="1">
      <alignment horizontal="left"/>
    </xf>
    <xf numFmtId="0" fontId="1" fillId="0" borderId="12" xfId="44" applyFont="1" applyBorder="1" applyAlignment="1"/>
    <xf numFmtId="0" fontId="1" fillId="0" borderId="19" xfId="44" applyFont="1" applyBorder="1" applyAlignment="1"/>
    <xf numFmtId="0" fontId="1" fillId="0" borderId="17" xfId="44" applyBorder="1" applyAlignment="1">
      <alignment horizontal="center" vertical="center"/>
    </xf>
    <xf numFmtId="0" fontId="1" fillId="0" borderId="18" xfId="44" applyBorder="1" applyAlignment="1">
      <alignment horizontal="center" vertical="center"/>
    </xf>
    <xf numFmtId="0" fontId="1" fillId="0" borderId="22" xfId="44" applyFont="1" applyBorder="1" applyAlignment="1"/>
    <xf numFmtId="0" fontId="1" fillId="0" borderId="18" xfId="44" applyFont="1" applyBorder="1" applyAlignment="1"/>
    <xf numFmtId="0" fontId="3" fillId="25" borderId="22" xfId="44" applyFont="1" applyFill="1" applyBorder="1" applyAlignment="1">
      <alignment horizontal="center" vertical="top"/>
    </xf>
    <xf numFmtId="0" fontId="3" fillId="25" borderId="17" xfId="44" applyFont="1" applyFill="1" applyBorder="1" applyAlignment="1">
      <alignment horizontal="center" vertical="top"/>
    </xf>
    <xf numFmtId="0" fontId="3" fillId="25" borderId="18" xfId="44" applyFont="1" applyFill="1" applyBorder="1" applyAlignment="1">
      <alignment horizontal="center" vertical="top"/>
    </xf>
    <xf numFmtId="0" fontId="3" fillId="0" borderId="21" xfId="44" applyFont="1" applyFill="1" applyBorder="1" applyAlignment="1">
      <alignment horizontal="left"/>
    </xf>
    <xf numFmtId="0" fontId="3" fillId="0" borderId="16" xfId="44" applyFont="1" applyFill="1" applyBorder="1" applyAlignment="1">
      <alignment horizontal="left"/>
    </xf>
    <xf numFmtId="0" fontId="3" fillId="0" borderId="21" xfId="44" applyFont="1" applyBorder="1" applyAlignment="1">
      <alignment horizontal="left" vertical="top"/>
    </xf>
    <xf numFmtId="0" fontId="3" fillId="0" borderId="15" xfId="44" applyFont="1" applyBorder="1" applyAlignment="1">
      <alignment horizontal="left" vertical="top"/>
    </xf>
    <xf numFmtId="0" fontId="3" fillId="0" borderId="16" xfId="44" applyFont="1" applyBorder="1" applyAlignment="1">
      <alignment horizontal="left" vertical="top"/>
    </xf>
    <xf numFmtId="0" fontId="10" fillId="0" borderId="12" xfId="44" applyFont="1" applyBorder="1" applyAlignment="1" applyProtection="1">
      <alignment horizontal="left"/>
    </xf>
    <xf numFmtId="0" fontId="3" fillId="0" borderId="23" xfId="44" applyFont="1" applyBorder="1" applyAlignment="1">
      <alignment horizontal="left" vertical="top"/>
    </xf>
    <xf numFmtId="0" fontId="3" fillId="0" borderId="0" xfId="44" applyFont="1" applyBorder="1" applyAlignment="1">
      <alignment horizontal="left" vertical="top"/>
    </xf>
    <xf numFmtId="0" fontId="3" fillId="0" borderId="10" xfId="44" applyFont="1" applyBorder="1" applyAlignment="1">
      <alignment horizontal="left" vertical="top"/>
    </xf>
    <xf numFmtId="0" fontId="3" fillId="25" borderId="22" xfId="44" applyFont="1" applyFill="1" applyBorder="1" applyAlignment="1">
      <alignment horizontal="center" vertical="center"/>
    </xf>
    <xf numFmtId="0" fontId="3" fillId="25" borderId="17" xfId="44" applyFont="1" applyFill="1" applyBorder="1" applyAlignment="1">
      <alignment horizontal="center" vertical="center"/>
    </xf>
    <xf numFmtId="0" fontId="3" fillId="25" borderId="18" xfId="44" applyFont="1" applyFill="1" applyBorder="1" applyAlignment="1">
      <alignment horizontal="center" vertical="center"/>
    </xf>
    <xf numFmtId="0" fontId="1" fillId="0" borderId="21" xfId="44" applyFont="1" applyBorder="1" applyAlignment="1"/>
    <xf numFmtId="0" fontId="1" fillId="0" borderId="16" xfId="44" applyFont="1" applyBorder="1" applyAlignment="1"/>
    <xf numFmtId="0" fontId="3" fillId="0" borderId="22" xfId="44" applyFont="1" applyFill="1" applyBorder="1" applyAlignment="1">
      <alignment horizontal="left"/>
    </xf>
    <xf numFmtId="0" fontId="3" fillId="0" borderId="18" xfId="44" applyFont="1" applyFill="1" applyBorder="1" applyAlignment="1">
      <alignment horizontal="left"/>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30">
    <dxf>
      <font>
        <b/>
        <i val="0"/>
        <color auto="1"/>
      </font>
      <fill>
        <patternFill>
          <bgColor rgb="FF00B050"/>
        </patternFill>
      </fill>
    </dxf>
    <dxf>
      <font>
        <b/>
        <i val="0"/>
        <color auto="1"/>
      </font>
      <fill>
        <patternFill>
          <bgColor rgb="FF00B050"/>
        </patternFill>
      </fill>
    </dxf>
    <dxf>
      <font>
        <b/>
        <i val="0"/>
        <color auto="1"/>
      </font>
      <fill>
        <patternFill>
          <bgColor rgb="FF00B050"/>
        </patternFill>
      </fill>
    </dxf>
    <dxf>
      <font>
        <b/>
        <i val="0"/>
        <color auto="1"/>
      </font>
      <fill>
        <patternFill>
          <bgColor rgb="FF00B050"/>
        </patternFill>
      </fill>
    </dxf>
    <dxf>
      <font>
        <b/>
        <i val="0"/>
        <color auto="1"/>
      </font>
      <fill>
        <patternFill>
          <bgColor rgb="FF00B050"/>
        </patternFill>
      </fill>
    </dxf>
    <dxf>
      <font>
        <b/>
        <i val="0"/>
        <color auto="1"/>
      </font>
      <fill>
        <patternFill>
          <bgColor rgb="FF00B050"/>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EAEAEA"/>
    </indexed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jpe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_rels/drawing2.xml.rels><?xml version="1.0" encoding="UTF-8" standalone="yes"?>
<Relationships xmlns="http://schemas.openxmlformats.org/package/2006/relationships"><Relationship Id="rId8" Type="http://schemas.openxmlformats.org/officeDocument/2006/relationships/image" Target="../media/image37.png"/><Relationship Id="rId3" Type="http://schemas.openxmlformats.org/officeDocument/2006/relationships/image" Target="../media/image32.jpeg"/><Relationship Id="rId7" Type="http://schemas.openxmlformats.org/officeDocument/2006/relationships/image" Target="../media/image36.png"/><Relationship Id="rId12" Type="http://schemas.openxmlformats.org/officeDocument/2006/relationships/image" Target="../media/image41.jpeg"/><Relationship Id="rId2" Type="http://schemas.openxmlformats.org/officeDocument/2006/relationships/image" Target="../media/image31.jpeg"/><Relationship Id="rId1" Type="http://schemas.openxmlformats.org/officeDocument/2006/relationships/image" Target="../media/image30.jpg"/><Relationship Id="rId6" Type="http://schemas.openxmlformats.org/officeDocument/2006/relationships/image" Target="../media/image35.png"/><Relationship Id="rId11" Type="http://schemas.openxmlformats.org/officeDocument/2006/relationships/image" Target="../media/image40.jpeg"/><Relationship Id="rId5" Type="http://schemas.openxmlformats.org/officeDocument/2006/relationships/image" Target="../media/image34.png"/><Relationship Id="rId10" Type="http://schemas.openxmlformats.org/officeDocument/2006/relationships/image" Target="../media/image39.png"/><Relationship Id="rId4" Type="http://schemas.openxmlformats.org/officeDocument/2006/relationships/image" Target="../media/image33.png"/><Relationship Id="rId9" Type="http://schemas.openxmlformats.org/officeDocument/2006/relationships/image" Target="../media/image38.png"/></Relationships>
</file>

<file path=xl/drawings/_rels/drawing3.xml.rels><?xml version="1.0" encoding="UTF-8" standalone="yes"?>
<Relationships xmlns="http://schemas.openxmlformats.org/package/2006/relationships"><Relationship Id="rId8" Type="http://schemas.openxmlformats.org/officeDocument/2006/relationships/image" Target="../media/image49.jpeg"/><Relationship Id="rId3" Type="http://schemas.openxmlformats.org/officeDocument/2006/relationships/image" Target="../media/image44.jpg"/><Relationship Id="rId7" Type="http://schemas.openxmlformats.org/officeDocument/2006/relationships/image" Target="../media/image48.jpeg"/><Relationship Id="rId2" Type="http://schemas.openxmlformats.org/officeDocument/2006/relationships/image" Target="../media/image43.jpg"/><Relationship Id="rId1" Type="http://schemas.openxmlformats.org/officeDocument/2006/relationships/image" Target="../media/image42.jpeg"/><Relationship Id="rId6" Type="http://schemas.openxmlformats.org/officeDocument/2006/relationships/image" Target="../media/image47.jpg"/><Relationship Id="rId5" Type="http://schemas.openxmlformats.org/officeDocument/2006/relationships/image" Target="../media/image46.jpg"/><Relationship Id="rId4" Type="http://schemas.openxmlformats.org/officeDocument/2006/relationships/image" Target="../media/image45.jpg"/><Relationship Id="rId9" Type="http://schemas.openxmlformats.org/officeDocument/2006/relationships/image" Target="../media/image50.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2.jpeg"/></Relationships>
</file>

<file path=xl/drawings/drawing1.xml><?xml version="1.0" encoding="utf-8"?>
<xdr:wsDr xmlns:xdr="http://schemas.openxmlformats.org/drawingml/2006/spreadsheetDrawing" xmlns:a="http://schemas.openxmlformats.org/drawingml/2006/main">
  <xdr:twoCellAnchor editAs="oneCell">
    <xdr:from>
      <xdr:col>0</xdr:col>
      <xdr:colOff>104775</xdr:colOff>
      <xdr:row>6</xdr:row>
      <xdr:rowOff>38100</xdr:rowOff>
    </xdr:from>
    <xdr:to>
      <xdr:col>0</xdr:col>
      <xdr:colOff>952618</xdr:colOff>
      <xdr:row>13</xdr:row>
      <xdr:rowOff>9679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775" y="1104900"/>
          <a:ext cx="847843" cy="1105054"/>
        </a:xfrm>
        <a:prstGeom prst="rect">
          <a:avLst/>
        </a:prstGeom>
      </xdr:spPr>
    </xdr:pic>
    <xdr:clientData/>
  </xdr:twoCellAnchor>
  <xdr:twoCellAnchor editAs="oneCell">
    <xdr:from>
      <xdr:col>0</xdr:col>
      <xdr:colOff>104775</xdr:colOff>
      <xdr:row>29</xdr:row>
      <xdr:rowOff>76200</xdr:rowOff>
    </xdr:from>
    <xdr:to>
      <xdr:col>1</xdr:col>
      <xdr:colOff>38225</xdr:colOff>
      <xdr:row>36</xdr:row>
      <xdr:rowOff>57306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 y="4762500"/>
          <a:ext cx="895475" cy="1114581"/>
        </a:xfrm>
        <a:prstGeom prst="rect">
          <a:avLst/>
        </a:prstGeom>
      </xdr:spPr>
    </xdr:pic>
    <xdr:clientData/>
  </xdr:twoCellAnchor>
  <xdr:twoCellAnchor editAs="oneCell">
    <xdr:from>
      <xdr:col>0</xdr:col>
      <xdr:colOff>76200</xdr:colOff>
      <xdr:row>52</xdr:row>
      <xdr:rowOff>123825</xdr:rowOff>
    </xdr:from>
    <xdr:to>
      <xdr:col>0</xdr:col>
      <xdr:colOff>933570</xdr:colOff>
      <xdr:row>59</xdr:row>
      <xdr:rowOff>123983</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6200" y="8429625"/>
          <a:ext cx="857370" cy="1133633"/>
        </a:xfrm>
        <a:prstGeom prst="rect">
          <a:avLst/>
        </a:prstGeom>
      </xdr:spPr>
    </xdr:pic>
    <xdr:clientData/>
  </xdr:twoCellAnchor>
  <xdr:twoCellAnchor editAs="oneCell">
    <xdr:from>
      <xdr:col>0</xdr:col>
      <xdr:colOff>95250</xdr:colOff>
      <xdr:row>75</xdr:row>
      <xdr:rowOff>57150</xdr:rowOff>
    </xdr:from>
    <xdr:to>
      <xdr:col>1</xdr:col>
      <xdr:colOff>19174</xdr:colOff>
      <xdr:row>82</xdr:row>
      <xdr:rowOff>66835</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5250" y="11982450"/>
          <a:ext cx="885949" cy="1143160"/>
        </a:xfrm>
        <a:prstGeom prst="rect">
          <a:avLst/>
        </a:prstGeom>
      </xdr:spPr>
    </xdr:pic>
    <xdr:clientData/>
  </xdr:twoCellAnchor>
  <xdr:twoCellAnchor editAs="oneCell">
    <xdr:from>
      <xdr:col>0</xdr:col>
      <xdr:colOff>171450</xdr:colOff>
      <xdr:row>97</xdr:row>
      <xdr:rowOff>171450</xdr:rowOff>
    </xdr:from>
    <xdr:to>
      <xdr:col>1</xdr:col>
      <xdr:colOff>57268</xdr:colOff>
      <xdr:row>105</xdr:row>
      <xdr:rowOff>19214</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71450" y="15525750"/>
          <a:ext cx="847843" cy="1171739"/>
        </a:xfrm>
        <a:prstGeom prst="rect">
          <a:avLst/>
        </a:prstGeom>
      </xdr:spPr>
    </xdr:pic>
    <xdr:clientData/>
  </xdr:twoCellAnchor>
  <xdr:twoCellAnchor editAs="oneCell">
    <xdr:from>
      <xdr:col>0</xdr:col>
      <xdr:colOff>76200</xdr:colOff>
      <xdr:row>122</xdr:row>
      <xdr:rowOff>47625</xdr:rowOff>
    </xdr:from>
    <xdr:to>
      <xdr:col>0</xdr:col>
      <xdr:colOff>933570</xdr:colOff>
      <xdr:row>129</xdr:row>
      <xdr:rowOff>19204</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6200" y="19440525"/>
          <a:ext cx="857370" cy="1105054"/>
        </a:xfrm>
        <a:prstGeom prst="rect">
          <a:avLst/>
        </a:prstGeom>
      </xdr:spPr>
    </xdr:pic>
    <xdr:clientData/>
  </xdr:twoCellAnchor>
  <xdr:twoCellAnchor editAs="oneCell">
    <xdr:from>
      <xdr:col>0</xdr:col>
      <xdr:colOff>85725</xdr:colOff>
      <xdr:row>145</xdr:row>
      <xdr:rowOff>85725</xdr:rowOff>
    </xdr:from>
    <xdr:to>
      <xdr:col>0</xdr:col>
      <xdr:colOff>933568</xdr:colOff>
      <xdr:row>152</xdr:row>
      <xdr:rowOff>76357</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5725" y="23098125"/>
          <a:ext cx="847843" cy="1124107"/>
        </a:xfrm>
        <a:prstGeom prst="rect">
          <a:avLst/>
        </a:prstGeom>
      </xdr:spPr>
    </xdr:pic>
    <xdr:clientData/>
  </xdr:twoCellAnchor>
  <xdr:twoCellAnchor editAs="oneCell">
    <xdr:from>
      <xdr:col>0</xdr:col>
      <xdr:colOff>76200</xdr:colOff>
      <xdr:row>168</xdr:row>
      <xdr:rowOff>47625</xdr:rowOff>
    </xdr:from>
    <xdr:to>
      <xdr:col>1</xdr:col>
      <xdr:colOff>124</xdr:colOff>
      <xdr:row>175</xdr:row>
      <xdr:rowOff>19204</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6200" y="26679525"/>
          <a:ext cx="885949" cy="1105054"/>
        </a:xfrm>
        <a:prstGeom prst="rect">
          <a:avLst/>
        </a:prstGeom>
      </xdr:spPr>
    </xdr:pic>
    <xdr:clientData/>
  </xdr:twoCellAnchor>
  <xdr:twoCellAnchor editAs="oneCell">
    <xdr:from>
      <xdr:col>0</xdr:col>
      <xdr:colOff>19050</xdr:colOff>
      <xdr:row>191</xdr:row>
      <xdr:rowOff>85725</xdr:rowOff>
    </xdr:from>
    <xdr:to>
      <xdr:col>0</xdr:col>
      <xdr:colOff>876420</xdr:colOff>
      <xdr:row>198</xdr:row>
      <xdr:rowOff>47778</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9050" y="30337125"/>
          <a:ext cx="857370" cy="1095528"/>
        </a:xfrm>
        <a:prstGeom prst="rect">
          <a:avLst/>
        </a:prstGeom>
      </xdr:spPr>
    </xdr:pic>
    <xdr:clientData/>
  </xdr:twoCellAnchor>
  <xdr:twoCellAnchor editAs="oneCell">
    <xdr:from>
      <xdr:col>0</xdr:col>
      <xdr:colOff>76200</xdr:colOff>
      <xdr:row>214</xdr:row>
      <xdr:rowOff>57150</xdr:rowOff>
    </xdr:from>
    <xdr:to>
      <xdr:col>0</xdr:col>
      <xdr:colOff>924043</xdr:colOff>
      <xdr:row>221</xdr:row>
      <xdr:rowOff>19203</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6200" y="33928050"/>
          <a:ext cx="847843" cy="1095528"/>
        </a:xfrm>
        <a:prstGeom prst="rect">
          <a:avLst/>
        </a:prstGeom>
      </xdr:spPr>
    </xdr:pic>
    <xdr:clientData/>
  </xdr:twoCellAnchor>
  <xdr:twoCellAnchor editAs="oneCell">
    <xdr:from>
      <xdr:col>0</xdr:col>
      <xdr:colOff>85725</xdr:colOff>
      <xdr:row>238</xdr:row>
      <xdr:rowOff>28575</xdr:rowOff>
    </xdr:from>
    <xdr:to>
      <xdr:col>0</xdr:col>
      <xdr:colOff>924042</xdr:colOff>
      <xdr:row>245</xdr:row>
      <xdr:rowOff>19207</xdr:rowOff>
    </xdr:to>
    <xdr:pic>
      <xdr:nvPicPr>
        <xdr:cNvPr id="12" name="Picture 11"/>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5725" y="37747575"/>
          <a:ext cx="838317" cy="1124107"/>
        </a:xfrm>
        <a:prstGeom prst="rect">
          <a:avLst/>
        </a:prstGeom>
      </xdr:spPr>
    </xdr:pic>
    <xdr:clientData/>
  </xdr:twoCellAnchor>
  <xdr:twoCellAnchor editAs="oneCell">
    <xdr:from>
      <xdr:col>0</xdr:col>
      <xdr:colOff>114300</xdr:colOff>
      <xdr:row>261</xdr:row>
      <xdr:rowOff>47625</xdr:rowOff>
    </xdr:from>
    <xdr:to>
      <xdr:col>0</xdr:col>
      <xdr:colOff>952617</xdr:colOff>
      <xdr:row>268</xdr:row>
      <xdr:rowOff>38257</xdr:rowOff>
    </xdr:to>
    <xdr:pic>
      <xdr:nvPicPr>
        <xdr:cNvPr id="13" name="Picture 12"/>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4300" y="41386125"/>
          <a:ext cx="838317" cy="1124107"/>
        </a:xfrm>
        <a:prstGeom prst="rect">
          <a:avLst/>
        </a:prstGeom>
      </xdr:spPr>
    </xdr:pic>
    <xdr:clientData/>
  </xdr:twoCellAnchor>
  <xdr:twoCellAnchor editAs="oneCell">
    <xdr:from>
      <xdr:col>0</xdr:col>
      <xdr:colOff>123825</xdr:colOff>
      <xdr:row>284</xdr:row>
      <xdr:rowOff>57150</xdr:rowOff>
    </xdr:from>
    <xdr:to>
      <xdr:col>1</xdr:col>
      <xdr:colOff>117</xdr:colOff>
      <xdr:row>291</xdr:row>
      <xdr:rowOff>47782</xdr:rowOff>
    </xdr:to>
    <xdr:pic>
      <xdr:nvPicPr>
        <xdr:cNvPr id="14" name="Picture 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3825" y="45015150"/>
          <a:ext cx="838317" cy="1124107"/>
        </a:xfrm>
        <a:prstGeom prst="rect">
          <a:avLst/>
        </a:prstGeom>
      </xdr:spPr>
    </xdr:pic>
    <xdr:clientData/>
  </xdr:twoCellAnchor>
  <xdr:twoCellAnchor editAs="oneCell">
    <xdr:from>
      <xdr:col>0</xdr:col>
      <xdr:colOff>142875</xdr:colOff>
      <xdr:row>307</xdr:row>
      <xdr:rowOff>0</xdr:rowOff>
    </xdr:from>
    <xdr:to>
      <xdr:col>1</xdr:col>
      <xdr:colOff>19167</xdr:colOff>
      <xdr:row>313</xdr:row>
      <xdr:rowOff>152557</xdr:rowOff>
    </xdr:to>
    <xdr:pic>
      <xdr:nvPicPr>
        <xdr:cNvPr id="15" name="Picture 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42875" y="48577500"/>
          <a:ext cx="838317" cy="1124107"/>
        </a:xfrm>
        <a:prstGeom prst="rect">
          <a:avLst/>
        </a:prstGeom>
      </xdr:spPr>
    </xdr:pic>
    <xdr:clientData/>
  </xdr:twoCellAnchor>
  <xdr:twoCellAnchor editAs="oneCell">
    <xdr:from>
      <xdr:col>0</xdr:col>
      <xdr:colOff>95250</xdr:colOff>
      <xdr:row>330</xdr:row>
      <xdr:rowOff>38100</xdr:rowOff>
    </xdr:from>
    <xdr:to>
      <xdr:col>0</xdr:col>
      <xdr:colOff>933567</xdr:colOff>
      <xdr:row>337</xdr:row>
      <xdr:rowOff>28732</xdr:rowOff>
    </xdr:to>
    <xdr:pic>
      <xdr:nvPicPr>
        <xdr:cNvPr id="16" name="Picture 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5250" y="52235100"/>
          <a:ext cx="838317" cy="1124107"/>
        </a:xfrm>
        <a:prstGeom prst="rect">
          <a:avLst/>
        </a:prstGeom>
      </xdr:spPr>
    </xdr:pic>
    <xdr:clientData/>
  </xdr:twoCellAnchor>
  <xdr:twoCellAnchor editAs="oneCell">
    <xdr:from>
      <xdr:col>0</xdr:col>
      <xdr:colOff>47625</xdr:colOff>
      <xdr:row>354</xdr:row>
      <xdr:rowOff>38100</xdr:rowOff>
    </xdr:from>
    <xdr:to>
      <xdr:col>0</xdr:col>
      <xdr:colOff>933574</xdr:colOff>
      <xdr:row>361</xdr:row>
      <xdr:rowOff>76364</xdr:rowOff>
    </xdr:to>
    <xdr:pic>
      <xdr:nvPicPr>
        <xdr:cNvPr id="17" name="Picture 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47625" y="56083200"/>
          <a:ext cx="885949" cy="1171739"/>
        </a:xfrm>
        <a:prstGeom prst="rect">
          <a:avLst/>
        </a:prstGeom>
      </xdr:spPr>
    </xdr:pic>
    <xdr:clientData/>
  </xdr:twoCellAnchor>
  <xdr:twoCellAnchor editAs="oneCell">
    <xdr:from>
      <xdr:col>0</xdr:col>
      <xdr:colOff>123825</xdr:colOff>
      <xdr:row>377</xdr:row>
      <xdr:rowOff>66675</xdr:rowOff>
    </xdr:from>
    <xdr:to>
      <xdr:col>1</xdr:col>
      <xdr:colOff>9643</xdr:colOff>
      <xdr:row>384</xdr:row>
      <xdr:rowOff>28728</xdr:rowOff>
    </xdr:to>
    <xdr:pic>
      <xdr:nvPicPr>
        <xdr:cNvPr id="18" name="Picture 17"/>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3825" y="59731275"/>
          <a:ext cx="847843" cy="1095528"/>
        </a:xfrm>
        <a:prstGeom prst="rect">
          <a:avLst/>
        </a:prstGeom>
      </xdr:spPr>
    </xdr:pic>
    <xdr:clientData/>
  </xdr:twoCellAnchor>
  <xdr:twoCellAnchor editAs="oneCell">
    <xdr:from>
      <xdr:col>0</xdr:col>
      <xdr:colOff>47625</xdr:colOff>
      <xdr:row>400</xdr:row>
      <xdr:rowOff>47625</xdr:rowOff>
    </xdr:from>
    <xdr:to>
      <xdr:col>0</xdr:col>
      <xdr:colOff>933574</xdr:colOff>
      <xdr:row>407</xdr:row>
      <xdr:rowOff>85889</xdr:rowOff>
    </xdr:to>
    <xdr:pic>
      <xdr:nvPicPr>
        <xdr:cNvPr id="19" name="Picture 18"/>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47625" y="63331725"/>
          <a:ext cx="885949" cy="1171739"/>
        </a:xfrm>
        <a:prstGeom prst="rect">
          <a:avLst/>
        </a:prstGeom>
      </xdr:spPr>
    </xdr:pic>
    <xdr:clientData/>
  </xdr:twoCellAnchor>
  <xdr:twoCellAnchor editAs="oneCell">
    <xdr:from>
      <xdr:col>0</xdr:col>
      <xdr:colOff>66675</xdr:colOff>
      <xdr:row>423</xdr:row>
      <xdr:rowOff>47625</xdr:rowOff>
    </xdr:from>
    <xdr:to>
      <xdr:col>1</xdr:col>
      <xdr:colOff>28704</xdr:colOff>
      <xdr:row>430</xdr:row>
      <xdr:rowOff>85889</xdr:rowOff>
    </xdr:to>
    <xdr:pic>
      <xdr:nvPicPr>
        <xdr:cNvPr id="20" name="Picture 19"/>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6675" y="66951225"/>
          <a:ext cx="924054" cy="1171739"/>
        </a:xfrm>
        <a:prstGeom prst="rect">
          <a:avLst/>
        </a:prstGeom>
      </xdr:spPr>
    </xdr:pic>
    <xdr:clientData/>
  </xdr:twoCellAnchor>
  <xdr:twoCellAnchor editAs="oneCell">
    <xdr:from>
      <xdr:col>0</xdr:col>
      <xdr:colOff>66675</xdr:colOff>
      <xdr:row>446</xdr:row>
      <xdr:rowOff>66675</xdr:rowOff>
    </xdr:from>
    <xdr:to>
      <xdr:col>0</xdr:col>
      <xdr:colOff>914518</xdr:colOff>
      <xdr:row>453</xdr:row>
      <xdr:rowOff>28728</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6675" y="70589775"/>
          <a:ext cx="847843" cy="1095528"/>
        </a:xfrm>
        <a:prstGeom prst="rect">
          <a:avLst/>
        </a:prstGeom>
      </xdr:spPr>
    </xdr:pic>
    <xdr:clientData/>
  </xdr:twoCellAnchor>
  <xdr:twoCellAnchor editAs="oneCell">
    <xdr:from>
      <xdr:col>0</xdr:col>
      <xdr:colOff>104775</xdr:colOff>
      <xdr:row>469</xdr:row>
      <xdr:rowOff>57150</xdr:rowOff>
    </xdr:from>
    <xdr:to>
      <xdr:col>1</xdr:col>
      <xdr:colOff>28575</xdr:colOff>
      <xdr:row>476</xdr:row>
      <xdr:rowOff>95250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4775" y="74199750"/>
          <a:ext cx="885825" cy="1171575"/>
        </a:xfrm>
        <a:prstGeom prst="rect">
          <a:avLst/>
        </a:prstGeom>
      </xdr:spPr>
    </xdr:pic>
    <xdr:clientData/>
  </xdr:twoCellAnchor>
  <xdr:twoCellAnchor editAs="oneCell">
    <xdr:from>
      <xdr:col>0</xdr:col>
      <xdr:colOff>85725</xdr:colOff>
      <xdr:row>492</xdr:row>
      <xdr:rowOff>66675</xdr:rowOff>
    </xdr:from>
    <xdr:to>
      <xdr:col>0</xdr:col>
      <xdr:colOff>933568</xdr:colOff>
      <xdr:row>499</xdr:row>
      <xdr:rowOff>47781</xdr:rowOff>
    </xdr:to>
    <xdr:pic>
      <xdr:nvPicPr>
        <xdr:cNvPr id="23" name="Picture 22"/>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5725" y="77828775"/>
          <a:ext cx="847843" cy="1114581"/>
        </a:xfrm>
        <a:prstGeom prst="rect">
          <a:avLst/>
        </a:prstGeom>
      </xdr:spPr>
    </xdr:pic>
    <xdr:clientData/>
  </xdr:twoCellAnchor>
  <xdr:twoCellAnchor editAs="oneCell">
    <xdr:from>
      <xdr:col>0</xdr:col>
      <xdr:colOff>47625</xdr:colOff>
      <xdr:row>516</xdr:row>
      <xdr:rowOff>57150</xdr:rowOff>
    </xdr:from>
    <xdr:to>
      <xdr:col>0</xdr:col>
      <xdr:colOff>952626</xdr:colOff>
      <xdr:row>523</xdr:row>
      <xdr:rowOff>95414</xdr:rowOff>
    </xdr:to>
    <xdr:pic>
      <xdr:nvPicPr>
        <xdr:cNvPr id="24" name="Picture 23"/>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47625" y="81667350"/>
          <a:ext cx="905001" cy="1171739"/>
        </a:xfrm>
        <a:prstGeom prst="rect">
          <a:avLst/>
        </a:prstGeom>
      </xdr:spPr>
    </xdr:pic>
    <xdr:clientData/>
  </xdr:twoCellAnchor>
  <xdr:twoCellAnchor editAs="oneCell">
    <xdr:from>
      <xdr:col>0</xdr:col>
      <xdr:colOff>95250</xdr:colOff>
      <xdr:row>539</xdr:row>
      <xdr:rowOff>28575</xdr:rowOff>
    </xdr:from>
    <xdr:to>
      <xdr:col>0</xdr:col>
      <xdr:colOff>943093</xdr:colOff>
      <xdr:row>546</xdr:row>
      <xdr:rowOff>38260</xdr:rowOff>
    </xdr:to>
    <xdr:pic>
      <xdr:nvPicPr>
        <xdr:cNvPr id="25" name="Picture 24"/>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95250" y="85258275"/>
          <a:ext cx="847843" cy="1143160"/>
        </a:xfrm>
        <a:prstGeom prst="rect">
          <a:avLst/>
        </a:prstGeom>
      </xdr:spPr>
    </xdr:pic>
    <xdr:clientData/>
  </xdr:twoCellAnchor>
  <xdr:twoCellAnchor editAs="oneCell">
    <xdr:from>
      <xdr:col>0</xdr:col>
      <xdr:colOff>95250</xdr:colOff>
      <xdr:row>562</xdr:row>
      <xdr:rowOff>85725</xdr:rowOff>
    </xdr:from>
    <xdr:to>
      <xdr:col>0</xdr:col>
      <xdr:colOff>952620</xdr:colOff>
      <xdr:row>569</xdr:row>
      <xdr:rowOff>114462</xdr:rowOff>
    </xdr:to>
    <xdr:pic>
      <xdr:nvPicPr>
        <xdr:cNvPr id="26" name="Picture 25"/>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95250" y="88934925"/>
          <a:ext cx="857370" cy="1162212"/>
        </a:xfrm>
        <a:prstGeom prst="rect">
          <a:avLst/>
        </a:prstGeom>
      </xdr:spPr>
    </xdr:pic>
    <xdr:clientData/>
  </xdr:twoCellAnchor>
  <xdr:twoCellAnchor editAs="oneCell">
    <xdr:from>
      <xdr:col>0</xdr:col>
      <xdr:colOff>47625</xdr:colOff>
      <xdr:row>586</xdr:row>
      <xdr:rowOff>95250</xdr:rowOff>
    </xdr:from>
    <xdr:to>
      <xdr:col>0</xdr:col>
      <xdr:colOff>933574</xdr:colOff>
      <xdr:row>593</xdr:row>
      <xdr:rowOff>152566</xdr:rowOff>
    </xdr:to>
    <xdr:pic>
      <xdr:nvPicPr>
        <xdr:cNvPr id="27" name="Picture 26"/>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47625" y="92792550"/>
          <a:ext cx="885949" cy="1190791"/>
        </a:xfrm>
        <a:prstGeom prst="rect">
          <a:avLst/>
        </a:prstGeom>
      </xdr:spPr>
    </xdr:pic>
    <xdr:clientData/>
  </xdr:twoCellAnchor>
  <xdr:twoCellAnchor editAs="oneCell">
    <xdr:from>
      <xdr:col>0</xdr:col>
      <xdr:colOff>76200</xdr:colOff>
      <xdr:row>599</xdr:row>
      <xdr:rowOff>142875</xdr:rowOff>
    </xdr:from>
    <xdr:to>
      <xdr:col>0</xdr:col>
      <xdr:colOff>952622</xdr:colOff>
      <xdr:row>606</xdr:row>
      <xdr:rowOff>152560</xdr:rowOff>
    </xdr:to>
    <xdr:pic>
      <xdr:nvPicPr>
        <xdr:cNvPr id="28" name="Picture 27"/>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6200" y="94840425"/>
          <a:ext cx="876422" cy="1143160"/>
        </a:xfrm>
        <a:prstGeom prst="rect">
          <a:avLst/>
        </a:prstGeom>
      </xdr:spPr>
    </xdr:pic>
    <xdr:clientData/>
  </xdr:twoCellAnchor>
  <xdr:twoCellAnchor editAs="oneCell">
    <xdr:from>
      <xdr:col>0</xdr:col>
      <xdr:colOff>114300</xdr:colOff>
      <xdr:row>613</xdr:row>
      <xdr:rowOff>9525</xdr:rowOff>
    </xdr:from>
    <xdr:to>
      <xdr:col>1</xdr:col>
      <xdr:colOff>9645</xdr:colOff>
      <xdr:row>620</xdr:row>
      <xdr:rowOff>47789</xdr:rowOff>
    </xdr:to>
    <xdr:pic>
      <xdr:nvPicPr>
        <xdr:cNvPr id="29" name="Picture 28"/>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14300" y="96869250"/>
          <a:ext cx="857370" cy="1171739"/>
        </a:xfrm>
        <a:prstGeom prst="rect">
          <a:avLst/>
        </a:prstGeom>
      </xdr:spPr>
    </xdr:pic>
    <xdr:clientData/>
  </xdr:twoCellAnchor>
  <xdr:twoCellAnchor editAs="oneCell">
    <xdr:from>
      <xdr:col>0</xdr:col>
      <xdr:colOff>0</xdr:colOff>
      <xdr:row>626</xdr:row>
      <xdr:rowOff>161924</xdr:rowOff>
    </xdr:from>
    <xdr:to>
      <xdr:col>0</xdr:col>
      <xdr:colOff>904876</xdr:colOff>
      <xdr:row>634</xdr:row>
      <xdr:rowOff>76199</xdr:rowOff>
    </xdr:to>
    <xdr:pic>
      <xdr:nvPicPr>
        <xdr:cNvPr id="32" name="Picture 31" descr="http://www.girlscoutshop.com/core/media/media.nl?id=832667&amp;c=317771&amp;h=8ceb69759a9579149bfd"/>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3386" r="11811"/>
        <a:stretch/>
      </xdr:blipFill>
      <xdr:spPr bwMode="auto">
        <a:xfrm>
          <a:off x="0" y="99088574"/>
          <a:ext cx="904876"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86</xdr:row>
      <xdr:rowOff>66675</xdr:rowOff>
    </xdr:from>
    <xdr:to>
      <xdr:col>0</xdr:col>
      <xdr:colOff>885825</xdr:colOff>
      <xdr:row>94</xdr:row>
      <xdr:rowOff>78011</xdr:rowOff>
    </xdr:to>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14601825"/>
          <a:ext cx="790575" cy="1306736"/>
        </a:xfrm>
        <a:prstGeom prst="rect">
          <a:avLst/>
        </a:prstGeom>
      </xdr:spPr>
    </xdr:pic>
    <xdr:clientData/>
  </xdr:twoCellAnchor>
  <xdr:twoCellAnchor editAs="oneCell">
    <xdr:from>
      <xdr:col>0</xdr:col>
      <xdr:colOff>85726</xdr:colOff>
      <xdr:row>80</xdr:row>
      <xdr:rowOff>38100</xdr:rowOff>
    </xdr:from>
    <xdr:to>
      <xdr:col>0</xdr:col>
      <xdr:colOff>619306</xdr:colOff>
      <xdr:row>85</xdr:row>
      <xdr:rowOff>140791</xdr:rowOff>
    </xdr:to>
    <xdr:pic>
      <xdr:nvPicPr>
        <xdr:cNvPr id="2"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1" y="13754100"/>
          <a:ext cx="533580" cy="88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676275</xdr:colOff>
      <xdr:row>77</xdr:row>
      <xdr:rowOff>95250</xdr:rowOff>
    </xdr:from>
    <xdr:to>
      <xdr:col>1</xdr:col>
      <xdr:colOff>190500</xdr:colOff>
      <xdr:row>82</xdr:row>
      <xdr:rowOff>147220</xdr:rowOff>
    </xdr:to>
    <xdr:pic>
      <xdr:nvPicPr>
        <xdr:cNvPr id="3" name="Picture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7250" y="13354050"/>
          <a:ext cx="476250" cy="7853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38100</xdr:colOff>
      <xdr:row>6</xdr:row>
      <xdr:rowOff>152400</xdr:rowOff>
    </xdr:from>
    <xdr:to>
      <xdr:col>1</xdr:col>
      <xdr:colOff>0</xdr:colOff>
      <xdr:row>9</xdr:row>
      <xdr:rowOff>152400</xdr:rowOff>
    </xdr:to>
    <xdr:pic>
      <xdr:nvPicPr>
        <xdr:cNvPr id="4"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9075" y="1343025"/>
          <a:ext cx="9239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17</xdr:row>
      <xdr:rowOff>85725</xdr:rowOff>
    </xdr:from>
    <xdr:to>
      <xdr:col>1</xdr:col>
      <xdr:colOff>19050</xdr:colOff>
      <xdr:row>22</xdr:row>
      <xdr:rowOff>28575</xdr:rowOff>
    </xdr:to>
    <xdr:pic>
      <xdr:nvPicPr>
        <xdr:cNvPr id="5" name="Picture 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00025" y="3114675"/>
          <a:ext cx="962025" cy="790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26</xdr:row>
      <xdr:rowOff>9525</xdr:rowOff>
    </xdr:from>
    <xdr:to>
      <xdr:col>1</xdr:col>
      <xdr:colOff>38100</xdr:colOff>
      <xdr:row>30</xdr:row>
      <xdr:rowOff>114300</xdr:rowOff>
    </xdr:to>
    <xdr:pic>
      <xdr:nvPicPr>
        <xdr:cNvPr id="6" name="Picture 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00025" y="4552950"/>
          <a:ext cx="9810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295275</xdr:colOff>
      <xdr:row>31</xdr:row>
      <xdr:rowOff>38100</xdr:rowOff>
    </xdr:from>
    <xdr:to>
      <xdr:col>0</xdr:col>
      <xdr:colOff>847725</xdr:colOff>
      <xdr:row>37</xdr:row>
      <xdr:rowOff>76200</xdr:rowOff>
    </xdr:to>
    <xdr:pic>
      <xdr:nvPicPr>
        <xdr:cNvPr id="7" name="Picture 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76250" y="5429250"/>
          <a:ext cx="55245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228600</xdr:colOff>
      <xdr:row>47</xdr:row>
      <xdr:rowOff>57150</xdr:rowOff>
    </xdr:from>
    <xdr:to>
      <xdr:col>0</xdr:col>
      <xdr:colOff>838200</xdr:colOff>
      <xdr:row>52</xdr:row>
      <xdr:rowOff>161925</xdr:rowOff>
    </xdr:to>
    <xdr:pic>
      <xdr:nvPicPr>
        <xdr:cNvPr id="8" name="Picture 2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09575" y="8305800"/>
          <a:ext cx="609600" cy="952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276225</xdr:colOff>
      <xdr:row>54</xdr:row>
      <xdr:rowOff>114300</xdr:rowOff>
    </xdr:from>
    <xdr:to>
      <xdr:col>0</xdr:col>
      <xdr:colOff>809625</xdr:colOff>
      <xdr:row>59</xdr:row>
      <xdr:rowOff>76200</xdr:rowOff>
    </xdr:to>
    <xdr:pic>
      <xdr:nvPicPr>
        <xdr:cNvPr id="9" name="Picture 2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57200" y="9553575"/>
          <a:ext cx="53340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41</xdr:row>
      <xdr:rowOff>76200</xdr:rowOff>
    </xdr:from>
    <xdr:to>
      <xdr:col>0</xdr:col>
      <xdr:colOff>828675</xdr:colOff>
      <xdr:row>46</xdr:row>
      <xdr:rowOff>85725</xdr:rowOff>
    </xdr:to>
    <xdr:pic>
      <xdr:nvPicPr>
        <xdr:cNvPr id="10" name="Picture 29"/>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19100" y="7296150"/>
          <a:ext cx="59055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209550</xdr:colOff>
      <xdr:row>61</xdr:row>
      <xdr:rowOff>180975</xdr:rowOff>
    </xdr:from>
    <xdr:to>
      <xdr:col>0</xdr:col>
      <xdr:colOff>866775</xdr:colOff>
      <xdr:row>68</xdr:row>
      <xdr:rowOff>19050</xdr:rowOff>
    </xdr:to>
    <xdr:pic>
      <xdr:nvPicPr>
        <xdr:cNvPr id="11" name="Picture 31"/>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390525" y="10648950"/>
          <a:ext cx="657225"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152401</xdr:colOff>
      <xdr:row>75</xdr:row>
      <xdr:rowOff>28575</xdr:rowOff>
    </xdr:from>
    <xdr:to>
      <xdr:col>0</xdr:col>
      <xdr:colOff>609601</xdr:colOff>
      <xdr:row>80</xdr:row>
      <xdr:rowOff>76933</xdr:rowOff>
    </xdr:to>
    <xdr:pic>
      <xdr:nvPicPr>
        <xdr:cNvPr id="12" name="Picture 1"/>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33376" y="13001625"/>
          <a:ext cx="457200" cy="791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40</xdr:row>
      <xdr:rowOff>38100</xdr:rowOff>
    </xdr:from>
    <xdr:to>
      <xdr:col>0</xdr:col>
      <xdr:colOff>790575</xdr:colOff>
      <xdr:row>44</xdr:row>
      <xdr:rowOff>38100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5229225"/>
          <a:ext cx="647700" cy="647700"/>
        </a:xfrm>
        <a:prstGeom prst="rect">
          <a:avLst/>
        </a:prstGeom>
      </xdr:spPr>
    </xdr:pic>
    <xdr:clientData/>
  </xdr:twoCellAnchor>
  <xdr:twoCellAnchor editAs="oneCell">
    <xdr:from>
      <xdr:col>0</xdr:col>
      <xdr:colOff>409578</xdr:colOff>
      <xdr:row>4</xdr:row>
      <xdr:rowOff>0</xdr:rowOff>
    </xdr:from>
    <xdr:to>
      <xdr:col>0</xdr:col>
      <xdr:colOff>733426</xdr:colOff>
      <xdr:row>8</xdr:row>
      <xdr:rowOff>84897</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9578" y="676275"/>
          <a:ext cx="323848" cy="751647"/>
        </a:xfrm>
        <a:prstGeom prst="rect">
          <a:avLst/>
        </a:prstGeom>
      </xdr:spPr>
    </xdr:pic>
    <xdr:clientData/>
  </xdr:twoCellAnchor>
  <xdr:twoCellAnchor editAs="oneCell">
    <xdr:from>
      <xdr:col>0</xdr:col>
      <xdr:colOff>104775</xdr:colOff>
      <xdr:row>8</xdr:row>
      <xdr:rowOff>57150</xdr:rowOff>
    </xdr:from>
    <xdr:to>
      <xdr:col>0</xdr:col>
      <xdr:colOff>971550</xdr:colOff>
      <xdr:row>10</xdr:row>
      <xdr:rowOff>42496</xdr:rowOff>
    </xdr:to>
    <xdr:pic>
      <xdr:nvPicPr>
        <xdr:cNvPr id="6" name="Picture 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75" y="1371600"/>
          <a:ext cx="866775" cy="328246"/>
        </a:xfrm>
        <a:prstGeom prst="rect">
          <a:avLst/>
        </a:prstGeom>
      </xdr:spPr>
    </xdr:pic>
    <xdr:clientData/>
  </xdr:twoCellAnchor>
  <xdr:twoCellAnchor editAs="oneCell">
    <xdr:from>
      <xdr:col>0</xdr:col>
      <xdr:colOff>101798</xdr:colOff>
      <xdr:row>11</xdr:row>
      <xdr:rowOff>38101</xdr:rowOff>
    </xdr:from>
    <xdr:to>
      <xdr:col>0</xdr:col>
      <xdr:colOff>962024</xdr:colOff>
      <xdr:row>13</xdr:row>
      <xdr:rowOff>38101</xdr:rowOff>
    </xdr:to>
    <xdr:pic>
      <xdr:nvPicPr>
        <xdr:cNvPr id="7" name="Pictur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798" y="1857376"/>
          <a:ext cx="860226" cy="323850"/>
        </a:xfrm>
        <a:prstGeom prst="rect">
          <a:avLst/>
        </a:prstGeom>
      </xdr:spPr>
    </xdr:pic>
    <xdr:clientData/>
  </xdr:twoCellAnchor>
  <xdr:twoCellAnchor editAs="oneCell">
    <xdr:from>
      <xdr:col>0</xdr:col>
      <xdr:colOff>104775</xdr:colOff>
      <xdr:row>15</xdr:row>
      <xdr:rowOff>19050</xdr:rowOff>
    </xdr:from>
    <xdr:to>
      <xdr:col>0</xdr:col>
      <xdr:colOff>942975</xdr:colOff>
      <xdr:row>17</xdr:row>
      <xdr:rowOff>0</xdr:rowOff>
    </xdr:to>
    <xdr:pic>
      <xdr:nvPicPr>
        <xdr:cNvPr id="8" name="Picture 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4775" y="2362200"/>
          <a:ext cx="838200" cy="304800"/>
        </a:xfrm>
        <a:prstGeom prst="rect">
          <a:avLst/>
        </a:prstGeom>
      </xdr:spPr>
    </xdr:pic>
    <xdr:clientData/>
  </xdr:twoCellAnchor>
  <xdr:twoCellAnchor editAs="oneCell">
    <xdr:from>
      <xdr:col>0</xdr:col>
      <xdr:colOff>0</xdr:colOff>
      <xdr:row>75</xdr:row>
      <xdr:rowOff>0</xdr:rowOff>
    </xdr:from>
    <xdr:to>
      <xdr:col>1</xdr:col>
      <xdr:colOff>0</xdr:colOff>
      <xdr:row>80</xdr:row>
      <xdr:rowOff>161925</xdr:rowOff>
    </xdr:to>
    <xdr:pic>
      <xdr:nvPicPr>
        <xdr:cNvPr id="10" name="Picture 9"/>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10382250"/>
          <a:ext cx="981075" cy="981075"/>
        </a:xfrm>
        <a:prstGeom prst="rect">
          <a:avLst/>
        </a:prstGeom>
      </xdr:spPr>
    </xdr:pic>
    <xdr:clientData/>
  </xdr:twoCellAnchor>
  <xdr:twoCellAnchor editAs="oneCell">
    <xdr:from>
      <xdr:col>0</xdr:col>
      <xdr:colOff>0</xdr:colOff>
      <xdr:row>61</xdr:row>
      <xdr:rowOff>0</xdr:rowOff>
    </xdr:from>
    <xdr:to>
      <xdr:col>0</xdr:col>
      <xdr:colOff>914400</xdr:colOff>
      <xdr:row>66</xdr:row>
      <xdr:rowOff>104775</xdr:rowOff>
    </xdr:to>
    <xdr:pic>
      <xdr:nvPicPr>
        <xdr:cNvPr id="11" name="il_fi" descr="http://store.girlscoutsnorcal.org/images/P/61431%20cadetteMy%20Promise%20My%20Faith%202%20lr.jpg"/>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0" y="9496425"/>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xdr:row>
      <xdr:rowOff>0</xdr:rowOff>
    </xdr:from>
    <xdr:to>
      <xdr:col>0</xdr:col>
      <xdr:colOff>914400</xdr:colOff>
      <xdr:row>59</xdr:row>
      <xdr:rowOff>85725</xdr:rowOff>
    </xdr:to>
    <xdr:pic>
      <xdr:nvPicPr>
        <xdr:cNvPr id="12" name="il_fi" descr="http://store.girlscoutsnorcal.org/images/P/61430%20cadette%20my%20promise%20my%20faith%20hr.jpg"/>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0" y="83439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xdr:row>
      <xdr:rowOff>0</xdr:rowOff>
    </xdr:from>
    <xdr:to>
      <xdr:col>0</xdr:col>
      <xdr:colOff>914400</xdr:colOff>
      <xdr:row>73</xdr:row>
      <xdr:rowOff>95250</xdr:rowOff>
    </xdr:to>
    <xdr:pic>
      <xdr:nvPicPr>
        <xdr:cNvPr id="13" name="il_fi" descr="http://images.nitrosell.com/product_images/5/1171/61432%20cadettemy%20promiaw%20my%20faITH%203%20hr.jpg"/>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10639425"/>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6</xdr:row>
      <xdr:rowOff>0</xdr:rowOff>
    </xdr:from>
    <xdr:ext cx="1276350" cy="495300"/>
    <xdr:pic>
      <xdr:nvPicPr>
        <xdr:cNvPr id="2" name="Picture 37" descr="Bridge to Girl Scout Senior patch"/>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71550"/>
          <a:ext cx="1276350"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6</xdr:row>
      <xdr:rowOff>76200</xdr:rowOff>
    </xdr:from>
    <xdr:to>
      <xdr:col>1</xdr:col>
      <xdr:colOff>0</xdr:colOff>
      <xdr:row>13</xdr:row>
      <xdr:rowOff>66675</xdr:rowOff>
    </xdr:to>
    <xdr:pic>
      <xdr:nvPicPr>
        <xdr:cNvPr id="2" name="Picture 13" descr="Girl Scout Silver Award. © GSUSA. All rights reserved."/>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66800"/>
          <a:ext cx="108585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trax.boy-scouts.net/faq.htm" TargetMode="External"/><Relationship Id="rId2" Type="http://schemas.openxmlformats.org/officeDocument/2006/relationships/hyperlink" Target="mailto:aedmunds@bellsouth.net" TargetMode="External"/><Relationship Id="rId1" Type="http://schemas.openxmlformats.org/officeDocument/2006/relationships/hyperlink" Target="mailto:aedmunds@bellsouth.net." TargetMode="External"/><Relationship Id="rId5" Type="http://schemas.openxmlformats.org/officeDocument/2006/relationships/printerSettings" Target="../printerSettings/printerSettings1.bin"/><Relationship Id="rId4" Type="http://schemas.openxmlformats.org/officeDocument/2006/relationships/hyperlink" Target="http://trax.boy-scouts.net/gstrax.ht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hyperlink" Target="http://www.girlscouts.org/cookies" TargetMode="External"/><Relationship Id="rId7" Type="http://schemas.openxmlformats.org/officeDocument/2006/relationships/comments" Target="../comments4.xml"/><Relationship Id="rId2" Type="http://schemas.openxmlformats.org/officeDocument/2006/relationships/hyperlink" Target="http://www.girlscouts.org/global_action_award" TargetMode="External"/><Relationship Id="rId1" Type="http://schemas.openxmlformats.org/officeDocument/2006/relationships/hyperlink" Target="http://www.girlscouts.org/world_thinking_day" TargetMode="External"/><Relationship Id="rId6" Type="http://schemas.openxmlformats.org/officeDocument/2006/relationships/vmlDrawing" Target="../drawings/vmlDrawing4.vml"/><Relationship Id="rId5" Type="http://schemas.openxmlformats.org/officeDocument/2006/relationships/drawing" Target="../drawings/drawing3.xml"/><Relationship Id="rId4"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girlscouts.org/program/highest_awards/silver_award.asp" TargetMode="External"/><Relationship Id="rId1" Type="http://schemas.openxmlformats.org/officeDocument/2006/relationships/hyperlink" Target="http://www.girlscouts.org/program/gs_central/insignia/highest_awards/pdf/silver-girls_01.pdf" TargetMode="External"/><Relationship Id="rId4"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I62"/>
  <sheetViews>
    <sheetView showGridLines="0" zoomScaleNormal="100" workbookViewId="0">
      <selection activeCell="F3" sqref="F3:H3"/>
    </sheetView>
  </sheetViews>
  <sheetFormatPr defaultRowHeight="12.75" x14ac:dyDescent="0.2"/>
  <cols>
    <col min="1" max="1" width="4.140625" customWidth="1"/>
    <col min="2" max="2" width="16.28515625" customWidth="1"/>
    <col min="3" max="3" width="8" customWidth="1"/>
    <col min="4" max="4" width="5.140625" customWidth="1"/>
    <col min="5" max="5" width="17.5703125" customWidth="1"/>
    <col min="9" max="9" width="12.28515625" customWidth="1"/>
  </cols>
  <sheetData>
    <row r="1" spans="1:9" x14ac:dyDescent="0.2">
      <c r="A1" s="60" t="s">
        <v>31</v>
      </c>
      <c r="B1" s="60"/>
      <c r="C1" s="60"/>
      <c r="D1" s="60"/>
      <c r="E1" s="60"/>
      <c r="F1" s="60"/>
      <c r="G1" s="60"/>
      <c r="H1" s="60"/>
      <c r="I1" s="60"/>
    </row>
    <row r="2" spans="1:9" ht="9" customHeight="1" thickBot="1" x14ac:dyDescent="0.25"/>
    <row r="3" spans="1:9" ht="13.5" thickBot="1" x14ac:dyDescent="0.25">
      <c r="A3" s="502" t="s">
        <v>54</v>
      </c>
      <c r="B3" s="502"/>
      <c r="C3" s="502"/>
      <c r="D3" s="502"/>
      <c r="E3" s="503"/>
      <c r="F3" s="504" t="s">
        <v>29</v>
      </c>
      <c r="G3" s="505"/>
      <c r="H3" s="506"/>
    </row>
    <row r="4" spans="1:9" ht="9" customHeight="1" thickBot="1" x14ac:dyDescent="0.25"/>
    <row r="5" spans="1:9" ht="13.5" thickBot="1" x14ac:dyDescent="0.25">
      <c r="A5" s="59" t="s">
        <v>55</v>
      </c>
      <c r="B5" s="59"/>
      <c r="C5" s="59"/>
      <c r="D5" s="59"/>
      <c r="E5" s="82"/>
      <c r="F5" s="175"/>
    </row>
    <row r="6" spans="1:9" ht="9" customHeight="1" x14ac:dyDescent="0.2"/>
    <row r="7" spans="1:9" x14ac:dyDescent="0.2">
      <c r="A7" s="74" t="s">
        <v>82</v>
      </c>
      <c r="B7" s="6"/>
      <c r="C7" s="6"/>
      <c r="D7" s="6"/>
      <c r="E7" s="6"/>
      <c r="F7" s="6"/>
      <c r="G7" s="6"/>
      <c r="H7" s="6"/>
      <c r="I7" s="6"/>
    </row>
    <row r="8" spans="1:9" ht="25.5" customHeight="1" x14ac:dyDescent="0.2">
      <c r="A8" s="6"/>
      <c r="B8" s="508" t="s">
        <v>83</v>
      </c>
      <c r="C8" s="508"/>
      <c r="D8" s="508"/>
      <c r="E8" s="508"/>
      <c r="F8" s="508"/>
      <c r="G8" s="508"/>
      <c r="H8" s="508"/>
      <c r="I8" s="508"/>
    </row>
    <row r="9" spans="1:9" ht="20.25" customHeight="1" x14ac:dyDescent="0.2">
      <c r="A9" s="54" t="s">
        <v>13</v>
      </c>
      <c r="B9" s="54"/>
      <c r="C9" s="54"/>
      <c r="D9" s="54"/>
      <c r="E9" s="54"/>
      <c r="F9" s="54"/>
      <c r="G9" s="54"/>
      <c r="H9" s="54"/>
      <c r="I9" s="54"/>
    </row>
    <row r="10" spans="1:9" ht="41.25" customHeight="1" x14ac:dyDescent="0.2">
      <c r="B10" s="509" t="s">
        <v>147</v>
      </c>
      <c r="C10" s="507"/>
      <c r="D10" s="507"/>
      <c r="E10" s="507"/>
      <c r="F10" s="507"/>
      <c r="G10" s="507"/>
      <c r="H10" s="507"/>
      <c r="I10" s="507"/>
    </row>
    <row r="11" spans="1:9" ht="20.25" customHeight="1" x14ac:dyDescent="0.2">
      <c r="A11" s="54" t="s">
        <v>52</v>
      </c>
      <c r="B11" s="54"/>
      <c r="C11" s="54"/>
      <c r="D11" s="54"/>
      <c r="E11" s="54"/>
      <c r="F11" s="54"/>
      <c r="G11" s="54"/>
      <c r="H11" s="54"/>
      <c r="I11" s="54"/>
    </row>
    <row r="12" spans="1:9" ht="25.5" customHeight="1" x14ac:dyDescent="0.2">
      <c r="B12" s="507" t="s">
        <v>49</v>
      </c>
      <c r="C12" s="507"/>
      <c r="D12" s="507"/>
      <c r="E12" s="507"/>
      <c r="F12" s="507"/>
      <c r="G12" s="507"/>
      <c r="H12" s="507"/>
      <c r="I12" s="507"/>
    </row>
    <row r="13" spans="1:9" ht="20.25" customHeight="1" x14ac:dyDescent="0.2">
      <c r="A13" s="54" t="s">
        <v>84</v>
      </c>
      <c r="B13" s="54"/>
      <c r="C13" s="54"/>
      <c r="D13" s="54"/>
      <c r="E13" s="54"/>
      <c r="F13" s="54"/>
      <c r="G13" s="54"/>
      <c r="H13" s="54"/>
      <c r="I13" s="54"/>
    </row>
    <row r="14" spans="1:9" ht="52.5" customHeight="1" x14ac:dyDescent="0.2">
      <c r="B14" s="507" t="s">
        <v>85</v>
      </c>
      <c r="C14" s="507"/>
      <c r="D14" s="507"/>
      <c r="E14" s="507"/>
      <c r="F14" s="507"/>
      <c r="G14" s="507"/>
      <c r="H14" s="507"/>
      <c r="I14" s="507"/>
    </row>
    <row r="15" spans="1:9" ht="20.25" customHeight="1" x14ac:dyDescent="0.2">
      <c r="A15" s="54" t="s">
        <v>53</v>
      </c>
      <c r="B15" s="54"/>
      <c r="C15" s="54"/>
      <c r="D15" s="54"/>
      <c r="E15" s="54"/>
      <c r="F15" s="54"/>
      <c r="G15" s="54"/>
      <c r="H15" s="54"/>
      <c r="I15" s="54"/>
    </row>
    <row r="16" spans="1:9" ht="26.25" customHeight="1" x14ac:dyDescent="0.2">
      <c r="B16" s="507" t="s">
        <v>86</v>
      </c>
      <c r="C16" s="507"/>
      <c r="D16" s="507"/>
      <c r="E16" s="507"/>
      <c r="F16" s="507"/>
      <c r="G16" s="507"/>
      <c r="H16" s="507"/>
      <c r="I16" s="507"/>
    </row>
    <row r="17" spans="1:9" s="6" customFormat="1" ht="18" customHeight="1" x14ac:dyDescent="0.2">
      <c r="A17" s="74" t="s">
        <v>88</v>
      </c>
      <c r="B17" s="86"/>
      <c r="C17" s="86"/>
      <c r="D17" s="86"/>
      <c r="E17" s="86"/>
      <c r="F17" s="86"/>
      <c r="G17" s="86"/>
      <c r="H17" s="86"/>
      <c r="I17" s="86"/>
    </row>
    <row r="18" spans="1:9" s="6" customFormat="1" ht="27.75" customHeight="1" x14ac:dyDescent="0.2">
      <c r="B18" s="510" t="s">
        <v>89</v>
      </c>
      <c r="C18" s="510"/>
      <c r="D18" s="510"/>
      <c r="E18" s="510"/>
      <c r="F18" s="510"/>
      <c r="G18" s="510"/>
      <c r="H18" s="510"/>
      <c r="I18" s="510"/>
    </row>
    <row r="19" spans="1:9" ht="20.25" customHeight="1" x14ac:dyDescent="0.2">
      <c r="A19" s="54" t="s">
        <v>90</v>
      </c>
      <c r="B19" s="54"/>
      <c r="C19" s="54"/>
      <c r="D19" s="54"/>
      <c r="E19" s="54"/>
      <c r="F19" s="54"/>
      <c r="G19" s="54"/>
      <c r="H19" s="54"/>
      <c r="I19" s="54"/>
    </row>
    <row r="20" spans="1:9" s="8" customFormat="1" x14ac:dyDescent="0.2">
      <c r="A20"/>
      <c r="B20" s="507" t="s">
        <v>14</v>
      </c>
      <c r="C20" s="507"/>
      <c r="D20" s="507"/>
      <c r="E20" s="507"/>
      <c r="F20" s="507"/>
      <c r="G20" s="507"/>
      <c r="H20" s="507"/>
      <c r="I20" s="507"/>
    </row>
    <row r="21" spans="1:9" ht="20.25" customHeight="1" x14ac:dyDescent="0.2">
      <c r="A21" s="59" t="s">
        <v>3</v>
      </c>
      <c r="B21" s="59"/>
      <c r="C21" s="59"/>
      <c r="D21" s="59"/>
      <c r="E21" s="59"/>
      <c r="F21" s="59"/>
      <c r="G21" s="59"/>
      <c r="H21" s="59"/>
      <c r="I21" s="59"/>
    </row>
    <row r="22" spans="1:9" ht="104.25" customHeight="1" x14ac:dyDescent="0.2">
      <c r="B22" s="507" t="s">
        <v>65</v>
      </c>
      <c r="C22" s="507"/>
      <c r="D22" s="507"/>
      <c r="E22" s="507"/>
      <c r="F22" s="507"/>
      <c r="G22" s="507"/>
      <c r="H22" s="507"/>
      <c r="I22" s="507"/>
    </row>
    <row r="23" spans="1:9" ht="21" customHeight="1" x14ac:dyDescent="0.2">
      <c r="A23" s="1" t="s">
        <v>4</v>
      </c>
      <c r="B23" s="13"/>
      <c r="C23" s="13"/>
      <c r="D23" s="13"/>
      <c r="E23" s="13"/>
      <c r="F23" s="13"/>
      <c r="G23" s="13"/>
      <c r="H23" s="13"/>
      <c r="I23" s="13"/>
    </row>
    <row r="24" spans="1:9" ht="65.25" customHeight="1" x14ac:dyDescent="0.2">
      <c r="B24" s="507" t="s">
        <v>66</v>
      </c>
      <c r="C24" s="507"/>
      <c r="D24" s="507"/>
      <c r="E24" s="507"/>
      <c r="F24" s="507"/>
      <c r="G24" s="507"/>
      <c r="H24" s="507"/>
      <c r="I24" s="507"/>
    </row>
    <row r="25" spans="1:9" ht="20.25" customHeight="1" x14ac:dyDescent="0.2">
      <c r="A25" s="54" t="s">
        <v>148</v>
      </c>
      <c r="B25" s="54"/>
      <c r="C25" s="54"/>
      <c r="D25" s="54"/>
      <c r="E25" s="54"/>
      <c r="F25" s="54"/>
      <c r="G25" s="54"/>
      <c r="H25" s="54"/>
      <c r="I25" s="54"/>
    </row>
    <row r="26" spans="1:9" ht="51" customHeight="1" x14ac:dyDescent="0.2">
      <c r="B26" s="511" t="s">
        <v>15</v>
      </c>
      <c r="C26" s="511"/>
      <c r="D26" s="511"/>
      <c r="E26" s="511"/>
      <c r="F26" s="511"/>
      <c r="G26" s="511"/>
      <c r="H26" s="511"/>
      <c r="I26" s="511"/>
    </row>
    <row r="27" spans="1:9" ht="12.75" customHeight="1" x14ac:dyDescent="0.2">
      <c r="A27" s="1" t="s">
        <v>5</v>
      </c>
      <c r="B27" s="55"/>
      <c r="C27" s="55"/>
      <c r="D27" s="55"/>
      <c r="E27" s="55"/>
      <c r="F27" s="55"/>
      <c r="G27" s="55"/>
      <c r="H27" s="55"/>
      <c r="I27" s="55"/>
    </row>
    <row r="28" spans="1:9" ht="40.5" customHeight="1" x14ac:dyDescent="0.2">
      <c r="B28" s="507" t="s">
        <v>6</v>
      </c>
      <c r="C28" s="507"/>
      <c r="D28" s="507"/>
      <c r="E28" s="507"/>
      <c r="F28" s="507"/>
      <c r="G28" s="507"/>
      <c r="H28" s="507"/>
      <c r="I28" s="507"/>
    </row>
    <row r="29" spans="1:9" x14ac:dyDescent="0.2">
      <c r="B29" s="55"/>
      <c r="C29" s="512" t="s">
        <v>7</v>
      </c>
      <c r="D29" s="512"/>
      <c r="E29" s="512"/>
      <c r="F29" s="55"/>
      <c r="G29" s="55"/>
      <c r="H29" s="55"/>
      <c r="I29" s="55"/>
    </row>
    <row r="30" spans="1:9" ht="51" customHeight="1" x14ac:dyDescent="0.2">
      <c r="B30" s="511" t="s">
        <v>8</v>
      </c>
      <c r="C30" s="511"/>
      <c r="D30" s="511"/>
      <c r="E30" s="511"/>
      <c r="F30" s="511"/>
      <c r="G30" s="511"/>
      <c r="H30" s="511"/>
      <c r="I30" s="511"/>
    </row>
    <row r="31" spans="1:9" ht="20.25" customHeight="1" x14ac:dyDescent="0.2">
      <c r="A31" s="54" t="s">
        <v>32</v>
      </c>
      <c r="B31" s="54"/>
      <c r="C31" s="54"/>
      <c r="D31" s="54"/>
      <c r="E31" s="54"/>
      <c r="F31" s="54"/>
      <c r="G31" s="54"/>
      <c r="H31" s="54"/>
      <c r="I31" s="54"/>
    </row>
    <row r="32" spans="1:9" ht="54.75" customHeight="1" x14ac:dyDescent="0.2">
      <c r="B32" s="516" t="s">
        <v>286</v>
      </c>
      <c r="C32" s="511"/>
      <c r="D32" s="511"/>
      <c r="E32" s="511"/>
      <c r="F32" s="511"/>
      <c r="G32" s="511"/>
      <c r="H32" s="511"/>
      <c r="I32" s="511"/>
    </row>
    <row r="33" spans="1:9" ht="18" customHeight="1" x14ac:dyDescent="0.2">
      <c r="A33" s="59" t="s">
        <v>9</v>
      </c>
      <c r="B33" s="59"/>
      <c r="C33" s="59"/>
      <c r="D33" s="59"/>
      <c r="E33" s="59"/>
      <c r="F33" s="59"/>
      <c r="G33" s="59"/>
      <c r="H33" s="59"/>
      <c r="I33" s="59"/>
    </row>
    <row r="34" spans="1:9" ht="28.5" customHeight="1" x14ac:dyDescent="0.2">
      <c r="B34" s="507" t="s">
        <v>33</v>
      </c>
      <c r="C34" s="507"/>
      <c r="D34" s="507"/>
      <c r="E34" s="507"/>
      <c r="F34" s="507"/>
      <c r="G34" s="507"/>
      <c r="H34" s="507"/>
      <c r="I34" s="507"/>
    </row>
    <row r="35" spans="1:9" ht="66" customHeight="1" x14ac:dyDescent="0.2">
      <c r="B35" s="507" t="s">
        <v>77</v>
      </c>
      <c r="C35" s="507"/>
      <c r="D35" s="507"/>
      <c r="E35" s="507"/>
      <c r="F35" s="507"/>
      <c r="G35" s="507"/>
      <c r="H35" s="507"/>
      <c r="I35" s="507"/>
    </row>
    <row r="36" spans="1:9" x14ac:dyDescent="0.2">
      <c r="B36" s="507" t="s">
        <v>56</v>
      </c>
      <c r="C36" s="507"/>
      <c r="D36" s="507"/>
      <c r="E36" s="520" t="s">
        <v>78</v>
      </c>
      <c r="F36" s="520"/>
      <c r="G36" s="521"/>
      <c r="H36" s="13"/>
      <c r="I36" s="13"/>
    </row>
    <row r="37" spans="1:9" ht="27.75" customHeight="1" x14ac:dyDescent="0.2">
      <c r="B37" s="507" t="s">
        <v>34</v>
      </c>
      <c r="C37" s="507"/>
      <c r="D37" s="507"/>
      <c r="E37" s="507"/>
      <c r="F37" s="507"/>
      <c r="G37" s="507"/>
      <c r="H37" s="507"/>
      <c r="I37" s="507"/>
    </row>
    <row r="38" spans="1:9" s="8" customFormat="1" ht="25.5" customHeight="1" x14ac:dyDescent="0.2">
      <c r="A38"/>
      <c r="B38" s="507" t="s">
        <v>10</v>
      </c>
      <c r="C38" s="507"/>
      <c r="D38" s="507"/>
      <c r="E38" s="507"/>
      <c r="F38" s="507"/>
      <c r="G38" s="507"/>
      <c r="H38" s="507"/>
      <c r="I38" s="507"/>
    </row>
    <row r="39" spans="1:9" ht="19.5" customHeight="1" x14ac:dyDescent="0.2">
      <c r="A39" s="1" t="s">
        <v>11</v>
      </c>
      <c r="B39" s="13"/>
      <c r="C39" s="13"/>
      <c r="D39" s="13"/>
      <c r="E39" s="13"/>
      <c r="F39" s="13"/>
      <c r="G39" s="13"/>
      <c r="H39" s="13"/>
      <c r="I39" s="13"/>
    </row>
    <row r="40" spans="1:9" x14ac:dyDescent="0.2">
      <c r="A40" s="8"/>
      <c r="B40" s="518" t="s">
        <v>12</v>
      </c>
      <c r="C40" s="518"/>
      <c r="D40" s="61"/>
      <c r="E40" s="61"/>
      <c r="F40" s="61"/>
      <c r="G40" s="61"/>
      <c r="H40" s="61"/>
      <c r="I40" s="61"/>
    </row>
    <row r="41" spans="1:9" x14ac:dyDescent="0.2">
      <c r="A41" s="517" t="s">
        <v>35</v>
      </c>
      <c r="B41" s="517"/>
      <c r="C41" s="517"/>
      <c r="D41" s="517"/>
      <c r="E41" s="517"/>
      <c r="F41" s="517"/>
      <c r="G41" s="517"/>
      <c r="H41" s="517"/>
      <c r="I41" s="517"/>
    </row>
    <row r="42" spans="1:9" x14ac:dyDescent="0.2">
      <c r="B42" s="292" t="s">
        <v>149</v>
      </c>
      <c r="C42" s="15">
        <v>39797</v>
      </c>
      <c r="D42" s="519" t="s">
        <v>36</v>
      </c>
      <c r="E42" s="519"/>
      <c r="F42" s="519"/>
      <c r="G42" s="519"/>
      <c r="H42" s="519"/>
      <c r="I42" s="519"/>
    </row>
    <row r="43" spans="1:9" x14ac:dyDescent="0.2">
      <c r="B43" s="292"/>
      <c r="C43" s="15"/>
      <c r="D43" s="233"/>
      <c r="E43" s="233"/>
      <c r="F43" s="233"/>
      <c r="G43" s="233"/>
      <c r="H43" s="233"/>
      <c r="I43" s="233"/>
    </row>
    <row r="44" spans="1:9" x14ac:dyDescent="0.2">
      <c r="B44" s="292" t="s">
        <v>150</v>
      </c>
      <c r="C44" s="15">
        <v>39799</v>
      </c>
      <c r="D44" s="12" t="s">
        <v>151</v>
      </c>
    </row>
    <row r="45" spans="1:9" x14ac:dyDescent="0.2">
      <c r="B45" s="292"/>
      <c r="C45" s="15"/>
      <c r="D45" s="12"/>
    </row>
    <row r="46" spans="1:9" ht="12.75" customHeight="1" x14ac:dyDescent="0.2">
      <c r="B46" s="292" t="s">
        <v>152</v>
      </c>
      <c r="C46" s="93">
        <v>39921</v>
      </c>
      <c r="D46" s="513" t="s">
        <v>76</v>
      </c>
      <c r="E46" s="514"/>
      <c r="F46" s="514"/>
      <c r="G46" s="514"/>
      <c r="H46" s="514"/>
      <c r="I46" s="514"/>
    </row>
    <row r="47" spans="1:9" x14ac:dyDescent="0.2">
      <c r="B47" s="292" t="s">
        <v>153</v>
      </c>
      <c r="C47" s="11">
        <v>40035</v>
      </c>
      <c r="D47" s="293" t="s">
        <v>154</v>
      </c>
      <c r="E47" s="232"/>
      <c r="F47" s="232"/>
      <c r="G47" s="232"/>
      <c r="H47" s="232"/>
      <c r="I47" s="232"/>
    </row>
    <row r="48" spans="1:9" x14ac:dyDescent="0.2">
      <c r="B48" s="292" t="s">
        <v>155</v>
      </c>
      <c r="C48" s="11">
        <v>40074</v>
      </c>
      <c r="D48" s="293" t="s">
        <v>156</v>
      </c>
      <c r="E48" s="232"/>
    </row>
    <row r="49" spans="2:9" x14ac:dyDescent="0.2">
      <c r="B49" s="292" t="s">
        <v>157</v>
      </c>
      <c r="C49" s="11">
        <v>40108</v>
      </c>
      <c r="D49" s="293" t="s">
        <v>158</v>
      </c>
      <c r="E49" s="232"/>
    </row>
    <row r="50" spans="2:9" x14ac:dyDescent="0.2">
      <c r="B50" s="292" t="s">
        <v>159</v>
      </c>
      <c r="C50" s="11">
        <v>40400</v>
      </c>
      <c r="D50" s="293" t="s">
        <v>160</v>
      </c>
    </row>
    <row r="51" spans="2:9" ht="12.75" customHeight="1" x14ac:dyDescent="0.2">
      <c r="B51" s="292" t="s">
        <v>161</v>
      </c>
      <c r="C51" s="11">
        <v>40562</v>
      </c>
      <c r="D51" s="515" t="s">
        <v>162</v>
      </c>
      <c r="E51" s="514"/>
      <c r="F51" s="514"/>
      <c r="G51" s="514"/>
      <c r="H51" s="514"/>
      <c r="I51" s="514"/>
    </row>
    <row r="52" spans="2:9" x14ac:dyDescent="0.2">
      <c r="B52" s="292"/>
      <c r="C52" s="11"/>
      <c r="D52" s="514"/>
      <c r="E52" s="514"/>
      <c r="F52" s="514"/>
      <c r="G52" s="514"/>
      <c r="H52" s="514"/>
      <c r="I52" s="514"/>
    </row>
    <row r="53" spans="2:9" x14ac:dyDescent="0.2">
      <c r="C53" s="11"/>
      <c r="D53" s="514"/>
      <c r="E53" s="514"/>
      <c r="F53" s="514"/>
      <c r="G53" s="514"/>
      <c r="H53" s="514"/>
      <c r="I53" s="514"/>
    </row>
    <row r="54" spans="2:9" x14ac:dyDescent="0.2">
      <c r="B54" s="231" t="s">
        <v>163</v>
      </c>
      <c r="C54" s="11">
        <v>40867</v>
      </c>
      <c r="D54" s="426" t="s">
        <v>812</v>
      </c>
      <c r="E54" s="420"/>
      <c r="F54" s="420"/>
      <c r="G54" s="420"/>
      <c r="H54" s="420"/>
      <c r="I54" s="420"/>
    </row>
    <row r="55" spans="2:9" x14ac:dyDescent="0.2">
      <c r="B55" s="419" t="s">
        <v>810</v>
      </c>
      <c r="C55" s="11">
        <v>40924</v>
      </c>
      <c r="D55" s="426" t="s">
        <v>811</v>
      </c>
      <c r="E55" s="420"/>
      <c r="F55" s="420"/>
      <c r="G55" s="420"/>
      <c r="H55" s="420"/>
      <c r="I55" s="420"/>
    </row>
    <row r="56" spans="2:9" x14ac:dyDescent="0.2">
      <c r="B56" s="421" t="s">
        <v>818</v>
      </c>
      <c r="C56" s="11">
        <v>41022</v>
      </c>
      <c r="D56" s="426" t="s">
        <v>819</v>
      </c>
      <c r="E56" s="420"/>
      <c r="F56" s="420"/>
      <c r="G56" s="420"/>
      <c r="H56" s="420"/>
      <c r="I56" s="420"/>
    </row>
    <row r="57" spans="2:9" x14ac:dyDescent="0.2">
      <c r="B57" s="427" t="s">
        <v>826</v>
      </c>
      <c r="C57" s="11">
        <v>41193</v>
      </c>
      <c r="D57" s="426" t="s">
        <v>827</v>
      </c>
    </row>
    <row r="58" spans="2:9" x14ac:dyDescent="0.2">
      <c r="D58" s="426" t="s">
        <v>828</v>
      </c>
    </row>
    <row r="59" spans="2:9" x14ac:dyDescent="0.2">
      <c r="D59" s="426" t="s">
        <v>832</v>
      </c>
    </row>
    <row r="60" spans="2:9" x14ac:dyDescent="0.2">
      <c r="D60" s="426" t="s">
        <v>835</v>
      </c>
    </row>
    <row r="61" spans="2:9" x14ac:dyDescent="0.2">
      <c r="D61" s="426" t="s">
        <v>836</v>
      </c>
    </row>
    <row r="62" spans="2:9" x14ac:dyDescent="0.2">
      <c r="D62" s="426" t="s">
        <v>839</v>
      </c>
    </row>
  </sheetData>
  <sheetProtection password="EB7E" sheet="1" objects="1" scenarios="1" selectLockedCells="1"/>
  <mergeCells count="27">
    <mergeCell ref="B26:I26"/>
    <mergeCell ref="B30:I30"/>
    <mergeCell ref="C29:E29"/>
    <mergeCell ref="D46:I46"/>
    <mergeCell ref="D51:I53"/>
    <mergeCell ref="B32:I32"/>
    <mergeCell ref="A41:I41"/>
    <mergeCell ref="B40:C40"/>
    <mergeCell ref="B28:I28"/>
    <mergeCell ref="D42:I42"/>
    <mergeCell ref="B36:D36"/>
    <mergeCell ref="E36:G36"/>
    <mergeCell ref="B34:I34"/>
    <mergeCell ref="B37:I37"/>
    <mergeCell ref="B38:I38"/>
    <mergeCell ref="B35:I35"/>
    <mergeCell ref="A3:E3"/>
    <mergeCell ref="F3:H3"/>
    <mergeCell ref="B24:I24"/>
    <mergeCell ref="B8:I8"/>
    <mergeCell ref="B14:I14"/>
    <mergeCell ref="B10:I10"/>
    <mergeCell ref="B12:I12"/>
    <mergeCell ref="B16:I16"/>
    <mergeCell ref="B18:I18"/>
    <mergeCell ref="B20:I20"/>
    <mergeCell ref="B22:I22"/>
  </mergeCells>
  <phoneticPr fontId="2" type="noConversion"/>
  <hyperlinks>
    <hyperlink ref="B40" r:id="rId1" display="aedmunds@bellsouth.net."/>
    <hyperlink ref="B40:C40" r:id="rId2" display="aedmunds@bellsouth.net"/>
    <hyperlink ref="C29" r:id="rId3"/>
    <hyperlink ref="E36" r:id="rId4"/>
  </hyperlinks>
  <pageMargins left="0.75" right="0.75" top="1" bottom="1" header="0.5" footer="0.5"/>
  <pageSetup orientation="portrait" horizontalDpi="4294967293" r:id="rId5"/>
  <headerFooter alignWithMargins="0">
    <oddHeader>&amp;C&amp;"Arial,Bold"&amp;14CadetteTrax&amp;12
Instructions Page - &amp;D</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G240"/>
  <sheetViews>
    <sheetView showGridLines="0" zoomScaleNormal="100" workbookViewId="0">
      <selection activeCell="B1" sqref="B1"/>
    </sheetView>
  </sheetViews>
  <sheetFormatPr defaultRowHeight="12.75" x14ac:dyDescent="0.2"/>
  <cols>
    <col min="1" max="1" width="15.140625" customWidth="1"/>
    <col min="2" max="2" width="26.42578125" bestFit="1" customWidth="1"/>
    <col min="3" max="3" width="15.140625" customWidth="1"/>
    <col min="4" max="4" width="24.7109375" customWidth="1"/>
    <col min="5" max="5" width="2.7109375" style="6" customWidth="1"/>
    <col min="6" max="6" width="14" bestFit="1" customWidth="1"/>
    <col min="7" max="7" width="24.85546875" customWidth="1"/>
  </cols>
  <sheetData>
    <row r="1" spans="1:7" ht="28.5" customHeight="1" x14ac:dyDescent="0.25">
      <c r="A1" s="40" t="str">
        <f ca="1">'Cadette 1'!$A$1</f>
        <v>Cadette 1</v>
      </c>
      <c r="B1" s="41" t="s">
        <v>20</v>
      </c>
      <c r="C1" s="62" t="s">
        <v>21</v>
      </c>
      <c r="D1" s="42"/>
      <c r="E1" s="522" t="s">
        <v>61</v>
      </c>
      <c r="F1" s="36"/>
      <c r="G1" s="37"/>
    </row>
    <row r="2" spans="1:7" x14ac:dyDescent="0.2">
      <c r="A2" s="7" t="s">
        <v>94</v>
      </c>
      <c r="B2" s="46"/>
      <c r="C2" s="45" t="s">
        <v>47</v>
      </c>
      <c r="D2" s="112"/>
      <c r="E2" s="522"/>
      <c r="F2" s="36"/>
      <c r="G2" s="37"/>
    </row>
    <row r="3" spans="1:7" x14ac:dyDescent="0.2">
      <c r="A3" s="525" t="s">
        <v>38</v>
      </c>
      <c r="B3" s="525"/>
      <c r="C3" s="525" t="s">
        <v>39</v>
      </c>
      <c r="D3" s="525"/>
      <c r="E3" s="523"/>
      <c r="F3" s="4" t="s">
        <v>42</v>
      </c>
      <c r="G3" s="38"/>
    </row>
    <row r="4" spans="1:7" x14ac:dyDescent="0.2">
      <c r="A4" s="4" t="s">
        <v>40</v>
      </c>
      <c r="B4" s="105"/>
      <c r="C4" s="4" t="s">
        <v>40</v>
      </c>
      <c r="D4" s="19"/>
      <c r="E4" s="523"/>
      <c r="G4" s="5"/>
    </row>
    <row r="5" spans="1:7" x14ac:dyDescent="0.2">
      <c r="A5" s="4" t="s">
        <v>42</v>
      </c>
      <c r="B5" s="105"/>
      <c r="C5" s="4" t="s">
        <v>42</v>
      </c>
      <c r="D5" s="19"/>
      <c r="E5" s="523"/>
      <c r="F5" s="4" t="s">
        <v>62</v>
      </c>
      <c r="G5" s="19"/>
    </row>
    <row r="6" spans="1:7" x14ac:dyDescent="0.2">
      <c r="A6" s="4" t="s">
        <v>43</v>
      </c>
      <c r="B6" s="105"/>
      <c r="C6" s="4" t="s">
        <v>43</v>
      </c>
      <c r="D6" s="19"/>
      <c r="E6" s="523"/>
      <c r="G6" s="5"/>
    </row>
    <row r="7" spans="1:7" x14ac:dyDescent="0.2">
      <c r="A7" s="4" t="s">
        <v>41</v>
      </c>
      <c r="B7" s="17"/>
      <c r="C7" s="4" t="s">
        <v>41</v>
      </c>
      <c r="D7" s="19"/>
      <c r="E7" s="523"/>
      <c r="F7" s="4" t="s">
        <v>45</v>
      </c>
      <c r="G7" s="96"/>
    </row>
    <row r="8" spans="1:7" x14ac:dyDescent="0.2">
      <c r="A8" s="4" t="s">
        <v>45</v>
      </c>
      <c r="B8" s="95"/>
      <c r="C8" s="4" t="s">
        <v>45</v>
      </c>
      <c r="D8" s="96"/>
      <c r="E8" s="523"/>
      <c r="G8" s="5"/>
    </row>
    <row r="9" spans="1:7" x14ac:dyDescent="0.2">
      <c r="A9" s="4" t="s">
        <v>44</v>
      </c>
      <c r="B9" s="95"/>
      <c r="C9" s="4" t="s">
        <v>44</v>
      </c>
      <c r="D9" s="96"/>
      <c r="E9" s="523"/>
      <c r="F9" s="4" t="s">
        <v>44</v>
      </c>
      <c r="G9" s="96"/>
    </row>
    <row r="10" spans="1:7" x14ac:dyDescent="0.2">
      <c r="A10" s="4" t="s">
        <v>47</v>
      </c>
      <c r="B10" s="95"/>
      <c r="C10" s="4" t="s">
        <v>47</v>
      </c>
      <c r="D10" s="96"/>
      <c r="E10" s="523"/>
      <c r="G10" s="5"/>
    </row>
    <row r="11" spans="1:7" x14ac:dyDescent="0.2">
      <c r="A11" s="4" t="s">
        <v>48</v>
      </c>
      <c r="B11" s="17"/>
      <c r="C11" s="4" t="s">
        <v>48</v>
      </c>
      <c r="D11" s="19"/>
      <c r="E11" s="523"/>
      <c r="F11" s="4" t="s">
        <v>47</v>
      </c>
      <c r="G11" s="96"/>
    </row>
    <row r="12" spans="1:7" x14ac:dyDescent="0.2">
      <c r="A12" s="16" t="s">
        <v>46</v>
      </c>
      <c r="B12" s="18"/>
      <c r="C12" s="16" t="s">
        <v>46</v>
      </c>
      <c r="D12" s="20"/>
      <c r="E12" s="524"/>
      <c r="F12" s="16"/>
      <c r="G12" s="39"/>
    </row>
    <row r="13" spans="1:7" ht="28.5" customHeight="1" x14ac:dyDescent="0.25">
      <c r="A13" s="40" t="str">
        <f ca="1">'Cadette 2'!A1</f>
        <v>Cadette 2</v>
      </c>
      <c r="B13" s="41" t="s">
        <v>20</v>
      </c>
      <c r="C13" s="62" t="s">
        <v>21</v>
      </c>
      <c r="D13" s="42"/>
      <c r="E13" s="522" t="s">
        <v>61</v>
      </c>
      <c r="F13" s="36"/>
      <c r="G13" s="37"/>
    </row>
    <row r="14" spans="1:7" x14ac:dyDescent="0.2">
      <c r="A14" s="7" t="s">
        <v>94</v>
      </c>
      <c r="B14" s="46"/>
      <c r="C14" s="45" t="s">
        <v>47</v>
      </c>
      <c r="D14" s="112"/>
      <c r="E14" s="522"/>
      <c r="F14" s="36"/>
      <c r="G14" s="37"/>
    </row>
    <row r="15" spans="1:7" x14ac:dyDescent="0.2">
      <c r="A15" s="525" t="s">
        <v>38</v>
      </c>
      <c r="B15" s="525"/>
      <c r="C15" s="525" t="s">
        <v>39</v>
      </c>
      <c r="D15" s="525"/>
      <c r="E15" s="523"/>
      <c r="F15" s="4" t="s">
        <v>42</v>
      </c>
      <c r="G15" s="38"/>
    </row>
    <row r="16" spans="1:7" x14ac:dyDescent="0.2">
      <c r="A16" s="4" t="s">
        <v>40</v>
      </c>
      <c r="B16" s="105"/>
      <c r="C16" s="4" t="s">
        <v>40</v>
      </c>
      <c r="D16" s="19"/>
      <c r="E16" s="523"/>
      <c r="G16" s="5"/>
    </row>
    <row r="17" spans="1:7" x14ac:dyDescent="0.2">
      <c r="A17" s="4" t="s">
        <v>42</v>
      </c>
      <c r="B17" s="105"/>
      <c r="C17" s="4" t="s">
        <v>42</v>
      </c>
      <c r="D17" s="19"/>
      <c r="E17" s="523"/>
      <c r="F17" s="4" t="s">
        <v>62</v>
      </c>
      <c r="G17" s="19"/>
    </row>
    <row r="18" spans="1:7" x14ac:dyDescent="0.2">
      <c r="A18" s="4" t="s">
        <v>43</v>
      </c>
      <c r="B18" s="105"/>
      <c r="C18" s="4" t="s">
        <v>43</v>
      </c>
      <c r="D18" s="19"/>
      <c r="E18" s="523"/>
      <c r="G18" s="5"/>
    </row>
    <row r="19" spans="1:7" x14ac:dyDescent="0.2">
      <c r="A19" s="4" t="s">
        <v>41</v>
      </c>
      <c r="B19" s="17"/>
      <c r="C19" s="4" t="s">
        <v>41</v>
      </c>
      <c r="D19" s="19"/>
      <c r="E19" s="523"/>
      <c r="F19" s="4" t="s">
        <v>45</v>
      </c>
      <c r="G19" s="96"/>
    </row>
    <row r="20" spans="1:7" x14ac:dyDescent="0.2">
      <c r="A20" s="4" t="s">
        <v>45</v>
      </c>
      <c r="B20" s="95"/>
      <c r="C20" s="4" t="s">
        <v>45</v>
      </c>
      <c r="D20" s="96"/>
      <c r="E20" s="523"/>
      <c r="G20" s="5"/>
    </row>
    <row r="21" spans="1:7" x14ac:dyDescent="0.2">
      <c r="A21" s="4" t="s">
        <v>44</v>
      </c>
      <c r="B21" s="95"/>
      <c r="C21" s="4" t="s">
        <v>44</v>
      </c>
      <c r="D21" s="96"/>
      <c r="E21" s="523"/>
      <c r="F21" s="4" t="s">
        <v>44</v>
      </c>
      <c r="G21" s="96"/>
    </row>
    <row r="22" spans="1:7" x14ac:dyDescent="0.2">
      <c r="A22" s="4" t="s">
        <v>47</v>
      </c>
      <c r="B22" s="95"/>
      <c r="C22" s="4" t="s">
        <v>47</v>
      </c>
      <c r="D22" s="96"/>
      <c r="E22" s="523"/>
      <c r="G22" s="5"/>
    </row>
    <row r="23" spans="1:7" x14ac:dyDescent="0.2">
      <c r="A23" s="4" t="s">
        <v>48</v>
      </c>
      <c r="B23" s="17"/>
      <c r="C23" s="4" t="s">
        <v>48</v>
      </c>
      <c r="D23" s="19"/>
      <c r="E23" s="523"/>
      <c r="F23" s="4" t="s">
        <v>47</v>
      </c>
      <c r="G23" s="96"/>
    </row>
    <row r="24" spans="1:7" x14ac:dyDescent="0.2">
      <c r="A24" s="16" t="s">
        <v>46</v>
      </c>
      <c r="B24" s="18"/>
      <c r="C24" s="16" t="s">
        <v>46</v>
      </c>
      <c r="D24" s="20"/>
      <c r="E24" s="524"/>
      <c r="F24" s="16"/>
      <c r="G24" s="39"/>
    </row>
    <row r="25" spans="1:7" ht="28.5" customHeight="1" x14ac:dyDescent="0.25">
      <c r="A25" s="40" t="str">
        <f ca="1">'Cadette 3'!A1</f>
        <v>Cadette 3</v>
      </c>
      <c r="B25" s="41" t="s">
        <v>20</v>
      </c>
      <c r="C25" s="62" t="s">
        <v>21</v>
      </c>
      <c r="D25" s="42"/>
      <c r="E25" s="522" t="s">
        <v>61</v>
      </c>
      <c r="F25" s="36"/>
      <c r="G25" s="37"/>
    </row>
    <row r="26" spans="1:7" x14ac:dyDescent="0.2">
      <c r="A26" s="280" t="s">
        <v>94</v>
      </c>
      <c r="B26" s="46"/>
      <c r="C26" s="45" t="s">
        <v>47</v>
      </c>
      <c r="D26" s="112"/>
      <c r="E26" s="522"/>
      <c r="F26" s="36"/>
      <c r="G26" s="37"/>
    </row>
    <row r="27" spans="1:7" x14ac:dyDescent="0.2">
      <c r="A27" s="525" t="s">
        <v>38</v>
      </c>
      <c r="B27" s="525"/>
      <c r="C27" s="525" t="s">
        <v>39</v>
      </c>
      <c r="D27" s="525"/>
      <c r="E27" s="523"/>
      <c r="F27" s="4" t="s">
        <v>42</v>
      </c>
      <c r="G27" s="38"/>
    </row>
    <row r="28" spans="1:7" x14ac:dyDescent="0.2">
      <c r="A28" s="4" t="s">
        <v>40</v>
      </c>
      <c r="B28" s="105"/>
      <c r="C28" s="4" t="s">
        <v>40</v>
      </c>
      <c r="D28" s="19"/>
      <c r="E28" s="523"/>
      <c r="G28" s="5"/>
    </row>
    <row r="29" spans="1:7" x14ac:dyDescent="0.2">
      <c r="A29" s="4" t="s">
        <v>42</v>
      </c>
      <c r="B29" s="105"/>
      <c r="C29" s="4" t="s">
        <v>42</v>
      </c>
      <c r="D29" s="19"/>
      <c r="E29" s="523"/>
      <c r="F29" s="4" t="s">
        <v>62</v>
      </c>
      <c r="G29" s="19"/>
    </row>
    <row r="30" spans="1:7" x14ac:dyDescent="0.2">
      <c r="A30" s="4" t="s">
        <v>43</v>
      </c>
      <c r="B30" s="105"/>
      <c r="C30" s="4" t="s">
        <v>43</v>
      </c>
      <c r="D30" s="19"/>
      <c r="E30" s="523"/>
      <c r="G30" s="5"/>
    </row>
    <row r="31" spans="1:7" x14ac:dyDescent="0.2">
      <c r="A31" s="4" t="s">
        <v>41</v>
      </c>
      <c r="B31" s="17"/>
      <c r="C31" s="4" t="s">
        <v>41</v>
      </c>
      <c r="D31" s="19"/>
      <c r="E31" s="523"/>
      <c r="F31" s="4" t="s">
        <v>45</v>
      </c>
      <c r="G31" s="96"/>
    </row>
    <row r="32" spans="1:7" x14ac:dyDescent="0.2">
      <c r="A32" s="4" t="s">
        <v>45</v>
      </c>
      <c r="B32" s="95"/>
      <c r="C32" s="4" t="s">
        <v>45</v>
      </c>
      <c r="D32" s="96"/>
      <c r="E32" s="523"/>
      <c r="G32" s="5"/>
    </row>
    <row r="33" spans="1:7" x14ac:dyDescent="0.2">
      <c r="A33" s="4" t="s">
        <v>44</v>
      </c>
      <c r="B33" s="95"/>
      <c r="C33" s="4" t="s">
        <v>44</v>
      </c>
      <c r="D33" s="96"/>
      <c r="E33" s="523"/>
      <c r="F33" s="4" t="s">
        <v>44</v>
      </c>
      <c r="G33" s="96"/>
    </row>
    <row r="34" spans="1:7" x14ac:dyDescent="0.2">
      <c r="A34" s="4" t="s">
        <v>47</v>
      </c>
      <c r="B34" s="95"/>
      <c r="C34" s="4" t="s">
        <v>47</v>
      </c>
      <c r="D34" s="96"/>
      <c r="E34" s="523"/>
      <c r="G34" s="5"/>
    </row>
    <row r="35" spans="1:7" x14ac:dyDescent="0.2">
      <c r="A35" s="4" t="s">
        <v>48</v>
      </c>
      <c r="B35" s="17"/>
      <c r="C35" s="4" t="s">
        <v>48</v>
      </c>
      <c r="D35" s="19"/>
      <c r="E35" s="523"/>
      <c r="F35" s="4" t="s">
        <v>47</v>
      </c>
      <c r="G35" s="96"/>
    </row>
    <row r="36" spans="1:7" x14ac:dyDescent="0.2">
      <c r="A36" s="16" t="s">
        <v>46</v>
      </c>
      <c r="B36" s="18"/>
      <c r="C36" s="16" t="s">
        <v>46</v>
      </c>
      <c r="D36" s="20"/>
      <c r="E36" s="524"/>
      <c r="F36" s="16"/>
      <c r="G36" s="39"/>
    </row>
    <row r="37" spans="1:7" ht="28.5" customHeight="1" x14ac:dyDescent="0.25">
      <c r="A37" s="40" t="str">
        <f ca="1">'Cadette 4'!A1</f>
        <v>Cadette 4</v>
      </c>
      <c r="B37" s="41" t="s">
        <v>20</v>
      </c>
      <c r="C37" s="62" t="s">
        <v>21</v>
      </c>
      <c r="D37" s="42"/>
      <c r="E37" s="522" t="s">
        <v>61</v>
      </c>
      <c r="F37" s="36"/>
      <c r="G37" s="37"/>
    </row>
    <row r="38" spans="1:7" x14ac:dyDescent="0.2">
      <c r="A38" s="7" t="s">
        <v>94</v>
      </c>
      <c r="B38" s="46"/>
      <c r="C38" s="45" t="s">
        <v>47</v>
      </c>
      <c r="D38" s="112"/>
      <c r="E38" s="522"/>
      <c r="F38" s="36"/>
      <c r="G38" s="37"/>
    </row>
    <row r="39" spans="1:7" x14ac:dyDescent="0.2">
      <c r="A39" s="526" t="s">
        <v>38</v>
      </c>
      <c r="B39" s="526"/>
      <c r="C39" s="525" t="s">
        <v>39</v>
      </c>
      <c r="D39" s="525"/>
      <c r="E39" s="523"/>
      <c r="F39" s="4" t="s">
        <v>42</v>
      </c>
      <c r="G39" s="38"/>
    </row>
    <row r="40" spans="1:7" x14ac:dyDescent="0.2">
      <c r="A40" s="4" t="s">
        <v>40</v>
      </c>
      <c r="B40" s="105"/>
      <c r="C40" s="4" t="s">
        <v>40</v>
      </c>
      <c r="D40" s="19"/>
      <c r="E40" s="523"/>
      <c r="G40" s="5"/>
    </row>
    <row r="41" spans="1:7" x14ac:dyDescent="0.2">
      <c r="A41" s="4" t="s">
        <v>42</v>
      </c>
      <c r="B41" s="105"/>
      <c r="C41" s="4" t="s">
        <v>42</v>
      </c>
      <c r="D41" s="19"/>
      <c r="E41" s="523"/>
      <c r="F41" s="4" t="s">
        <v>62</v>
      </c>
      <c r="G41" s="19"/>
    </row>
    <row r="42" spans="1:7" x14ac:dyDescent="0.2">
      <c r="A42" s="4" t="s">
        <v>43</v>
      </c>
      <c r="B42" s="105"/>
      <c r="C42" s="4" t="s">
        <v>43</v>
      </c>
      <c r="D42" s="19"/>
      <c r="E42" s="523"/>
      <c r="G42" s="5"/>
    </row>
    <row r="43" spans="1:7" x14ac:dyDescent="0.2">
      <c r="A43" s="4" t="s">
        <v>41</v>
      </c>
      <c r="B43" s="105"/>
      <c r="C43" s="4" t="s">
        <v>41</v>
      </c>
      <c r="D43" s="19"/>
      <c r="E43" s="523"/>
      <c r="F43" s="4" t="s">
        <v>45</v>
      </c>
      <c r="G43" s="96"/>
    </row>
    <row r="44" spans="1:7" x14ac:dyDescent="0.2">
      <c r="A44" s="4" t="s">
        <v>45</v>
      </c>
      <c r="B44" s="95"/>
      <c r="C44" s="4" t="s">
        <v>45</v>
      </c>
      <c r="D44" s="96"/>
      <c r="E44" s="523"/>
      <c r="G44" s="5"/>
    </row>
    <row r="45" spans="1:7" x14ac:dyDescent="0.2">
      <c r="A45" s="4" t="s">
        <v>44</v>
      </c>
      <c r="B45" s="95"/>
      <c r="C45" s="4" t="s">
        <v>44</v>
      </c>
      <c r="D45" s="96"/>
      <c r="E45" s="523"/>
      <c r="F45" s="4" t="s">
        <v>44</v>
      </c>
      <c r="G45" s="96"/>
    </row>
    <row r="46" spans="1:7" x14ac:dyDescent="0.2">
      <c r="A46" s="4" t="s">
        <v>47</v>
      </c>
      <c r="B46" s="95"/>
      <c r="C46" s="4" t="s">
        <v>47</v>
      </c>
      <c r="D46" s="96"/>
      <c r="E46" s="523"/>
      <c r="G46" s="5"/>
    </row>
    <row r="47" spans="1:7" x14ac:dyDescent="0.2">
      <c r="A47" s="4" t="s">
        <v>48</v>
      </c>
      <c r="B47" s="17"/>
      <c r="C47" s="4" t="s">
        <v>48</v>
      </c>
      <c r="D47" s="19"/>
      <c r="E47" s="523"/>
      <c r="F47" s="4" t="s">
        <v>47</v>
      </c>
      <c r="G47" s="96"/>
    </row>
    <row r="48" spans="1:7" x14ac:dyDescent="0.2">
      <c r="A48" s="16" t="s">
        <v>46</v>
      </c>
      <c r="B48" s="18"/>
      <c r="C48" s="16" t="s">
        <v>46</v>
      </c>
      <c r="D48" s="20"/>
      <c r="E48" s="524"/>
      <c r="F48" s="16"/>
      <c r="G48" s="39"/>
    </row>
    <row r="49" spans="1:7" ht="28.5" customHeight="1" x14ac:dyDescent="0.25">
      <c r="A49" s="40" t="str">
        <f ca="1">'Cadette 5'!A1</f>
        <v>Cadette 5</v>
      </c>
      <c r="B49" s="41" t="s">
        <v>20</v>
      </c>
      <c r="C49" s="62" t="s">
        <v>21</v>
      </c>
      <c r="D49" s="43"/>
      <c r="E49" s="522" t="s">
        <v>61</v>
      </c>
      <c r="F49" s="36"/>
      <c r="G49" s="37"/>
    </row>
    <row r="50" spans="1:7" x14ac:dyDescent="0.2">
      <c r="A50" s="7" t="s">
        <v>94</v>
      </c>
      <c r="B50" s="46"/>
      <c r="C50" s="45" t="s">
        <v>47</v>
      </c>
      <c r="D50" s="112"/>
      <c r="E50" s="522"/>
      <c r="F50" s="36"/>
      <c r="G50" s="37"/>
    </row>
    <row r="51" spans="1:7" x14ac:dyDescent="0.2">
      <c r="A51" s="525" t="s">
        <v>38</v>
      </c>
      <c r="B51" s="525"/>
      <c r="C51" s="525" t="s">
        <v>39</v>
      </c>
      <c r="D51" s="525"/>
      <c r="E51" s="523"/>
      <c r="F51" s="4" t="s">
        <v>42</v>
      </c>
      <c r="G51" s="38"/>
    </row>
    <row r="52" spans="1:7" x14ac:dyDescent="0.2">
      <c r="A52" s="4" t="s">
        <v>40</v>
      </c>
      <c r="B52" s="105"/>
      <c r="C52" s="4" t="s">
        <v>40</v>
      </c>
      <c r="D52" s="19"/>
      <c r="E52" s="523"/>
      <c r="G52" s="5"/>
    </row>
    <row r="53" spans="1:7" x14ac:dyDescent="0.2">
      <c r="A53" s="4" t="s">
        <v>42</v>
      </c>
      <c r="B53" s="105"/>
      <c r="C53" s="4" t="s">
        <v>42</v>
      </c>
      <c r="D53" s="19"/>
      <c r="E53" s="523"/>
      <c r="F53" s="4" t="s">
        <v>62</v>
      </c>
      <c r="G53" s="19"/>
    </row>
    <row r="54" spans="1:7" x14ac:dyDescent="0.2">
      <c r="A54" s="4" t="s">
        <v>43</v>
      </c>
      <c r="B54" s="105"/>
      <c r="C54" s="4" t="s">
        <v>43</v>
      </c>
      <c r="D54" s="19"/>
      <c r="E54" s="523"/>
      <c r="G54" s="5"/>
    </row>
    <row r="55" spans="1:7" x14ac:dyDescent="0.2">
      <c r="A55" s="4" t="s">
        <v>41</v>
      </c>
      <c r="B55" s="105"/>
      <c r="C55" s="4" t="s">
        <v>41</v>
      </c>
      <c r="D55" s="19"/>
      <c r="E55" s="523"/>
      <c r="F55" s="4" t="s">
        <v>45</v>
      </c>
      <c r="G55" s="96"/>
    </row>
    <row r="56" spans="1:7" x14ac:dyDescent="0.2">
      <c r="A56" s="4" t="s">
        <v>45</v>
      </c>
      <c r="B56" s="95"/>
      <c r="C56" s="4" t="s">
        <v>45</v>
      </c>
      <c r="D56" s="96"/>
      <c r="E56" s="523"/>
      <c r="G56" s="5"/>
    </row>
    <row r="57" spans="1:7" x14ac:dyDescent="0.2">
      <c r="A57" s="4" t="s">
        <v>44</v>
      </c>
      <c r="B57" s="95"/>
      <c r="C57" s="4" t="s">
        <v>44</v>
      </c>
      <c r="D57" s="96"/>
      <c r="E57" s="523"/>
      <c r="F57" s="4" t="s">
        <v>44</v>
      </c>
      <c r="G57" s="96"/>
    </row>
    <row r="58" spans="1:7" x14ac:dyDescent="0.2">
      <c r="A58" s="4" t="s">
        <v>47</v>
      </c>
      <c r="B58" s="95"/>
      <c r="C58" s="4" t="s">
        <v>47</v>
      </c>
      <c r="D58" s="96"/>
      <c r="E58" s="523"/>
      <c r="G58" s="5"/>
    </row>
    <row r="59" spans="1:7" x14ac:dyDescent="0.2">
      <c r="A59" s="4" t="s">
        <v>48</v>
      </c>
      <c r="B59" s="17"/>
      <c r="C59" s="4" t="s">
        <v>48</v>
      </c>
      <c r="D59" s="19"/>
      <c r="E59" s="523"/>
      <c r="F59" s="4" t="s">
        <v>47</v>
      </c>
      <c r="G59" s="96"/>
    </row>
    <row r="60" spans="1:7" x14ac:dyDescent="0.2">
      <c r="A60" s="16" t="s">
        <v>46</v>
      </c>
      <c r="B60" s="18"/>
      <c r="C60" s="16" t="s">
        <v>46</v>
      </c>
      <c r="D60" s="20"/>
      <c r="E60" s="524"/>
      <c r="F60" s="16"/>
      <c r="G60" s="39"/>
    </row>
    <row r="61" spans="1:7" ht="28.5" customHeight="1" x14ac:dyDescent="0.25">
      <c r="A61" s="40" t="str">
        <f ca="1">'Cadette 6'!A1</f>
        <v>Cadette 6</v>
      </c>
      <c r="B61" s="41" t="s">
        <v>20</v>
      </c>
      <c r="C61" s="62" t="s">
        <v>21</v>
      </c>
      <c r="D61" s="42"/>
      <c r="E61" s="522" t="s">
        <v>61</v>
      </c>
      <c r="F61" s="36"/>
      <c r="G61" s="37"/>
    </row>
    <row r="62" spans="1:7" x14ac:dyDescent="0.2">
      <c r="A62" s="7" t="s">
        <v>94</v>
      </c>
      <c r="B62" s="46"/>
      <c r="C62" s="45" t="s">
        <v>47</v>
      </c>
      <c r="D62" s="112"/>
      <c r="E62" s="522"/>
      <c r="F62" s="36"/>
      <c r="G62" s="37"/>
    </row>
    <row r="63" spans="1:7" x14ac:dyDescent="0.2">
      <c r="A63" s="525" t="s">
        <v>38</v>
      </c>
      <c r="B63" s="525"/>
      <c r="C63" s="525" t="s">
        <v>39</v>
      </c>
      <c r="D63" s="525"/>
      <c r="E63" s="523"/>
      <c r="F63" s="4" t="s">
        <v>42</v>
      </c>
      <c r="G63" s="38"/>
    </row>
    <row r="64" spans="1:7" x14ac:dyDescent="0.2">
      <c r="A64" s="4" t="s">
        <v>40</v>
      </c>
      <c r="B64" s="105"/>
      <c r="C64" s="4" t="s">
        <v>40</v>
      </c>
      <c r="D64" s="19"/>
      <c r="E64" s="523"/>
      <c r="G64" s="5"/>
    </row>
    <row r="65" spans="1:7" x14ac:dyDescent="0.2">
      <c r="A65" s="4" t="s">
        <v>42</v>
      </c>
      <c r="B65" s="105"/>
      <c r="C65" s="4" t="s">
        <v>42</v>
      </c>
      <c r="D65" s="19"/>
      <c r="E65" s="523"/>
      <c r="F65" s="4" t="s">
        <v>62</v>
      </c>
      <c r="G65" s="19"/>
    </row>
    <row r="66" spans="1:7" x14ac:dyDescent="0.2">
      <c r="A66" s="4" t="s">
        <v>43</v>
      </c>
      <c r="B66" s="105"/>
      <c r="C66" s="4" t="s">
        <v>43</v>
      </c>
      <c r="D66" s="19"/>
      <c r="E66" s="523"/>
      <c r="G66" s="5"/>
    </row>
    <row r="67" spans="1:7" x14ac:dyDescent="0.2">
      <c r="A67" s="4" t="s">
        <v>41</v>
      </c>
      <c r="B67" s="17"/>
      <c r="C67" s="4" t="s">
        <v>41</v>
      </c>
      <c r="D67" s="19"/>
      <c r="E67" s="523"/>
      <c r="F67" s="4" t="s">
        <v>45</v>
      </c>
      <c r="G67" s="96"/>
    </row>
    <row r="68" spans="1:7" x14ac:dyDescent="0.2">
      <c r="A68" s="4" t="s">
        <v>45</v>
      </c>
      <c r="B68" s="95"/>
      <c r="C68" s="4" t="s">
        <v>45</v>
      </c>
      <c r="D68" s="96"/>
      <c r="E68" s="523"/>
      <c r="G68" s="5"/>
    </row>
    <row r="69" spans="1:7" x14ac:dyDescent="0.2">
      <c r="A69" s="4" t="s">
        <v>44</v>
      </c>
      <c r="B69" s="95"/>
      <c r="C69" s="4" t="s">
        <v>44</v>
      </c>
      <c r="D69" s="96"/>
      <c r="E69" s="523"/>
      <c r="F69" s="4" t="s">
        <v>44</v>
      </c>
      <c r="G69" s="96"/>
    </row>
    <row r="70" spans="1:7" x14ac:dyDescent="0.2">
      <c r="A70" s="4" t="s">
        <v>47</v>
      </c>
      <c r="B70" s="95"/>
      <c r="C70" s="4" t="s">
        <v>47</v>
      </c>
      <c r="D70" s="96"/>
      <c r="E70" s="523"/>
      <c r="G70" s="5"/>
    </row>
    <row r="71" spans="1:7" x14ac:dyDescent="0.2">
      <c r="A71" s="4" t="s">
        <v>48</v>
      </c>
      <c r="B71" s="17"/>
      <c r="C71" s="4" t="s">
        <v>48</v>
      </c>
      <c r="D71" s="19"/>
      <c r="E71" s="523"/>
      <c r="F71" s="4" t="s">
        <v>47</v>
      </c>
      <c r="G71" s="96"/>
    </row>
    <row r="72" spans="1:7" x14ac:dyDescent="0.2">
      <c r="A72" s="16" t="s">
        <v>46</v>
      </c>
      <c r="B72" s="18"/>
      <c r="C72" s="16" t="s">
        <v>46</v>
      </c>
      <c r="D72" s="20"/>
      <c r="E72" s="524"/>
      <c r="F72" s="16"/>
      <c r="G72" s="39"/>
    </row>
    <row r="73" spans="1:7" ht="28.5" customHeight="1" x14ac:dyDescent="0.25">
      <c r="A73" s="40" t="str">
        <f ca="1">'Cadette 7'!A1</f>
        <v>Cadette 7</v>
      </c>
      <c r="B73" s="41" t="s">
        <v>20</v>
      </c>
      <c r="C73" s="62" t="s">
        <v>21</v>
      </c>
      <c r="D73" s="42"/>
      <c r="E73" s="522" t="s">
        <v>61</v>
      </c>
      <c r="F73" s="36"/>
      <c r="G73" s="37"/>
    </row>
    <row r="74" spans="1:7" x14ac:dyDescent="0.2">
      <c r="A74" s="7" t="s">
        <v>94</v>
      </c>
      <c r="B74" s="46"/>
      <c r="C74" s="45" t="s">
        <v>47</v>
      </c>
      <c r="D74" s="112"/>
      <c r="E74" s="522"/>
      <c r="F74" s="36"/>
      <c r="G74" s="37"/>
    </row>
    <row r="75" spans="1:7" x14ac:dyDescent="0.2">
      <c r="A75" s="525" t="s">
        <v>38</v>
      </c>
      <c r="B75" s="525"/>
      <c r="C75" s="525" t="s">
        <v>39</v>
      </c>
      <c r="D75" s="525"/>
      <c r="E75" s="523"/>
      <c r="F75" s="4" t="s">
        <v>42</v>
      </c>
      <c r="G75" s="38"/>
    </row>
    <row r="76" spans="1:7" x14ac:dyDescent="0.2">
      <c r="A76" s="4" t="s">
        <v>40</v>
      </c>
      <c r="B76" s="105"/>
      <c r="C76" s="4" t="s">
        <v>40</v>
      </c>
      <c r="D76" s="19"/>
      <c r="E76" s="523"/>
      <c r="G76" s="5"/>
    </row>
    <row r="77" spans="1:7" x14ac:dyDescent="0.2">
      <c r="A77" s="4" t="s">
        <v>42</v>
      </c>
      <c r="B77" s="105"/>
      <c r="C77" s="4" t="s">
        <v>42</v>
      </c>
      <c r="D77" s="19"/>
      <c r="E77" s="523"/>
      <c r="F77" s="4" t="s">
        <v>62</v>
      </c>
      <c r="G77" s="19"/>
    </row>
    <row r="78" spans="1:7" x14ac:dyDescent="0.2">
      <c r="A78" s="4" t="s">
        <v>43</v>
      </c>
      <c r="B78" s="105"/>
      <c r="C78" s="4" t="s">
        <v>43</v>
      </c>
      <c r="D78" s="19"/>
      <c r="E78" s="523"/>
      <c r="G78" s="5"/>
    </row>
    <row r="79" spans="1:7" x14ac:dyDescent="0.2">
      <c r="A79" s="4" t="s">
        <v>41</v>
      </c>
      <c r="B79" s="105"/>
      <c r="C79" s="4" t="s">
        <v>41</v>
      </c>
      <c r="D79" s="19"/>
      <c r="E79" s="523"/>
      <c r="F79" s="4" t="s">
        <v>45</v>
      </c>
      <c r="G79" s="96"/>
    </row>
    <row r="80" spans="1:7" x14ac:dyDescent="0.2">
      <c r="A80" s="4" t="s">
        <v>45</v>
      </c>
      <c r="B80" s="95"/>
      <c r="C80" s="4" t="s">
        <v>45</v>
      </c>
      <c r="D80" s="96"/>
      <c r="E80" s="523"/>
      <c r="G80" s="5"/>
    </row>
    <row r="81" spans="1:7" x14ac:dyDescent="0.2">
      <c r="A81" s="4" t="s">
        <v>44</v>
      </c>
      <c r="B81" s="95"/>
      <c r="C81" s="4" t="s">
        <v>44</v>
      </c>
      <c r="D81" s="96"/>
      <c r="E81" s="523"/>
      <c r="F81" s="4" t="s">
        <v>44</v>
      </c>
      <c r="G81" s="96"/>
    </row>
    <row r="82" spans="1:7" x14ac:dyDescent="0.2">
      <c r="A82" s="4" t="s">
        <v>47</v>
      </c>
      <c r="B82" s="95"/>
      <c r="C82" s="4" t="s">
        <v>47</v>
      </c>
      <c r="D82" s="96"/>
      <c r="E82" s="523"/>
      <c r="G82" s="5"/>
    </row>
    <row r="83" spans="1:7" x14ac:dyDescent="0.2">
      <c r="A83" s="4" t="s">
        <v>48</v>
      </c>
      <c r="B83" s="17"/>
      <c r="C83" s="4" t="s">
        <v>48</v>
      </c>
      <c r="D83" s="19"/>
      <c r="E83" s="523"/>
      <c r="F83" s="4" t="s">
        <v>47</v>
      </c>
      <c r="G83" s="96"/>
    </row>
    <row r="84" spans="1:7" x14ac:dyDescent="0.2">
      <c r="A84" s="16" t="s">
        <v>46</v>
      </c>
      <c r="B84" s="18"/>
      <c r="C84" s="16" t="s">
        <v>46</v>
      </c>
      <c r="D84" s="20"/>
      <c r="E84" s="524"/>
      <c r="F84" s="16"/>
      <c r="G84" s="39"/>
    </row>
    <row r="85" spans="1:7" ht="28.5" customHeight="1" x14ac:dyDescent="0.25">
      <c r="A85" s="40" t="str">
        <f ca="1">'Cadette 8'!A1</f>
        <v>Cadette 8</v>
      </c>
      <c r="B85" s="41" t="s">
        <v>20</v>
      </c>
      <c r="C85" s="62" t="s">
        <v>21</v>
      </c>
      <c r="D85" s="42"/>
      <c r="E85" s="522" t="s">
        <v>61</v>
      </c>
      <c r="F85" s="36"/>
      <c r="G85" s="37"/>
    </row>
    <row r="86" spans="1:7" x14ac:dyDescent="0.2">
      <c r="A86" s="7" t="s">
        <v>94</v>
      </c>
      <c r="B86" s="46"/>
      <c r="C86" s="45" t="s">
        <v>47</v>
      </c>
      <c r="D86" s="112"/>
      <c r="E86" s="522"/>
      <c r="F86" s="36"/>
      <c r="G86" s="37"/>
    </row>
    <row r="87" spans="1:7" x14ac:dyDescent="0.2">
      <c r="A87" s="525" t="s">
        <v>38</v>
      </c>
      <c r="B87" s="525"/>
      <c r="C87" s="525" t="s">
        <v>39</v>
      </c>
      <c r="D87" s="525"/>
      <c r="E87" s="523"/>
      <c r="F87" s="4" t="s">
        <v>42</v>
      </c>
      <c r="G87" s="38"/>
    </row>
    <row r="88" spans="1:7" x14ac:dyDescent="0.2">
      <c r="A88" s="4" t="s">
        <v>40</v>
      </c>
      <c r="B88" s="105"/>
      <c r="C88" s="4" t="s">
        <v>40</v>
      </c>
      <c r="D88" s="19"/>
      <c r="E88" s="523"/>
      <c r="G88" s="5"/>
    </row>
    <row r="89" spans="1:7" x14ac:dyDescent="0.2">
      <c r="A89" s="4" t="s">
        <v>42</v>
      </c>
      <c r="B89" s="105"/>
      <c r="C89" s="4" t="s">
        <v>42</v>
      </c>
      <c r="D89" s="19"/>
      <c r="E89" s="523"/>
      <c r="F89" s="4" t="s">
        <v>62</v>
      </c>
      <c r="G89" s="19"/>
    </row>
    <row r="90" spans="1:7" x14ac:dyDescent="0.2">
      <c r="A90" s="4" t="s">
        <v>43</v>
      </c>
      <c r="B90" s="105"/>
      <c r="C90" s="4" t="s">
        <v>43</v>
      </c>
      <c r="D90" s="19"/>
      <c r="E90" s="523"/>
      <c r="G90" s="5"/>
    </row>
    <row r="91" spans="1:7" x14ac:dyDescent="0.2">
      <c r="A91" s="4" t="s">
        <v>41</v>
      </c>
      <c r="B91" s="105"/>
      <c r="C91" s="4" t="s">
        <v>41</v>
      </c>
      <c r="D91" s="19"/>
      <c r="E91" s="523"/>
      <c r="F91" s="4" t="s">
        <v>45</v>
      </c>
      <c r="G91" s="96"/>
    </row>
    <row r="92" spans="1:7" x14ac:dyDescent="0.2">
      <c r="A92" s="4" t="s">
        <v>45</v>
      </c>
      <c r="B92" s="95"/>
      <c r="C92" s="4" t="s">
        <v>45</v>
      </c>
      <c r="D92" s="96"/>
      <c r="E92" s="523"/>
      <c r="G92" s="5"/>
    </row>
    <row r="93" spans="1:7" x14ac:dyDescent="0.2">
      <c r="A93" s="4" t="s">
        <v>44</v>
      </c>
      <c r="B93" s="95"/>
      <c r="C93" s="4" t="s">
        <v>44</v>
      </c>
      <c r="D93" s="96"/>
      <c r="E93" s="523"/>
      <c r="F93" s="4" t="s">
        <v>44</v>
      </c>
      <c r="G93" s="96"/>
    </row>
    <row r="94" spans="1:7" x14ac:dyDescent="0.2">
      <c r="A94" s="4" t="s">
        <v>47</v>
      </c>
      <c r="B94" s="95"/>
      <c r="C94" s="4" t="s">
        <v>47</v>
      </c>
      <c r="D94" s="96"/>
      <c r="E94" s="523"/>
      <c r="G94" s="5"/>
    </row>
    <row r="95" spans="1:7" x14ac:dyDescent="0.2">
      <c r="A95" s="4" t="s">
        <v>48</v>
      </c>
      <c r="B95" s="17"/>
      <c r="C95" s="4" t="s">
        <v>48</v>
      </c>
      <c r="D95" s="19"/>
      <c r="E95" s="523"/>
      <c r="F95" s="4" t="s">
        <v>47</v>
      </c>
      <c r="G95" s="96"/>
    </row>
    <row r="96" spans="1:7" x14ac:dyDescent="0.2">
      <c r="A96" s="16" t="s">
        <v>46</v>
      </c>
      <c r="B96" s="18"/>
      <c r="C96" s="16" t="s">
        <v>46</v>
      </c>
      <c r="D96" s="20"/>
      <c r="E96" s="524"/>
      <c r="F96" s="16"/>
      <c r="G96" s="39"/>
    </row>
    <row r="97" spans="1:7" ht="28.5" customHeight="1" x14ac:dyDescent="0.25">
      <c r="A97" s="40" t="str">
        <f ca="1">'Cadette 9'!A1</f>
        <v>Cadette 9</v>
      </c>
      <c r="B97" s="41" t="s">
        <v>20</v>
      </c>
      <c r="C97" s="62" t="s">
        <v>21</v>
      </c>
      <c r="D97" s="42"/>
      <c r="E97" s="522" t="s">
        <v>61</v>
      </c>
      <c r="F97" s="36"/>
      <c r="G97" s="37"/>
    </row>
    <row r="98" spans="1:7" x14ac:dyDescent="0.2">
      <c r="A98" s="7" t="s">
        <v>94</v>
      </c>
      <c r="B98" s="46"/>
      <c r="C98" s="45" t="s">
        <v>47</v>
      </c>
      <c r="D98" s="112"/>
      <c r="E98" s="522"/>
      <c r="F98" s="36"/>
      <c r="G98" s="37"/>
    </row>
    <row r="99" spans="1:7" x14ac:dyDescent="0.2">
      <c r="A99" s="525" t="s">
        <v>38</v>
      </c>
      <c r="B99" s="525"/>
      <c r="C99" s="525" t="s">
        <v>39</v>
      </c>
      <c r="D99" s="525"/>
      <c r="E99" s="523"/>
      <c r="F99" s="4" t="s">
        <v>42</v>
      </c>
      <c r="G99" s="38"/>
    </row>
    <row r="100" spans="1:7" x14ac:dyDescent="0.2">
      <c r="A100" s="4" t="s">
        <v>40</v>
      </c>
      <c r="B100" s="105"/>
      <c r="C100" s="4" t="s">
        <v>40</v>
      </c>
      <c r="D100" s="19"/>
      <c r="E100" s="523"/>
      <c r="G100" s="5"/>
    </row>
    <row r="101" spans="1:7" x14ac:dyDescent="0.2">
      <c r="A101" s="4" t="s">
        <v>42</v>
      </c>
      <c r="B101" s="105"/>
      <c r="C101" s="4" t="s">
        <v>42</v>
      </c>
      <c r="D101" s="19"/>
      <c r="E101" s="523"/>
      <c r="F101" s="4" t="s">
        <v>62</v>
      </c>
      <c r="G101" s="19"/>
    </row>
    <row r="102" spans="1:7" x14ac:dyDescent="0.2">
      <c r="A102" s="4" t="s">
        <v>43</v>
      </c>
      <c r="B102" s="105"/>
      <c r="C102" s="4" t="s">
        <v>43</v>
      </c>
      <c r="D102" s="19"/>
      <c r="E102" s="523"/>
      <c r="G102" s="5"/>
    </row>
    <row r="103" spans="1:7" x14ac:dyDescent="0.2">
      <c r="A103" s="4" t="s">
        <v>41</v>
      </c>
      <c r="B103" s="17"/>
      <c r="C103" s="4" t="s">
        <v>41</v>
      </c>
      <c r="D103" s="19"/>
      <c r="E103" s="523"/>
      <c r="F103" s="4" t="s">
        <v>45</v>
      </c>
      <c r="G103" s="96"/>
    </row>
    <row r="104" spans="1:7" x14ac:dyDescent="0.2">
      <c r="A104" s="4" t="s">
        <v>45</v>
      </c>
      <c r="B104" s="95"/>
      <c r="C104" s="4" t="s">
        <v>45</v>
      </c>
      <c r="D104" s="96"/>
      <c r="E104" s="523"/>
      <c r="G104" s="5"/>
    </row>
    <row r="105" spans="1:7" x14ac:dyDescent="0.2">
      <c r="A105" s="4" t="s">
        <v>44</v>
      </c>
      <c r="B105" s="95"/>
      <c r="C105" s="4" t="s">
        <v>44</v>
      </c>
      <c r="D105" s="96"/>
      <c r="E105" s="523"/>
      <c r="F105" s="4" t="s">
        <v>44</v>
      </c>
      <c r="G105" s="96"/>
    </row>
    <row r="106" spans="1:7" x14ac:dyDescent="0.2">
      <c r="A106" s="4" t="s">
        <v>47</v>
      </c>
      <c r="B106" s="95"/>
      <c r="C106" s="4" t="s">
        <v>47</v>
      </c>
      <c r="D106" s="96"/>
      <c r="E106" s="523"/>
      <c r="G106" s="5"/>
    </row>
    <row r="107" spans="1:7" x14ac:dyDescent="0.2">
      <c r="A107" s="4" t="s">
        <v>48</v>
      </c>
      <c r="B107" s="17"/>
      <c r="C107" s="4" t="s">
        <v>48</v>
      </c>
      <c r="D107" s="19"/>
      <c r="E107" s="523"/>
      <c r="F107" s="4" t="s">
        <v>47</v>
      </c>
      <c r="G107" s="96"/>
    </row>
    <row r="108" spans="1:7" x14ac:dyDescent="0.2">
      <c r="A108" s="16" t="s">
        <v>46</v>
      </c>
      <c r="B108" s="18"/>
      <c r="C108" s="16" t="s">
        <v>46</v>
      </c>
      <c r="D108" s="20"/>
      <c r="E108" s="524"/>
      <c r="F108" s="16"/>
      <c r="G108" s="39"/>
    </row>
    <row r="109" spans="1:7" ht="28.5" customHeight="1" x14ac:dyDescent="0.25">
      <c r="A109" s="40" t="str">
        <f ca="1">'Cadette 10'!A1</f>
        <v>Cadette 10</v>
      </c>
      <c r="B109" s="41" t="s">
        <v>20</v>
      </c>
      <c r="C109" s="62" t="s">
        <v>21</v>
      </c>
      <c r="D109" s="42"/>
      <c r="E109" s="522" t="s">
        <v>61</v>
      </c>
      <c r="F109" s="36"/>
      <c r="G109" s="37"/>
    </row>
    <row r="110" spans="1:7" x14ac:dyDescent="0.2">
      <c r="A110" s="7" t="s">
        <v>94</v>
      </c>
      <c r="B110" s="46"/>
      <c r="C110" s="45" t="s">
        <v>47</v>
      </c>
      <c r="D110" s="112"/>
      <c r="E110" s="522"/>
      <c r="F110" s="36"/>
      <c r="G110" s="37"/>
    </row>
    <row r="111" spans="1:7" x14ac:dyDescent="0.2">
      <c r="A111" s="525" t="s">
        <v>38</v>
      </c>
      <c r="B111" s="525"/>
      <c r="C111" s="525" t="s">
        <v>39</v>
      </c>
      <c r="D111" s="525"/>
      <c r="E111" s="523"/>
      <c r="F111" s="4" t="s">
        <v>42</v>
      </c>
      <c r="G111" s="38"/>
    </row>
    <row r="112" spans="1:7" x14ac:dyDescent="0.2">
      <c r="A112" s="4" t="s">
        <v>40</v>
      </c>
      <c r="B112" s="105"/>
      <c r="C112" s="4" t="s">
        <v>40</v>
      </c>
      <c r="D112" s="19"/>
      <c r="E112" s="523"/>
      <c r="G112" s="5"/>
    </row>
    <row r="113" spans="1:7" x14ac:dyDescent="0.2">
      <c r="A113" s="4" t="s">
        <v>42</v>
      </c>
      <c r="B113" s="105"/>
      <c r="C113" s="4" t="s">
        <v>42</v>
      </c>
      <c r="D113" s="19"/>
      <c r="E113" s="523"/>
      <c r="F113" s="4" t="s">
        <v>62</v>
      </c>
      <c r="G113" s="19"/>
    </row>
    <row r="114" spans="1:7" x14ac:dyDescent="0.2">
      <c r="A114" s="4" t="s">
        <v>43</v>
      </c>
      <c r="B114" s="105"/>
      <c r="C114" s="4" t="s">
        <v>43</v>
      </c>
      <c r="D114" s="19"/>
      <c r="E114" s="523"/>
      <c r="G114" s="5"/>
    </row>
    <row r="115" spans="1:7" x14ac:dyDescent="0.2">
      <c r="A115" s="4" t="s">
        <v>41</v>
      </c>
      <c r="B115" s="17"/>
      <c r="C115" s="4" t="s">
        <v>41</v>
      </c>
      <c r="D115" s="19"/>
      <c r="E115" s="523"/>
      <c r="F115" s="4" t="s">
        <v>45</v>
      </c>
      <c r="G115" s="96"/>
    </row>
    <row r="116" spans="1:7" x14ac:dyDescent="0.2">
      <c r="A116" s="4" t="s">
        <v>45</v>
      </c>
      <c r="B116" s="95"/>
      <c r="C116" s="4" t="s">
        <v>45</v>
      </c>
      <c r="D116" s="96"/>
      <c r="E116" s="523"/>
      <c r="G116" s="5"/>
    </row>
    <row r="117" spans="1:7" x14ac:dyDescent="0.2">
      <c r="A117" s="4" t="s">
        <v>44</v>
      </c>
      <c r="B117" s="95"/>
      <c r="C117" s="4" t="s">
        <v>44</v>
      </c>
      <c r="D117" s="96"/>
      <c r="E117" s="523"/>
      <c r="F117" s="4" t="s">
        <v>44</v>
      </c>
      <c r="G117" s="96"/>
    </row>
    <row r="118" spans="1:7" x14ac:dyDescent="0.2">
      <c r="A118" s="4" t="s">
        <v>47</v>
      </c>
      <c r="B118" s="95"/>
      <c r="C118" s="4" t="s">
        <v>47</v>
      </c>
      <c r="D118" s="96"/>
      <c r="E118" s="523"/>
      <c r="G118" s="5"/>
    </row>
    <row r="119" spans="1:7" x14ac:dyDescent="0.2">
      <c r="A119" s="4" t="s">
        <v>48</v>
      </c>
      <c r="B119" s="17"/>
      <c r="C119" s="4" t="s">
        <v>48</v>
      </c>
      <c r="D119" s="19"/>
      <c r="E119" s="523"/>
      <c r="F119" s="4" t="s">
        <v>47</v>
      </c>
      <c r="G119" s="96"/>
    </row>
    <row r="120" spans="1:7" x14ac:dyDescent="0.2">
      <c r="A120" s="16" t="s">
        <v>46</v>
      </c>
      <c r="B120" s="18"/>
      <c r="C120" s="16" t="s">
        <v>46</v>
      </c>
      <c r="D120" s="20"/>
      <c r="E120" s="524"/>
      <c r="F120" s="16"/>
      <c r="G120" s="39"/>
    </row>
    <row r="121" spans="1:7" ht="28.5" customHeight="1" x14ac:dyDescent="0.25">
      <c r="A121" s="40" t="str">
        <f ca="1">'Cadette 11'!A1</f>
        <v>Cadette 11</v>
      </c>
      <c r="B121" s="41" t="s">
        <v>20</v>
      </c>
      <c r="C121" s="62" t="s">
        <v>21</v>
      </c>
      <c r="D121" s="42"/>
      <c r="E121" s="522" t="s">
        <v>61</v>
      </c>
      <c r="F121" s="36"/>
      <c r="G121" s="37"/>
    </row>
    <row r="122" spans="1:7" x14ac:dyDescent="0.2">
      <c r="A122" s="7" t="s">
        <v>94</v>
      </c>
      <c r="B122" s="46"/>
      <c r="C122" s="45" t="s">
        <v>47</v>
      </c>
      <c r="D122" s="112"/>
      <c r="E122" s="522"/>
      <c r="F122" s="36"/>
      <c r="G122" s="37"/>
    </row>
    <row r="123" spans="1:7" x14ac:dyDescent="0.2">
      <c r="A123" s="525" t="s">
        <v>38</v>
      </c>
      <c r="B123" s="525"/>
      <c r="C123" s="525" t="s">
        <v>39</v>
      </c>
      <c r="D123" s="525"/>
      <c r="E123" s="523"/>
      <c r="F123" s="4" t="s">
        <v>42</v>
      </c>
      <c r="G123" s="38"/>
    </row>
    <row r="124" spans="1:7" x14ac:dyDescent="0.2">
      <c r="A124" s="4" t="s">
        <v>40</v>
      </c>
      <c r="B124" s="105"/>
      <c r="C124" s="4" t="s">
        <v>40</v>
      </c>
      <c r="D124" s="19"/>
      <c r="E124" s="523"/>
      <c r="G124" s="5"/>
    </row>
    <row r="125" spans="1:7" x14ac:dyDescent="0.2">
      <c r="A125" s="4" t="s">
        <v>42</v>
      </c>
      <c r="B125" s="105"/>
      <c r="C125" s="4" t="s">
        <v>42</v>
      </c>
      <c r="D125" s="19"/>
      <c r="E125" s="523"/>
      <c r="F125" s="4" t="s">
        <v>62</v>
      </c>
      <c r="G125" s="19"/>
    </row>
    <row r="126" spans="1:7" x14ac:dyDescent="0.2">
      <c r="A126" s="4" t="s">
        <v>43</v>
      </c>
      <c r="B126" s="105"/>
      <c r="C126" s="4" t="s">
        <v>43</v>
      </c>
      <c r="D126" s="19"/>
      <c r="E126" s="523"/>
      <c r="G126" s="5"/>
    </row>
    <row r="127" spans="1:7" x14ac:dyDescent="0.2">
      <c r="A127" s="4" t="s">
        <v>41</v>
      </c>
      <c r="B127" s="105"/>
      <c r="C127" s="4" t="s">
        <v>41</v>
      </c>
      <c r="D127" s="19"/>
      <c r="E127" s="523"/>
      <c r="F127" s="4" t="s">
        <v>45</v>
      </c>
      <c r="G127" s="96"/>
    </row>
    <row r="128" spans="1:7" x14ac:dyDescent="0.2">
      <c r="A128" s="4" t="s">
        <v>45</v>
      </c>
      <c r="B128" s="95"/>
      <c r="C128" s="4" t="s">
        <v>45</v>
      </c>
      <c r="D128" s="96"/>
      <c r="E128" s="523"/>
      <c r="G128" s="5"/>
    </row>
    <row r="129" spans="1:7" x14ac:dyDescent="0.2">
      <c r="A129" s="4" t="s">
        <v>44</v>
      </c>
      <c r="B129" s="95"/>
      <c r="C129" s="4" t="s">
        <v>44</v>
      </c>
      <c r="D129" s="96"/>
      <c r="E129" s="523"/>
      <c r="F129" s="4" t="s">
        <v>44</v>
      </c>
      <c r="G129" s="96"/>
    </row>
    <row r="130" spans="1:7" x14ac:dyDescent="0.2">
      <c r="A130" s="4" t="s">
        <v>47</v>
      </c>
      <c r="B130" s="95"/>
      <c r="C130" s="4" t="s">
        <v>47</v>
      </c>
      <c r="D130" s="96"/>
      <c r="E130" s="523"/>
      <c r="G130" s="5"/>
    </row>
    <row r="131" spans="1:7" x14ac:dyDescent="0.2">
      <c r="A131" s="4" t="s">
        <v>48</v>
      </c>
      <c r="B131" s="17"/>
      <c r="C131" s="4" t="s">
        <v>48</v>
      </c>
      <c r="D131" s="19"/>
      <c r="E131" s="523"/>
      <c r="F131" s="4" t="s">
        <v>47</v>
      </c>
      <c r="G131" s="96"/>
    </row>
    <row r="132" spans="1:7" x14ac:dyDescent="0.2">
      <c r="A132" s="16" t="s">
        <v>46</v>
      </c>
      <c r="B132" s="18"/>
      <c r="C132" s="16" t="s">
        <v>46</v>
      </c>
      <c r="D132" s="20"/>
      <c r="E132" s="524"/>
      <c r="F132" s="16"/>
      <c r="G132" s="39"/>
    </row>
    <row r="133" spans="1:7" ht="28.5" customHeight="1" x14ac:dyDescent="0.25">
      <c r="A133" s="40" t="str">
        <f ca="1">'Cadette 12'!A1</f>
        <v>Cadette 12</v>
      </c>
      <c r="B133" s="41" t="s">
        <v>20</v>
      </c>
      <c r="C133" s="62" t="s">
        <v>21</v>
      </c>
      <c r="D133" s="42"/>
      <c r="E133" s="522" t="s">
        <v>61</v>
      </c>
      <c r="F133" s="36"/>
      <c r="G133" s="37"/>
    </row>
    <row r="134" spans="1:7" x14ac:dyDescent="0.2">
      <c r="A134" s="7" t="s">
        <v>94</v>
      </c>
      <c r="B134" s="46"/>
      <c r="C134" s="45" t="s">
        <v>47</v>
      </c>
      <c r="D134" s="112"/>
      <c r="E134" s="522"/>
      <c r="F134" s="36"/>
      <c r="G134" s="37"/>
    </row>
    <row r="135" spans="1:7" x14ac:dyDescent="0.2">
      <c r="A135" s="525" t="s">
        <v>38</v>
      </c>
      <c r="B135" s="525"/>
      <c r="C135" s="525" t="s">
        <v>39</v>
      </c>
      <c r="D135" s="525"/>
      <c r="E135" s="523"/>
      <c r="F135" s="4" t="s">
        <v>42</v>
      </c>
      <c r="G135" s="38"/>
    </row>
    <row r="136" spans="1:7" x14ac:dyDescent="0.2">
      <c r="A136" s="4" t="s">
        <v>40</v>
      </c>
      <c r="B136" s="105"/>
      <c r="C136" s="4" t="s">
        <v>40</v>
      </c>
      <c r="D136" s="19"/>
      <c r="E136" s="523"/>
      <c r="G136" s="5"/>
    </row>
    <row r="137" spans="1:7" x14ac:dyDescent="0.2">
      <c r="A137" s="4" t="s">
        <v>42</v>
      </c>
      <c r="B137" s="105"/>
      <c r="C137" s="4" t="s">
        <v>42</v>
      </c>
      <c r="D137" s="19"/>
      <c r="E137" s="523"/>
      <c r="F137" s="4" t="s">
        <v>62</v>
      </c>
      <c r="G137" s="19"/>
    </row>
    <row r="138" spans="1:7" x14ac:dyDescent="0.2">
      <c r="A138" s="4" t="s">
        <v>43</v>
      </c>
      <c r="B138" s="105"/>
      <c r="C138" s="4" t="s">
        <v>43</v>
      </c>
      <c r="D138" s="19"/>
      <c r="E138" s="523"/>
      <c r="G138" s="5"/>
    </row>
    <row r="139" spans="1:7" x14ac:dyDescent="0.2">
      <c r="A139" s="4" t="s">
        <v>41</v>
      </c>
      <c r="B139" s="17"/>
      <c r="C139" s="4" t="s">
        <v>41</v>
      </c>
      <c r="D139" s="19"/>
      <c r="E139" s="523"/>
      <c r="F139" s="4" t="s">
        <v>45</v>
      </c>
      <c r="G139" s="96"/>
    </row>
    <row r="140" spans="1:7" x14ac:dyDescent="0.2">
      <c r="A140" s="4" t="s">
        <v>45</v>
      </c>
      <c r="B140" s="95"/>
      <c r="C140" s="4" t="s">
        <v>45</v>
      </c>
      <c r="D140" s="96"/>
      <c r="E140" s="523"/>
      <c r="G140" s="5"/>
    </row>
    <row r="141" spans="1:7" x14ac:dyDescent="0.2">
      <c r="A141" s="4" t="s">
        <v>44</v>
      </c>
      <c r="B141" s="95"/>
      <c r="C141" s="4" t="s">
        <v>44</v>
      </c>
      <c r="D141" s="96"/>
      <c r="E141" s="523"/>
      <c r="F141" s="4" t="s">
        <v>44</v>
      </c>
      <c r="G141" s="96"/>
    </row>
    <row r="142" spans="1:7" x14ac:dyDescent="0.2">
      <c r="A142" s="4" t="s">
        <v>47</v>
      </c>
      <c r="B142" s="95"/>
      <c r="C142" s="4" t="s">
        <v>47</v>
      </c>
      <c r="D142" s="96"/>
      <c r="E142" s="523"/>
      <c r="G142" s="5"/>
    </row>
    <row r="143" spans="1:7" x14ac:dyDescent="0.2">
      <c r="A143" s="4" t="s">
        <v>48</v>
      </c>
      <c r="B143" s="17"/>
      <c r="C143" s="4" t="s">
        <v>48</v>
      </c>
      <c r="D143" s="19"/>
      <c r="E143" s="523"/>
      <c r="F143" s="4" t="s">
        <v>47</v>
      </c>
      <c r="G143" s="96"/>
    </row>
    <row r="144" spans="1:7" x14ac:dyDescent="0.2">
      <c r="A144" s="16" t="s">
        <v>46</v>
      </c>
      <c r="B144" s="18"/>
      <c r="C144" s="16" t="s">
        <v>46</v>
      </c>
      <c r="D144" s="20"/>
      <c r="E144" s="524"/>
      <c r="F144" s="16"/>
      <c r="G144" s="39"/>
    </row>
    <row r="145" spans="1:7" ht="28.5" customHeight="1" x14ac:dyDescent="0.25">
      <c r="A145" s="40" t="str">
        <f ca="1">'Cadette 13'!A1</f>
        <v>Cadette 13</v>
      </c>
      <c r="B145" s="41" t="s">
        <v>20</v>
      </c>
      <c r="C145" s="62" t="s">
        <v>21</v>
      </c>
      <c r="D145" s="42"/>
      <c r="E145" s="522" t="s">
        <v>61</v>
      </c>
      <c r="F145" s="36"/>
      <c r="G145" s="37"/>
    </row>
    <row r="146" spans="1:7" x14ac:dyDescent="0.2">
      <c r="A146" s="7" t="s">
        <v>94</v>
      </c>
      <c r="B146" s="46"/>
      <c r="C146" s="45" t="s">
        <v>47</v>
      </c>
      <c r="D146" s="112"/>
      <c r="E146" s="522"/>
      <c r="F146" s="36"/>
      <c r="G146" s="37"/>
    </row>
    <row r="147" spans="1:7" x14ac:dyDescent="0.2">
      <c r="A147" s="525" t="s">
        <v>38</v>
      </c>
      <c r="B147" s="525"/>
      <c r="C147" s="525" t="s">
        <v>39</v>
      </c>
      <c r="D147" s="525"/>
      <c r="E147" s="523"/>
      <c r="F147" s="4" t="s">
        <v>42</v>
      </c>
      <c r="G147" s="38"/>
    </row>
    <row r="148" spans="1:7" x14ac:dyDescent="0.2">
      <c r="A148" s="4" t="s">
        <v>40</v>
      </c>
      <c r="B148" s="105"/>
      <c r="C148" s="4" t="s">
        <v>40</v>
      </c>
      <c r="D148" s="19"/>
      <c r="E148" s="523"/>
      <c r="G148" s="5"/>
    </row>
    <row r="149" spans="1:7" x14ac:dyDescent="0.2">
      <c r="A149" s="4" t="s">
        <v>42</v>
      </c>
      <c r="B149" s="105"/>
      <c r="C149" s="4" t="s">
        <v>42</v>
      </c>
      <c r="D149" s="19"/>
      <c r="E149" s="523"/>
      <c r="F149" s="4" t="s">
        <v>62</v>
      </c>
      <c r="G149" s="19"/>
    </row>
    <row r="150" spans="1:7" x14ac:dyDescent="0.2">
      <c r="A150" s="4" t="s">
        <v>43</v>
      </c>
      <c r="B150" s="105"/>
      <c r="C150" s="4" t="s">
        <v>43</v>
      </c>
      <c r="D150" s="19"/>
      <c r="E150" s="523"/>
      <c r="G150" s="5"/>
    </row>
    <row r="151" spans="1:7" x14ac:dyDescent="0.2">
      <c r="A151" s="4" t="s">
        <v>41</v>
      </c>
      <c r="B151" s="17"/>
      <c r="C151" s="4" t="s">
        <v>41</v>
      </c>
      <c r="D151" s="19"/>
      <c r="E151" s="523"/>
      <c r="F151" s="4" t="s">
        <v>45</v>
      </c>
      <c r="G151" s="96"/>
    </row>
    <row r="152" spans="1:7" x14ac:dyDescent="0.2">
      <c r="A152" s="4" t="s">
        <v>45</v>
      </c>
      <c r="B152" s="95"/>
      <c r="C152" s="4" t="s">
        <v>45</v>
      </c>
      <c r="D152" s="96"/>
      <c r="E152" s="523"/>
      <c r="G152" s="5"/>
    </row>
    <row r="153" spans="1:7" x14ac:dyDescent="0.2">
      <c r="A153" s="4" t="s">
        <v>44</v>
      </c>
      <c r="B153" s="95"/>
      <c r="C153" s="4" t="s">
        <v>44</v>
      </c>
      <c r="D153" s="96"/>
      <c r="E153" s="523"/>
      <c r="F153" s="4" t="s">
        <v>44</v>
      </c>
      <c r="G153" s="96"/>
    </row>
    <row r="154" spans="1:7" x14ac:dyDescent="0.2">
      <c r="A154" s="4" t="s">
        <v>47</v>
      </c>
      <c r="B154" s="95"/>
      <c r="C154" s="4" t="s">
        <v>47</v>
      </c>
      <c r="D154" s="96"/>
      <c r="E154" s="523"/>
      <c r="G154" s="97"/>
    </row>
    <row r="155" spans="1:7" x14ac:dyDescent="0.2">
      <c r="A155" s="4" t="s">
        <v>48</v>
      </c>
      <c r="B155" s="17"/>
      <c r="C155" s="4" t="s">
        <v>48</v>
      </c>
      <c r="D155" s="19"/>
      <c r="E155" s="523"/>
      <c r="F155" s="4" t="s">
        <v>47</v>
      </c>
      <c r="G155" s="96"/>
    </row>
    <row r="156" spans="1:7" x14ac:dyDescent="0.2">
      <c r="A156" s="16" t="s">
        <v>46</v>
      </c>
      <c r="B156" s="18"/>
      <c r="C156" s="16" t="s">
        <v>46</v>
      </c>
      <c r="D156" s="20"/>
      <c r="E156" s="524"/>
      <c r="F156" s="16"/>
      <c r="G156" s="39"/>
    </row>
    <row r="157" spans="1:7" ht="28.5" customHeight="1" x14ac:dyDescent="0.25">
      <c r="A157" s="40" t="str">
        <f ca="1">'Cadette 14'!A1</f>
        <v>Cadette 14</v>
      </c>
      <c r="B157" s="41" t="s">
        <v>20</v>
      </c>
      <c r="C157" s="62" t="s">
        <v>21</v>
      </c>
      <c r="D157" s="43"/>
      <c r="E157" s="522" t="s">
        <v>61</v>
      </c>
      <c r="F157" s="36"/>
      <c r="G157" s="37"/>
    </row>
    <row r="158" spans="1:7" x14ac:dyDescent="0.2">
      <c r="A158" s="7" t="s">
        <v>94</v>
      </c>
      <c r="B158" s="46"/>
      <c r="C158" s="45" t="s">
        <v>47</v>
      </c>
      <c r="D158" s="112"/>
      <c r="E158" s="522"/>
      <c r="F158" s="36"/>
      <c r="G158" s="37"/>
    </row>
    <row r="159" spans="1:7" x14ac:dyDescent="0.2">
      <c r="A159" s="525" t="s">
        <v>38</v>
      </c>
      <c r="B159" s="525"/>
      <c r="C159" s="525" t="s">
        <v>39</v>
      </c>
      <c r="D159" s="525"/>
      <c r="E159" s="523"/>
      <c r="F159" s="4" t="s">
        <v>42</v>
      </c>
      <c r="G159" s="38"/>
    </row>
    <row r="160" spans="1:7" x14ac:dyDescent="0.2">
      <c r="A160" s="4" t="s">
        <v>40</v>
      </c>
      <c r="B160" s="105"/>
      <c r="C160" s="4" t="s">
        <v>40</v>
      </c>
      <c r="D160" s="19"/>
      <c r="E160" s="523"/>
      <c r="G160" s="5"/>
    </row>
    <row r="161" spans="1:7" x14ac:dyDescent="0.2">
      <c r="A161" s="4" t="s">
        <v>42</v>
      </c>
      <c r="B161" s="105"/>
      <c r="C161" s="4" t="s">
        <v>42</v>
      </c>
      <c r="D161" s="19"/>
      <c r="E161" s="523"/>
      <c r="F161" s="4" t="s">
        <v>62</v>
      </c>
      <c r="G161" s="19"/>
    </row>
    <row r="162" spans="1:7" x14ac:dyDescent="0.2">
      <c r="A162" s="4" t="s">
        <v>43</v>
      </c>
      <c r="B162" s="105"/>
      <c r="C162" s="4" t="s">
        <v>43</v>
      </c>
      <c r="D162" s="19"/>
      <c r="E162" s="523"/>
      <c r="G162" s="5"/>
    </row>
    <row r="163" spans="1:7" x14ac:dyDescent="0.2">
      <c r="A163" s="4" t="s">
        <v>41</v>
      </c>
      <c r="B163" s="17"/>
      <c r="C163" s="4" t="s">
        <v>41</v>
      </c>
      <c r="D163" s="19"/>
      <c r="E163" s="523"/>
      <c r="F163" s="4" t="s">
        <v>45</v>
      </c>
      <c r="G163" s="96"/>
    </row>
    <row r="164" spans="1:7" x14ac:dyDescent="0.2">
      <c r="A164" s="4" t="s">
        <v>45</v>
      </c>
      <c r="B164" s="95"/>
      <c r="C164" s="4" t="s">
        <v>45</v>
      </c>
      <c r="D164" s="96"/>
      <c r="E164" s="523"/>
      <c r="G164" s="5"/>
    </row>
    <row r="165" spans="1:7" x14ac:dyDescent="0.2">
      <c r="A165" s="4" t="s">
        <v>44</v>
      </c>
      <c r="B165" s="95"/>
      <c r="C165" s="4" t="s">
        <v>44</v>
      </c>
      <c r="D165" s="96"/>
      <c r="E165" s="523"/>
      <c r="F165" s="4" t="s">
        <v>44</v>
      </c>
      <c r="G165" s="96"/>
    </row>
    <row r="166" spans="1:7" x14ac:dyDescent="0.2">
      <c r="A166" s="4" t="s">
        <v>47</v>
      </c>
      <c r="B166" s="95"/>
      <c r="C166" s="4" t="s">
        <v>47</v>
      </c>
      <c r="D166" s="96"/>
      <c r="E166" s="523"/>
      <c r="G166" s="5"/>
    </row>
    <row r="167" spans="1:7" x14ac:dyDescent="0.2">
      <c r="A167" s="4" t="s">
        <v>48</v>
      </c>
      <c r="B167" s="17"/>
      <c r="C167" s="4" t="s">
        <v>48</v>
      </c>
      <c r="D167" s="19"/>
      <c r="E167" s="523"/>
      <c r="F167" s="4" t="s">
        <v>47</v>
      </c>
      <c r="G167" s="96"/>
    </row>
    <row r="168" spans="1:7" x14ac:dyDescent="0.2">
      <c r="A168" s="16" t="s">
        <v>46</v>
      </c>
      <c r="B168" s="18"/>
      <c r="C168" s="16" t="s">
        <v>46</v>
      </c>
      <c r="D168" s="20"/>
      <c r="E168" s="524"/>
      <c r="F168" s="16"/>
      <c r="G168" s="39"/>
    </row>
    <row r="169" spans="1:7" ht="28.5" customHeight="1" x14ac:dyDescent="0.25">
      <c r="A169" s="40" t="str">
        <f ca="1">'Cadette 15'!A1</f>
        <v>Cadette 15</v>
      </c>
      <c r="B169" s="41" t="s">
        <v>20</v>
      </c>
      <c r="C169" s="62" t="s">
        <v>21</v>
      </c>
      <c r="D169" s="43"/>
      <c r="E169" s="522" t="s">
        <v>61</v>
      </c>
      <c r="F169" s="36"/>
      <c r="G169" s="37"/>
    </row>
    <row r="170" spans="1:7" x14ac:dyDescent="0.2">
      <c r="A170" s="7" t="s">
        <v>94</v>
      </c>
      <c r="B170" s="46"/>
      <c r="C170" s="45" t="s">
        <v>47</v>
      </c>
      <c r="D170" s="112"/>
      <c r="E170" s="522"/>
      <c r="F170" s="36"/>
      <c r="G170" s="37"/>
    </row>
    <row r="171" spans="1:7" x14ac:dyDescent="0.2">
      <c r="A171" s="525" t="s">
        <v>38</v>
      </c>
      <c r="B171" s="525"/>
      <c r="C171" s="525" t="s">
        <v>39</v>
      </c>
      <c r="D171" s="525"/>
      <c r="E171" s="523"/>
      <c r="F171" s="4" t="s">
        <v>42</v>
      </c>
      <c r="G171" s="38"/>
    </row>
    <row r="172" spans="1:7" x14ac:dyDescent="0.2">
      <c r="A172" s="4" t="s">
        <v>40</v>
      </c>
      <c r="B172" s="105"/>
      <c r="C172" s="4" t="s">
        <v>40</v>
      </c>
      <c r="D172" s="19"/>
      <c r="E172" s="523"/>
      <c r="G172" s="5"/>
    </row>
    <row r="173" spans="1:7" x14ac:dyDescent="0.2">
      <c r="A173" s="4" t="s">
        <v>42</v>
      </c>
      <c r="B173" s="105"/>
      <c r="C173" s="4" t="s">
        <v>42</v>
      </c>
      <c r="D173" s="19"/>
      <c r="E173" s="523"/>
      <c r="F173" s="4" t="s">
        <v>62</v>
      </c>
      <c r="G173" s="19"/>
    </row>
    <row r="174" spans="1:7" x14ac:dyDescent="0.2">
      <c r="A174" s="4" t="s">
        <v>43</v>
      </c>
      <c r="B174" s="105"/>
      <c r="C174" s="4" t="s">
        <v>43</v>
      </c>
      <c r="D174" s="19"/>
      <c r="E174" s="523"/>
      <c r="G174" s="5"/>
    </row>
    <row r="175" spans="1:7" x14ac:dyDescent="0.2">
      <c r="A175" s="4" t="s">
        <v>41</v>
      </c>
      <c r="B175" s="105"/>
      <c r="C175" s="4" t="s">
        <v>41</v>
      </c>
      <c r="D175" s="19"/>
      <c r="E175" s="523"/>
      <c r="F175" s="4" t="s">
        <v>45</v>
      </c>
      <c r="G175" s="96"/>
    </row>
    <row r="176" spans="1:7" x14ac:dyDescent="0.2">
      <c r="A176" s="4" t="s">
        <v>45</v>
      </c>
      <c r="B176" s="95"/>
      <c r="C176" s="4" t="s">
        <v>45</v>
      </c>
      <c r="D176" s="96"/>
      <c r="E176" s="523"/>
      <c r="G176" s="5"/>
    </row>
    <row r="177" spans="1:7" x14ac:dyDescent="0.2">
      <c r="A177" s="4" t="s">
        <v>44</v>
      </c>
      <c r="B177" s="95"/>
      <c r="C177" s="4" t="s">
        <v>44</v>
      </c>
      <c r="D177" s="96"/>
      <c r="E177" s="523"/>
      <c r="F177" s="4" t="s">
        <v>44</v>
      </c>
      <c r="G177" s="96"/>
    </row>
    <row r="178" spans="1:7" x14ac:dyDescent="0.2">
      <c r="A178" s="4" t="s">
        <v>47</v>
      </c>
      <c r="B178" s="95"/>
      <c r="C178" s="4" t="s">
        <v>47</v>
      </c>
      <c r="D178" s="96"/>
      <c r="E178" s="523"/>
      <c r="G178" s="5"/>
    </row>
    <row r="179" spans="1:7" x14ac:dyDescent="0.2">
      <c r="A179" s="4" t="s">
        <v>48</v>
      </c>
      <c r="B179" s="17"/>
      <c r="C179" s="4" t="s">
        <v>48</v>
      </c>
      <c r="D179" s="19"/>
      <c r="E179" s="523"/>
      <c r="F179" s="4" t="s">
        <v>47</v>
      </c>
      <c r="G179" s="96"/>
    </row>
    <row r="180" spans="1:7" x14ac:dyDescent="0.2">
      <c r="A180" s="16" t="s">
        <v>46</v>
      </c>
      <c r="B180" s="18"/>
      <c r="C180" s="16" t="s">
        <v>46</v>
      </c>
      <c r="D180" s="20"/>
      <c r="E180" s="524"/>
      <c r="F180" s="16"/>
      <c r="G180" s="39"/>
    </row>
    <row r="181" spans="1:7" ht="28.5" customHeight="1" x14ac:dyDescent="0.25">
      <c r="A181" s="40" t="str">
        <f ca="1">'Cadette 16'!A1</f>
        <v>Cadette 16</v>
      </c>
      <c r="B181" s="41" t="s">
        <v>20</v>
      </c>
      <c r="C181" s="62" t="s">
        <v>21</v>
      </c>
      <c r="D181" s="42"/>
      <c r="E181" s="522" t="s">
        <v>61</v>
      </c>
      <c r="F181" s="36"/>
      <c r="G181" s="37"/>
    </row>
    <row r="182" spans="1:7" x14ac:dyDescent="0.2">
      <c r="A182" s="7" t="s">
        <v>94</v>
      </c>
      <c r="B182" s="46"/>
      <c r="C182" s="45" t="s">
        <v>47</v>
      </c>
      <c r="D182" s="112"/>
      <c r="E182" s="522"/>
      <c r="F182" s="36"/>
      <c r="G182" s="37"/>
    </row>
    <row r="183" spans="1:7" x14ac:dyDescent="0.2">
      <c r="A183" s="525" t="s">
        <v>38</v>
      </c>
      <c r="B183" s="525"/>
      <c r="C183" s="525" t="s">
        <v>39</v>
      </c>
      <c r="D183" s="525"/>
      <c r="E183" s="523"/>
      <c r="F183" s="4" t="s">
        <v>42</v>
      </c>
      <c r="G183" s="38"/>
    </row>
    <row r="184" spans="1:7" x14ac:dyDescent="0.2">
      <c r="A184" s="4" t="s">
        <v>40</v>
      </c>
      <c r="B184" s="105"/>
      <c r="C184" s="4" t="s">
        <v>40</v>
      </c>
      <c r="D184" s="19"/>
      <c r="E184" s="523"/>
      <c r="G184" s="5"/>
    </row>
    <row r="185" spans="1:7" x14ac:dyDescent="0.2">
      <c r="A185" s="4" t="s">
        <v>42</v>
      </c>
      <c r="B185" s="105"/>
      <c r="C185" s="4" t="s">
        <v>42</v>
      </c>
      <c r="D185" s="19"/>
      <c r="E185" s="523"/>
      <c r="F185" s="4" t="s">
        <v>62</v>
      </c>
      <c r="G185" s="19"/>
    </row>
    <row r="186" spans="1:7" x14ac:dyDescent="0.2">
      <c r="A186" s="4" t="s">
        <v>43</v>
      </c>
      <c r="B186" s="105"/>
      <c r="C186" s="4" t="s">
        <v>43</v>
      </c>
      <c r="D186" s="19"/>
      <c r="E186" s="523"/>
      <c r="G186" s="5"/>
    </row>
    <row r="187" spans="1:7" x14ac:dyDescent="0.2">
      <c r="A187" s="4" t="s">
        <v>41</v>
      </c>
      <c r="B187" s="105"/>
      <c r="C187" s="4" t="s">
        <v>41</v>
      </c>
      <c r="D187" s="19"/>
      <c r="E187" s="523"/>
      <c r="F187" s="4" t="s">
        <v>45</v>
      </c>
      <c r="G187" s="96"/>
    </row>
    <row r="188" spans="1:7" x14ac:dyDescent="0.2">
      <c r="A188" s="4" t="s">
        <v>45</v>
      </c>
      <c r="B188" s="95"/>
      <c r="C188" s="4" t="s">
        <v>45</v>
      </c>
      <c r="D188" s="96"/>
      <c r="E188" s="523"/>
      <c r="G188" s="5"/>
    </row>
    <row r="189" spans="1:7" x14ac:dyDescent="0.2">
      <c r="A189" s="4" t="s">
        <v>44</v>
      </c>
      <c r="B189" s="95"/>
      <c r="C189" s="4" t="s">
        <v>44</v>
      </c>
      <c r="D189" s="96"/>
      <c r="E189" s="523"/>
      <c r="F189" s="4" t="s">
        <v>44</v>
      </c>
      <c r="G189" s="96"/>
    </row>
    <row r="190" spans="1:7" x14ac:dyDescent="0.2">
      <c r="A190" s="4" t="s">
        <v>47</v>
      </c>
      <c r="B190" s="95"/>
      <c r="C190" s="4" t="s">
        <v>47</v>
      </c>
      <c r="D190" s="96"/>
      <c r="E190" s="523"/>
      <c r="G190" s="5"/>
    </row>
    <row r="191" spans="1:7" x14ac:dyDescent="0.2">
      <c r="A191" s="4" t="s">
        <v>48</v>
      </c>
      <c r="B191" s="17"/>
      <c r="C191" s="4" t="s">
        <v>48</v>
      </c>
      <c r="D191" s="19"/>
      <c r="E191" s="523"/>
      <c r="F191" s="4" t="s">
        <v>47</v>
      </c>
      <c r="G191" s="96"/>
    </row>
    <row r="192" spans="1:7" x14ac:dyDescent="0.2">
      <c r="A192" s="16" t="s">
        <v>46</v>
      </c>
      <c r="B192" s="18"/>
      <c r="C192" s="16" t="s">
        <v>46</v>
      </c>
      <c r="D192" s="20"/>
      <c r="E192" s="524"/>
      <c r="F192" s="16"/>
      <c r="G192" s="39"/>
    </row>
    <row r="193" spans="1:7" ht="28.5" customHeight="1" x14ac:dyDescent="0.25">
      <c r="A193" s="40" t="str">
        <f ca="1">'Cadette 17'!A1</f>
        <v>Cadette 17</v>
      </c>
      <c r="B193" s="41" t="s">
        <v>20</v>
      </c>
      <c r="C193" s="62" t="s">
        <v>21</v>
      </c>
      <c r="D193" s="42"/>
      <c r="E193" s="522" t="s">
        <v>61</v>
      </c>
      <c r="F193" s="36"/>
      <c r="G193" s="37"/>
    </row>
    <row r="194" spans="1:7" x14ac:dyDescent="0.2">
      <c r="A194" s="7" t="s">
        <v>94</v>
      </c>
      <c r="B194" s="46"/>
      <c r="C194" s="45" t="s">
        <v>47</v>
      </c>
      <c r="D194" s="112"/>
      <c r="E194" s="522"/>
      <c r="F194" s="36"/>
      <c r="G194" s="37"/>
    </row>
    <row r="195" spans="1:7" x14ac:dyDescent="0.2">
      <c r="A195" s="525" t="s">
        <v>38</v>
      </c>
      <c r="B195" s="525"/>
      <c r="C195" s="525" t="s">
        <v>39</v>
      </c>
      <c r="D195" s="525"/>
      <c r="E195" s="523"/>
      <c r="F195" s="4" t="s">
        <v>42</v>
      </c>
      <c r="G195" s="38"/>
    </row>
    <row r="196" spans="1:7" x14ac:dyDescent="0.2">
      <c r="A196" s="4" t="s">
        <v>40</v>
      </c>
      <c r="B196" s="105"/>
      <c r="C196" s="4" t="s">
        <v>40</v>
      </c>
      <c r="D196" s="19"/>
      <c r="E196" s="523"/>
      <c r="G196" s="5"/>
    </row>
    <row r="197" spans="1:7" x14ac:dyDescent="0.2">
      <c r="A197" s="4" t="s">
        <v>42</v>
      </c>
      <c r="B197" s="105"/>
      <c r="C197" s="4" t="s">
        <v>42</v>
      </c>
      <c r="D197" s="19"/>
      <c r="E197" s="523"/>
      <c r="F197" s="4" t="s">
        <v>62</v>
      </c>
      <c r="G197" s="19"/>
    </row>
    <row r="198" spans="1:7" x14ac:dyDescent="0.2">
      <c r="A198" s="4" t="s">
        <v>43</v>
      </c>
      <c r="B198" s="105"/>
      <c r="C198" s="4" t="s">
        <v>43</v>
      </c>
      <c r="D198" s="19"/>
      <c r="E198" s="523"/>
      <c r="G198" s="5"/>
    </row>
    <row r="199" spans="1:7" x14ac:dyDescent="0.2">
      <c r="A199" s="4" t="s">
        <v>41</v>
      </c>
      <c r="B199" s="17"/>
      <c r="C199" s="4" t="s">
        <v>41</v>
      </c>
      <c r="D199" s="19"/>
      <c r="E199" s="523"/>
      <c r="F199" s="4" t="s">
        <v>45</v>
      </c>
      <c r="G199" s="96"/>
    </row>
    <row r="200" spans="1:7" x14ac:dyDescent="0.2">
      <c r="A200" s="4" t="s">
        <v>45</v>
      </c>
      <c r="B200" s="95"/>
      <c r="C200" s="4" t="s">
        <v>45</v>
      </c>
      <c r="D200" s="96"/>
      <c r="E200" s="523"/>
      <c r="G200" s="5"/>
    </row>
    <row r="201" spans="1:7" x14ac:dyDescent="0.2">
      <c r="A201" s="4" t="s">
        <v>44</v>
      </c>
      <c r="B201" s="95"/>
      <c r="C201" s="4" t="s">
        <v>44</v>
      </c>
      <c r="D201" s="96"/>
      <c r="E201" s="523"/>
      <c r="F201" s="4" t="s">
        <v>44</v>
      </c>
      <c r="G201" s="96"/>
    </row>
    <row r="202" spans="1:7" x14ac:dyDescent="0.2">
      <c r="A202" s="4" t="s">
        <v>47</v>
      </c>
      <c r="B202" s="95"/>
      <c r="C202" s="4" t="s">
        <v>47</v>
      </c>
      <c r="D202" s="96"/>
      <c r="E202" s="523"/>
      <c r="G202" s="5"/>
    </row>
    <row r="203" spans="1:7" x14ac:dyDescent="0.2">
      <c r="A203" s="4" t="s">
        <v>48</v>
      </c>
      <c r="B203" s="17"/>
      <c r="C203" s="4" t="s">
        <v>48</v>
      </c>
      <c r="D203" s="19"/>
      <c r="E203" s="523"/>
      <c r="F203" s="4" t="s">
        <v>47</v>
      </c>
      <c r="G203" s="96"/>
    </row>
    <row r="204" spans="1:7" x14ac:dyDescent="0.2">
      <c r="A204" s="16" t="s">
        <v>46</v>
      </c>
      <c r="B204" s="18"/>
      <c r="C204" s="16" t="s">
        <v>46</v>
      </c>
      <c r="D204" s="20"/>
      <c r="E204" s="524"/>
      <c r="F204" s="16"/>
      <c r="G204" s="39"/>
    </row>
    <row r="205" spans="1:7" ht="28.5" customHeight="1" x14ac:dyDescent="0.25">
      <c r="A205" s="40" t="str">
        <f ca="1">'Cadette 18'!A1</f>
        <v>Cadette 18</v>
      </c>
      <c r="B205" s="41" t="s">
        <v>20</v>
      </c>
      <c r="C205" s="62" t="s">
        <v>21</v>
      </c>
      <c r="D205" s="42"/>
      <c r="E205" s="522" t="s">
        <v>61</v>
      </c>
      <c r="F205" s="36"/>
      <c r="G205" s="37"/>
    </row>
    <row r="206" spans="1:7" x14ac:dyDescent="0.2">
      <c r="A206" s="7" t="s">
        <v>94</v>
      </c>
      <c r="B206" s="46"/>
      <c r="C206" s="45" t="s">
        <v>47</v>
      </c>
      <c r="D206" s="112"/>
      <c r="E206" s="522"/>
      <c r="F206" s="36"/>
      <c r="G206" s="37"/>
    </row>
    <row r="207" spans="1:7" x14ac:dyDescent="0.2">
      <c r="A207" s="525" t="s">
        <v>38</v>
      </c>
      <c r="B207" s="525"/>
      <c r="C207" s="525" t="s">
        <v>39</v>
      </c>
      <c r="D207" s="525"/>
      <c r="E207" s="523"/>
      <c r="F207" s="4" t="s">
        <v>42</v>
      </c>
      <c r="G207" s="38"/>
    </row>
    <row r="208" spans="1:7" x14ac:dyDescent="0.2">
      <c r="A208" s="4" t="s">
        <v>40</v>
      </c>
      <c r="B208" s="105"/>
      <c r="C208" s="4" t="s">
        <v>40</v>
      </c>
      <c r="D208" s="19"/>
      <c r="E208" s="523"/>
      <c r="G208" s="5"/>
    </row>
    <row r="209" spans="1:7" x14ac:dyDescent="0.2">
      <c r="A209" s="4" t="s">
        <v>42</v>
      </c>
      <c r="B209" s="105"/>
      <c r="C209" s="4" t="s">
        <v>42</v>
      </c>
      <c r="D209" s="19"/>
      <c r="E209" s="523"/>
      <c r="F209" s="4" t="s">
        <v>62</v>
      </c>
      <c r="G209" s="19"/>
    </row>
    <row r="210" spans="1:7" x14ac:dyDescent="0.2">
      <c r="A210" s="4" t="s">
        <v>43</v>
      </c>
      <c r="B210" s="105"/>
      <c r="C210" s="4" t="s">
        <v>43</v>
      </c>
      <c r="D210" s="19"/>
      <c r="E210" s="523"/>
      <c r="G210" s="5"/>
    </row>
    <row r="211" spans="1:7" x14ac:dyDescent="0.2">
      <c r="A211" s="4" t="s">
        <v>41</v>
      </c>
      <c r="B211" s="17"/>
      <c r="C211" s="4" t="s">
        <v>41</v>
      </c>
      <c r="D211" s="19"/>
      <c r="E211" s="523"/>
      <c r="F211" s="4" t="s">
        <v>45</v>
      </c>
      <c r="G211" s="96"/>
    </row>
    <row r="212" spans="1:7" x14ac:dyDescent="0.2">
      <c r="A212" s="4" t="s">
        <v>45</v>
      </c>
      <c r="B212" s="95"/>
      <c r="C212" s="4" t="s">
        <v>45</v>
      </c>
      <c r="D212" s="96"/>
      <c r="E212" s="523"/>
      <c r="G212" s="5"/>
    </row>
    <row r="213" spans="1:7" x14ac:dyDescent="0.2">
      <c r="A213" s="4" t="s">
        <v>44</v>
      </c>
      <c r="B213" s="95"/>
      <c r="C213" s="4" t="s">
        <v>44</v>
      </c>
      <c r="D213" s="96"/>
      <c r="E213" s="523"/>
      <c r="F213" s="4" t="s">
        <v>44</v>
      </c>
      <c r="G213" s="96"/>
    </row>
    <row r="214" spans="1:7" x14ac:dyDescent="0.2">
      <c r="A214" s="4" t="s">
        <v>47</v>
      </c>
      <c r="B214" s="95"/>
      <c r="C214" s="4" t="s">
        <v>47</v>
      </c>
      <c r="D214" s="96"/>
      <c r="E214" s="523"/>
      <c r="G214" s="97"/>
    </row>
    <row r="215" spans="1:7" x14ac:dyDescent="0.2">
      <c r="A215" s="4" t="s">
        <v>48</v>
      </c>
      <c r="B215" s="17"/>
      <c r="C215" s="4" t="s">
        <v>48</v>
      </c>
      <c r="D215" s="19"/>
      <c r="E215" s="523"/>
      <c r="F215" s="4" t="s">
        <v>47</v>
      </c>
      <c r="G215" s="96"/>
    </row>
    <row r="216" spans="1:7" x14ac:dyDescent="0.2">
      <c r="A216" s="16" t="s">
        <v>46</v>
      </c>
      <c r="B216" s="18"/>
      <c r="C216" s="16" t="s">
        <v>46</v>
      </c>
      <c r="D216" s="20"/>
      <c r="E216" s="524"/>
      <c r="F216" s="16"/>
      <c r="G216" s="39"/>
    </row>
    <row r="217" spans="1:7" ht="28.5" customHeight="1" x14ac:dyDescent="0.25">
      <c r="A217" s="40" t="str">
        <f ca="1">'Cadette 19'!A1</f>
        <v>Cadette 19</v>
      </c>
      <c r="B217" s="41" t="s">
        <v>20</v>
      </c>
      <c r="C217" s="62" t="s">
        <v>21</v>
      </c>
      <c r="D217" s="43"/>
      <c r="E217" s="522" t="s">
        <v>61</v>
      </c>
      <c r="F217" s="36"/>
      <c r="G217" s="37"/>
    </row>
    <row r="218" spans="1:7" x14ac:dyDescent="0.2">
      <c r="A218" s="7" t="s">
        <v>94</v>
      </c>
      <c r="B218" s="46"/>
      <c r="C218" s="45" t="s">
        <v>47</v>
      </c>
      <c r="D218" s="112"/>
      <c r="E218" s="522"/>
      <c r="F218" s="36"/>
      <c r="G218" s="37"/>
    </row>
    <row r="219" spans="1:7" x14ac:dyDescent="0.2">
      <c r="A219" s="525" t="s">
        <v>38</v>
      </c>
      <c r="B219" s="525"/>
      <c r="C219" s="525" t="s">
        <v>39</v>
      </c>
      <c r="D219" s="525"/>
      <c r="E219" s="523"/>
      <c r="F219" s="4" t="s">
        <v>42</v>
      </c>
      <c r="G219" s="38"/>
    </row>
    <row r="220" spans="1:7" x14ac:dyDescent="0.2">
      <c r="A220" s="4" t="s">
        <v>40</v>
      </c>
      <c r="B220" s="105"/>
      <c r="C220" s="4" t="s">
        <v>40</v>
      </c>
      <c r="D220" s="19"/>
      <c r="E220" s="523"/>
      <c r="G220" s="5"/>
    </row>
    <row r="221" spans="1:7" x14ac:dyDescent="0.2">
      <c r="A221" s="4" t="s">
        <v>42</v>
      </c>
      <c r="B221" s="105"/>
      <c r="C221" s="4" t="s">
        <v>42</v>
      </c>
      <c r="D221" s="19"/>
      <c r="E221" s="523"/>
      <c r="F221" s="4" t="s">
        <v>62</v>
      </c>
      <c r="G221" s="19"/>
    </row>
    <row r="222" spans="1:7" x14ac:dyDescent="0.2">
      <c r="A222" s="4" t="s">
        <v>43</v>
      </c>
      <c r="B222" s="105"/>
      <c r="C222" s="4" t="s">
        <v>43</v>
      </c>
      <c r="D222" s="19"/>
      <c r="E222" s="523"/>
      <c r="G222" s="5"/>
    </row>
    <row r="223" spans="1:7" x14ac:dyDescent="0.2">
      <c r="A223" s="4" t="s">
        <v>41</v>
      </c>
      <c r="B223" s="17"/>
      <c r="C223" s="4" t="s">
        <v>41</v>
      </c>
      <c r="D223" s="19"/>
      <c r="E223" s="523"/>
      <c r="F223" s="4" t="s">
        <v>45</v>
      </c>
      <c r="G223" s="96"/>
    </row>
    <row r="224" spans="1:7" x14ac:dyDescent="0.2">
      <c r="A224" s="4" t="s">
        <v>45</v>
      </c>
      <c r="B224" s="95"/>
      <c r="C224" s="4" t="s">
        <v>45</v>
      </c>
      <c r="D224" s="96"/>
      <c r="E224" s="523"/>
      <c r="G224" s="5"/>
    </row>
    <row r="225" spans="1:7" x14ac:dyDescent="0.2">
      <c r="A225" s="4" t="s">
        <v>44</v>
      </c>
      <c r="B225" s="95"/>
      <c r="C225" s="4" t="s">
        <v>44</v>
      </c>
      <c r="D225" s="96"/>
      <c r="E225" s="523"/>
      <c r="F225" s="4" t="s">
        <v>44</v>
      </c>
      <c r="G225" s="96"/>
    </row>
    <row r="226" spans="1:7" x14ac:dyDescent="0.2">
      <c r="A226" s="4" t="s">
        <v>47</v>
      </c>
      <c r="B226" s="95"/>
      <c r="C226" s="4" t="s">
        <v>47</v>
      </c>
      <c r="D226" s="96"/>
      <c r="E226" s="523"/>
      <c r="G226" s="5"/>
    </row>
    <row r="227" spans="1:7" x14ac:dyDescent="0.2">
      <c r="A227" s="4" t="s">
        <v>48</v>
      </c>
      <c r="B227" s="17"/>
      <c r="C227" s="4" t="s">
        <v>48</v>
      </c>
      <c r="D227" s="19"/>
      <c r="E227" s="523"/>
      <c r="F227" s="4" t="s">
        <v>47</v>
      </c>
      <c r="G227" s="96"/>
    </row>
    <row r="228" spans="1:7" x14ac:dyDescent="0.2">
      <c r="A228" s="16" t="s">
        <v>46</v>
      </c>
      <c r="B228" s="18"/>
      <c r="C228" s="16" t="s">
        <v>46</v>
      </c>
      <c r="D228" s="20"/>
      <c r="E228" s="524"/>
      <c r="F228" s="16"/>
      <c r="G228" s="39"/>
    </row>
    <row r="229" spans="1:7" ht="28.5" customHeight="1" x14ac:dyDescent="0.25">
      <c r="A229" s="40" t="str">
        <f ca="1">'Cadette 20'!A1</f>
        <v>Cadette 20</v>
      </c>
      <c r="B229" s="41" t="s">
        <v>20</v>
      </c>
      <c r="C229" s="62" t="s">
        <v>21</v>
      </c>
      <c r="D229" s="43"/>
      <c r="E229" s="522" t="s">
        <v>61</v>
      </c>
      <c r="F229" s="36"/>
      <c r="G229" s="37"/>
    </row>
    <row r="230" spans="1:7" x14ac:dyDescent="0.2">
      <c r="A230" s="7" t="s">
        <v>94</v>
      </c>
      <c r="B230" s="46"/>
      <c r="C230" s="45" t="s">
        <v>47</v>
      </c>
      <c r="D230" s="112"/>
      <c r="E230" s="522"/>
      <c r="F230" s="36"/>
      <c r="G230" s="37"/>
    </row>
    <row r="231" spans="1:7" x14ac:dyDescent="0.2">
      <c r="A231" s="525" t="s">
        <v>38</v>
      </c>
      <c r="B231" s="525"/>
      <c r="C231" s="525" t="s">
        <v>39</v>
      </c>
      <c r="D231" s="525"/>
      <c r="E231" s="523"/>
      <c r="F231" s="4" t="s">
        <v>42</v>
      </c>
      <c r="G231" s="38"/>
    </row>
    <row r="232" spans="1:7" x14ac:dyDescent="0.2">
      <c r="A232" s="4" t="s">
        <v>40</v>
      </c>
      <c r="B232" s="105"/>
      <c r="C232" s="4" t="s">
        <v>40</v>
      </c>
      <c r="D232" s="19"/>
      <c r="E232" s="523"/>
      <c r="G232" s="5"/>
    </row>
    <row r="233" spans="1:7" x14ac:dyDescent="0.2">
      <c r="A233" s="4" t="s">
        <v>42</v>
      </c>
      <c r="B233" s="105"/>
      <c r="C233" s="4" t="s">
        <v>42</v>
      </c>
      <c r="D233" s="19"/>
      <c r="E233" s="523"/>
      <c r="F233" s="4" t="s">
        <v>62</v>
      </c>
      <c r="G233" s="19"/>
    </row>
    <row r="234" spans="1:7" x14ac:dyDescent="0.2">
      <c r="A234" s="4" t="s">
        <v>43</v>
      </c>
      <c r="B234" s="105"/>
      <c r="C234" s="4" t="s">
        <v>43</v>
      </c>
      <c r="D234" s="19"/>
      <c r="E234" s="523"/>
      <c r="G234" s="5"/>
    </row>
    <row r="235" spans="1:7" x14ac:dyDescent="0.2">
      <c r="A235" s="4" t="s">
        <v>41</v>
      </c>
      <c r="B235" s="105"/>
      <c r="C235" s="4" t="s">
        <v>41</v>
      </c>
      <c r="D235" s="19"/>
      <c r="E235" s="523"/>
      <c r="F235" s="4" t="s">
        <v>45</v>
      </c>
      <c r="G235" s="96"/>
    </row>
    <row r="236" spans="1:7" x14ac:dyDescent="0.2">
      <c r="A236" s="4" t="s">
        <v>45</v>
      </c>
      <c r="B236" s="95"/>
      <c r="C236" s="4" t="s">
        <v>45</v>
      </c>
      <c r="D236" s="96"/>
      <c r="E236" s="523"/>
      <c r="G236" s="5"/>
    </row>
    <row r="237" spans="1:7" x14ac:dyDescent="0.2">
      <c r="A237" s="4" t="s">
        <v>44</v>
      </c>
      <c r="B237" s="95"/>
      <c r="C237" s="4" t="s">
        <v>44</v>
      </c>
      <c r="D237" s="96"/>
      <c r="E237" s="523"/>
      <c r="F237" s="4" t="s">
        <v>44</v>
      </c>
      <c r="G237" s="96"/>
    </row>
    <row r="238" spans="1:7" x14ac:dyDescent="0.2">
      <c r="A238" s="4" t="s">
        <v>47</v>
      </c>
      <c r="B238" s="95"/>
      <c r="C238" s="4" t="s">
        <v>47</v>
      </c>
      <c r="D238" s="96"/>
      <c r="E238" s="523"/>
      <c r="G238" s="5"/>
    </row>
    <row r="239" spans="1:7" x14ac:dyDescent="0.2">
      <c r="A239" s="4" t="s">
        <v>48</v>
      </c>
      <c r="B239" s="17"/>
      <c r="C239" s="4" t="s">
        <v>48</v>
      </c>
      <c r="D239" s="19"/>
      <c r="E239" s="523"/>
      <c r="F239" s="4" t="s">
        <v>47</v>
      </c>
      <c r="G239" s="96"/>
    </row>
    <row r="240" spans="1:7" x14ac:dyDescent="0.2">
      <c r="A240" s="16" t="s">
        <v>46</v>
      </c>
      <c r="B240" s="18"/>
      <c r="C240" s="16" t="s">
        <v>46</v>
      </c>
      <c r="D240" s="20"/>
      <c r="E240" s="524"/>
      <c r="F240" s="16"/>
      <c r="G240" s="39"/>
    </row>
  </sheetData>
  <sheetProtection password="EB7E" sheet="1" objects="1" scenarios="1" selectLockedCells="1"/>
  <protectedRanges>
    <protectedRange sqref="D61:G62 D133:G134 D85:G86 D1:G2 D145:G146 D13:G14 D49:G50 D73:G74 D97:G98 D157:G158 D109:G110 D25:G26 D121:G122 D37:G38 D169:G170 D193:G194 D205:G206 D217:G218 D181:G182 D229:G230" name="Range2"/>
    <protectedRange sqref="B1:B2 B73:B74 B157:B158 B13:B14 B121:B122 B37:B38 B49:B50 B61:B62 B25:B26 B85:B86 B145:B146 B97:B98 B109:B110 B133:B134 B169:B170 B217:B218 B181:B182 B205:B206 B193:B194 B229:B230" name="Range1"/>
  </protectedRanges>
  <mergeCells count="60">
    <mergeCell ref="E229:E240"/>
    <mergeCell ref="A231:B231"/>
    <mergeCell ref="C231:D231"/>
    <mergeCell ref="E205:E216"/>
    <mergeCell ref="A207:B207"/>
    <mergeCell ref="C207:D207"/>
    <mergeCell ref="E217:E228"/>
    <mergeCell ref="A219:B219"/>
    <mergeCell ref="C219:D219"/>
    <mergeCell ref="E181:E192"/>
    <mergeCell ref="A183:B183"/>
    <mergeCell ref="C183:D183"/>
    <mergeCell ref="E193:E204"/>
    <mergeCell ref="A195:B195"/>
    <mergeCell ref="C195:D195"/>
    <mergeCell ref="A171:B171"/>
    <mergeCell ref="C171:D171"/>
    <mergeCell ref="E145:E156"/>
    <mergeCell ref="A147:B147"/>
    <mergeCell ref="C147:D147"/>
    <mergeCell ref="E157:E168"/>
    <mergeCell ref="A159:B159"/>
    <mergeCell ref="C159:D159"/>
    <mergeCell ref="A135:B135"/>
    <mergeCell ref="C135:D135"/>
    <mergeCell ref="A75:B75"/>
    <mergeCell ref="C75:D75"/>
    <mergeCell ref="C87:D87"/>
    <mergeCell ref="A87:B87"/>
    <mergeCell ref="A99:B99"/>
    <mergeCell ref="C99:D99"/>
    <mergeCell ref="A123:B123"/>
    <mergeCell ref="C123:D123"/>
    <mergeCell ref="A111:B111"/>
    <mergeCell ref="C111:D111"/>
    <mergeCell ref="A51:B51"/>
    <mergeCell ref="C51:D51"/>
    <mergeCell ref="C63:D63"/>
    <mergeCell ref="A63:B63"/>
    <mergeCell ref="C39:D39"/>
    <mergeCell ref="A39:B39"/>
    <mergeCell ref="E1:E12"/>
    <mergeCell ref="E13:E24"/>
    <mergeCell ref="E25:E36"/>
    <mergeCell ref="E37:E48"/>
    <mergeCell ref="A3:B3"/>
    <mergeCell ref="C3:D3"/>
    <mergeCell ref="C15:D15"/>
    <mergeCell ref="A15:B15"/>
    <mergeCell ref="A27:B27"/>
    <mergeCell ref="C27:D27"/>
    <mergeCell ref="E49:E60"/>
    <mergeCell ref="E61:E72"/>
    <mergeCell ref="E73:E84"/>
    <mergeCell ref="E85:E96"/>
    <mergeCell ref="E169:E180"/>
    <mergeCell ref="E97:E108"/>
    <mergeCell ref="E109:E120"/>
    <mergeCell ref="E121:E132"/>
    <mergeCell ref="E133:E144"/>
  </mergeCells>
  <phoneticPr fontId="2" type="noConversion"/>
  <pageMargins left="0.5" right="0.5" top="1" bottom="0.75" header="0.5" footer="0.5"/>
  <pageSetup scale="89" orientation="landscape" horizontalDpi="4294967293" r:id="rId1"/>
  <headerFooter alignWithMargins="0">
    <oddHeader>&amp;C&amp;"Arial,Bold"&amp;14CadetteTrax&amp;"Arial,Regular"&amp;10
&amp;"Arial,Bold"&amp;12Parent Contact Info - &amp;D</oddHeader>
    <oddFooter>&amp;CPage &amp;P</oddFooter>
  </headerFooter>
  <rowBreaks count="6" manualBreakCount="6">
    <brk id="36" max="16383" man="1"/>
    <brk id="72" max="16383" man="1"/>
    <brk id="108" max="16383" man="1"/>
    <brk id="144" max="16383" man="1"/>
    <brk id="180" max="16383" man="1"/>
    <brk id="216"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pageSetUpPr fitToPage="1"/>
  </sheetPr>
  <dimension ref="A1:W34"/>
  <sheetViews>
    <sheetView showGridLines="0" zoomScaleNormal="100" workbookViewId="0">
      <selection activeCell="D6" sqref="D6"/>
    </sheetView>
  </sheetViews>
  <sheetFormatPr defaultRowHeight="12.75" x14ac:dyDescent="0.2"/>
  <cols>
    <col min="1" max="1" width="2.5703125" customWidth="1"/>
    <col min="2" max="3" width="17.7109375" customWidth="1"/>
    <col min="4" max="23" width="3.28515625" customWidth="1"/>
  </cols>
  <sheetData>
    <row r="1" spans="1:23" ht="12.75" customHeight="1" x14ac:dyDescent="0.25">
      <c r="A1" s="284"/>
      <c r="B1" s="285" t="s">
        <v>22</v>
      </c>
      <c r="C1" s="286" t="str">
        <f>Instructions!F3</f>
        <v xml:space="preserve"> </v>
      </c>
      <c r="D1" s="527" t="str">
        <f ca="1">'Cadette 1'!$A$1</f>
        <v>Cadette 1</v>
      </c>
      <c r="E1" s="527" t="str">
        <f ca="1">'Cadette 2'!$A$1</f>
        <v>Cadette 2</v>
      </c>
      <c r="F1" s="527" t="str">
        <f ca="1">'Cadette 3'!$A$1</f>
        <v>Cadette 3</v>
      </c>
      <c r="G1" s="527" t="str">
        <f ca="1">'Cadette 4'!$A$1</f>
        <v>Cadette 4</v>
      </c>
      <c r="H1" s="527" t="str">
        <f ca="1">'Cadette 5'!$A$1</f>
        <v>Cadette 5</v>
      </c>
      <c r="I1" s="527" t="str">
        <f ca="1">'Cadette 6'!$A$1</f>
        <v>Cadette 6</v>
      </c>
      <c r="J1" s="527" t="str">
        <f ca="1">'Cadette 7'!$A$1</f>
        <v>Cadette 7</v>
      </c>
      <c r="K1" s="527" t="str">
        <f ca="1">'Cadette 8'!$A$1</f>
        <v>Cadette 8</v>
      </c>
      <c r="L1" s="527" t="str">
        <f ca="1">'Cadette 9'!$A$1</f>
        <v>Cadette 9</v>
      </c>
      <c r="M1" s="527" t="str">
        <f ca="1">'Cadette 10'!$A$1</f>
        <v>Cadette 10</v>
      </c>
      <c r="N1" s="527" t="str">
        <f ca="1">'Cadette 11'!$A$1</f>
        <v>Cadette 11</v>
      </c>
      <c r="O1" s="527" t="str">
        <f ca="1">'Cadette 12'!$A$1</f>
        <v>Cadette 12</v>
      </c>
      <c r="P1" s="527" t="str">
        <f ca="1">'Cadette 13'!$A$1</f>
        <v>Cadette 13</v>
      </c>
      <c r="Q1" s="527" t="str">
        <f ca="1">'Cadette 14'!$A$1</f>
        <v>Cadette 14</v>
      </c>
      <c r="R1" s="527" t="str">
        <f ca="1">'Cadette 15'!$A$1</f>
        <v>Cadette 15</v>
      </c>
      <c r="S1" s="527" t="str">
        <f ca="1">'Cadette 16'!$A$1</f>
        <v>Cadette 16</v>
      </c>
      <c r="T1" s="527" t="str">
        <f ca="1">'Cadette 17'!$A$1</f>
        <v>Cadette 17</v>
      </c>
      <c r="U1" s="527" t="str">
        <f ca="1">'Cadette 18'!$A$1</f>
        <v>Cadette 18</v>
      </c>
      <c r="V1" s="527" t="str">
        <f ca="1">'Cadette 19'!$A$1</f>
        <v>Cadette 19</v>
      </c>
      <c r="W1" s="527" t="str">
        <f ca="1">'Cadette 20'!$A$1</f>
        <v>Cadette 20</v>
      </c>
    </row>
    <row r="2" spans="1:23" ht="15" x14ac:dyDescent="0.25">
      <c r="A2" s="2"/>
      <c r="B2" s="83" t="s">
        <v>23</v>
      </c>
      <c r="C2" s="107">
        <f>Instructions!F5</f>
        <v>0</v>
      </c>
      <c r="D2" s="528"/>
      <c r="E2" s="528"/>
      <c r="F2" s="528"/>
      <c r="G2" s="528"/>
      <c r="H2" s="528"/>
      <c r="I2" s="528"/>
      <c r="J2" s="528"/>
      <c r="K2" s="528"/>
      <c r="L2" s="528"/>
      <c r="M2" s="528"/>
      <c r="N2" s="528"/>
      <c r="O2" s="528"/>
      <c r="P2" s="528"/>
      <c r="Q2" s="528"/>
      <c r="R2" s="528"/>
      <c r="S2" s="528"/>
      <c r="T2" s="528"/>
      <c r="U2" s="528"/>
      <c r="V2" s="528"/>
      <c r="W2" s="528"/>
    </row>
    <row r="3" spans="1:23" x14ac:dyDescent="0.2">
      <c r="A3" s="532"/>
      <c r="B3" s="532"/>
      <c r="C3" s="533"/>
      <c r="D3" s="528"/>
      <c r="E3" s="528"/>
      <c r="F3" s="528"/>
      <c r="G3" s="528"/>
      <c r="H3" s="528"/>
      <c r="I3" s="528"/>
      <c r="J3" s="528"/>
      <c r="K3" s="528"/>
      <c r="L3" s="528"/>
      <c r="M3" s="528"/>
      <c r="N3" s="528"/>
      <c r="O3" s="528"/>
      <c r="P3" s="528"/>
      <c r="Q3" s="528"/>
      <c r="R3" s="528"/>
      <c r="S3" s="528"/>
      <c r="T3" s="528"/>
      <c r="U3" s="528"/>
      <c r="V3" s="528"/>
      <c r="W3" s="528"/>
    </row>
    <row r="4" spans="1:23" x14ac:dyDescent="0.2">
      <c r="A4" s="536" t="s">
        <v>72</v>
      </c>
      <c r="B4" s="536"/>
      <c r="C4" s="537"/>
      <c r="D4" s="529"/>
      <c r="E4" s="529"/>
      <c r="F4" s="529"/>
      <c r="G4" s="529"/>
      <c r="H4" s="529"/>
      <c r="I4" s="529"/>
      <c r="J4" s="529"/>
      <c r="K4" s="529"/>
      <c r="L4" s="529"/>
      <c r="M4" s="529"/>
      <c r="N4" s="529"/>
      <c r="O4" s="529"/>
      <c r="P4" s="529"/>
      <c r="Q4" s="529"/>
      <c r="R4" s="529"/>
      <c r="S4" s="529"/>
      <c r="T4" s="529"/>
      <c r="U4" s="529"/>
      <c r="V4" s="529"/>
      <c r="W4" s="529"/>
    </row>
    <row r="5" spans="1:23" ht="20.25" customHeight="1" x14ac:dyDescent="0.2">
      <c r="A5" s="237"/>
      <c r="B5" s="538"/>
      <c r="C5" s="538"/>
      <c r="D5" s="539"/>
      <c r="E5" s="540"/>
      <c r="F5" s="540"/>
      <c r="G5" s="540"/>
      <c r="H5" s="540"/>
      <c r="I5" s="540"/>
      <c r="J5" s="540"/>
      <c r="K5" s="540"/>
      <c r="L5" s="540"/>
      <c r="M5" s="540"/>
      <c r="N5" s="540"/>
      <c r="O5" s="540"/>
      <c r="P5" s="540"/>
      <c r="Q5" s="540"/>
      <c r="R5" s="540"/>
      <c r="S5" s="540"/>
      <c r="T5" s="540"/>
      <c r="U5" s="540"/>
      <c r="V5" s="540"/>
      <c r="W5" s="540"/>
    </row>
    <row r="6" spans="1:23" s="6" customFormat="1" x14ac:dyDescent="0.2">
      <c r="A6" s="133">
        <v>1</v>
      </c>
      <c r="B6" s="534" t="s">
        <v>60</v>
      </c>
      <c r="C6" s="534"/>
      <c r="D6" s="14"/>
      <c r="E6" s="14"/>
      <c r="F6" s="14"/>
      <c r="G6" s="14"/>
      <c r="H6" s="14"/>
      <c r="I6" s="14"/>
      <c r="J6" s="14"/>
      <c r="K6" s="14"/>
      <c r="L6" s="14"/>
      <c r="M6" s="14"/>
      <c r="N6" s="14"/>
      <c r="O6" s="14"/>
      <c r="P6" s="14"/>
      <c r="Q6" s="14"/>
      <c r="R6" s="14"/>
      <c r="S6" s="14"/>
      <c r="T6" s="14"/>
      <c r="U6" s="14"/>
      <c r="V6" s="14"/>
      <c r="W6" s="14"/>
    </row>
    <row r="7" spans="1:23" s="6" customFormat="1" x14ac:dyDescent="0.2">
      <c r="A7" s="133">
        <v>2</v>
      </c>
      <c r="B7" s="534" t="s">
        <v>840</v>
      </c>
      <c r="C7" s="534"/>
      <c r="D7" s="14"/>
      <c r="E7" s="14"/>
      <c r="F7" s="14"/>
      <c r="G7" s="14"/>
      <c r="H7" s="14"/>
      <c r="I7" s="14"/>
      <c r="J7" s="14"/>
      <c r="K7" s="14"/>
      <c r="L7" s="14"/>
      <c r="M7" s="14"/>
      <c r="N7" s="14"/>
      <c r="O7" s="14"/>
      <c r="P7" s="14"/>
      <c r="Q7" s="14"/>
      <c r="R7" s="14"/>
      <c r="S7" s="14"/>
      <c r="T7" s="14"/>
      <c r="U7" s="14"/>
      <c r="V7" s="14"/>
      <c r="W7" s="14"/>
    </row>
    <row r="8" spans="1:23" s="6" customFormat="1" x14ac:dyDescent="0.2">
      <c r="A8" s="133">
        <v>3</v>
      </c>
      <c r="B8" s="530" t="s">
        <v>841</v>
      </c>
      <c r="C8" s="531"/>
      <c r="D8" s="14"/>
      <c r="E8" s="14"/>
      <c r="F8" s="14"/>
      <c r="G8" s="14"/>
      <c r="H8" s="14"/>
      <c r="I8" s="14"/>
      <c r="J8" s="14"/>
      <c r="K8" s="14"/>
      <c r="L8" s="14"/>
      <c r="M8" s="14"/>
      <c r="N8" s="14"/>
      <c r="O8" s="14"/>
      <c r="P8" s="14"/>
      <c r="Q8" s="14"/>
      <c r="R8" s="14"/>
      <c r="S8" s="14"/>
      <c r="T8" s="14"/>
      <c r="U8" s="14"/>
      <c r="V8" s="14"/>
      <c r="W8" s="14"/>
    </row>
    <row r="9" spans="1:23" s="6" customFormat="1" x14ac:dyDescent="0.2">
      <c r="A9" s="133">
        <v>4</v>
      </c>
      <c r="B9" s="481" t="s">
        <v>842</v>
      </c>
      <c r="C9" s="482"/>
      <c r="D9" s="14"/>
      <c r="E9" s="14"/>
      <c r="F9" s="14"/>
      <c r="G9" s="14"/>
      <c r="H9" s="14"/>
      <c r="I9" s="14"/>
      <c r="J9" s="14"/>
      <c r="K9" s="14"/>
      <c r="L9" s="14"/>
      <c r="M9" s="14"/>
      <c r="N9" s="14"/>
      <c r="O9" s="14"/>
      <c r="P9" s="14"/>
      <c r="Q9" s="14"/>
      <c r="R9" s="14"/>
      <c r="S9" s="14"/>
      <c r="T9" s="14"/>
      <c r="U9" s="14"/>
      <c r="V9" s="14"/>
      <c r="W9" s="14"/>
    </row>
    <row r="10" spans="1:23" s="6" customFormat="1" x14ac:dyDescent="0.2">
      <c r="A10" s="133">
        <v>5</v>
      </c>
      <c r="B10" s="481" t="s">
        <v>843</v>
      </c>
      <c r="C10" s="482"/>
      <c r="D10" s="14"/>
      <c r="E10" s="14"/>
      <c r="F10" s="14"/>
      <c r="G10" s="14"/>
      <c r="H10" s="14"/>
      <c r="I10" s="14"/>
      <c r="J10" s="14"/>
      <c r="K10" s="14"/>
      <c r="L10" s="14"/>
      <c r="M10" s="14"/>
      <c r="N10" s="14"/>
      <c r="O10" s="14"/>
      <c r="P10" s="14"/>
      <c r="Q10" s="14"/>
      <c r="R10" s="14"/>
      <c r="S10" s="14"/>
      <c r="T10" s="14"/>
      <c r="U10" s="14"/>
      <c r="V10" s="14"/>
      <c r="W10" s="14"/>
    </row>
    <row r="11" spans="1:23" s="6" customFormat="1" x14ac:dyDescent="0.2">
      <c r="A11" s="133">
        <v>6</v>
      </c>
      <c r="B11" s="534" t="s">
        <v>844</v>
      </c>
      <c r="C11" s="534"/>
      <c r="D11" s="14"/>
      <c r="E11" s="14"/>
      <c r="F11" s="14"/>
      <c r="G11" s="14"/>
      <c r="H11" s="14"/>
      <c r="I11" s="14"/>
      <c r="J11" s="14"/>
      <c r="K11" s="14"/>
      <c r="L11" s="14"/>
      <c r="M11" s="14"/>
      <c r="N11" s="14"/>
      <c r="O11" s="14"/>
      <c r="P11" s="14"/>
      <c r="Q11" s="14"/>
      <c r="R11" s="14"/>
      <c r="S11" s="14"/>
      <c r="T11" s="14"/>
      <c r="U11" s="14"/>
      <c r="V11" s="14"/>
      <c r="W11" s="14"/>
    </row>
    <row r="12" spans="1:23" s="6" customFormat="1" x14ac:dyDescent="0.2">
      <c r="A12" s="133">
        <v>7</v>
      </c>
      <c r="B12" s="530" t="s">
        <v>845</v>
      </c>
      <c r="C12" s="531"/>
      <c r="D12" s="14"/>
      <c r="E12" s="14"/>
      <c r="F12" s="14"/>
      <c r="G12" s="14"/>
      <c r="H12" s="14"/>
      <c r="I12" s="14"/>
      <c r="J12" s="14"/>
      <c r="K12" s="14"/>
      <c r="L12" s="14"/>
      <c r="M12" s="14"/>
      <c r="N12" s="14"/>
      <c r="O12" s="14"/>
      <c r="P12" s="14"/>
      <c r="Q12" s="14"/>
      <c r="R12" s="14"/>
      <c r="S12" s="14"/>
      <c r="T12" s="14"/>
      <c r="U12" s="14"/>
      <c r="V12" s="14"/>
      <c r="W12" s="14"/>
    </row>
    <row r="13" spans="1:23" s="6" customFormat="1" ht="13.5" thickBot="1" x14ac:dyDescent="0.25">
      <c r="A13" s="133">
        <v>8</v>
      </c>
      <c r="B13" s="530" t="s">
        <v>846</v>
      </c>
      <c r="C13" s="531"/>
      <c r="D13" s="14"/>
      <c r="E13" s="14"/>
      <c r="F13" s="14"/>
      <c r="G13" s="14"/>
      <c r="H13" s="14"/>
      <c r="I13" s="14"/>
      <c r="J13" s="14"/>
      <c r="K13" s="14"/>
      <c r="L13" s="14"/>
      <c r="M13" s="14"/>
      <c r="N13" s="14"/>
      <c r="O13" s="14"/>
      <c r="P13" s="14"/>
      <c r="Q13" s="14"/>
      <c r="R13" s="14"/>
      <c r="S13" s="14"/>
      <c r="T13" s="14"/>
      <c r="U13" s="14"/>
      <c r="V13" s="14"/>
      <c r="W13" s="14"/>
    </row>
    <row r="14" spans="1:23" s="6" customFormat="1" ht="13.5" thickBot="1" x14ac:dyDescent="0.25">
      <c r="B14" s="535" t="s">
        <v>30</v>
      </c>
      <c r="C14" s="535"/>
      <c r="D14" s="484" t="str">
        <f>IF(COUNTIF(D6:D13,"A")+COUNTIF(D6:D13,"N")=8,"C",IF(COUNTIF(D6:D13,"A")+COUNTIF(D6:D13,”N”)&gt;0,"P"," "))</f>
        <v xml:space="preserve"> </v>
      </c>
      <c r="E14" s="484" t="str">
        <f>IF(COUNTIF(E6:E13,"A")+COUNTIF(E6:E13,"N")=8,"C",IF(COUNTIF(E6:E13,"A")+COUNTIF(E6:E13,”N”)&gt;0,"P"," "))</f>
        <v xml:space="preserve"> </v>
      </c>
      <c r="F14" s="484" t="str">
        <f>IF(COUNTIF(F6:F13,"A")+COUNTIF(F6:F13,"N")=8,"C",IF(COUNTIF(F6:F13,"A")+COUNTIF(F6:F13,”N”)&gt;0,"P"," "))</f>
        <v xml:space="preserve"> </v>
      </c>
      <c r="G14" s="484" t="str">
        <f>IF(COUNTIF(G6:G13,"A")+COUNTIF(G6:G13,"N")=8,"C",IF(COUNTIF(G6:G13,"A")+COUNTIF(G6:G13,”N”)&gt;0,"P"," "))</f>
        <v xml:space="preserve"> </v>
      </c>
      <c r="H14" s="484" t="str">
        <f>IF(COUNTIF(H6:H13,"A")+COUNTIF(H6:H13,"N")=8,"C",IF(COUNTIF(H6:H13,"A")+COUNTIF(H6:H13,”N”)&gt;0,"P"," "))</f>
        <v xml:space="preserve"> </v>
      </c>
      <c r="I14" s="484" t="str">
        <f>IF(COUNTIF(I6:I13,"A")+COUNTIF(I6:I13,"N")=8,"C",IF(COUNTIF(I6:I13,"A")+COUNTIF(I6:I13,”N”)&gt;0,"P"," "))</f>
        <v xml:space="preserve"> </v>
      </c>
      <c r="J14" s="484" t="str">
        <f>IF(COUNTIF(J6:J13,"A")+COUNTIF(J6:J13,"N")=8,"C",IF(COUNTIF(J6:J13,"A")+COUNTIF(J6:J13,”N”)&gt;0,"P"," "))</f>
        <v xml:space="preserve"> </v>
      </c>
      <c r="K14" s="484" t="str">
        <f>IF(COUNTIF(K6:K13,"A")+COUNTIF(K6:K13,"N")=8,"C",IF(COUNTIF(K6:K13,"A")+COUNTIF(K6:K13,”N”)&gt;0,"P"," "))</f>
        <v xml:space="preserve"> </v>
      </c>
      <c r="L14" s="484" t="str">
        <f>IF(COUNTIF(L6:L13,"A")+COUNTIF(L6:L13,"N")=8,"C",IF(COUNTIF(L6:L13,"A")+COUNTIF(L6:L13,”N”)&gt;0,"P"," "))</f>
        <v xml:space="preserve"> </v>
      </c>
      <c r="M14" s="484" t="str">
        <f>IF(COUNTIF(M6:M13,"A")+COUNTIF(M6:M13,"N")=8,"C",IF(COUNTIF(M6:M13,"A")+COUNTIF(M6:M13,”N”)&gt;0,"P"," "))</f>
        <v xml:space="preserve"> </v>
      </c>
      <c r="N14" s="484" t="str">
        <f>IF(COUNTIF(N6:N13,"A")+COUNTIF(N6:N13,"N")=8,"C",IF(COUNTIF(N6:N13,"A")+COUNTIF(N6:N13,”N”)&gt;0,"P"," "))</f>
        <v xml:space="preserve"> </v>
      </c>
      <c r="O14" s="484" t="str">
        <f>IF(COUNTIF(O6:O13,"A")+COUNTIF(O6:O13,"N")=8,"C",IF(COUNTIF(O6:O13,"A")+COUNTIF(O6:O13,”N”)&gt;0,"P"," "))</f>
        <v xml:space="preserve"> </v>
      </c>
      <c r="P14" s="484" t="str">
        <f>IF(COUNTIF(P6:P13,"A")+COUNTIF(P6:P13,"N")=8,"C",IF(COUNTIF(P6:P13,"A")+COUNTIF(P6:P13,”N”)&gt;0,"P"," "))</f>
        <v xml:space="preserve"> </v>
      </c>
      <c r="Q14" s="484" t="str">
        <f>IF(COUNTIF(Q6:Q13,"A")+COUNTIF(Q6:Q13,"N")=8,"C",IF(COUNTIF(Q6:Q13,"A")+COUNTIF(Q6:Q13,”N”)&gt;0,"P"," "))</f>
        <v xml:space="preserve"> </v>
      </c>
      <c r="R14" s="484" t="str">
        <f>IF(COUNTIF(R6:R13,"A")+COUNTIF(R6:R13,"N")=8,"C",IF(COUNTIF(R6:R13,"A")+COUNTIF(R6:R13,”N”)&gt;0,"P"," "))</f>
        <v xml:space="preserve"> </v>
      </c>
      <c r="S14" s="484" t="str">
        <f>IF(COUNTIF(S6:S13,"A")+COUNTIF(S6:S13,"N")=8,"C",IF(COUNTIF(S6:S13,"A")+COUNTIF(S6:S13,”N”)&gt;0,"P"," "))</f>
        <v xml:space="preserve"> </v>
      </c>
      <c r="T14" s="484" t="str">
        <f>IF(COUNTIF(T6:T13,"A")+COUNTIF(T6:T13,"N")=8,"C",IF(COUNTIF(T6:T13,"A")+COUNTIF(T6:T13,”N”)&gt;0,"P"," "))</f>
        <v xml:space="preserve"> </v>
      </c>
      <c r="U14" s="484" t="str">
        <f>IF(COUNTIF(U6:U13,"A")+COUNTIF(U6:U13,"N")=8,"C",IF(COUNTIF(U6:U13,"A")+COUNTIF(U6:U13,”N”)&gt;0,"P"," "))</f>
        <v xml:space="preserve"> </v>
      </c>
      <c r="V14" s="484" t="str">
        <f>IF(COUNTIF(V6:V13,"A")+COUNTIF(V6:V13,"N")=8,"C",IF(COUNTIF(V6:V13,"A")+COUNTIF(V6:V13,”N”)&gt;0,"P"," "))</f>
        <v xml:space="preserve"> </v>
      </c>
      <c r="W14" s="484" t="str">
        <f>IF(COUNTIF(W6:W13,"A")+COUNTIF(W6:W13,"N")=8,"C",IF(COUNTIF(W6:W13,"A")+COUNTIF(W6:W13,”N”)&gt;0,"P"," "))</f>
        <v xml:space="preserve"> </v>
      </c>
    </row>
    <row r="15" spans="1:23" s="6" customFormat="1" ht="20.25" customHeight="1" x14ac:dyDescent="0.2">
      <c r="A15" s="485"/>
      <c r="B15" s="541"/>
      <c r="C15" s="541"/>
      <c r="D15" s="542"/>
      <c r="E15" s="541"/>
      <c r="F15" s="541"/>
      <c r="G15" s="541"/>
      <c r="H15" s="541"/>
      <c r="I15" s="541"/>
      <c r="J15" s="541"/>
      <c r="K15" s="541"/>
      <c r="L15" s="541"/>
      <c r="M15" s="541"/>
      <c r="N15" s="541"/>
      <c r="O15" s="541"/>
      <c r="P15" s="541"/>
      <c r="Q15" s="541"/>
      <c r="R15" s="541"/>
    </row>
    <row r="16" spans="1:23" s="6" customFormat="1" x14ac:dyDescent="0.2">
      <c r="A16" s="133">
        <v>1</v>
      </c>
      <c r="B16" s="534" t="s">
        <v>60</v>
      </c>
      <c r="C16" s="534"/>
      <c r="D16" s="14"/>
      <c r="E16" s="14"/>
      <c r="F16" s="14"/>
      <c r="G16" s="14"/>
      <c r="H16" s="14"/>
      <c r="I16" s="14"/>
      <c r="J16" s="14"/>
      <c r="K16" s="14"/>
      <c r="L16" s="14"/>
      <c r="M16" s="14"/>
      <c r="N16" s="14"/>
      <c r="O16" s="14"/>
      <c r="P16" s="14"/>
      <c r="Q16" s="14"/>
      <c r="R16" s="14"/>
      <c r="S16" s="14"/>
      <c r="T16" s="14"/>
      <c r="U16" s="14"/>
      <c r="V16" s="14"/>
      <c r="W16" s="14"/>
    </row>
    <row r="17" spans="1:23" s="6" customFormat="1" x14ac:dyDescent="0.2">
      <c r="A17" s="133">
        <v>2</v>
      </c>
      <c r="B17" s="534" t="s">
        <v>840</v>
      </c>
      <c r="C17" s="534"/>
      <c r="D17" s="14"/>
      <c r="E17" s="14"/>
      <c r="F17" s="14"/>
      <c r="G17" s="14"/>
      <c r="H17" s="14"/>
      <c r="I17" s="14"/>
      <c r="J17" s="14"/>
      <c r="K17" s="14"/>
      <c r="L17" s="14"/>
      <c r="M17" s="14"/>
      <c r="N17" s="14"/>
      <c r="O17" s="14"/>
      <c r="P17" s="14"/>
      <c r="Q17" s="14"/>
      <c r="R17" s="14"/>
      <c r="S17" s="14"/>
      <c r="T17" s="14"/>
      <c r="U17" s="14"/>
      <c r="V17" s="14"/>
      <c r="W17" s="14"/>
    </row>
    <row r="18" spans="1:23" s="6" customFormat="1" x14ac:dyDescent="0.2">
      <c r="A18" s="133">
        <v>3</v>
      </c>
      <c r="B18" s="530" t="s">
        <v>841</v>
      </c>
      <c r="C18" s="531"/>
      <c r="D18" s="14"/>
      <c r="E18" s="14"/>
      <c r="F18" s="14"/>
      <c r="G18" s="14"/>
      <c r="H18" s="14"/>
      <c r="I18" s="14"/>
      <c r="J18" s="14"/>
      <c r="K18" s="14"/>
      <c r="L18" s="14"/>
      <c r="M18" s="14"/>
      <c r="N18" s="14"/>
      <c r="O18" s="14"/>
      <c r="P18" s="14"/>
      <c r="Q18" s="14"/>
      <c r="R18" s="14"/>
      <c r="S18" s="14"/>
      <c r="T18" s="14"/>
      <c r="U18" s="14"/>
      <c r="V18" s="14"/>
      <c r="W18" s="14"/>
    </row>
    <row r="19" spans="1:23" s="6" customFormat="1" x14ac:dyDescent="0.2">
      <c r="A19" s="133">
        <v>4</v>
      </c>
      <c r="B19" s="481" t="s">
        <v>842</v>
      </c>
      <c r="C19" s="482"/>
      <c r="D19" s="14"/>
      <c r="E19" s="14"/>
      <c r="F19" s="14"/>
      <c r="G19" s="14"/>
      <c r="H19" s="14"/>
      <c r="I19" s="14"/>
      <c r="J19" s="14"/>
      <c r="K19" s="14"/>
      <c r="L19" s="14"/>
      <c r="M19" s="14"/>
      <c r="N19" s="14"/>
      <c r="O19" s="14"/>
      <c r="P19" s="14"/>
      <c r="Q19" s="14"/>
      <c r="R19" s="14"/>
      <c r="S19" s="14"/>
      <c r="T19" s="14"/>
      <c r="U19" s="14"/>
      <c r="V19" s="14"/>
      <c r="W19" s="14"/>
    </row>
    <row r="20" spans="1:23" s="6" customFormat="1" x14ac:dyDescent="0.2">
      <c r="A20" s="133">
        <v>5</v>
      </c>
      <c r="B20" s="481" t="s">
        <v>843</v>
      </c>
      <c r="C20" s="482"/>
      <c r="D20" s="14"/>
      <c r="E20" s="14"/>
      <c r="F20" s="14"/>
      <c r="G20" s="14"/>
      <c r="H20" s="14"/>
      <c r="I20" s="14"/>
      <c r="J20" s="14"/>
      <c r="K20" s="14"/>
      <c r="L20" s="14"/>
      <c r="M20" s="14"/>
      <c r="N20" s="14"/>
      <c r="O20" s="14"/>
      <c r="P20" s="14"/>
      <c r="Q20" s="14"/>
      <c r="R20" s="14"/>
      <c r="S20" s="14"/>
      <c r="T20" s="14"/>
      <c r="U20" s="14"/>
      <c r="V20" s="14"/>
      <c r="W20" s="14"/>
    </row>
    <row r="21" spans="1:23" s="6" customFormat="1" x14ac:dyDescent="0.2">
      <c r="A21" s="133">
        <v>6</v>
      </c>
      <c r="B21" s="534" t="s">
        <v>844</v>
      </c>
      <c r="C21" s="534"/>
      <c r="D21" s="14"/>
      <c r="E21" s="14"/>
      <c r="F21" s="14"/>
      <c r="G21" s="14"/>
      <c r="H21" s="14"/>
      <c r="I21" s="14"/>
      <c r="J21" s="14"/>
      <c r="K21" s="14"/>
      <c r="L21" s="14"/>
      <c r="M21" s="14"/>
      <c r="N21" s="14"/>
      <c r="O21" s="14"/>
      <c r="P21" s="14"/>
      <c r="Q21" s="14"/>
      <c r="R21" s="14"/>
      <c r="S21" s="14"/>
      <c r="T21" s="14"/>
      <c r="U21" s="14"/>
      <c r="V21" s="14"/>
      <c r="W21" s="14"/>
    </row>
    <row r="22" spans="1:23" s="6" customFormat="1" x14ac:dyDescent="0.2">
      <c r="A22" s="133">
        <v>7</v>
      </c>
      <c r="B22" s="530" t="s">
        <v>845</v>
      </c>
      <c r="C22" s="531"/>
      <c r="D22" s="14"/>
      <c r="E22" s="14"/>
      <c r="F22" s="14"/>
      <c r="G22" s="14"/>
      <c r="H22" s="14"/>
      <c r="I22" s="14"/>
      <c r="J22" s="14"/>
      <c r="K22" s="14"/>
      <c r="L22" s="14"/>
      <c r="M22" s="14"/>
      <c r="N22" s="14"/>
      <c r="O22" s="14"/>
      <c r="P22" s="14"/>
      <c r="Q22" s="14"/>
      <c r="R22" s="14"/>
      <c r="S22" s="14"/>
      <c r="T22" s="14"/>
      <c r="U22" s="14"/>
      <c r="V22" s="14"/>
      <c r="W22" s="14"/>
    </row>
    <row r="23" spans="1:23" s="6" customFormat="1" ht="13.5" thickBot="1" x14ac:dyDescent="0.25">
      <c r="A23" s="133">
        <v>8</v>
      </c>
      <c r="B23" s="530" t="s">
        <v>846</v>
      </c>
      <c r="C23" s="531"/>
      <c r="D23" s="14"/>
      <c r="E23" s="14"/>
      <c r="F23" s="14"/>
      <c r="G23" s="14"/>
      <c r="H23" s="14"/>
      <c r="I23" s="14"/>
      <c r="J23" s="14"/>
      <c r="K23" s="14"/>
      <c r="L23" s="14"/>
      <c r="M23" s="14"/>
      <c r="N23" s="14"/>
      <c r="O23" s="14"/>
      <c r="P23" s="14"/>
      <c r="Q23" s="14"/>
      <c r="R23" s="14"/>
      <c r="S23" s="14"/>
      <c r="T23" s="14"/>
      <c r="U23" s="14"/>
      <c r="V23" s="14"/>
      <c r="W23" s="14"/>
    </row>
    <row r="24" spans="1:23" s="6" customFormat="1" ht="13.5" thickBot="1" x14ac:dyDescent="0.25">
      <c r="B24" s="535" t="s">
        <v>30</v>
      </c>
      <c r="C24" s="535"/>
      <c r="D24" s="484" t="str">
        <f>IF(COUNTIF(D16:D23,"A")+COUNTIF(D16:D23,"N")=8,"C",IF(COUNTIF(D16:D23,"A")+COUNTIF(D16:D23,”N”)&gt;0,"P"," "))</f>
        <v xml:space="preserve"> </v>
      </c>
      <c r="E24" s="484" t="str">
        <f>IF(COUNTIF(E16:E23,"A")+COUNTIF(E16:E23,"N")=8,"C",IF(COUNTIF(E16:E23,"A")+COUNTIF(E16:E23,”N”)&gt;0,"P"," "))</f>
        <v xml:space="preserve"> </v>
      </c>
      <c r="F24" s="484" t="str">
        <f>IF(COUNTIF(F16:F23,"A")+COUNTIF(F16:F23,"N")=8,"C",IF(COUNTIF(F16:F23,"A")+COUNTIF(F16:F23,”N”)&gt;0,"P"," "))</f>
        <v xml:space="preserve"> </v>
      </c>
      <c r="G24" s="484" t="str">
        <f>IF(COUNTIF(G16:G23,"A")+COUNTIF(G16:G23,"N")=8,"C",IF(COUNTIF(G16:G23,"A")+COUNTIF(G16:G23,”N”)&gt;0,"P"," "))</f>
        <v xml:space="preserve"> </v>
      </c>
      <c r="H24" s="484" t="str">
        <f>IF(COUNTIF(H16:H23,"A")+COUNTIF(H16:H23,"N")=8,"C",IF(COUNTIF(H16:H23,"A")+COUNTIF(H16:H23,”N”)&gt;0,"P"," "))</f>
        <v xml:space="preserve"> </v>
      </c>
      <c r="I24" s="484" t="str">
        <f>IF(COUNTIF(I16:I23,"A")+COUNTIF(I16:I23,"N")=8,"C",IF(COUNTIF(I16:I23,"A")+COUNTIF(I16:I23,”N”)&gt;0,"P"," "))</f>
        <v xml:space="preserve"> </v>
      </c>
      <c r="J24" s="484" t="str">
        <f>IF(COUNTIF(J16:J23,"A")+COUNTIF(J16:J23,"N")=8,"C",IF(COUNTIF(J16:J23,"A")+COUNTIF(J16:J23,”N”)&gt;0,"P"," "))</f>
        <v xml:space="preserve"> </v>
      </c>
      <c r="K24" s="484" t="str">
        <f>IF(COUNTIF(K16:K23,"A")+COUNTIF(K16:K23,"N")=8,"C",IF(COUNTIF(K16:K23,"A")+COUNTIF(K16:K23,”N”)&gt;0,"P"," "))</f>
        <v xml:space="preserve"> </v>
      </c>
      <c r="L24" s="484" t="str">
        <f>IF(COUNTIF(L16:L23,"A")+COUNTIF(L16:L23,"N")=8,"C",IF(COUNTIF(L16:L23,"A")+COUNTIF(L16:L23,”N”)&gt;0,"P"," "))</f>
        <v xml:space="preserve"> </v>
      </c>
      <c r="M24" s="484" t="str">
        <f>IF(COUNTIF(M16:M23,"A")+COUNTIF(M16:M23,"N")=8,"C",IF(COUNTIF(M16:M23,"A")+COUNTIF(M16:M23,”N”)&gt;0,"P"," "))</f>
        <v xml:space="preserve"> </v>
      </c>
      <c r="N24" s="484" t="str">
        <f>IF(COUNTIF(N16:N23,"A")+COUNTIF(N16:N23,"N")=8,"C",IF(COUNTIF(N16:N23,"A")+COUNTIF(N16:N23,”N”)&gt;0,"P"," "))</f>
        <v xml:space="preserve"> </v>
      </c>
      <c r="O24" s="484" t="str">
        <f>IF(COUNTIF(O16:O23,"A")+COUNTIF(O16:O23,"N")=8,"C",IF(COUNTIF(O16:O23,"A")+COUNTIF(O16:O23,”N”)&gt;0,"P"," "))</f>
        <v xml:space="preserve"> </v>
      </c>
      <c r="P24" s="484" t="str">
        <f>IF(COUNTIF(P16:P23,"A")+COUNTIF(P16:P23,"N")=8,"C",IF(COUNTIF(P16:P23,"A")+COUNTIF(P16:P23,”N”)&gt;0,"P"," "))</f>
        <v xml:space="preserve"> </v>
      </c>
      <c r="Q24" s="484" t="str">
        <f>IF(COUNTIF(Q16:Q23,"A")+COUNTIF(Q16:Q23,"N")=8,"C",IF(COUNTIF(Q16:Q23,"A")+COUNTIF(Q16:Q23,”N”)&gt;0,"P"," "))</f>
        <v xml:space="preserve"> </v>
      </c>
      <c r="R24" s="484" t="str">
        <f>IF(COUNTIF(R16:R23,"A")+COUNTIF(R16:R23,"N")=8,"C",IF(COUNTIF(R16:R23,"A")+COUNTIF(R16:R23,”N”)&gt;0,"P"," "))</f>
        <v xml:space="preserve"> </v>
      </c>
      <c r="S24" s="484" t="str">
        <f>IF(COUNTIF(S16:S23,"A")+COUNTIF(S16:S23,"N")=8,"C",IF(COUNTIF(S16:S23,"A")+COUNTIF(S16:S23,”N”)&gt;0,"P"," "))</f>
        <v xml:space="preserve"> </v>
      </c>
      <c r="T24" s="484" t="str">
        <f>IF(COUNTIF(T16:T23,"A")+COUNTIF(T16:T23,"N")=8,"C",IF(COUNTIF(T16:T23,"A")+COUNTIF(T16:T23,”N”)&gt;0,"P"," "))</f>
        <v xml:space="preserve"> </v>
      </c>
      <c r="U24" s="484" t="str">
        <f>IF(COUNTIF(U16:U23,"A")+COUNTIF(U16:U23,"N")=8,"C",IF(COUNTIF(U16:U23,"A")+COUNTIF(U16:U23,”N”)&gt;0,"P"," "))</f>
        <v xml:space="preserve"> </v>
      </c>
      <c r="V24" s="484" t="str">
        <f>IF(COUNTIF(V16:V23,"A")+COUNTIF(V16:V23,"N")=8,"C",IF(COUNTIF(V16:V23,"A")+COUNTIF(V16:V23,”N”)&gt;0,"P"," "))</f>
        <v xml:space="preserve"> </v>
      </c>
      <c r="W24" s="484" t="str">
        <f>IF(COUNTIF(W16:W23,"A")+COUNTIF(W16:W23,"N")=8,"C",IF(COUNTIF(W16:W23,"A")+COUNTIF(W16:W23,”N”)&gt;0,"P"," "))</f>
        <v xml:space="preserve"> </v>
      </c>
    </row>
    <row r="25" spans="1:23" s="6" customFormat="1" ht="20.25" customHeight="1" x14ac:dyDescent="0.2">
      <c r="A25" s="485"/>
      <c r="B25" s="541"/>
      <c r="C25" s="541"/>
      <c r="D25" s="542"/>
      <c r="E25" s="541"/>
      <c r="F25" s="541"/>
      <c r="G25" s="541"/>
      <c r="H25" s="541"/>
      <c r="I25" s="541"/>
      <c r="J25" s="541"/>
      <c r="K25" s="541"/>
      <c r="L25" s="541"/>
      <c r="M25" s="541"/>
      <c r="N25" s="541"/>
      <c r="O25" s="541"/>
      <c r="P25" s="541"/>
      <c r="Q25" s="541"/>
      <c r="R25" s="541"/>
    </row>
    <row r="26" spans="1:23" s="6" customFormat="1" x14ac:dyDescent="0.2">
      <c r="A26" s="133">
        <v>1</v>
      </c>
      <c r="B26" s="534" t="s">
        <v>60</v>
      </c>
      <c r="C26" s="534"/>
      <c r="D26" s="14"/>
      <c r="E26" s="14"/>
      <c r="F26" s="14"/>
      <c r="G26" s="14"/>
      <c r="H26" s="14"/>
      <c r="I26" s="14"/>
      <c r="J26" s="14"/>
      <c r="K26" s="14"/>
      <c r="L26" s="14"/>
      <c r="M26" s="14"/>
      <c r="N26" s="14"/>
      <c r="O26" s="14"/>
      <c r="P26" s="14"/>
      <c r="Q26" s="14"/>
      <c r="R26" s="14"/>
      <c r="S26" s="14"/>
      <c r="T26" s="14"/>
      <c r="U26" s="14"/>
      <c r="V26" s="14"/>
      <c r="W26" s="14"/>
    </row>
    <row r="27" spans="1:23" s="6" customFormat="1" x14ac:dyDescent="0.2">
      <c r="A27" s="133">
        <v>2</v>
      </c>
      <c r="B27" s="534" t="s">
        <v>840</v>
      </c>
      <c r="C27" s="534"/>
      <c r="D27" s="14"/>
      <c r="E27" s="14"/>
      <c r="F27" s="14"/>
      <c r="G27" s="14"/>
      <c r="H27" s="14"/>
      <c r="I27" s="14"/>
      <c r="J27" s="14"/>
      <c r="K27" s="14"/>
      <c r="L27" s="14"/>
      <c r="M27" s="14"/>
      <c r="N27" s="14"/>
      <c r="O27" s="14"/>
      <c r="P27" s="14"/>
      <c r="Q27" s="14"/>
      <c r="R27" s="14"/>
      <c r="S27" s="14"/>
      <c r="T27" s="14"/>
      <c r="U27" s="14"/>
      <c r="V27" s="14"/>
      <c r="W27" s="14"/>
    </row>
    <row r="28" spans="1:23" s="6" customFormat="1" x14ac:dyDescent="0.2">
      <c r="A28" s="133">
        <v>3</v>
      </c>
      <c r="B28" s="530" t="s">
        <v>841</v>
      </c>
      <c r="C28" s="531"/>
      <c r="D28" s="14"/>
      <c r="E28" s="14"/>
      <c r="F28" s="14"/>
      <c r="G28" s="14"/>
      <c r="H28" s="14"/>
      <c r="I28" s="14"/>
      <c r="J28" s="14"/>
      <c r="K28" s="14"/>
      <c r="L28" s="14"/>
      <c r="M28" s="14"/>
      <c r="N28" s="14"/>
      <c r="O28" s="14"/>
      <c r="P28" s="14"/>
      <c r="Q28" s="14"/>
      <c r="R28" s="14"/>
      <c r="S28" s="14"/>
      <c r="T28" s="14"/>
      <c r="U28" s="14"/>
      <c r="V28" s="14"/>
      <c r="W28" s="14"/>
    </row>
    <row r="29" spans="1:23" s="6" customFormat="1" x14ac:dyDescent="0.2">
      <c r="A29" s="133">
        <v>4</v>
      </c>
      <c r="B29" s="481" t="s">
        <v>842</v>
      </c>
      <c r="C29" s="482"/>
      <c r="D29" s="14"/>
      <c r="E29" s="14"/>
      <c r="F29" s="14"/>
      <c r="G29" s="14"/>
      <c r="H29" s="14"/>
      <c r="I29" s="14"/>
      <c r="J29" s="14"/>
      <c r="K29" s="14"/>
      <c r="L29" s="14"/>
      <c r="M29" s="14"/>
      <c r="N29" s="14"/>
      <c r="O29" s="14"/>
      <c r="P29" s="14"/>
      <c r="Q29" s="14"/>
      <c r="R29" s="14"/>
      <c r="S29" s="14"/>
      <c r="T29" s="14"/>
      <c r="U29" s="14"/>
      <c r="V29" s="14"/>
      <c r="W29" s="14"/>
    </row>
    <row r="30" spans="1:23" s="6" customFormat="1" x14ac:dyDescent="0.2">
      <c r="A30" s="133">
        <v>5</v>
      </c>
      <c r="B30" s="481" t="s">
        <v>843</v>
      </c>
      <c r="C30" s="482"/>
      <c r="D30" s="14"/>
      <c r="E30" s="14"/>
      <c r="F30" s="14"/>
      <c r="G30" s="14"/>
      <c r="H30" s="14"/>
      <c r="I30" s="14"/>
      <c r="J30" s="14"/>
      <c r="K30" s="14"/>
      <c r="L30" s="14"/>
      <c r="M30" s="14"/>
      <c r="N30" s="14"/>
      <c r="O30" s="14"/>
      <c r="P30" s="14"/>
      <c r="Q30" s="14"/>
      <c r="R30" s="14"/>
      <c r="S30" s="14"/>
      <c r="T30" s="14"/>
      <c r="U30" s="14"/>
      <c r="V30" s="14"/>
      <c r="W30" s="14"/>
    </row>
    <row r="31" spans="1:23" s="6" customFormat="1" x14ac:dyDescent="0.2">
      <c r="A31" s="133">
        <v>6</v>
      </c>
      <c r="B31" s="534" t="s">
        <v>844</v>
      </c>
      <c r="C31" s="534"/>
      <c r="D31" s="14"/>
      <c r="E31" s="14"/>
      <c r="F31" s="14"/>
      <c r="G31" s="14"/>
      <c r="H31" s="14"/>
      <c r="I31" s="14"/>
      <c r="J31" s="14"/>
      <c r="K31" s="14"/>
      <c r="L31" s="14"/>
      <c r="M31" s="14"/>
      <c r="N31" s="14"/>
      <c r="O31" s="14"/>
      <c r="P31" s="14"/>
      <c r="Q31" s="14"/>
      <c r="R31" s="14"/>
      <c r="S31" s="14"/>
      <c r="T31" s="14"/>
      <c r="U31" s="14"/>
      <c r="V31" s="14"/>
      <c r="W31" s="14"/>
    </row>
    <row r="32" spans="1:23" s="6" customFormat="1" x14ac:dyDescent="0.2">
      <c r="A32" s="133">
        <v>7</v>
      </c>
      <c r="B32" s="530" t="s">
        <v>845</v>
      </c>
      <c r="C32" s="531"/>
      <c r="D32" s="14"/>
      <c r="E32" s="14"/>
      <c r="F32" s="14"/>
      <c r="G32" s="14"/>
      <c r="H32" s="14"/>
      <c r="I32" s="14"/>
      <c r="J32" s="14"/>
      <c r="K32" s="14"/>
      <c r="L32" s="14"/>
      <c r="M32" s="14"/>
      <c r="N32" s="14"/>
      <c r="O32" s="14"/>
      <c r="P32" s="14"/>
      <c r="Q32" s="14"/>
      <c r="R32" s="14"/>
      <c r="S32" s="14"/>
      <c r="T32" s="14"/>
      <c r="U32" s="14"/>
      <c r="V32" s="14"/>
      <c r="W32" s="14"/>
    </row>
    <row r="33" spans="1:23" s="6" customFormat="1" ht="13.5" thickBot="1" x14ac:dyDescent="0.25">
      <c r="A33" s="133">
        <v>8</v>
      </c>
      <c r="B33" s="530" t="s">
        <v>846</v>
      </c>
      <c r="C33" s="531"/>
      <c r="D33" s="14"/>
      <c r="E33" s="14"/>
      <c r="F33" s="14"/>
      <c r="G33" s="14"/>
      <c r="H33" s="14"/>
      <c r="I33" s="14"/>
      <c r="J33" s="14"/>
      <c r="K33" s="14"/>
      <c r="L33" s="14"/>
      <c r="M33" s="14"/>
      <c r="N33" s="14"/>
      <c r="O33" s="14"/>
      <c r="P33" s="14"/>
      <c r="Q33" s="14"/>
      <c r="R33" s="14"/>
      <c r="S33" s="14"/>
      <c r="T33" s="14"/>
      <c r="U33" s="14"/>
      <c r="V33" s="14"/>
      <c r="W33" s="14"/>
    </row>
    <row r="34" spans="1:23" s="6" customFormat="1" ht="13.5" thickBot="1" x14ac:dyDescent="0.25">
      <c r="B34" s="535" t="s">
        <v>30</v>
      </c>
      <c r="C34" s="535"/>
      <c r="D34" s="484" t="str">
        <f>IF(COUNTIF(D26:D33,"A")+COUNTIF(D26:D33,"N")=8,"C",IF(COUNTIF(D26:D33,"A")+COUNTIF(D26:D33,”N”)&gt;0,"P"," "))</f>
        <v xml:space="preserve"> </v>
      </c>
      <c r="E34" s="484" t="str">
        <f>IF(COUNTIF(E26:E33,"A")+COUNTIF(E26:E33,"N")=8,"C",IF(COUNTIF(E26:E33,"A")+COUNTIF(E26:E33,”N”)&gt;0,"P"," "))</f>
        <v xml:space="preserve"> </v>
      </c>
      <c r="F34" s="484" t="str">
        <f>IF(COUNTIF(F26:F33,"A")+COUNTIF(F26:F33,"N")=8,"C",IF(COUNTIF(F26:F33,"A")+COUNTIF(F26:F33,”N”)&gt;0,"P"," "))</f>
        <v xml:space="preserve"> </v>
      </c>
      <c r="G34" s="484" t="str">
        <f>IF(COUNTIF(G26:G33,"A")+COUNTIF(G26:G33,"N")=8,"C",IF(COUNTIF(G26:G33,"A")+COUNTIF(G26:G33,”N”)&gt;0,"P"," "))</f>
        <v xml:space="preserve"> </v>
      </c>
      <c r="H34" s="484" t="str">
        <f>IF(COUNTIF(H26:H33,"A")+COUNTIF(H26:H33,"N")=8,"C",IF(COUNTIF(H26:H33,"A")+COUNTIF(H26:H33,”N”)&gt;0,"P"," "))</f>
        <v xml:space="preserve"> </v>
      </c>
      <c r="I34" s="484" t="str">
        <f>IF(COUNTIF(I26:I33,"A")+COUNTIF(I26:I33,"N")=8,"C",IF(COUNTIF(I26:I33,"A")+COUNTIF(I26:I33,”N”)&gt;0,"P"," "))</f>
        <v xml:space="preserve"> </v>
      </c>
      <c r="J34" s="484" t="str">
        <f>IF(COUNTIF(J26:J33,"A")+COUNTIF(J26:J33,"N")=8,"C",IF(COUNTIF(J26:J33,"A")+COUNTIF(J26:J33,”N”)&gt;0,"P"," "))</f>
        <v xml:space="preserve"> </v>
      </c>
      <c r="K34" s="484" t="str">
        <f>IF(COUNTIF(K26:K33,"A")+COUNTIF(K26:K33,"N")=8,"C",IF(COUNTIF(K26:K33,"A")+COUNTIF(K26:K33,”N”)&gt;0,"P"," "))</f>
        <v xml:space="preserve"> </v>
      </c>
      <c r="L34" s="484" t="str">
        <f>IF(COUNTIF(L26:L33,"A")+COUNTIF(L26:L33,"N")=8,"C",IF(COUNTIF(L26:L33,"A")+COUNTIF(L26:L33,”N”)&gt;0,"P"," "))</f>
        <v xml:space="preserve"> </v>
      </c>
      <c r="M34" s="484" t="str">
        <f>IF(COUNTIF(M26:M33,"A")+COUNTIF(M26:M33,"N")=8,"C",IF(COUNTIF(M26:M33,"A")+COUNTIF(M26:M33,”N”)&gt;0,"P"," "))</f>
        <v xml:space="preserve"> </v>
      </c>
      <c r="N34" s="484" t="str">
        <f>IF(COUNTIF(N26:N33,"A")+COUNTIF(N26:N33,"N")=8,"C",IF(COUNTIF(N26:N33,"A")+COUNTIF(N26:N33,”N”)&gt;0,"P"," "))</f>
        <v xml:space="preserve"> </v>
      </c>
      <c r="O34" s="484" t="str">
        <f>IF(COUNTIF(O26:O33,"A")+COUNTIF(O26:O33,"N")=8,"C",IF(COUNTIF(O26:O33,"A")+COUNTIF(O26:O33,”N”)&gt;0,"P"," "))</f>
        <v xml:space="preserve"> </v>
      </c>
      <c r="P34" s="484" t="str">
        <f>IF(COUNTIF(P26:P33,"A")+COUNTIF(P26:P33,"N")=8,"C",IF(COUNTIF(P26:P33,"A")+COUNTIF(P26:P33,”N”)&gt;0,"P"," "))</f>
        <v xml:space="preserve"> </v>
      </c>
      <c r="Q34" s="484" t="str">
        <f>IF(COUNTIF(Q26:Q33,"A")+COUNTIF(Q26:Q33,"N")=8,"C",IF(COUNTIF(Q26:Q33,"A")+COUNTIF(Q26:Q33,”N”)&gt;0,"P"," "))</f>
        <v xml:space="preserve"> </v>
      </c>
      <c r="R34" s="484" t="str">
        <f>IF(COUNTIF(R26:R33,"A")+COUNTIF(R26:R33,"N")=8,"C",IF(COUNTIF(R26:R33,"A")+COUNTIF(R26:R33,”N”)&gt;0,"P"," "))</f>
        <v xml:space="preserve"> </v>
      </c>
      <c r="S34" s="484" t="str">
        <f>IF(COUNTIF(S26:S33,"A")+COUNTIF(S26:S33,"N")=8,"C",IF(COUNTIF(S26:S33,"A")+COUNTIF(S26:S33,”N”)&gt;0,"P"," "))</f>
        <v xml:space="preserve"> </v>
      </c>
      <c r="T34" s="484" t="str">
        <f>IF(COUNTIF(T26:T33,"A")+COUNTIF(T26:T33,"N")=8,"C",IF(COUNTIF(T26:T33,"A")+COUNTIF(T26:T33,”N”)&gt;0,"P"," "))</f>
        <v xml:space="preserve"> </v>
      </c>
      <c r="U34" s="484" t="str">
        <f>IF(COUNTIF(U26:U33,"A")+COUNTIF(U26:U33,"N")=8,"C",IF(COUNTIF(U26:U33,"A")+COUNTIF(U26:U33,”N”)&gt;0,"P"," "))</f>
        <v xml:space="preserve"> </v>
      </c>
      <c r="V34" s="484" t="str">
        <f>IF(COUNTIF(V26:V33,"A")+COUNTIF(V26:V33,"N")=8,"C",IF(COUNTIF(V26:V33,"A")+COUNTIF(V26:V33,”N”)&gt;0,"P"," "))</f>
        <v xml:space="preserve"> </v>
      </c>
      <c r="W34" s="484" t="str">
        <f>IF(COUNTIF(W26:W33,"A")+COUNTIF(W26:W33,"N")=8,"C",IF(COUNTIF(W26:W33,"A")+COUNTIF(W26:W33,”N”)&gt;0,"P"," "))</f>
        <v xml:space="preserve"> </v>
      </c>
    </row>
  </sheetData>
  <sheetProtection algorithmName="SHA-512" hashValue="ZmHd4zRDNGeLVsBMgRdl95DLpyk0GtRJjchMtyANT3NMFWz09XqfPH2WFpRo4rWbRPc7mYPWfcA6M2HC8NApIQ==" saltValue="pLUWmFY4i2vMAhacOWhpIg==" spinCount="100000" sheet="1" objects="1" scenarios="1" selectLockedCells="1"/>
  <mergeCells count="46">
    <mergeCell ref="B34:C34"/>
    <mergeCell ref="B26:C26"/>
    <mergeCell ref="B27:C27"/>
    <mergeCell ref="B28:C28"/>
    <mergeCell ref="B31:C31"/>
    <mergeCell ref="B32:C32"/>
    <mergeCell ref="B8:C8"/>
    <mergeCell ref="B11:C11"/>
    <mergeCell ref="B12:C12"/>
    <mergeCell ref="B15:R15"/>
    <mergeCell ref="B33:C33"/>
    <mergeCell ref="B23:C23"/>
    <mergeCell ref="B24:C24"/>
    <mergeCell ref="B25:R25"/>
    <mergeCell ref="W1:W4"/>
    <mergeCell ref="B21:C21"/>
    <mergeCell ref="B22:C22"/>
    <mergeCell ref="K1:K4"/>
    <mergeCell ref="Q1:Q4"/>
    <mergeCell ref="R1:R4"/>
    <mergeCell ref="S1:S4"/>
    <mergeCell ref="T1:T4"/>
    <mergeCell ref="B18:C18"/>
    <mergeCell ref="B16:C16"/>
    <mergeCell ref="B17:C17"/>
    <mergeCell ref="B14:C14"/>
    <mergeCell ref="A4:C4"/>
    <mergeCell ref="B5:W5"/>
    <mergeCell ref="G1:G4"/>
    <mergeCell ref="B6:C6"/>
    <mergeCell ref="U1:U4"/>
    <mergeCell ref="V1:V4"/>
    <mergeCell ref="B13:C13"/>
    <mergeCell ref="J1:J4"/>
    <mergeCell ref="D1:D4"/>
    <mergeCell ref="M1:M4"/>
    <mergeCell ref="N1:N4"/>
    <mergeCell ref="E1:E4"/>
    <mergeCell ref="L1:L4"/>
    <mergeCell ref="H1:H4"/>
    <mergeCell ref="F1:F4"/>
    <mergeCell ref="A3:C3"/>
    <mergeCell ref="I1:I4"/>
    <mergeCell ref="O1:O4"/>
    <mergeCell ref="P1:P4"/>
    <mergeCell ref="B7:C7"/>
  </mergeCells>
  <phoneticPr fontId="2" type="noConversion"/>
  <pageMargins left="0.75" right="0.7" top="1" bottom="1" header="0.5" footer="0.5"/>
  <pageSetup scale="98" orientation="landscape" r:id="rId1"/>
  <headerFooter alignWithMargins="0">
    <oddHeader>&amp;C&amp;"Arial,Bold"&amp;14CadetteTrax&amp;12
Registration - &amp;D</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pageSetUpPr fitToPage="1"/>
  </sheetPr>
  <dimension ref="A1:V69"/>
  <sheetViews>
    <sheetView showGridLines="0" zoomScaleNormal="100" workbookViewId="0">
      <pane ySplit="4" topLeftCell="A5" activePane="bottomLeft" state="frozen"/>
      <selection pane="bottomLeft" activeCell="A5" sqref="A5"/>
    </sheetView>
  </sheetViews>
  <sheetFormatPr defaultColWidth="9.140625" defaultRowHeight="12.75" x14ac:dyDescent="0.2"/>
  <cols>
    <col min="1" max="1" width="12.140625" style="116" bestFit="1" customWidth="1"/>
    <col min="2" max="21" width="7.7109375" style="116" customWidth="1"/>
    <col min="22" max="16384" width="9.140625" style="116"/>
  </cols>
  <sheetData>
    <row r="1" spans="1:22" ht="25.5" customHeight="1" x14ac:dyDescent="0.2">
      <c r="A1" s="543" t="s">
        <v>87</v>
      </c>
      <c r="B1" s="527" t="str">
        <f ca="1">'Cadette 1'!$A$1</f>
        <v>Cadette 1</v>
      </c>
      <c r="C1" s="527" t="str">
        <f ca="1">'Cadette 2'!$A$1</f>
        <v>Cadette 2</v>
      </c>
      <c r="D1" s="527" t="str">
        <f ca="1">'Cadette 3'!$A$1</f>
        <v>Cadette 3</v>
      </c>
      <c r="E1" s="527" t="str">
        <f ca="1">'Cadette 4'!$A$1</f>
        <v>Cadette 4</v>
      </c>
      <c r="F1" s="527" t="str">
        <f ca="1">'Cadette 5'!$A$1</f>
        <v>Cadette 5</v>
      </c>
      <c r="G1" s="527" t="str">
        <f ca="1">'Cadette 6'!$A$1</f>
        <v>Cadette 6</v>
      </c>
      <c r="H1" s="527" t="str">
        <f ca="1">'Cadette 7'!$A$1</f>
        <v>Cadette 7</v>
      </c>
      <c r="I1" s="527" t="str">
        <f ca="1">'Cadette 8'!$A$1</f>
        <v>Cadette 8</v>
      </c>
      <c r="J1" s="527" t="str">
        <f ca="1">'Cadette 9'!$A$1</f>
        <v>Cadette 9</v>
      </c>
      <c r="K1" s="527" t="str">
        <f ca="1">'Cadette 10'!$A$1</f>
        <v>Cadette 10</v>
      </c>
      <c r="L1" s="527" t="str">
        <f ca="1">'Cadette 11'!$A$1</f>
        <v>Cadette 11</v>
      </c>
      <c r="M1" s="527" t="str">
        <f ca="1">'Cadette 12'!$A$1</f>
        <v>Cadette 12</v>
      </c>
      <c r="N1" s="527" t="str">
        <f ca="1">'Cadette 13'!$A$1</f>
        <v>Cadette 13</v>
      </c>
      <c r="O1" s="527" t="str">
        <f ca="1">'Cadette 14'!$A$1</f>
        <v>Cadette 14</v>
      </c>
      <c r="P1" s="527" t="str">
        <f ca="1">'Cadette 15'!$A$1</f>
        <v>Cadette 15</v>
      </c>
      <c r="Q1" s="527" t="str">
        <f ca="1">'Cadette 16'!$A$1</f>
        <v>Cadette 16</v>
      </c>
      <c r="R1" s="527" t="str">
        <f ca="1">'Cadette 17'!$A$1</f>
        <v>Cadette 17</v>
      </c>
      <c r="S1" s="527" t="str">
        <f ca="1">'Cadette 18'!$A$1</f>
        <v>Cadette 18</v>
      </c>
      <c r="T1" s="527" t="str">
        <f ca="1">'Cadette 19'!$A$1</f>
        <v>Cadette 19</v>
      </c>
      <c r="U1" s="527" t="str">
        <f ca="1">'Cadette 20'!$A$1</f>
        <v>Cadette 20</v>
      </c>
      <c r="V1" s="544" t="s">
        <v>0</v>
      </c>
    </row>
    <row r="2" spans="1:22" x14ac:dyDescent="0.2">
      <c r="A2" s="543"/>
      <c r="B2" s="528"/>
      <c r="C2" s="528"/>
      <c r="D2" s="528"/>
      <c r="E2" s="528"/>
      <c r="F2" s="528"/>
      <c r="G2" s="528"/>
      <c r="H2" s="528"/>
      <c r="I2" s="528"/>
      <c r="J2" s="528"/>
      <c r="K2" s="528"/>
      <c r="L2" s="528"/>
      <c r="M2" s="528"/>
      <c r="N2" s="528"/>
      <c r="O2" s="528"/>
      <c r="P2" s="528"/>
      <c r="Q2" s="528"/>
      <c r="R2" s="528"/>
      <c r="S2" s="528"/>
      <c r="T2" s="528"/>
      <c r="U2" s="528"/>
      <c r="V2" s="544"/>
    </row>
    <row r="3" spans="1:22" x14ac:dyDescent="0.2">
      <c r="B3" s="528"/>
      <c r="C3" s="528"/>
      <c r="D3" s="528"/>
      <c r="E3" s="528"/>
      <c r="F3" s="528"/>
      <c r="G3" s="528"/>
      <c r="H3" s="528"/>
      <c r="I3" s="528"/>
      <c r="J3" s="528"/>
      <c r="K3" s="528"/>
      <c r="L3" s="528"/>
      <c r="M3" s="528"/>
      <c r="N3" s="528"/>
      <c r="O3" s="528"/>
      <c r="P3" s="528"/>
      <c r="Q3" s="528"/>
      <c r="R3" s="528"/>
      <c r="S3" s="528"/>
      <c r="T3" s="528"/>
      <c r="U3" s="528"/>
      <c r="V3" s="544"/>
    </row>
    <row r="4" spans="1:22" x14ac:dyDescent="0.2">
      <c r="A4" s="117" t="s">
        <v>51</v>
      </c>
      <c r="B4" s="529"/>
      <c r="C4" s="529"/>
      <c r="D4" s="529"/>
      <c r="E4" s="529"/>
      <c r="F4" s="529"/>
      <c r="G4" s="529"/>
      <c r="H4" s="529"/>
      <c r="I4" s="529"/>
      <c r="J4" s="529"/>
      <c r="K4" s="529"/>
      <c r="L4" s="529"/>
      <c r="M4" s="529"/>
      <c r="N4" s="529"/>
      <c r="O4" s="529"/>
      <c r="P4" s="529"/>
      <c r="Q4" s="529"/>
      <c r="R4" s="529"/>
      <c r="S4" s="529"/>
      <c r="T4" s="529"/>
      <c r="U4" s="529"/>
      <c r="V4" s="545"/>
    </row>
    <row r="5" spans="1:22" x14ac:dyDescent="0.2">
      <c r="A5" s="118"/>
      <c r="B5" s="108"/>
      <c r="C5" s="108"/>
      <c r="D5" s="108"/>
      <c r="E5" s="108"/>
      <c r="F5" s="108"/>
      <c r="G5" s="108"/>
      <c r="H5" s="108"/>
      <c r="I5" s="108"/>
      <c r="J5" s="108"/>
      <c r="K5" s="108"/>
      <c r="L5" s="108"/>
      <c r="M5" s="108"/>
      <c r="N5" s="108"/>
      <c r="O5" s="108"/>
      <c r="P5" s="108"/>
      <c r="Q5" s="108"/>
      <c r="R5" s="108"/>
      <c r="S5" s="108"/>
      <c r="T5" s="108"/>
      <c r="U5" s="108"/>
      <c r="V5" s="109">
        <f t="shared" ref="V5:V24" si="0">SUM(B5:U5)</f>
        <v>0</v>
      </c>
    </row>
    <row r="6" spans="1:22" x14ac:dyDescent="0.2">
      <c r="A6" s="119"/>
      <c r="B6" s="108"/>
      <c r="C6" s="108"/>
      <c r="D6" s="108"/>
      <c r="E6" s="108"/>
      <c r="F6" s="108"/>
      <c r="G6" s="108"/>
      <c r="H6" s="108"/>
      <c r="I6" s="108"/>
      <c r="J6" s="108"/>
      <c r="K6" s="108"/>
      <c r="L6" s="108"/>
      <c r="M6" s="108"/>
      <c r="N6" s="108"/>
      <c r="O6" s="108"/>
      <c r="P6" s="108"/>
      <c r="Q6" s="108"/>
      <c r="R6" s="108"/>
      <c r="S6" s="108"/>
      <c r="T6" s="108"/>
      <c r="U6" s="108"/>
      <c r="V6" s="109">
        <f t="shared" si="0"/>
        <v>0</v>
      </c>
    </row>
    <row r="7" spans="1:22" x14ac:dyDescent="0.2">
      <c r="A7" s="118"/>
      <c r="B7" s="108"/>
      <c r="C7" s="108"/>
      <c r="D7" s="108"/>
      <c r="E7" s="108"/>
      <c r="F7" s="108"/>
      <c r="G7" s="108"/>
      <c r="H7" s="108"/>
      <c r="I7" s="108"/>
      <c r="J7" s="108"/>
      <c r="K7" s="108"/>
      <c r="L7" s="108"/>
      <c r="M7" s="108"/>
      <c r="N7" s="108"/>
      <c r="O7" s="108"/>
      <c r="P7" s="108"/>
      <c r="Q7" s="108"/>
      <c r="R7" s="108"/>
      <c r="S7" s="108"/>
      <c r="T7" s="108"/>
      <c r="U7" s="108"/>
      <c r="V7" s="109">
        <f t="shared" si="0"/>
        <v>0</v>
      </c>
    </row>
    <row r="8" spans="1:22" x14ac:dyDescent="0.2">
      <c r="A8" s="118"/>
      <c r="B8" s="108"/>
      <c r="C8" s="108"/>
      <c r="D8" s="108"/>
      <c r="E8" s="108"/>
      <c r="F8" s="108"/>
      <c r="G8" s="108"/>
      <c r="H8" s="108"/>
      <c r="I8" s="108"/>
      <c r="J8" s="108"/>
      <c r="K8" s="108"/>
      <c r="L8" s="108"/>
      <c r="M8" s="108"/>
      <c r="N8" s="108"/>
      <c r="O8" s="108"/>
      <c r="P8" s="108"/>
      <c r="Q8" s="108"/>
      <c r="R8" s="108"/>
      <c r="S8" s="108"/>
      <c r="T8" s="108"/>
      <c r="U8" s="108"/>
      <c r="V8" s="109">
        <f t="shared" si="0"/>
        <v>0</v>
      </c>
    </row>
    <row r="9" spans="1:22" x14ac:dyDescent="0.2">
      <c r="A9" s="118"/>
      <c r="B9" s="108"/>
      <c r="C9" s="108"/>
      <c r="D9" s="108"/>
      <c r="E9" s="108"/>
      <c r="F9" s="108"/>
      <c r="G9" s="108"/>
      <c r="H9" s="108"/>
      <c r="I9" s="108"/>
      <c r="J9" s="108"/>
      <c r="K9" s="108"/>
      <c r="L9" s="108"/>
      <c r="M9" s="108"/>
      <c r="N9" s="108"/>
      <c r="O9" s="108"/>
      <c r="P9" s="108"/>
      <c r="Q9" s="108"/>
      <c r="R9" s="108"/>
      <c r="S9" s="108"/>
      <c r="T9" s="108"/>
      <c r="U9" s="108"/>
      <c r="V9" s="109">
        <f t="shared" si="0"/>
        <v>0</v>
      </c>
    </row>
    <row r="10" spans="1:22" x14ac:dyDescent="0.2">
      <c r="A10" s="118"/>
      <c r="B10" s="108"/>
      <c r="C10" s="108"/>
      <c r="D10" s="108"/>
      <c r="E10" s="108"/>
      <c r="F10" s="108"/>
      <c r="G10" s="108"/>
      <c r="H10" s="108"/>
      <c r="I10" s="108"/>
      <c r="J10" s="108"/>
      <c r="K10" s="108"/>
      <c r="L10" s="108"/>
      <c r="M10" s="108"/>
      <c r="N10" s="108"/>
      <c r="O10" s="108"/>
      <c r="P10" s="108"/>
      <c r="Q10" s="108"/>
      <c r="R10" s="108"/>
      <c r="S10" s="108"/>
      <c r="T10" s="108"/>
      <c r="U10" s="108"/>
      <c r="V10" s="109">
        <f t="shared" si="0"/>
        <v>0</v>
      </c>
    </row>
    <row r="11" spans="1:22" x14ac:dyDescent="0.2">
      <c r="A11" s="118"/>
      <c r="B11" s="108"/>
      <c r="C11" s="108"/>
      <c r="D11" s="108"/>
      <c r="E11" s="108"/>
      <c r="F11" s="108"/>
      <c r="G11" s="108"/>
      <c r="H11" s="108"/>
      <c r="I11" s="108"/>
      <c r="J11" s="108"/>
      <c r="K11" s="108"/>
      <c r="L11" s="108"/>
      <c r="M11" s="108"/>
      <c r="N11" s="108"/>
      <c r="O11" s="108"/>
      <c r="P11" s="108"/>
      <c r="Q11" s="108"/>
      <c r="R11" s="108"/>
      <c r="S11" s="108"/>
      <c r="T11" s="108"/>
      <c r="U11" s="108"/>
      <c r="V11" s="109">
        <f t="shared" si="0"/>
        <v>0</v>
      </c>
    </row>
    <row r="12" spans="1:22" x14ac:dyDescent="0.2">
      <c r="A12" s="118"/>
      <c r="B12" s="108"/>
      <c r="C12" s="108"/>
      <c r="D12" s="108"/>
      <c r="E12" s="108"/>
      <c r="F12" s="108"/>
      <c r="G12" s="108"/>
      <c r="H12" s="108"/>
      <c r="I12" s="108"/>
      <c r="J12" s="108"/>
      <c r="K12" s="108"/>
      <c r="L12" s="108"/>
      <c r="M12" s="108"/>
      <c r="N12" s="108"/>
      <c r="O12" s="108"/>
      <c r="P12" s="108"/>
      <c r="Q12" s="108"/>
      <c r="R12" s="108"/>
      <c r="S12" s="108"/>
      <c r="T12" s="108"/>
      <c r="U12" s="108"/>
      <c r="V12" s="109">
        <f t="shared" si="0"/>
        <v>0</v>
      </c>
    </row>
    <row r="13" spans="1:22" x14ac:dyDescent="0.2">
      <c r="A13" s="118"/>
      <c r="B13" s="108"/>
      <c r="C13" s="108"/>
      <c r="D13" s="108"/>
      <c r="E13" s="108"/>
      <c r="F13" s="108"/>
      <c r="G13" s="108"/>
      <c r="H13" s="108"/>
      <c r="I13" s="108"/>
      <c r="J13" s="108"/>
      <c r="K13" s="108"/>
      <c r="L13" s="108"/>
      <c r="M13" s="108"/>
      <c r="N13" s="108"/>
      <c r="O13" s="108"/>
      <c r="P13" s="108"/>
      <c r="Q13" s="108"/>
      <c r="R13" s="108"/>
      <c r="S13" s="108"/>
      <c r="T13" s="108"/>
      <c r="U13" s="108"/>
      <c r="V13" s="109">
        <f t="shared" si="0"/>
        <v>0</v>
      </c>
    </row>
    <row r="14" spans="1:22" x14ac:dyDescent="0.2">
      <c r="A14" s="118"/>
      <c r="B14" s="108"/>
      <c r="C14" s="108"/>
      <c r="D14" s="108"/>
      <c r="E14" s="108"/>
      <c r="F14" s="108"/>
      <c r="G14" s="108"/>
      <c r="H14" s="108"/>
      <c r="I14" s="108"/>
      <c r="J14" s="108"/>
      <c r="K14" s="108"/>
      <c r="L14" s="108"/>
      <c r="M14" s="108"/>
      <c r="N14" s="108"/>
      <c r="O14" s="108"/>
      <c r="P14" s="108"/>
      <c r="Q14" s="108"/>
      <c r="R14" s="108"/>
      <c r="S14" s="108"/>
      <c r="T14" s="108"/>
      <c r="U14" s="108"/>
      <c r="V14" s="109">
        <f t="shared" si="0"/>
        <v>0</v>
      </c>
    </row>
    <row r="15" spans="1:22" x14ac:dyDescent="0.2">
      <c r="A15" s="118"/>
      <c r="B15" s="108"/>
      <c r="C15" s="108"/>
      <c r="D15" s="108"/>
      <c r="E15" s="108"/>
      <c r="F15" s="108"/>
      <c r="G15" s="108"/>
      <c r="H15" s="108"/>
      <c r="I15" s="108"/>
      <c r="J15" s="108"/>
      <c r="K15" s="108"/>
      <c r="L15" s="108"/>
      <c r="M15" s="108"/>
      <c r="N15" s="108"/>
      <c r="O15" s="108"/>
      <c r="P15" s="108"/>
      <c r="Q15" s="108"/>
      <c r="R15" s="108"/>
      <c r="S15" s="108"/>
      <c r="T15" s="108"/>
      <c r="U15" s="108"/>
      <c r="V15" s="109">
        <f t="shared" si="0"/>
        <v>0</v>
      </c>
    </row>
    <row r="16" spans="1:22" x14ac:dyDescent="0.2">
      <c r="A16" s="118"/>
      <c r="B16" s="108"/>
      <c r="C16" s="108"/>
      <c r="D16" s="108"/>
      <c r="E16" s="108"/>
      <c r="F16" s="108"/>
      <c r="G16" s="108"/>
      <c r="H16" s="108"/>
      <c r="I16" s="108"/>
      <c r="J16" s="108"/>
      <c r="K16" s="108"/>
      <c r="L16" s="108"/>
      <c r="M16" s="108"/>
      <c r="N16" s="108"/>
      <c r="O16" s="108"/>
      <c r="P16" s="108"/>
      <c r="Q16" s="108"/>
      <c r="R16" s="108"/>
      <c r="S16" s="108"/>
      <c r="T16" s="108"/>
      <c r="U16" s="108"/>
      <c r="V16" s="109">
        <f t="shared" si="0"/>
        <v>0</v>
      </c>
    </row>
    <row r="17" spans="1:22" x14ac:dyDescent="0.2">
      <c r="A17" s="118"/>
      <c r="B17" s="108"/>
      <c r="C17" s="108"/>
      <c r="D17" s="108"/>
      <c r="E17" s="108"/>
      <c r="F17" s="108"/>
      <c r="G17" s="108"/>
      <c r="H17" s="108"/>
      <c r="I17" s="108"/>
      <c r="J17" s="108"/>
      <c r="K17" s="108"/>
      <c r="L17" s="108"/>
      <c r="M17" s="108"/>
      <c r="N17" s="108"/>
      <c r="O17" s="108"/>
      <c r="P17" s="108"/>
      <c r="Q17" s="108"/>
      <c r="R17" s="108"/>
      <c r="S17" s="108"/>
      <c r="T17" s="108"/>
      <c r="U17" s="108"/>
      <c r="V17" s="109">
        <f t="shared" si="0"/>
        <v>0</v>
      </c>
    </row>
    <row r="18" spans="1:22" x14ac:dyDescent="0.2">
      <c r="A18" s="118"/>
      <c r="B18" s="108"/>
      <c r="C18" s="108"/>
      <c r="D18" s="108"/>
      <c r="E18" s="108"/>
      <c r="F18" s="108"/>
      <c r="G18" s="108"/>
      <c r="H18" s="108"/>
      <c r="I18" s="108"/>
      <c r="J18" s="108"/>
      <c r="K18" s="108"/>
      <c r="L18" s="108"/>
      <c r="M18" s="108"/>
      <c r="N18" s="108"/>
      <c r="O18" s="108"/>
      <c r="P18" s="108"/>
      <c r="Q18" s="108"/>
      <c r="R18" s="108"/>
      <c r="S18" s="108"/>
      <c r="T18" s="108"/>
      <c r="U18" s="108"/>
      <c r="V18" s="109">
        <f t="shared" si="0"/>
        <v>0</v>
      </c>
    </row>
    <row r="19" spans="1:22" x14ac:dyDescent="0.2">
      <c r="A19" s="118"/>
      <c r="B19" s="108"/>
      <c r="C19" s="108"/>
      <c r="D19" s="108"/>
      <c r="E19" s="108"/>
      <c r="F19" s="108"/>
      <c r="G19" s="108"/>
      <c r="H19" s="108"/>
      <c r="I19" s="108"/>
      <c r="J19" s="108"/>
      <c r="K19" s="108"/>
      <c r="L19" s="108"/>
      <c r="M19" s="108"/>
      <c r="N19" s="108"/>
      <c r="O19" s="108"/>
      <c r="P19" s="108"/>
      <c r="Q19" s="108"/>
      <c r="R19" s="108"/>
      <c r="S19" s="108"/>
      <c r="T19" s="108"/>
      <c r="U19" s="108"/>
      <c r="V19" s="109">
        <f t="shared" si="0"/>
        <v>0</v>
      </c>
    </row>
    <row r="20" spans="1:22" x14ac:dyDescent="0.2">
      <c r="A20" s="118"/>
      <c r="B20" s="108"/>
      <c r="C20" s="108"/>
      <c r="D20" s="108"/>
      <c r="E20" s="108"/>
      <c r="F20" s="108"/>
      <c r="G20" s="108"/>
      <c r="H20" s="108"/>
      <c r="I20" s="108"/>
      <c r="J20" s="108"/>
      <c r="K20" s="108"/>
      <c r="L20" s="108"/>
      <c r="M20" s="108"/>
      <c r="N20" s="108"/>
      <c r="O20" s="108"/>
      <c r="P20" s="108"/>
      <c r="Q20" s="108"/>
      <c r="R20" s="108"/>
      <c r="S20" s="108"/>
      <c r="T20" s="108"/>
      <c r="U20" s="108"/>
      <c r="V20" s="109">
        <f t="shared" si="0"/>
        <v>0</v>
      </c>
    </row>
    <row r="21" spans="1:22" x14ac:dyDescent="0.2">
      <c r="A21" s="118"/>
      <c r="B21" s="108"/>
      <c r="C21" s="108"/>
      <c r="D21" s="108"/>
      <c r="E21" s="108"/>
      <c r="F21" s="108"/>
      <c r="G21" s="108"/>
      <c r="H21" s="108"/>
      <c r="I21" s="108"/>
      <c r="J21" s="108"/>
      <c r="K21" s="108"/>
      <c r="L21" s="108"/>
      <c r="M21" s="108"/>
      <c r="N21" s="108"/>
      <c r="O21" s="108"/>
      <c r="P21" s="108"/>
      <c r="Q21" s="108"/>
      <c r="R21" s="108"/>
      <c r="S21" s="108"/>
      <c r="T21" s="108"/>
      <c r="U21" s="108"/>
      <c r="V21" s="109">
        <f t="shared" si="0"/>
        <v>0</v>
      </c>
    </row>
    <row r="22" spans="1:22" x14ac:dyDescent="0.2">
      <c r="A22" s="118"/>
      <c r="B22" s="108"/>
      <c r="C22" s="108"/>
      <c r="D22" s="108"/>
      <c r="E22" s="108"/>
      <c r="F22" s="108"/>
      <c r="G22" s="108"/>
      <c r="H22" s="108"/>
      <c r="I22" s="108"/>
      <c r="J22" s="108"/>
      <c r="K22" s="108"/>
      <c r="L22" s="108"/>
      <c r="M22" s="108"/>
      <c r="N22" s="108"/>
      <c r="O22" s="108"/>
      <c r="P22" s="108"/>
      <c r="Q22" s="108"/>
      <c r="R22" s="108"/>
      <c r="S22" s="108"/>
      <c r="T22" s="108"/>
      <c r="U22" s="108"/>
      <c r="V22" s="109">
        <f t="shared" si="0"/>
        <v>0</v>
      </c>
    </row>
    <row r="23" spans="1:22" x14ac:dyDescent="0.2">
      <c r="A23" s="118"/>
      <c r="B23" s="108"/>
      <c r="C23" s="108"/>
      <c r="D23" s="108"/>
      <c r="E23" s="108"/>
      <c r="F23" s="108"/>
      <c r="G23" s="108"/>
      <c r="H23" s="108"/>
      <c r="I23" s="108"/>
      <c r="J23" s="108"/>
      <c r="K23" s="108"/>
      <c r="L23" s="108"/>
      <c r="M23" s="108"/>
      <c r="N23" s="108"/>
      <c r="O23" s="108"/>
      <c r="P23" s="108"/>
      <c r="Q23" s="108"/>
      <c r="R23" s="108"/>
      <c r="S23" s="108"/>
      <c r="T23" s="108"/>
      <c r="U23" s="108"/>
      <c r="V23" s="109">
        <f t="shared" si="0"/>
        <v>0</v>
      </c>
    </row>
    <row r="24" spans="1:22" ht="13.5" thickBot="1" x14ac:dyDescent="0.25">
      <c r="A24" s="118"/>
      <c r="B24" s="108"/>
      <c r="C24" s="108"/>
      <c r="D24" s="108"/>
      <c r="E24" s="108"/>
      <c r="F24" s="108"/>
      <c r="G24" s="108"/>
      <c r="H24" s="108"/>
      <c r="I24" s="108"/>
      <c r="J24" s="108"/>
      <c r="K24" s="108"/>
      <c r="L24" s="108"/>
      <c r="M24" s="108"/>
      <c r="N24" s="108"/>
      <c r="O24" s="108"/>
      <c r="P24" s="108"/>
      <c r="Q24" s="108"/>
      <c r="R24" s="108"/>
      <c r="S24" s="108"/>
      <c r="T24" s="108"/>
      <c r="U24" s="108"/>
      <c r="V24" s="109">
        <f t="shared" si="0"/>
        <v>0</v>
      </c>
    </row>
    <row r="25" spans="1:22" ht="26.25" thickBot="1" x14ac:dyDescent="0.25">
      <c r="A25" s="120" t="s">
        <v>1</v>
      </c>
      <c r="B25" s="110">
        <f t="shared" ref="B25:V25" si="1">SUM(B5:B24)</f>
        <v>0</v>
      </c>
      <c r="C25" s="110">
        <f t="shared" si="1"/>
        <v>0</v>
      </c>
      <c r="D25" s="110">
        <f t="shared" si="1"/>
        <v>0</v>
      </c>
      <c r="E25" s="110">
        <f t="shared" si="1"/>
        <v>0</v>
      </c>
      <c r="F25" s="110">
        <f t="shared" si="1"/>
        <v>0</v>
      </c>
      <c r="G25" s="110">
        <f t="shared" si="1"/>
        <v>0</v>
      </c>
      <c r="H25" s="110">
        <f t="shared" si="1"/>
        <v>0</v>
      </c>
      <c r="I25" s="110">
        <f t="shared" si="1"/>
        <v>0</v>
      </c>
      <c r="J25" s="110">
        <f t="shared" si="1"/>
        <v>0</v>
      </c>
      <c r="K25" s="110">
        <f t="shared" si="1"/>
        <v>0</v>
      </c>
      <c r="L25" s="110">
        <f t="shared" si="1"/>
        <v>0</v>
      </c>
      <c r="M25" s="110">
        <f t="shared" si="1"/>
        <v>0</v>
      </c>
      <c r="N25" s="110">
        <f t="shared" si="1"/>
        <v>0</v>
      </c>
      <c r="O25" s="110">
        <f t="shared" si="1"/>
        <v>0</v>
      </c>
      <c r="P25" s="110">
        <f t="shared" si="1"/>
        <v>0</v>
      </c>
      <c r="Q25" s="110">
        <f t="shared" si="1"/>
        <v>0</v>
      </c>
      <c r="R25" s="110">
        <f t="shared" si="1"/>
        <v>0</v>
      </c>
      <c r="S25" s="110">
        <f t="shared" si="1"/>
        <v>0</v>
      </c>
      <c r="T25" s="110">
        <f t="shared" si="1"/>
        <v>0</v>
      </c>
      <c r="U25" s="110">
        <f t="shared" si="1"/>
        <v>0</v>
      </c>
      <c r="V25" s="121">
        <f t="shared" si="1"/>
        <v>0</v>
      </c>
    </row>
    <row r="27" spans="1:22" x14ac:dyDescent="0.2">
      <c r="A27" s="118"/>
      <c r="B27" s="108"/>
      <c r="C27" s="108"/>
      <c r="D27" s="108"/>
      <c r="E27" s="108"/>
      <c r="F27" s="108"/>
      <c r="G27" s="108"/>
      <c r="H27" s="108"/>
      <c r="I27" s="108"/>
      <c r="J27" s="108"/>
      <c r="K27" s="108"/>
      <c r="L27" s="108"/>
      <c r="M27" s="108"/>
      <c r="N27" s="108"/>
      <c r="O27" s="108"/>
      <c r="P27" s="108"/>
      <c r="Q27" s="108"/>
      <c r="R27" s="108"/>
      <c r="S27" s="108"/>
      <c r="T27" s="108"/>
      <c r="U27" s="108"/>
      <c r="V27" s="109">
        <f t="shared" ref="V27:V46" si="2">SUM(B27:U27)</f>
        <v>0</v>
      </c>
    </row>
    <row r="28" spans="1:22" x14ac:dyDescent="0.2">
      <c r="A28" s="119"/>
      <c r="B28" s="108"/>
      <c r="C28" s="108"/>
      <c r="D28" s="108"/>
      <c r="E28" s="108"/>
      <c r="F28" s="108"/>
      <c r="G28" s="108"/>
      <c r="H28" s="108"/>
      <c r="I28" s="108"/>
      <c r="J28" s="108"/>
      <c r="K28" s="108"/>
      <c r="L28" s="108"/>
      <c r="M28" s="108"/>
      <c r="N28" s="108"/>
      <c r="O28" s="108"/>
      <c r="P28" s="108"/>
      <c r="Q28" s="108"/>
      <c r="R28" s="108"/>
      <c r="S28" s="108"/>
      <c r="T28" s="108"/>
      <c r="U28" s="108"/>
      <c r="V28" s="109">
        <f t="shared" si="2"/>
        <v>0</v>
      </c>
    </row>
    <row r="29" spans="1:22" x14ac:dyDescent="0.2">
      <c r="A29" s="118"/>
      <c r="B29" s="108"/>
      <c r="C29" s="108"/>
      <c r="D29" s="108"/>
      <c r="E29" s="108"/>
      <c r="F29" s="108"/>
      <c r="G29" s="108"/>
      <c r="H29" s="108"/>
      <c r="I29" s="108"/>
      <c r="J29" s="108"/>
      <c r="K29" s="108"/>
      <c r="L29" s="108"/>
      <c r="M29" s="108"/>
      <c r="N29" s="108"/>
      <c r="O29" s="108"/>
      <c r="P29" s="108"/>
      <c r="Q29" s="108"/>
      <c r="R29" s="108"/>
      <c r="S29" s="108"/>
      <c r="T29" s="108"/>
      <c r="U29" s="108"/>
      <c r="V29" s="109">
        <f t="shared" si="2"/>
        <v>0</v>
      </c>
    </row>
    <row r="30" spans="1:22" x14ac:dyDescent="0.2">
      <c r="A30" s="118"/>
      <c r="B30" s="108"/>
      <c r="C30" s="108"/>
      <c r="D30" s="108"/>
      <c r="E30" s="108"/>
      <c r="F30" s="108"/>
      <c r="G30" s="108"/>
      <c r="H30" s="108"/>
      <c r="I30" s="108"/>
      <c r="J30" s="108"/>
      <c r="K30" s="108"/>
      <c r="L30" s="108"/>
      <c r="M30" s="108"/>
      <c r="N30" s="108"/>
      <c r="O30" s="108"/>
      <c r="P30" s="108"/>
      <c r="Q30" s="108"/>
      <c r="R30" s="108"/>
      <c r="S30" s="108"/>
      <c r="T30" s="108"/>
      <c r="U30" s="108"/>
      <c r="V30" s="109">
        <f t="shared" si="2"/>
        <v>0</v>
      </c>
    </row>
    <row r="31" spans="1:22" x14ac:dyDescent="0.2">
      <c r="A31" s="118"/>
      <c r="B31" s="108"/>
      <c r="C31" s="108"/>
      <c r="D31" s="108"/>
      <c r="E31" s="108"/>
      <c r="F31" s="108"/>
      <c r="G31" s="108"/>
      <c r="H31" s="108"/>
      <c r="I31" s="108"/>
      <c r="J31" s="108"/>
      <c r="K31" s="108"/>
      <c r="L31" s="108"/>
      <c r="M31" s="108"/>
      <c r="N31" s="108"/>
      <c r="O31" s="108"/>
      <c r="P31" s="108"/>
      <c r="Q31" s="108"/>
      <c r="R31" s="108"/>
      <c r="S31" s="108"/>
      <c r="T31" s="108"/>
      <c r="U31" s="108"/>
      <c r="V31" s="109">
        <f t="shared" si="2"/>
        <v>0</v>
      </c>
    </row>
    <row r="32" spans="1:22" x14ac:dyDescent="0.2">
      <c r="A32" s="118"/>
      <c r="B32" s="108"/>
      <c r="C32" s="108"/>
      <c r="D32" s="108"/>
      <c r="E32" s="108"/>
      <c r="F32" s="108"/>
      <c r="G32" s="108"/>
      <c r="H32" s="108"/>
      <c r="I32" s="108"/>
      <c r="J32" s="108"/>
      <c r="K32" s="108"/>
      <c r="L32" s="108"/>
      <c r="M32" s="108"/>
      <c r="N32" s="108"/>
      <c r="O32" s="108"/>
      <c r="P32" s="108"/>
      <c r="Q32" s="108"/>
      <c r="R32" s="108"/>
      <c r="S32" s="108"/>
      <c r="T32" s="108"/>
      <c r="U32" s="108"/>
      <c r="V32" s="109">
        <f t="shared" si="2"/>
        <v>0</v>
      </c>
    </row>
    <row r="33" spans="1:22" x14ac:dyDescent="0.2">
      <c r="A33" s="118"/>
      <c r="B33" s="108"/>
      <c r="C33" s="108"/>
      <c r="D33" s="108"/>
      <c r="E33" s="108"/>
      <c r="F33" s="108"/>
      <c r="G33" s="108"/>
      <c r="H33" s="108"/>
      <c r="I33" s="108"/>
      <c r="J33" s="108"/>
      <c r="K33" s="108"/>
      <c r="L33" s="108"/>
      <c r="M33" s="108"/>
      <c r="N33" s="108"/>
      <c r="O33" s="108"/>
      <c r="P33" s="108"/>
      <c r="Q33" s="108"/>
      <c r="R33" s="108"/>
      <c r="S33" s="108"/>
      <c r="T33" s="108"/>
      <c r="U33" s="108"/>
      <c r="V33" s="109">
        <f t="shared" si="2"/>
        <v>0</v>
      </c>
    </row>
    <row r="34" spans="1:22" x14ac:dyDescent="0.2">
      <c r="A34" s="118"/>
      <c r="B34" s="108"/>
      <c r="C34" s="108"/>
      <c r="D34" s="108"/>
      <c r="E34" s="108"/>
      <c r="F34" s="108"/>
      <c r="G34" s="108"/>
      <c r="H34" s="108"/>
      <c r="I34" s="108"/>
      <c r="J34" s="108"/>
      <c r="K34" s="108"/>
      <c r="L34" s="108"/>
      <c r="M34" s="108"/>
      <c r="N34" s="108"/>
      <c r="O34" s="108"/>
      <c r="P34" s="108"/>
      <c r="Q34" s="108"/>
      <c r="R34" s="108"/>
      <c r="S34" s="108"/>
      <c r="T34" s="108"/>
      <c r="U34" s="108"/>
      <c r="V34" s="109">
        <f t="shared" si="2"/>
        <v>0</v>
      </c>
    </row>
    <row r="35" spans="1:22" x14ac:dyDescent="0.2">
      <c r="A35" s="118"/>
      <c r="B35" s="108"/>
      <c r="C35" s="108"/>
      <c r="D35" s="108"/>
      <c r="E35" s="108"/>
      <c r="F35" s="108"/>
      <c r="G35" s="108"/>
      <c r="H35" s="108"/>
      <c r="I35" s="108"/>
      <c r="J35" s="108"/>
      <c r="K35" s="108"/>
      <c r="L35" s="108"/>
      <c r="M35" s="108"/>
      <c r="N35" s="108"/>
      <c r="O35" s="108"/>
      <c r="P35" s="108"/>
      <c r="Q35" s="108"/>
      <c r="R35" s="108"/>
      <c r="S35" s="108"/>
      <c r="T35" s="108"/>
      <c r="U35" s="108"/>
      <c r="V35" s="109">
        <f t="shared" si="2"/>
        <v>0</v>
      </c>
    </row>
    <row r="36" spans="1:22" x14ac:dyDescent="0.2">
      <c r="A36" s="118"/>
      <c r="B36" s="108"/>
      <c r="C36" s="108"/>
      <c r="D36" s="108"/>
      <c r="E36" s="108"/>
      <c r="F36" s="108"/>
      <c r="G36" s="108"/>
      <c r="H36" s="108"/>
      <c r="I36" s="108"/>
      <c r="J36" s="108"/>
      <c r="K36" s="108"/>
      <c r="L36" s="108"/>
      <c r="M36" s="108"/>
      <c r="N36" s="108"/>
      <c r="O36" s="108"/>
      <c r="P36" s="108"/>
      <c r="Q36" s="108"/>
      <c r="R36" s="108"/>
      <c r="S36" s="108"/>
      <c r="T36" s="108"/>
      <c r="U36" s="108"/>
      <c r="V36" s="109">
        <f t="shared" si="2"/>
        <v>0</v>
      </c>
    </row>
    <row r="37" spans="1:22" x14ac:dyDescent="0.2">
      <c r="A37" s="118"/>
      <c r="B37" s="108"/>
      <c r="C37" s="108"/>
      <c r="D37" s="108"/>
      <c r="E37" s="108"/>
      <c r="F37" s="108"/>
      <c r="G37" s="108"/>
      <c r="H37" s="108"/>
      <c r="I37" s="108"/>
      <c r="J37" s="108"/>
      <c r="K37" s="108"/>
      <c r="L37" s="108"/>
      <c r="M37" s="108"/>
      <c r="N37" s="108"/>
      <c r="O37" s="108"/>
      <c r="P37" s="108"/>
      <c r="Q37" s="108"/>
      <c r="R37" s="108"/>
      <c r="S37" s="108"/>
      <c r="T37" s="108"/>
      <c r="U37" s="108"/>
      <c r="V37" s="109">
        <f t="shared" si="2"/>
        <v>0</v>
      </c>
    </row>
    <row r="38" spans="1:22" x14ac:dyDescent="0.2">
      <c r="A38" s="118"/>
      <c r="B38" s="108"/>
      <c r="C38" s="108"/>
      <c r="D38" s="108"/>
      <c r="E38" s="108"/>
      <c r="F38" s="108"/>
      <c r="G38" s="108"/>
      <c r="H38" s="108"/>
      <c r="I38" s="108"/>
      <c r="J38" s="108"/>
      <c r="K38" s="108"/>
      <c r="L38" s="108"/>
      <c r="M38" s="108"/>
      <c r="N38" s="108"/>
      <c r="O38" s="108"/>
      <c r="P38" s="108"/>
      <c r="Q38" s="108"/>
      <c r="R38" s="108"/>
      <c r="S38" s="108"/>
      <c r="T38" s="108"/>
      <c r="U38" s="108"/>
      <c r="V38" s="109">
        <f t="shared" si="2"/>
        <v>0</v>
      </c>
    </row>
    <row r="39" spans="1:22" x14ac:dyDescent="0.2">
      <c r="A39" s="118"/>
      <c r="B39" s="108"/>
      <c r="C39" s="108"/>
      <c r="D39" s="108"/>
      <c r="E39" s="108"/>
      <c r="F39" s="108"/>
      <c r="G39" s="108"/>
      <c r="H39" s="108"/>
      <c r="I39" s="108"/>
      <c r="J39" s="108"/>
      <c r="K39" s="108"/>
      <c r="L39" s="108"/>
      <c r="M39" s="108"/>
      <c r="N39" s="108"/>
      <c r="O39" s="108"/>
      <c r="P39" s="108"/>
      <c r="Q39" s="108"/>
      <c r="R39" s="108"/>
      <c r="S39" s="108"/>
      <c r="T39" s="108"/>
      <c r="U39" s="108"/>
      <c r="V39" s="109">
        <f t="shared" si="2"/>
        <v>0</v>
      </c>
    </row>
    <row r="40" spans="1:22" x14ac:dyDescent="0.2">
      <c r="A40" s="118"/>
      <c r="B40" s="108"/>
      <c r="C40" s="108"/>
      <c r="D40" s="108"/>
      <c r="E40" s="108"/>
      <c r="F40" s="108"/>
      <c r="G40" s="108"/>
      <c r="H40" s="108"/>
      <c r="I40" s="108"/>
      <c r="J40" s="108"/>
      <c r="K40" s="108"/>
      <c r="L40" s="108"/>
      <c r="M40" s="108"/>
      <c r="N40" s="108"/>
      <c r="O40" s="108"/>
      <c r="P40" s="108"/>
      <c r="Q40" s="108"/>
      <c r="R40" s="108"/>
      <c r="S40" s="108"/>
      <c r="T40" s="108"/>
      <c r="U40" s="108"/>
      <c r="V40" s="109">
        <f t="shared" si="2"/>
        <v>0</v>
      </c>
    </row>
    <row r="41" spans="1:22" x14ac:dyDescent="0.2">
      <c r="A41" s="118"/>
      <c r="B41" s="108"/>
      <c r="C41" s="108"/>
      <c r="D41" s="108"/>
      <c r="E41" s="108"/>
      <c r="F41" s="108"/>
      <c r="G41" s="108"/>
      <c r="H41" s="108"/>
      <c r="I41" s="108"/>
      <c r="J41" s="108"/>
      <c r="K41" s="108"/>
      <c r="L41" s="108"/>
      <c r="M41" s="108"/>
      <c r="N41" s="108"/>
      <c r="O41" s="108"/>
      <c r="P41" s="108"/>
      <c r="Q41" s="108"/>
      <c r="R41" s="108"/>
      <c r="S41" s="108"/>
      <c r="T41" s="108"/>
      <c r="U41" s="108"/>
      <c r="V41" s="109">
        <f t="shared" si="2"/>
        <v>0</v>
      </c>
    </row>
    <row r="42" spans="1:22" x14ac:dyDescent="0.2">
      <c r="A42" s="118"/>
      <c r="B42" s="108"/>
      <c r="C42" s="108"/>
      <c r="D42" s="108"/>
      <c r="E42" s="108"/>
      <c r="F42" s="108"/>
      <c r="G42" s="108"/>
      <c r="H42" s="108"/>
      <c r="I42" s="108"/>
      <c r="J42" s="108"/>
      <c r="K42" s="108"/>
      <c r="L42" s="108"/>
      <c r="M42" s="108"/>
      <c r="N42" s="108"/>
      <c r="O42" s="108"/>
      <c r="P42" s="108"/>
      <c r="Q42" s="108"/>
      <c r="R42" s="108"/>
      <c r="S42" s="108"/>
      <c r="T42" s="108"/>
      <c r="U42" s="108"/>
      <c r="V42" s="109">
        <f t="shared" si="2"/>
        <v>0</v>
      </c>
    </row>
    <row r="43" spans="1:22" x14ac:dyDescent="0.2">
      <c r="A43" s="118"/>
      <c r="B43" s="108"/>
      <c r="C43" s="108"/>
      <c r="D43" s="108"/>
      <c r="E43" s="108"/>
      <c r="F43" s="108"/>
      <c r="G43" s="108"/>
      <c r="H43" s="108"/>
      <c r="I43" s="108"/>
      <c r="J43" s="108"/>
      <c r="K43" s="108"/>
      <c r="L43" s="108"/>
      <c r="M43" s="108"/>
      <c r="N43" s="108"/>
      <c r="O43" s="108"/>
      <c r="P43" s="108"/>
      <c r="Q43" s="108"/>
      <c r="R43" s="108"/>
      <c r="S43" s="108"/>
      <c r="T43" s="108"/>
      <c r="U43" s="108"/>
      <c r="V43" s="109">
        <f t="shared" si="2"/>
        <v>0</v>
      </c>
    </row>
    <row r="44" spans="1:22" x14ac:dyDescent="0.2">
      <c r="A44" s="118"/>
      <c r="B44" s="108"/>
      <c r="C44" s="108"/>
      <c r="D44" s="108"/>
      <c r="E44" s="108"/>
      <c r="F44" s="108"/>
      <c r="G44" s="108"/>
      <c r="H44" s="108"/>
      <c r="I44" s="108"/>
      <c r="J44" s="108"/>
      <c r="K44" s="108"/>
      <c r="L44" s="108"/>
      <c r="M44" s="108"/>
      <c r="N44" s="108"/>
      <c r="O44" s="108"/>
      <c r="P44" s="108"/>
      <c r="Q44" s="108"/>
      <c r="R44" s="108"/>
      <c r="S44" s="108"/>
      <c r="T44" s="108"/>
      <c r="U44" s="108"/>
      <c r="V44" s="109">
        <f t="shared" si="2"/>
        <v>0</v>
      </c>
    </row>
    <row r="45" spans="1:22" x14ac:dyDescent="0.2">
      <c r="A45" s="118"/>
      <c r="B45" s="108"/>
      <c r="C45" s="108"/>
      <c r="D45" s="108"/>
      <c r="E45" s="108"/>
      <c r="F45" s="108"/>
      <c r="G45" s="108"/>
      <c r="H45" s="108"/>
      <c r="I45" s="108"/>
      <c r="J45" s="108"/>
      <c r="K45" s="108"/>
      <c r="L45" s="108"/>
      <c r="M45" s="108"/>
      <c r="N45" s="108"/>
      <c r="O45" s="108"/>
      <c r="P45" s="108"/>
      <c r="Q45" s="108"/>
      <c r="R45" s="108"/>
      <c r="S45" s="108"/>
      <c r="T45" s="108"/>
      <c r="U45" s="108"/>
      <c r="V45" s="109">
        <f t="shared" si="2"/>
        <v>0</v>
      </c>
    </row>
    <row r="46" spans="1:22" ht="13.5" thickBot="1" x14ac:dyDescent="0.25">
      <c r="A46" s="118"/>
      <c r="B46" s="108"/>
      <c r="C46" s="108"/>
      <c r="D46" s="108"/>
      <c r="E46" s="108"/>
      <c r="F46" s="108"/>
      <c r="G46" s="108"/>
      <c r="H46" s="108"/>
      <c r="I46" s="108"/>
      <c r="J46" s="108"/>
      <c r="K46" s="108"/>
      <c r="L46" s="108"/>
      <c r="M46" s="108"/>
      <c r="N46" s="108"/>
      <c r="O46" s="108"/>
      <c r="P46" s="108"/>
      <c r="Q46" s="108"/>
      <c r="R46" s="108"/>
      <c r="S46" s="108"/>
      <c r="T46" s="108"/>
      <c r="U46" s="108"/>
      <c r="V46" s="109">
        <f t="shared" si="2"/>
        <v>0</v>
      </c>
    </row>
    <row r="47" spans="1:22" ht="26.25" thickBot="1" x14ac:dyDescent="0.25">
      <c r="A47" s="120" t="s">
        <v>1</v>
      </c>
      <c r="B47" s="110">
        <f t="shared" ref="B47:V47" si="3">SUM(B27:B46)</f>
        <v>0</v>
      </c>
      <c r="C47" s="110">
        <f t="shared" si="3"/>
        <v>0</v>
      </c>
      <c r="D47" s="110">
        <f t="shared" si="3"/>
        <v>0</v>
      </c>
      <c r="E47" s="110">
        <f t="shared" si="3"/>
        <v>0</v>
      </c>
      <c r="F47" s="110">
        <f t="shared" si="3"/>
        <v>0</v>
      </c>
      <c r="G47" s="110">
        <f t="shared" si="3"/>
        <v>0</v>
      </c>
      <c r="H47" s="110">
        <f t="shared" si="3"/>
        <v>0</v>
      </c>
      <c r="I47" s="110">
        <f t="shared" si="3"/>
        <v>0</v>
      </c>
      <c r="J47" s="110">
        <f t="shared" si="3"/>
        <v>0</v>
      </c>
      <c r="K47" s="110">
        <f t="shared" si="3"/>
        <v>0</v>
      </c>
      <c r="L47" s="110">
        <f t="shared" si="3"/>
        <v>0</v>
      </c>
      <c r="M47" s="110">
        <f t="shared" si="3"/>
        <v>0</v>
      </c>
      <c r="N47" s="110">
        <f t="shared" si="3"/>
        <v>0</v>
      </c>
      <c r="O47" s="110">
        <f t="shared" si="3"/>
        <v>0</v>
      </c>
      <c r="P47" s="110">
        <f t="shared" si="3"/>
        <v>0</v>
      </c>
      <c r="Q47" s="110">
        <f t="shared" si="3"/>
        <v>0</v>
      </c>
      <c r="R47" s="110">
        <f t="shared" si="3"/>
        <v>0</v>
      </c>
      <c r="S47" s="110">
        <f t="shared" si="3"/>
        <v>0</v>
      </c>
      <c r="T47" s="110">
        <f t="shared" si="3"/>
        <v>0</v>
      </c>
      <c r="U47" s="110">
        <f t="shared" si="3"/>
        <v>0</v>
      </c>
      <c r="V47" s="121">
        <f t="shared" si="3"/>
        <v>0</v>
      </c>
    </row>
    <row r="49" spans="1:22" x14ac:dyDescent="0.2">
      <c r="A49" s="118"/>
      <c r="B49" s="108"/>
      <c r="C49" s="108"/>
      <c r="D49" s="108"/>
      <c r="E49" s="108"/>
      <c r="F49" s="108"/>
      <c r="G49" s="108"/>
      <c r="H49" s="108"/>
      <c r="I49" s="108"/>
      <c r="J49" s="108"/>
      <c r="K49" s="108"/>
      <c r="L49" s="108"/>
      <c r="M49" s="108"/>
      <c r="N49" s="108"/>
      <c r="O49" s="108"/>
      <c r="P49" s="108"/>
      <c r="Q49" s="108"/>
      <c r="R49" s="108"/>
      <c r="S49" s="108"/>
      <c r="T49" s="108"/>
      <c r="U49" s="108"/>
      <c r="V49" s="109">
        <f t="shared" ref="V49:V68" si="4">SUM(B49:U49)</f>
        <v>0</v>
      </c>
    </row>
    <row r="50" spans="1:22" x14ac:dyDescent="0.2">
      <c r="A50" s="119"/>
      <c r="B50" s="108"/>
      <c r="C50" s="108"/>
      <c r="D50" s="108"/>
      <c r="E50" s="108"/>
      <c r="F50" s="108"/>
      <c r="G50" s="108"/>
      <c r="H50" s="108"/>
      <c r="I50" s="108"/>
      <c r="J50" s="108"/>
      <c r="K50" s="108"/>
      <c r="L50" s="108"/>
      <c r="M50" s="108"/>
      <c r="N50" s="108"/>
      <c r="O50" s="108"/>
      <c r="P50" s="108"/>
      <c r="Q50" s="108"/>
      <c r="R50" s="108"/>
      <c r="S50" s="108"/>
      <c r="T50" s="108"/>
      <c r="U50" s="108"/>
      <c r="V50" s="109">
        <f t="shared" si="4"/>
        <v>0</v>
      </c>
    </row>
    <row r="51" spans="1:22" x14ac:dyDescent="0.2">
      <c r="A51" s="118"/>
      <c r="B51" s="108"/>
      <c r="C51" s="108"/>
      <c r="D51" s="108"/>
      <c r="E51" s="108"/>
      <c r="F51" s="108"/>
      <c r="G51" s="108"/>
      <c r="H51" s="108"/>
      <c r="I51" s="108"/>
      <c r="J51" s="108"/>
      <c r="K51" s="108"/>
      <c r="L51" s="108"/>
      <c r="M51" s="108"/>
      <c r="N51" s="108"/>
      <c r="O51" s="108"/>
      <c r="P51" s="108"/>
      <c r="Q51" s="108"/>
      <c r="R51" s="108"/>
      <c r="S51" s="108"/>
      <c r="T51" s="108"/>
      <c r="U51" s="108"/>
      <c r="V51" s="109">
        <f t="shared" si="4"/>
        <v>0</v>
      </c>
    </row>
    <row r="52" spans="1:22" x14ac:dyDescent="0.2">
      <c r="A52" s="118"/>
      <c r="B52" s="108"/>
      <c r="C52" s="108"/>
      <c r="D52" s="108"/>
      <c r="E52" s="108"/>
      <c r="F52" s="108"/>
      <c r="G52" s="108"/>
      <c r="H52" s="108"/>
      <c r="I52" s="108"/>
      <c r="J52" s="108"/>
      <c r="K52" s="108"/>
      <c r="L52" s="108"/>
      <c r="M52" s="108"/>
      <c r="N52" s="108"/>
      <c r="O52" s="108"/>
      <c r="P52" s="108"/>
      <c r="Q52" s="108"/>
      <c r="R52" s="108"/>
      <c r="S52" s="108"/>
      <c r="T52" s="108"/>
      <c r="U52" s="108"/>
      <c r="V52" s="109">
        <f t="shared" si="4"/>
        <v>0</v>
      </c>
    </row>
    <row r="53" spans="1:22" x14ac:dyDescent="0.2">
      <c r="A53" s="118"/>
      <c r="B53" s="108"/>
      <c r="C53" s="108"/>
      <c r="D53" s="108"/>
      <c r="E53" s="108"/>
      <c r="F53" s="108"/>
      <c r="G53" s="108"/>
      <c r="H53" s="108"/>
      <c r="I53" s="108"/>
      <c r="J53" s="108"/>
      <c r="K53" s="108"/>
      <c r="L53" s="108"/>
      <c r="M53" s="108"/>
      <c r="N53" s="108"/>
      <c r="O53" s="108"/>
      <c r="P53" s="108"/>
      <c r="Q53" s="108"/>
      <c r="R53" s="108"/>
      <c r="S53" s="108"/>
      <c r="T53" s="108"/>
      <c r="U53" s="108"/>
      <c r="V53" s="109">
        <f t="shared" si="4"/>
        <v>0</v>
      </c>
    </row>
    <row r="54" spans="1:22" x14ac:dyDescent="0.2">
      <c r="A54" s="118"/>
      <c r="B54" s="108"/>
      <c r="C54" s="108"/>
      <c r="D54" s="108"/>
      <c r="E54" s="108"/>
      <c r="F54" s="108"/>
      <c r="G54" s="108"/>
      <c r="H54" s="108"/>
      <c r="I54" s="108"/>
      <c r="J54" s="108"/>
      <c r="K54" s="108"/>
      <c r="L54" s="108"/>
      <c r="M54" s="108"/>
      <c r="N54" s="108"/>
      <c r="O54" s="108"/>
      <c r="P54" s="108"/>
      <c r="Q54" s="108"/>
      <c r="R54" s="108"/>
      <c r="S54" s="108"/>
      <c r="T54" s="108"/>
      <c r="U54" s="108"/>
      <c r="V54" s="109">
        <f t="shared" si="4"/>
        <v>0</v>
      </c>
    </row>
    <row r="55" spans="1:22" x14ac:dyDescent="0.2">
      <c r="A55" s="118"/>
      <c r="B55" s="108"/>
      <c r="C55" s="108"/>
      <c r="D55" s="108"/>
      <c r="E55" s="108"/>
      <c r="F55" s="108"/>
      <c r="G55" s="108"/>
      <c r="H55" s="108"/>
      <c r="I55" s="108"/>
      <c r="J55" s="108"/>
      <c r="K55" s="108"/>
      <c r="L55" s="108"/>
      <c r="M55" s="108"/>
      <c r="N55" s="108"/>
      <c r="O55" s="108"/>
      <c r="P55" s="108"/>
      <c r="Q55" s="108"/>
      <c r="R55" s="108"/>
      <c r="S55" s="108"/>
      <c r="T55" s="108"/>
      <c r="U55" s="108"/>
      <c r="V55" s="109">
        <f t="shared" si="4"/>
        <v>0</v>
      </c>
    </row>
    <row r="56" spans="1:22" x14ac:dyDescent="0.2">
      <c r="A56" s="118"/>
      <c r="B56" s="108"/>
      <c r="C56" s="108"/>
      <c r="D56" s="108"/>
      <c r="E56" s="108"/>
      <c r="F56" s="108"/>
      <c r="G56" s="108"/>
      <c r="H56" s="108"/>
      <c r="I56" s="108"/>
      <c r="J56" s="108"/>
      <c r="K56" s="108"/>
      <c r="L56" s="108"/>
      <c r="M56" s="108"/>
      <c r="N56" s="108"/>
      <c r="O56" s="108"/>
      <c r="P56" s="108"/>
      <c r="Q56" s="108"/>
      <c r="R56" s="108"/>
      <c r="S56" s="108"/>
      <c r="T56" s="108"/>
      <c r="U56" s="108"/>
      <c r="V56" s="109">
        <f t="shared" si="4"/>
        <v>0</v>
      </c>
    </row>
    <row r="57" spans="1:22" x14ac:dyDescent="0.2">
      <c r="A57" s="118"/>
      <c r="B57" s="108"/>
      <c r="C57" s="108"/>
      <c r="D57" s="108"/>
      <c r="E57" s="108"/>
      <c r="F57" s="108"/>
      <c r="G57" s="108"/>
      <c r="H57" s="108"/>
      <c r="I57" s="108"/>
      <c r="J57" s="108"/>
      <c r="K57" s="108"/>
      <c r="L57" s="108"/>
      <c r="M57" s="108"/>
      <c r="N57" s="108"/>
      <c r="O57" s="108"/>
      <c r="P57" s="108"/>
      <c r="Q57" s="108"/>
      <c r="R57" s="108"/>
      <c r="S57" s="108"/>
      <c r="T57" s="108"/>
      <c r="U57" s="108"/>
      <c r="V57" s="109">
        <f t="shared" si="4"/>
        <v>0</v>
      </c>
    </row>
    <row r="58" spans="1:22" x14ac:dyDescent="0.2">
      <c r="A58" s="118"/>
      <c r="B58" s="108"/>
      <c r="C58" s="108"/>
      <c r="D58" s="108"/>
      <c r="E58" s="108"/>
      <c r="F58" s="108"/>
      <c r="G58" s="108"/>
      <c r="H58" s="108"/>
      <c r="I58" s="108"/>
      <c r="J58" s="108"/>
      <c r="K58" s="108"/>
      <c r="L58" s="108"/>
      <c r="M58" s="108"/>
      <c r="N58" s="108"/>
      <c r="O58" s="108"/>
      <c r="P58" s="108"/>
      <c r="Q58" s="108"/>
      <c r="R58" s="108"/>
      <c r="S58" s="108"/>
      <c r="T58" s="108"/>
      <c r="U58" s="108"/>
      <c r="V58" s="109">
        <f t="shared" si="4"/>
        <v>0</v>
      </c>
    </row>
    <row r="59" spans="1:22" x14ac:dyDescent="0.2">
      <c r="A59" s="118"/>
      <c r="B59" s="108"/>
      <c r="C59" s="108"/>
      <c r="D59" s="108"/>
      <c r="E59" s="108"/>
      <c r="F59" s="108"/>
      <c r="G59" s="108"/>
      <c r="H59" s="108"/>
      <c r="I59" s="108"/>
      <c r="J59" s="108"/>
      <c r="K59" s="108"/>
      <c r="L59" s="108"/>
      <c r="M59" s="108"/>
      <c r="N59" s="108"/>
      <c r="O59" s="108"/>
      <c r="P59" s="108"/>
      <c r="Q59" s="108"/>
      <c r="R59" s="108"/>
      <c r="S59" s="108"/>
      <c r="T59" s="108"/>
      <c r="U59" s="108"/>
      <c r="V59" s="109">
        <f t="shared" si="4"/>
        <v>0</v>
      </c>
    </row>
    <row r="60" spans="1:22" x14ac:dyDescent="0.2">
      <c r="A60" s="118"/>
      <c r="B60" s="108"/>
      <c r="C60" s="108"/>
      <c r="D60" s="108"/>
      <c r="E60" s="108"/>
      <c r="F60" s="108"/>
      <c r="G60" s="108"/>
      <c r="H60" s="108"/>
      <c r="I60" s="108"/>
      <c r="J60" s="108"/>
      <c r="K60" s="108"/>
      <c r="L60" s="108"/>
      <c r="M60" s="108"/>
      <c r="N60" s="108"/>
      <c r="O60" s="108"/>
      <c r="P60" s="108"/>
      <c r="Q60" s="108"/>
      <c r="R60" s="108"/>
      <c r="S60" s="108"/>
      <c r="T60" s="108"/>
      <c r="U60" s="108"/>
      <c r="V60" s="109">
        <f t="shared" si="4"/>
        <v>0</v>
      </c>
    </row>
    <row r="61" spans="1:22" x14ac:dyDescent="0.2">
      <c r="A61" s="118"/>
      <c r="B61" s="108"/>
      <c r="C61" s="108"/>
      <c r="D61" s="108"/>
      <c r="E61" s="108"/>
      <c r="F61" s="108"/>
      <c r="G61" s="108"/>
      <c r="H61" s="108"/>
      <c r="I61" s="108"/>
      <c r="J61" s="108"/>
      <c r="K61" s="108"/>
      <c r="L61" s="108"/>
      <c r="M61" s="108"/>
      <c r="N61" s="108"/>
      <c r="O61" s="108"/>
      <c r="P61" s="108"/>
      <c r="Q61" s="108"/>
      <c r="R61" s="108"/>
      <c r="S61" s="108"/>
      <c r="T61" s="108"/>
      <c r="U61" s="108"/>
      <c r="V61" s="109">
        <f t="shared" si="4"/>
        <v>0</v>
      </c>
    </row>
    <row r="62" spans="1:22" x14ac:dyDescent="0.2">
      <c r="A62" s="118"/>
      <c r="B62" s="108"/>
      <c r="C62" s="108"/>
      <c r="D62" s="108"/>
      <c r="E62" s="108"/>
      <c r="F62" s="108"/>
      <c r="G62" s="108"/>
      <c r="H62" s="108"/>
      <c r="I62" s="108"/>
      <c r="J62" s="108"/>
      <c r="K62" s="108"/>
      <c r="L62" s="108"/>
      <c r="M62" s="108"/>
      <c r="N62" s="108"/>
      <c r="O62" s="108"/>
      <c r="P62" s="108"/>
      <c r="Q62" s="108"/>
      <c r="R62" s="108"/>
      <c r="S62" s="108"/>
      <c r="T62" s="108"/>
      <c r="U62" s="108"/>
      <c r="V62" s="109">
        <f t="shared" si="4"/>
        <v>0</v>
      </c>
    </row>
    <row r="63" spans="1:22" x14ac:dyDescent="0.2">
      <c r="A63" s="118"/>
      <c r="B63" s="108"/>
      <c r="C63" s="108"/>
      <c r="D63" s="108"/>
      <c r="E63" s="108"/>
      <c r="F63" s="108"/>
      <c r="G63" s="108"/>
      <c r="H63" s="108"/>
      <c r="I63" s="108"/>
      <c r="J63" s="108"/>
      <c r="K63" s="108"/>
      <c r="L63" s="108"/>
      <c r="M63" s="108"/>
      <c r="N63" s="108"/>
      <c r="O63" s="108"/>
      <c r="P63" s="108"/>
      <c r="Q63" s="108"/>
      <c r="R63" s="108"/>
      <c r="S63" s="108"/>
      <c r="T63" s="108"/>
      <c r="U63" s="108"/>
      <c r="V63" s="109">
        <f t="shared" si="4"/>
        <v>0</v>
      </c>
    </row>
    <row r="64" spans="1:22" x14ac:dyDescent="0.2">
      <c r="A64" s="118"/>
      <c r="B64" s="108"/>
      <c r="C64" s="108"/>
      <c r="D64" s="108"/>
      <c r="E64" s="108"/>
      <c r="F64" s="108"/>
      <c r="G64" s="108"/>
      <c r="H64" s="108"/>
      <c r="I64" s="108"/>
      <c r="J64" s="108"/>
      <c r="K64" s="108"/>
      <c r="L64" s="108"/>
      <c r="M64" s="108"/>
      <c r="N64" s="108"/>
      <c r="O64" s="108"/>
      <c r="P64" s="108"/>
      <c r="Q64" s="108"/>
      <c r="R64" s="108"/>
      <c r="S64" s="108"/>
      <c r="T64" s="108"/>
      <c r="U64" s="108"/>
      <c r="V64" s="109">
        <f t="shared" si="4"/>
        <v>0</v>
      </c>
    </row>
    <row r="65" spans="1:22" x14ac:dyDescent="0.2">
      <c r="A65" s="118"/>
      <c r="B65" s="108"/>
      <c r="C65" s="108"/>
      <c r="D65" s="108"/>
      <c r="E65" s="108"/>
      <c r="F65" s="108"/>
      <c r="G65" s="108"/>
      <c r="H65" s="108"/>
      <c r="I65" s="108"/>
      <c r="J65" s="108"/>
      <c r="K65" s="108"/>
      <c r="L65" s="108"/>
      <c r="M65" s="108"/>
      <c r="N65" s="108"/>
      <c r="O65" s="108"/>
      <c r="P65" s="108"/>
      <c r="Q65" s="108"/>
      <c r="R65" s="108"/>
      <c r="S65" s="108"/>
      <c r="T65" s="108"/>
      <c r="U65" s="108"/>
      <c r="V65" s="109">
        <f t="shared" si="4"/>
        <v>0</v>
      </c>
    </row>
    <row r="66" spans="1:22" x14ac:dyDescent="0.2">
      <c r="A66" s="118"/>
      <c r="B66" s="108"/>
      <c r="C66" s="108"/>
      <c r="D66" s="108"/>
      <c r="E66" s="108"/>
      <c r="F66" s="108"/>
      <c r="G66" s="108"/>
      <c r="H66" s="108"/>
      <c r="I66" s="108"/>
      <c r="J66" s="108"/>
      <c r="K66" s="108"/>
      <c r="L66" s="108"/>
      <c r="M66" s="108"/>
      <c r="N66" s="108"/>
      <c r="O66" s="108"/>
      <c r="P66" s="108"/>
      <c r="Q66" s="108"/>
      <c r="R66" s="108"/>
      <c r="S66" s="108"/>
      <c r="T66" s="108"/>
      <c r="U66" s="108"/>
      <c r="V66" s="109">
        <f t="shared" si="4"/>
        <v>0</v>
      </c>
    </row>
    <row r="67" spans="1:22" x14ac:dyDescent="0.2">
      <c r="A67" s="118"/>
      <c r="B67" s="108"/>
      <c r="C67" s="108"/>
      <c r="D67" s="108"/>
      <c r="E67" s="108"/>
      <c r="F67" s="108"/>
      <c r="G67" s="108"/>
      <c r="H67" s="108"/>
      <c r="I67" s="108"/>
      <c r="J67" s="108"/>
      <c r="K67" s="108"/>
      <c r="L67" s="108"/>
      <c r="M67" s="108"/>
      <c r="N67" s="108"/>
      <c r="O67" s="108"/>
      <c r="P67" s="108"/>
      <c r="Q67" s="108"/>
      <c r="R67" s="108"/>
      <c r="S67" s="108"/>
      <c r="T67" s="108"/>
      <c r="U67" s="108"/>
      <c r="V67" s="109">
        <f t="shared" si="4"/>
        <v>0</v>
      </c>
    </row>
    <row r="68" spans="1:22" ht="13.5" thickBot="1" x14ac:dyDescent="0.25">
      <c r="A68" s="118"/>
      <c r="B68" s="108"/>
      <c r="C68" s="108"/>
      <c r="D68" s="108"/>
      <c r="E68" s="108"/>
      <c r="F68" s="108"/>
      <c r="G68" s="108"/>
      <c r="H68" s="108"/>
      <c r="I68" s="108"/>
      <c r="J68" s="108"/>
      <c r="K68" s="108"/>
      <c r="L68" s="108"/>
      <c r="M68" s="108"/>
      <c r="N68" s="108"/>
      <c r="O68" s="108"/>
      <c r="P68" s="108"/>
      <c r="Q68" s="108"/>
      <c r="R68" s="108"/>
      <c r="S68" s="108"/>
      <c r="T68" s="108"/>
      <c r="U68" s="108"/>
      <c r="V68" s="109">
        <f t="shared" si="4"/>
        <v>0</v>
      </c>
    </row>
    <row r="69" spans="1:22" ht="26.25" thickBot="1" x14ac:dyDescent="0.25">
      <c r="A69" s="120" t="s">
        <v>1</v>
      </c>
      <c r="B69" s="110">
        <f t="shared" ref="B69:V69" si="5">SUM(B49:B68)</f>
        <v>0</v>
      </c>
      <c r="C69" s="110">
        <f t="shared" si="5"/>
        <v>0</v>
      </c>
      <c r="D69" s="110">
        <f t="shared" si="5"/>
        <v>0</v>
      </c>
      <c r="E69" s="110">
        <f t="shared" si="5"/>
        <v>0</v>
      </c>
      <c r="F69" s="110">
        <f t="shared" si="5"/>
        <v>0</v>
      </c>
      <c r="G69" s="110">
        <f t="shared" si="5"/>
        <v>0</v>
      </c>
      <c r="H69" s="110">
        <f t="shared" si="5"/>
        <v>0</v>
      </c>
      <c r="I69" s="110">
        <f t="shared" si="5"/>
        <v>0</v>
      </c>
      <c r="J69" s="110">
        <f t="shared" si="5"/>
        <v>0</v>
      </c>
      <c r="K69" s="110">
        <f t="shared" si="5"/>
        <v>0</v>
      </c>
      <c r="L69" s="110">
        <f t="shared" si="5"/>
        <v>0</v>
      </c>
      <c r="M69" s="110">
        <f t="shared" si="5"/>
        <v>0</v>
      </c>
      <c r="N69" s="110">
        <f t="shared" si="5"/>
        <v>0</v>
      </c>
      <c r="O69" s="110">
        <f t="shared" si="5"/>
        <v>0</v>
      </c>
      <c r="P69" s="110">
        <f t="shared" si="5"/>
        <v>0</v>
      </c>
      <c r="Q69" s="110">
        <f t="shared" si="5"/>
        <v>0</v>
      </c>
      <c r="R69" s="110">
        <f t="shared" si="5"/>
        <v>0</v>
      </c>
      <c r="S69" s="110">
        <f t="shared" si="5"/>
        <v>0</v>
      </c>
      <c r="T69" s="110">
        <f t="shared" si="5"/>
        <v>0</v>
      </c>
      <c r="U69" s="110">
        <f t="shared" si="5"/>
        <v>0</v>
      </c>
      <c r="V69" s="121">
        <f t="shared" si="5"/>
        <v>0</v>
      </c>
    </row>
  </sheetData>
  <sheetProtection password="EB7E" sheet="1" objects="1" scenarios="1" selectLockedCells="1"/>
  <mergeCells count="22">
    <mergeCell ref="N1:N4"/>
    <mergeCell ref="O1:O4"/>
    <mergeCell ref="U1:U4"/>
    <mergeCell ref="V1:V4"/>
    <mergeCell ref="K1:K4"/>
    <mergeCell ref="L1:L4"/>
    <mergeCell ref="M1:M4"/>
    <mergeCell ref="P1:P4"/>
    <mergeCell ref="Q1:Q4"/>
    <mergeCell ref="R1:R4"/>
    <mergeCell ref="S1:S4"/>
    <mergeCell ref="T1:T4"/>
    <mergeCell ref="A1:A2"/>
    <mergeCell ref="B1:B4"/>
    <mergeCell ref="C1:C4"/>
    <mergeCell ref="D1:D4"/>
    <mergeCell ref="E1:E4"/>
    <mergeCell ref="F1:F4"/>
    <mergeCell ref="G1:G4"/>
    <mergeCell ref="H1:H4"/>
    <mergeCell ref="I1:I4"/>
    <mergeCell ref="J1:J4"/>
  </mergeCells>
  <printOptions horizontalCentered="1"/>
  <pageMargins left="0.7" right="0.7" top="0.5" bottom="0.5" header="0.25" footer="0.3"/>
  <pageSetup scale="59" orientation="landscape" horizontalDpi="300" verticalDpi="300" r:id="rId1"/>
  <headerFooter>
    <oddHeader>&amp;C&amp;"Arial,Bold"&amp;14CadetteTrax
&amp;12Dues Page - &amp;D</oddHeader>
    <oddFooter>&amp;CPage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pageSetUpPr fitToPage="1"/>
  </sheetPr>
  <dimension ref="A1:V104"/>
  <sheetViews>
    <sheetView showGridLines="0" zoomScaleNormal="100" workbookViewId="0">
      <pane ySplit="4" topLeftCell="A5" activePane="bottomLeft" state="frozen"/>
      <selection pane="bottomLeft" activeCell="A5" sqref="A5"/>
    </sheetView>
  </sheetViews>
  <sheetFormatPr defaultColWidth="9.140625" defaultRowHeight="12.75" x14ac:dyDescent="0.2"/>
  <cols>
    <col min="1" max="1" width="10.85546875" style="6" customWidth="1"/>
    <col min="2" max="2" width="53" style="6" customWidth="1"/>
    <col min="3" max="22" width="3.28515625" style="6" customWidth="1"/>
    <col min="23" max="16384" width="9.140625" style="6"/>
  </cols>
  <sheetData>
    <row r="1" spans="1:22" ht="12.75" customHeight="1" x14ac:dyDescent="0.2">
      <c r="A1" s="546" t="s">
        <v>50</v>
      </c>
      <c r="B1" s="547"/>
      <c r="C1" s="527" t="str">
        <f ca="1">'Cadette 1'!$A$1</f>
        <v>Cadette 1</v>
      </c>
      <c r="D1" s="527" t="str">
        <f ca="1">'Cadette 2'!$A$1</f>
        <v>Cadette 2</v>
      </c>
      <c r="E1" s="527" t="str">
        <f ca="1">'Cadette 3'!$A$1</f>
        <v>Cadette 3</v>
      </c>
      <c r="F1" s="527" t="str">
        <f ca="1">'Cadette 4'!$A$1</f>
        <v>Cadette 4</v>
      </c>
      <c r="G1" s="527" t="str">
        <f ca="1">'Cadette 5'!$A$1</f>
        <v>Cadette 5</v>
      </c>
      <c r="H1" s="527" t="str">
        <f ca="1">'Cadette 6'!$A$1</f>
        <v>Cadette 6</v>
      </c>
      <c r="I1" s="527" t="str">
        <f ca="1">'Cadette 7'!$A$1</f>
        <v>Cadette 7</v>
      </c>
      <c r="J1" s="527" t="str">
        <f ca="1">'Cadette 8'!$A$1</f>
        <v>Cadette 8</v>
      </c>
      <c r="K1" s="527" t="str">
        <f ca="1">'Cadette 9'!$A$1</f>
        <v>Cadette 9</v>
      </c>
      <c r="L1" s="527" t="str">
        <f ca="1">'Cadette 10'!$A$1</f>
        <v>Cadette 10</v>
      </c>
      <c r="M1" s="527" t="str">
        <f ca="1">'Cadette 11'!$A$1</f>
        <v>Cadette 11</v>
      </c>
      <c r="N1" s="527" t="str">
        <f ca="1">'Cadette 12'!$A$1</f>
        <v>Cadette 12</v>
      </c>
      <c r="O1" s="527" t="str">
        <f ca="1">'Cadette 13'!$A$1</f>
        <v>Cadette 13</v>
      </c>
      <c r="P1" s="527" t="str">
        <f ca="1">'Cadette 14'!$A$1</f>
        <v>Cadette 14</v>
      </c>
      <c r="Q1" s="527" t="str">
        <f ca="1">'Cadette 15'!$A$1</f>
        <v>Cadette 15</v>
      </c>
      <c r="R1" s="527" t="str">
        <f ca="1">'Cadette 16'!$A$1</f>
        <v>Cadette 16</v>
      </c>
      <c r="S1" s="527" t="str">
        <f ca="1">'Cadette 17'!$A$1</f>
        <v>Cadette 17</v>
      </c>
      <c r="T1" s="527" t="str">
        <f ca="1">'Cadette 18'!$A$1</f>
        <v>Cadette 18</v>
      </c>
      <c r="U1" s="527" t="str">
        <f ca="1">'Cadette 19'!$A$1</f>
        <v>Cadette 19</v>
      </c>
      <c r="V1" s="527" t="str">
        <f ca="1">'Cadette 20'!$A$1</f>
        <v>Cadette 20</v>
      </c>
    </row>
    <row r="2" spans="1:22" ht="12.75" customHeight="1" x14ac:dyDescent="0.2">
      <c r="A2" s="548" t="s">
        <v>19</v>
      </c>
      <c r="B2" s="549"/>
      <c r="C2" s="528"/>
      <c r="D2" s="528"/>
      <c r="E2" s="528"/>
      <c r="F2" s="528"/>
      <c r="G2" s="528"/>
      <c r="H2" s="528"/>
      <c r="I2" s="528"/>
      <c r="J2" s="528"/>
      <c r="K2" s="528"/>
      <c r="L2" s="528"/>
      <c r="M2" s="528"/>
      <c r="N2" s="528"/>
      <c r="O2" s="528"/>
      <c r="P2" s="528"/>
      <c r="Q2" s="528"/>
      <c r="R2" s="528"/>
      <c r="S2" s="528"/>
      <c r="T2" s="528"/>
      <c r="U2" s="528"/>
      <c r="V2" s="528"/>
    </row>
    <row r="3" spans="1:22" ht="12.75" customHeight="1" x14ac:dyDescent="0.2">
      <c r="A3" s="5"/>
      <c r="B3" s="376"/>
      <c r="C3" s="528"/>
      <c r="D3" s="528"/>
      <c r="E3" s="528"/>
      <c r="F3" s="528"/>
      <c r="G3" s="528"/>
      <c r="H3" s="528"/>
      <c r="I3" s="528"/>
      <c r="J3" s="528"/>
      <c r="K3" s="528"/>
      <c r="L3" s="528"/>
      <c r="M3" s="528"/>
      <c r="N3" s="528"/>
      <c r="O3" s="528"/>
      <c r="P3" s="528"/>
      <c r="Q3" s="528"/>
      <c r="R3" s="528"/>
      <c r="S3" s="528"/>
      <c r="T3" s="528"/>
      <c r="U3" s="528"/>
      <c r="V3" s="528"/>
    </row>
    <row r="4" spans="1:22" ht="12.75" customHeight="1" x14ac:dyDescent="0.2">
      <c r="A4" s="377" t="s">
        <v>51</v>
      </c>
      <c r="B4" s="378" t="s">
        <v>58</v>
      </c>
      <c r="C4" s="529"/>
      <c r="D4" s="529"/>
      <c r="E4" s="529"/>
      <c r="F4" s="529"/>
      <c r="G4" s="529"/>
      <c r="H4" s="529"/>
      <c r="I4" s="529"/>
      <c r="J4" s="529"/>
      <c r="K4" s="529"/>
      <c r="L4" s="529"/>
      <c r="M4" s="529"/>
      <c r="N4" s="529"/>
      <c r="O4" s="529"/>
      <c r="P4" s="529"/>
      <c r="Q4" s="529"/>
      <c r="R4" s="529"/>
      <c r="S4" s="529"/>
      <c r="T4" s="529"/>
      <c r="U4" s="529"/>
      <c r="V4" s="529"/>
    </row>
    <row r="5" spans="1:22" x14ac:dyDescent="0.2">
      <c r="A5" s="32"/>
      <c r="B5" s="24"/>
      <c r="C5" s="14"/>
      <c r="D5" s="14"/>
      <c r="E5" s="14"/>
      <c r="F5" s="14"/>
      <c r="G5" s="14"/>
      <c r="H5" s="14"/>
      <c r="I5" s="14"/>
      <c r="J5" s="14"/>
      <c r="K5" s="14"/>
      <c r="L5" s="14"/>
      <c r="M5" s="14"/>
      <c r="N5" s="14"/>
      <c r="O5" s="14"/>
      <c r="P5" s="14"/>
      <c r="Q5" s="14"/>
      <c r="R5" s="14"/>
      <c r="S5" s="14"/>
      <c r="T5" s="14"/>
      <c r="U5" s="14"/>
      <c r="V5" s="14"/>
    </row>
    <row r="6" spans="1:22" x14ac:dyDescent="0.2">
      <c r="A6" s="32"/>
      <c r="B6" s="24"/>
      <c r="C6" s="9"/>
      <c r="D6" s="9"/>
      <c r="E6" s="9"/>
      <c r="F6" s="9"/>
      <c r="G6" s="9"/>
      <c r="H6" s="9"/>
      <c r="I6" s="9"/>
      <c r="J6" s="9"/>
      <c r="K6" s="9"/>
      <c r="L6" s="9"/>
      <c r="M6" s="9"/>
      <c r="N6" s="9"/>
      <c r="O6" s="9"/>
      <c r="P6" s="9"/>
      <c r="Q6" s="9"/>
      <c r="R6" s="9"/>
      <c r="S6" s="9"/>
      <c r="T6" s="9"/>
      <c r="U6" s="9"/>
      <c r="V6" s="9"/>
    </row>
    <row r="7" spans="1:22" x14ac:dyDescent="0.2">
      <c r="A7" s="32"/>
      <c r="B7" s="24"/>
      <c r="C7" s="9"/>
      <c r="D7" s="9"/>
      <c r="E7" s="9"/>
      <c r="F7" s="9"/>
      <c r="G7" s="9"/>
      <c r="H7" s="9"/>
      <c r="I7" s="9"/>
      <c r="J7" s="9"/>
      <c r="K7" s="9"/>
      <c r="L7" s="9"/>
      <c r="M7" s="9"/>
      <c r="N7" s="9"/>
      <c r="O7" s="9"/>
      <c r="P7" s="9"/>
      <c r="Q7" s="9"/>
      <c r="R7" s="9"/>
      <c r="S7" s="9"/>
      <c r="T7" s="9"/>
      <c r="U7" s="9"/>
      <c r="V7" s="9"/>
    </row>
    <row r="8" spans="1:22" x14ac:dyDescent="0.2">
      <c r="A8" s="32"/>
      <c r="B8" s="25"/>
      <c r="C8" s="9"/>
      <c r="D8" s="9"/>
      <c r="E8" s="9"/>
      <c r="F8" s="9"/>
      <c r="G8" s="9"/>
      <c r="H8" s="9"/>
      <c r="I8" s="9"/>
      <c r="J8" s="9"/>
      <c r="K8" s="9"/>
      <c r="L8" s="9"/>
      <c r="M8" s="9"/>
      <c r="N8" s="9"/>
      <c r="O8" s="9"/>
      <c r="P8" s="9"/>
      <c r="Q8" s="9"/>
      <c r="R8" s="9"/>
      <c r="S8" s="9"/>
      <c r="T8" s="9"/>
      <c r="U8" s="9"/>
      <c r="V8" s="9"/>
    </row>
    <row r="9" spans="1:22" x14ac:dyDescent="0.2">
      <c r="A9" s="32"/>
      <c r="B9" s="25"/>
      <c r="C9" s="9"/>
      <c r="D9" s="9"/>
      <c r="E9" s="9"/>
      <c r="F9" s="9"/>
      <c r="G9" s="9"/>
      <c r="H9" s="9"/>
      <c r="I9" s="9"/>
      <c r="J9" s="9"/>
      <c r="K9" s="9"/>
      <c r="L9" s="9"/>
      <c r="M9" s="9"/>
      <c r="N9" s="9"/>
      <c r="O9" s="9"/>
      <c r="P9" s="9"/>
      <c r="Q9" s="9"/>
      <c r="R9" s="9"/>
      <c r="S9" s="9"/>
      <c r="T9" s="9"/>
      <c r="U9" s="9"/>
      <c r="V9" s="9"/>
    </row>
    <row r="10" spans="1:22" x14ac:dyDescent="0.2">
      <c r="A10" s="32"/>
      <c r="B10" s="24"/>
      <c r="C10" s="9"/>
      <c r="D10" s="9"/>
      <c r="E10" s="9"/>
      <c r="F10" s="9"/>
      <c r="G10" s="9"/>
      <c r="H10" s="9"/>
      <c r="I10" s="9"/>
      <c r="J10" s="9"/>
      <c r="K10" s="9"/>
      <c r="L10" s="9"/>
      <c r="M10" s="9"/>
      <c r="N10" s="9"/>
      <c r="O10" s="9"/>
      <c r="P10" s="9"/>
      <c r="Q10" s="9"/>
      <c r="R10" s="9"/>
      <c r="S10" s="9"/>
      <c r="T10" s="9"/>
      <c r="U10" s="9"/>
      <c r="V10" s="9"/>
    </row>
    <row r="11" spans="1:22" x14ac:dyDescent="0.2">
      <c r="A11" s="32"/>
      <c r="B11" s="25"/>
      <c r="C11" s="9"/>
      <c r="D11" s="9"/>
      <c r="E11" s="9"/>
      <c r="F11" s="9"/>
      <c r="G11" s="9"/>
      <c r="H11" s="9"/>
      <c r="I11" s="9"/>
      <c r="J11" s="9"/>
      <c r="K11" s="9"/>
      <c r="L11" s="9"/>
      <c r="M11" s="9"/>
      <c r="N11" s="9"/>
      <c r="O11" s="9"/>
      <c r="P11" s="9"/>
      <c r="Q11" s="9"/>
      <c r="R11" s="9"/>
      <c r="S11" s="9"/>
      <c r="T11" s="9"/>
      <c r="U11" s="9"/>
      <c r="V11" s="9"/>
    </row>
    <row r="12" spans="1:22" x14ac:dyDescent="0.2">
      <c r="A12" s="32"/>
      <c r="B12" s="25"/>
      <c r="C12" s="9"/>
      <c r="D12" s="9"/>
      <c r="E12" s="9"/>
      <c r="F12" s="9"/>
      <c r="G12" s="9"/>
      <c r="H12" s="9"/>
      <c r="I12" s="9"/>
      <c r="J12" s="9"/>
      <c r="K12" s="9"/>
      <c r="L12" s="9"/>
      <c r="M12" s="9"/>
      <c r="N12" s="9"/>
      <c r="O12" s="9"/>
      <c r="P12" s="9"/>
      <c r="Q12" s="9"/>
      <c r="R12" s="9"/>
      <c r="S12" s="9"/>
      <c r="T12" s="9"/>
      <c r="U12" s="9"/>
      <c r="V12" s="9"/>
    </row>
    <row r="13" spans="1:22" x14ac:dyDescent="0.2">
      <c r="A13" s="32"/>
      <c r="B13" s="24"/>
      <c r="C13" s="9"/>
      <c r="D13" s="9"/>
      <c r="E13" s="9"/>
      <c r="F13" s="9"/>
      <c r="G13" s="9"/>
      <c r="H13" s="9"/>
      <c r="I13" s="9"/>
      <c r="J13" s="9"/>
      <c r="K13" s="9"/>
      <c r="L13" s="9"/>
      <c r="M13" s="9"/>
      <c r="N13" s="9"/>
      <c r="O13" s="9"/>
      <c r="P13" s="9"/>
      <c r="Q13" s="9"/>
      <c r="R13" s="9"/>
      <c r="S13" s="9"/>
      <c r="T13" s="9"/>
      <c r="U13" s="9"/>
      <c r="V13" s="9"/>
    </row>
    <row r="14" spans="1:22" x14ac:dyDescent="0.2">
      <c r="A14" s="32"/>
      <c r="B14" s="25"/>
      <c r="C14" s="9"/>
      <c r="D14" s="9"/>
      <c r="E14" s="9"/>
      <c r="F14" s="9"/>
      <c r="G14" s="9"/>
      <c r="H14" s="9"/>
      <c r="I14" s="9"/>
      <c r="J14" s="9"/>
      <c r="K14" s="9"/>
      <c r="L14" s="9"/>
      <c r="M14" s="9"/>
      <c r="N14" s="9"/>
      <c r="O14" s="9"/>
      <c r="P14" s="9"/>
      <c r="Q14" s="9"/>
      <c r="R14" s="9"/>
      <c r="S14" s="9"/>
      <c r="T14" s="9"/>
      <c r="U14" s="9"/>
      <c r="V14" s="9"/>
    </row>
    <row r="15" spans="1:22" x14ac:dyDescent="0.2">
      <c r="A15" s="32"/>
      <c r="B15" s="25"/>
      <c r="C15" s="9"/>
      <c r="D15" s="9"/>
      <c r="E15" s="9"/>
      <c r="F15" s="9"/>
      <c r="G15" s="9"/>
      <c r="H15" s="9"/>
      <c r="I15" s="9"/>
      <c r="J15" s="9"/>
      <c r="K15" s="9"/>
      <c r="L15" s="9"/>
      <c r="M15" s="9"/>
      <c r="N15" s="9"/>
      <c r="O15" s="9"/>
      <c r="P15" s="9"/>
      <c r="Q15" s="9"/>
      <c r="R15" s="9"/>
      <c r="S15" s="9"/>
      <c r="T15" s="9"/>
      <c r="U15" s="9"/>
      <c r="V15" s="9"/>
    </row>
    <row r="16" spans="1:22" x14ac:dyDescent="0.2">
      <c r="A16" s="32"/>
      <c r="B16" s="25"/>
      <c r="C16" s="9"/>
      <c r="D16" s="9"/>
      <c r="E16" s="9"/>
      <c r="F16" s="9"/>
      <c r="G16" s="9"/>
      <c r="H16" s="9"/>
      <c r="I16" s="9"/>
      <c r="J16" s="9"/>
      <c r="K16" s="9"/>
      <c r="L16" s="9"/>
      <c r="M16" s="9"/>
      <c r="N16" s="9"/>
      <c r="O16" s="9"/>
      <c r="P16" s="9"/>
      <c r="Q16" s="9"/>
      <c r="R16" s="9"/>
      <c r="S16" s="9"/>
      <c r="T16" s="9"/>
      <c r="U16" s="9"/>
      <c r="V16" s="9"/>
    </row>
    <row r="17" spans="1:22" x14ac:dyDescent="0.2">
      <c r="A17" s="32"/>
      <c r="B17" s="25"/>
      <c r="C17" s="9"/>
      <c r="D17" s="9"/>
      <c r="E17" s="9"/>
      <c r="F17" s="9"/>
      <c r="G17" s="9"/>
      <c r="H17" s="9"/>
      <c r="I17" s="9"/>
      <c r="J17" s="9"/>
      <c r="K17" s="9"/>
      <c r="L17" s="9"/>
      <c r="M17" s="9"/>
      <c r="N17" s="9"/>
      <c r="O17" s="9"/>
      <c r="P17" s="9"/>
      <c r="Q17" s="9"/>
      <c r="R17" s="9"/>
      <c r="S17" s="9"/>
      <c r="T17" s="9"/>
      <c r="U17" s="9"/>
      <c r="V17" s="9"/>
    </row>
    <row r="18" spans="1:22" x14ac:dyDescent="0.2">
      <c r="A18" s="32"/>
      <c r="B18" s="24"/>
      <c r="C18" s="21"/>
      <c r="D18" s="21"/>
      <c r="E18" s="21"/>
      <c r="F18" s="21"/>
      <c r="G18" s="21"/>
      <c r="H18" s="21"/>
      <c r="I18" s="21"/>
      <c r="J18" s="21"/>
      <c r="K18" s="21"/>
      <c r="L18" s="21"/>
      <c r="M18" s="21"/>
      <c r="N18" s="21"/>
      <c r="O18" s="21"/>
      <c r="P18" s="21"/>
      <c r="Q18" s="21"/>
      <c r="R18" s="21"/>
      <c r="S18" s="21"/>
      <c r="T18" s="21"/>
      <c r="U18" s="21"/>
      <c r="V18" s="21"/>
    </row>
    <row r="19" spans="1:22" x14ac:dyDescent="0.2">
      <c r="A19" s="32"/>
      <c r="B19" s="25"/>
      <c r="C19" s="9"/>
      <c r="D19" s="10"/>
      <c r="E19" s="10"/>
      <c r="F19" s="10"/>
      <c r="G19" s="10"/>
      <c r="H19" s="10"/>
      <c r="I19" s="10"/>
      <c r="J19" s="10"/>
      <c r="K19" s="10"/>
      <c r="L19" s="10"/>
      <c r="M19" s="10"/>
      <c r="N19" s="10"/>
      <c r="O19" s="9"/>
      <c r="P19" s="10"/>
      <c r="Q19" s="10"/>
      <c r="R19" s="10"/>
      <c r="S19" s="10"/>
      <c r="T19" s="10"/>
      <c r="U19" s="10"/>
      <c r="V19" s="10"/>
    </row>
    <row r="20" spans="1:22" x14ac:dyDescent="0.2">
      <c r="A20" s="32"/>
      <c r="B20" s="25"/>
      <c r="C20" s="22"/>
      <c r="D20" s="22"/>
      <c r="E20" s="22"/>
      <c r="F20" s="22"/>
      <c r="G20" s="22"/>
      <c r="H20" s="22"/>
      <c r="I20" s="22"/>
      <c r="J20" s="22"/>
      <c r="K20" s="22"/>
      <c r="L20" s="22"/>
      <c r="M20" s="22"/>
      <c r="N20" s="22"/>
      <c r="O20" s="22"/>
      <c r="P20" s="22"/>
      <c r="Q20" s="22"/>
      <c r="R20" s="22"/>
      <c r="S20" s="22"/>
      <c r="T20" s="22"/>
      <c r="U20" s="22"/>
      <c r="V20" s="22"/>
    </row>
    <row r="21" spans="1:22" x14ac:dyDescent="0.2">
      <c r="A21" s="32"/>
      <c r="B21" s="26"/>
      <c r="C21" s="23"/>
      <c r="D21" s="23"/>
      <c r="E21" s="23"/>
      <c r="F21" s="23"/>
      <c r="G21" s="23"/>
      <c r="H21" s="23"/>
      <c r="I21" s="23"/>
      <c r="J21" s="23"/>
      <c r="K21" s="23"/>
      <c r="L21" s="23"/>
      <c r="M21" s="23"/>
      <c r="N21" s="23"/>
      <c r="O21" s="23"/>
      <c r="P21" s="23"/>
      <c r="Q21" s="23"/>
      <c r="R21" s="23"/>
      <c r="S21" s="23"/>
      <c r="T21" s="23"/>
      <c r="U21" s="23"/>
      <c r="V21" s="23"/>
    </row>
    <row r="22" spans="1:22" x14ac:dyDescent="0.2">
      <c r="A22" s="32"/>
      <c r="B22" s="26"/>
      <c r="C22" s="23"/>
      <c r="D22" s="23"/>
      <c r="E22" s="23"/>
      <c r="F22" s="23"/>
      <c r="G22" s="23"/>
      <c r="H22" s="23"/>
      <c r="I22" s="23"/>
      <c r="J22" s="23"/>
      <c r="K22" s="23"/>
      <c r="L22" s="23"/>
      <c r="M22" s="23"/>
      <c r="N22" s="23"/>
      <c r="O22" s="23"/>
      <c r="P22" s="23"/>
      <c r="Q22" s="23"/>
      <c r="R22" s="23"/>
      <c r="S22" s="23"/>
      <c r="T22" s="23"/>
      <c r="U22" s="23"/>
      <c r="V22" s="23"/>
    </row>
    <row r="23" spans="1:22" x14ac:dyDescent="0.2">
      <c r="A23" s="32"/>
      <c r="B23" s="27"/>
      <c r="C23" s="9"/>
      <c r="D23" s="9"/>
      <c r="E23" s="9"/>
      <c r="F23" s="9"/>
      <c r="G23" s="9"/>
      <c r="H23" s="9"/>
      <c r="I23" s="9"/>
      <c r="J23" s="9"/>
      <c r="K23" s="9"/>
      <c r="L23" s="9"/>
      <c r="M23" s="9"/>
      <c r="N23" s="9"/>
      <c r="O23" s="9"/>
      <c r="P23" s="9"/>
      <c r="Q23" s="9"/>
      <c r="R23" s="9"/>
      <c r="S23" s="9"/>
      <c r="T23" s="9"/>
      <c r="U23" s="9"/>
      <c r="V23" s="9"/>
    </row>
    <row r="24" spans="1:22" x14ac:dyDescent="0.2">
      <c r="A24" s="32"/>
      <c r="B24" s="26"/>
      <c r="C24" s="9"/>
      <c r="D24" s="9"/>
      <c r="E24" s="9"/>
      <c r="F24" s="9"/>
      <c r="G24" s="9"/>
      <c r="H24" s="9"/>
      <c r="I24" s="9"/>
      <c r="J24" s="9"/>
      <c r="K24" s="9"/>
      <c r="L24" s="9"/>
      <c r="M24" s="9"/>
      <c r="N24" s="9"/>
      <c r="O24" s="9"/>
      <c r="P24" s="9"/>
      <c r="Q24" s="9"/>
      <c r="R24" s="9"/>
      <c r="S24" s="9"/>
      <c r="T24" s="9"/>
      <c r="U24" s="9"/>
      <c r="V24" s="9"/>
    </row>
    <row r="25" spans="1:22" x14ac:dyDescent="0.2">
      <c r="A25" s="32"/>
      <c r="B25" s="25"/>
      <c r="C25" s="9"/>
      <c r="D25" s="9"/>
      <c r="E25" s="9"/>
      <c r="F25" s="9"/>
      <c r="G25" s="9"/>
      <c r="H25" s="9"/>
      <c r="I25" s="9"/>
      <c r="J25" s="9"/>
      <c r="K25" s="9"/>
      <c r="L25" s="9"/>
      <c r="M25" s="9"/>
      <c r="N25" s="9"/>
      <c r="O25" s="9"/>
      <c r="P25" s="9"/>
      <c r="Q25" s="9"/>
      <c r="R25" s="9"/>
      <c r="S25" s="9"/>
      <c r="T25" s="9"/>
      <c r="U25" s="9"/>
      <c r="V25" s="9"/>
    </row>
    <row r="26" spans="1:22" x14ac:dyDescent="0.2">
      <c r="A26" s="32"/>
      <c r="B26" s="28"/>
      <c r="C26" s="9"/>
      <c r="D26" s="9"/>
      <c r="E26" s="9"/>
      <c r="F26" s="9"/>
      <c r="G26" s="9"/>
      <c r="H26" s="9"/>
      <c r="I26" s="9"/>
      <c r="J26" s="9"/>
      <c r="K26" s="9"/>
      <c r="L26" s="9"/>
      <c r="M26" s="9"/>
      <c r="N26" s="9"/>
      <c r="O26" s="9"/>
      <c r="P26" s="9"/>
      <c r="Q26" s="9"/>
      <c r="R26" s="9"/>
      <c r="S26" s="9"/>
      <c r="T26" s="9"/>
      <c r="U26" s="9"/>
      <c r="V26" s="9"/>
    </row>
    <row r="27" spans="1:22" x14ac:dyDescent="0.2">
      <c r="A27" s="32"/>
      <c r="B27" s="25"/>
      <c r="C27" s="9"/>
      <c r="D27" s="9"/>
      <c r="E27" s="9"/>
      <c r="F27" s="9"/>
      <c r="G27" s="9"/>
      <c r="H27" s="9"/>
      <c r="I27" s="9"/>
      <c r="J27" s="9"/>
      <c r="K27" s="9"/>
      <c r="L27" s="9"/>
      <c r="M27" s="9"/>
      <c r="N27" s="9"/>
      <c r="O27" s="9"/>
      <c r="P27" s="9"/>
      <c r="Q27" s="9"/>
      <c r="R27" s="9"/>
      <c r="S27" s="9"/>
      <c r="T27" s="9"/>
      <c r="U27" s="9"/>
      <c r="V27" s="9"/>
    </row>
    <row r="28" spans="1:22" x14ac:dyDescent="0.2">
      <c r="A28" s="32"/>
      <c r="B28" s="28"/>
      <c r="C28" s="9"/>
      <c r="D28" s="9"/>
      <c r="E28" s="9"/>
      <c r="F28" s="9"/>
      <c r="G28" s="9"/>
      <c r="H28" s="9"/>
      <c r="I28" s="9"/>
      <c r="J28" s="9"/>
      <c r="K28" s="9"/>
      <c r="L28" s="9"/>
      <c r="M28" s="9"/>
      <c r="N28" s="9"/>
      <c r="O28" s="9"/>
      <c r="P28" s="9"/>
      <c r="Q28" s="9"/>
      <c r="R28" s="9"/>
      <c r="S28" s="9"/>
      <c r="T28" s="9"/>
      <c r="U28" s="9"/>
      <c r="V28" s="9"/>
    </row>
    <row r="29" spans="1:22" x14ac:dyDescent="0.2">
      <c r="A29" s="32"/>
      <c r="B29" s="29"/>
      <c r="C29" s="9"/>
      <c r="D29" s="9"/>
      <c r="E29" s="9"/>
      <c r="F29" s="9"/>
      <c r="G29" s="9"/>
      <c r="H29" s="9"/>
      <c r="I29" s="9"/>
      <c r="J29" s="9"/>
      <c r="K29" s="9"/>
      <c r="L29" s="9"/>
      <c r="M29" s="9"/>
      <c r="N29" s="9"/>
      <c r="O29" s="9"/>
      <c r="P29" s="9"/>
      <c r="Q29" s="9"/>
      <c r="R29" s="9"/>
      <c r="S29" s="9"/>
      <c r="T29" s="9"/>
      <c r="U29" s="9"/>
      <c r="V29" s="9"/>
    </row>
    <row r="30" spans="1:22" x14ac:dyDescent="0.2">
      <c r="A30" s="32"/>
      <c r="B30" s="25"/>
      <c r="C30" s="9"/>
      <c r="D30" s="9"/>
      <c r="E30" s="9"/>
      <c r="F30" s="9"/>
      <c r="G30" s="9"/>
      <c r="H30" s="9"/>
      <c r="I30" s="9"/>
      <c r="J30" s="9"/>
      <c r="K30" s="9"/>
      <c r="L30" s="9"/>
      <c r="M30" s="9"/>
      <c r="N30" s="9"/>
      <c r="O30" s="9"/>
      <c r="P30" s="9"/>
      <c r="Q30" s="9"/>
      <c r="R30" s="9"/>
      <c r="S30" s="9"/>
      <c r="T30" s="9"/>
      <c r="U30" s="9"/>
      <c r="V30" s="9"/>
    </row>
    <row r="31" spans="1:22" x14ac:dyDescent="0.2">
      <c r="A31" s="32"/>
      <c r="B31" s="25"/>
      <c r="C31" s="9"/>
      <c r="D31" s="9"/>
      <c r="E31" s="9"/>
      <c r="F31" s="9"/>
      <c r="G31" s="9"/>
      <c r="H31" s="9"/>
      <c r="I31" s="9"/>
      <c r="J31" s="9"/>
      <c r="K31" s="9"/>
      <c r="L31" s="9"/>
      <c r="M31" s="9"/>
      <c r="N31" s="9"/>
      <c r="O31" s="9"/>
      <c r="P31" s="9"/>
      <c r="Q31" s="9"/>
      <c r="R31" s="9"/>
      <c r="S31" s="9"/>
      <c r="T31" s="9"/>
      <c r="U31" s="9"/>
      <c r="V31" s="9"/>
    </row>
    <row r="32" spans="1:22" x14ac:dyDescent="0.2">
      <c r="A32" s="32"/>
      <c r="B32" s="25"/>
      <c r="C32" s="9"/>
      <c r="D32" s="9"/>
      <c r="E32" s="9"/>
      <c r="F32" s="9"/>
      <c r="G32" s="9"/>
      <c r="H32" s="9"/>
      <c r="I32" s="9"/>
      <c r="J32" s="9"/>
      <c r="K32" s="9"/>
      <c r="L32" s="9"/>
      <c r="M32" s="9"/>
      <c r="N32" s="9"/>
      <c r="O32" s="9"/>
      <c r="P32" s="9"/>
      <c r="Q32" s="9"/>
      <c r="R32" s="9"/>
      <c r="S32" s="9"/>
      <c r="T32" s="9"/>
      <c r="U32" s="9"/>
      <c r="V32" s="9"/>
    </row>
    <row r="33" spans="1:22" x14ac:dyDescent="0.2">
      <c r="A33" s="32"/>
      <c r="B33" s="29"/>
      <c r="C33" s="9"/>
      <c r="D33" s="9"/>
      <c r="E33" s="9"/>
      <c r="F33" s="9"/>
      <c r="G33" s="9"/>
      <c r="H33" s="9"/>
      <c r="I33" s="9"/>
      <c r="J33" s="9"/>
      <c r="K33" s="9"/>
      <c r="L33" s="9"/>
      <c r="M33" s="9"/>
      <c r="N33" s="9"/>
      <c r="O33" s="9"/>
      <c r="P33" s="9"/>
      <c r="Q33" s="9"/>
      <c r="R33" s="9"/>
      <c r="S33" s="9"/>
      <c r="T33" s="9"/>
      <c r="U33" s="9"/>
      <c r="V33" s="9"/>
    </row>
    <row r="34" spans="1:22" x14ac:dyDescent="0.2">
      <c r="A34" s="32"/>
      <c r="B34" s="25"/>
      <c r="C34" s="9"/>
      <c r="D34" s="9"/>
      <c r="E34" s="9"/>
      <c r="F34" s="9"/>
      <c r="G34" s="9"/>
      <c r="H34" s="9"/>
      <c r="I34" s="9"/>
      <c r="J34" s="9"/>
      <c r="K34" s="9"/>
      <c r="L34" s="9"/>
      <c r="M34" s="9"/>
      <c r="N34" s="9"/>
      <c r="O34" s="9"/>
      <c r="P34" s="9"/>
      <c r="Q34" s="9"/>
      <c r="R34" s="9"/>
      <c r="S34" s="9"/>
      <c r="T34" s="9"/>
      <c r="U34" s="9"/>
      <c r="V34" s="9"/>
    </row>
    <row r="35" spans="1:22" x14ac:dyDescent="0.2">
      <c r="A35" s="32"/>
      <c r="B35" s="25"/>
      <c r="C35" s="9"/>
      <c r="D35" s="9"/>
      <c r="E35" s="9"/>
      <c r="F35" s="9"/>
      <c r="G35" s="9"/>
      <c r="H35" s="9"/>
      <c r="I35" s="9"/>
      <c r="J35" s="9"/>
      <c r="K35" s="9"/>
      <c r="L35" s="9"/>
      <c r="M35" s="9"/>
      <c r="N35" s="9"/>
      <c r="O35" s="9"/>
      <c r="P35" s="9"/>
      <c r="Q35" s="9"/>
      <c r="R35" s="9"/>
      <c r="S35" s="9"/>
      <c r="T35" s="9"/>
      <c r="U35" s="9"/>
      <c r="V35" s="9"/>
    </row>
    <row r="36" spans="1:22" x14ac:dyDescent="0.2">
      <c r="A36" s="32"/>
      <c r="B36" s="25"/>
      <c r="C36" s="9"/>
      <c r="D36" s="9"/>
      <c r="E36" s="9"/>
      <c r="F36" s="9"/>
      <c r="G36" s="9"/>
      <c r="H36" s="9"/>
      <c r="I36" s="9"/>
      <c r="J36" s="9"/>
      <c r="K36" s="9"/>
      <c r="L36" s="9"/>
      <c r="M36" s="9"/>
      <c r="N36" s="9"/>
      <c r="O36" s="9"/>
      <c r="P36" s="9"/>
      <c r="Q36" s="9"/>
      <c r="R36" s="9"/>
      <c r="S36" s="9"/>
      <c r="T36" s="9"/>
      <c r="U36" s="9"/>
      <c r="V36" s="9"/>
    </row>
    <row r="37" spans="1:22" x14ac:dyDescent="0.2">
      <c r="A37" s="32"/>
      <c r="B37" s="25"/>
      <c r="C37" s="9"/>
      <c r="D37" s="9"/>
      <c r="E37" s="9"/>
      <c r="F37" s="9"/>
      <c r="G37" s="9"/>
      <c r="H37" s="9"/>
      <c r="I37" s="9"/>
      <c r="J37" s="9"/>
      <c r="K37" s="9"/>
      <c r="L37" s="9"/>
      <c r="M37" s="9"/>
      <c r="N37" s="9"/>
      <c r="O37" s="9"/>
      <c r="P37" s="9"/>
      <c r="Q37" s="9"/>
      <c r="R37" s="9"/>
      <c r="S37" s="9"/>
      <c r="T37" s="9"/>
      <c r="U37" s="9"/>
      <c r="V37" s="9"/>
    </row>
    <row r="38" spans="1:22" x14ac:dyDescent="0.2">
      <c r="A38" s="32"/>
      <c r="B38" s="25"/>
      <c r="C38" s="9"/>
      <c r="D38" s="9"/>
      <c r="E38" s="9"/>
      <c r="F38" s="9"/>
      <c r="G38" s="9"/>
      <c r="H38" s="9"/>
      <c r="I38" s="9"/>
      <c r="J38" s="9"/>
      <c r="K38" s="9"/>
      <c r="L38" s="9"/>
      <c r="M38" s="9"/>
      <c r="N38" s="9"/>
      <c r="O38" s="9"/>
      <c r="P38" s="9"/>
      <c r="Q38" s="9"/>
      <c r="R38" s="9"/>
      <c r="S38" s="9"/>
      <c r="T38" s="9"/>
      <c r="U38" s="9"/>
      <c r="V38" s="9"/>
    </row>
    <row r="39" spans="1:22" x14ac:dyDescent="0.2">
      <c r="A39" s="32"/>
      <c r="B39" s="25"/>
      <c r="C39" s="9"/>
      <c r="D39" s="9"/>
      <c r="E39" s="9"/>
      <c r="F39" s="9"/>
      <c r="G39" s="9"/>
      <c r="H39" s="9"/>
      <c r="I39" s="9"/>
      <c r="J39" s="9"/>
      <c r="K39" s="9"/>
      <c r="L39" s="9"/>
      <c r="M39" s="9"/>
      <c r="N39" s="9"/>
      <c r="O39" s="9"/>
      <c r="P39" s="9"/>
      <c r="Q39" s="9"/>
      <c r="R39" s="9"/>
      <c r="S39" s="9"/>
      <c r="T39" s="9"/>
      <c r="U39" s="9"/>
      <c r="V39" s="9"/>
    </row>
    <row r="40" spans="1:22" x14ac:dyDescent="0.2">
      <c r="A40" s="32"/>
      <c r="B40" s="25"/>
      <c r="C40" s="9"/>
      <c r="D40" s="9"/>
      <c r="E40" s="9"/>
      <c r="F40" s="9"/>
      <c r="G40" s="9"/>
      <c r="H40" s="9"/>
      <c r="I40" s="9"/>
      <c r="J40" s="9"/>
      <c r="K40" s="9"/>
      <c r="L40" s="9"/>
      <c r="M40" s="9"/>
      <c r="N40" s="9"/>
      <c r="O40" s="9"/>
      <c r="P40" s="9"/>
      <c r="Q40" s="9"/>
      <c r="R40" s="9"/>
      <c r="S40" s="9"/>
      <c r="T40" s="9"/>
      <c r="U40" s="9"/>
      <c r="V40" s="9"/>
    </row>
    <row r="41" spans="1:22" x14ac:dyDescent="0.2">
      <c r="A41" s="32"/>
      <c r="B41" s="25"/>
      <c r="C41" s="9"/>
      <c r="D41" s="9"/>
      <c r="E41" s="9"/>
      <c r="F41" s="9"/>
      <c r="G41" s="9"/>
      <c r="H41" s="9"/>
      <c r="I41" s="9"/>
      <c r="J41" s="9"/>
      <c r="K41" s="9"/>
      <c r="L41" s="9"/>
      <c r="M41" s="9"/>
      <c r="N41" s="9"/>
      <c r="O41" s="9"/>
      <c r="P41" s="9"/>
      <c r="Q41" s="9"/>
      <c r="R41" s="9"/>
      <c r="S41" s="9"/>
      <c r="T41" s="9"/>
      <c r="U41" s="9"/>
      <c r="V41" s="9"/>
    </row>
    <row r="42" spans="1:22" x14ac:dyDescent="0.2">
      <c r="A42" s="32"/>
      <c r="B42" s="25"/>
      <c r="C42" s="9"/>
      <c r="D42" s="9"/>
      <c r="E42" s="9"/>
      <c r="F42" s="9"/>
      <c r="G42" s="9"/>
      <c r="H42" s="9"/>
      <c r="I42" s="9"/>
      <c r="J42" s="9"/>
      <c r="K42" s="9"/>
      <c r="L42" s="9"/>
      <c r="M42" s="9"/>
      <c r="N42" s="9"/>
      <c r="O42" s="9"/>
      <c r="P42" s="9"/>
      <c r="Q42" s="9"/>
      <c r="R42" s="9"/>
      <c r="S42" s="9"/>
      <c r="T42" s="9"/>
      <c r="U42" s="9"/>
      <c r="V42" s="9"/>
    </row>
    <row r="43" spans="1:22" x14ac:dyDescent="0.2">
      <c r="A43" s="32"/>
      <c r="B43" s="25"/>
      <c r="C43" s="9"/>
      <c r="D43" s="9"/>
      <c r="E43" s="9"/>
      <c r="F43" s="9"/>
      <c r="G43" s="9"/>
      <c r="H43" s="9"/>
      <c r="I43" s="9"/>
      <c r="J43" s="9"/>
      <c r="K43" s="9"/>
      <c r="L43" s="9"/>
      <c r="M43" s="9"/>
      <c r="N43" s="9"/>
      <c r="O43" s="9"/>
      <c r="P43" s="9"/>
      <c r="Q43" s="9"/>
      <c r="R43" s="9"/>
      <c r="S43" s="9"/>
      <c r="T43" s="9"/>
      <c r="U43" s="9"/>
      <c r="V43" s="9"/>
    </row>
    <row r="44" spans="1:22" x14ac:dyDescent="0.2">
      <c r="A44" s="32"/>
      <c r="B44" s="25"/>
      <c r="C44" s="9"/>
      <c r="D44" s="9"/>
      <c r="E44" s="9"/>
      <c r="F44" s="9"/>
      <c r="G44" s="9"/>
      <c r="H44" s="9"/>
      <c r="I44" s="9"/>
      <c r="J44" s="9"/>
      <c r="K44" s="9"/>
      <c r="L44" s="9"/>
      <c r="M44" s="9"/>
      <c r="N44" s="9"/>
      <c r="O44" s="9"/>
      <c r="P44" s="9"/>
      <c r="Q44" s="9"/>
      <c r="R44" s="9"/>
      <c r="S44" s="9"/>
      <c r="T44" s="9"/>
      <c r="U44" s="9"/>
      <c r="V44" s="9"/>
    </row>
    <row r="45" spans="1:22" x14ac:dyDescent="0.2">
      <c r="A45" s="32"/>
      <c r="B45" s="25"/>
      <c r="C45" s="9"/>
      <c r="D45" s="9"/>
      <c r="E45" s="9"/>
      <c r="F45" s="9"/>
      <c r="G45" s="9"/>
      <c r="H45" s="9"/>
      <c r="I45" s="9"/>
      <c r="J45" s="9"/>
      <c r="K45" s="9"/>
      <c r="L45" s="9"/>
      <c r="M45" s="9"/>
      <c r="N45" s="9"/>
      <c r="O45" s="9"/>
      <c r="P45" s="9"/>
      <c r="Q45" s="9"/>
      <c r="R45" s="9"/>
      <c r="S45" s="9"/>
      <c r="T45" s="9"/>
      <c r="U45" s="9"/>
      <c r="V45" s="9"/>
    </row>
    <row r="46" spans="1:22" x14ac:dyDescent="0.2">
      <c r="A46" s="32"/>
      <c r="B46" s="25"/>
      <c r="C46" s="9"/>
      <c r="D46" s="9"/>
      <c r="E46" s="9"/>
      <c r="F46" s="9"/>
      <c r="G46" s="9"/>
      <c r="H46" s="9"/>
      <c r="I46" s="9"/>
      <c r="J46" s="9"/>
      <c r="K46" s="9"/>
      <c r="L46" s="9"/>
      <c r="M46" s="9"/>
      <c r="N46" s="9"/>
      <c r="O46" s="9"/>
      <c r="P46" s="9"/>
      <c r="Q46" s="9"/>
      <c r="R46" s="9"/>
      <c r="S46" s="9"/>
      <c r="T46" s="9"/>
      <c r="U46" s="9"/>
      <c r="V46" s="9"/>
    </row>
    <row r="47" spans="1:22" x14ac:dyDescent="0.2">
      <c r="A47" s="32"/>
      <c r="B47" s="25"/>
      <c r="C47" s="9"/>
      <c r="D47" s="9"/>
      <c r="E47" s="9"/>
      <c r="F47" s="9"/>
      <c r="G47" s="9"/>
      <c r="H47" s="9"/>
      <c r="I47" s="9"/>
      <c r="J47" s="9"/>
      <c r="K47" s="9"/>
      <c r="L47" s="9"/>
      <c r="M47" s="9"/>
      <c r="N47" s="9"/>
      <c r="O47" s="9"/>
      <c r="P47" s="9"/>
      <c r="Q47" s="9"/>
      <c r="R47" s="9"/>
      <c r="S47" s="9"/>
      <c r="T47" s="9"/>
      <c r="U47" s="9"/>
      <c r="V47" s="9"/>
    </row>
    <row r="48" spans="1:22" x14ac:dyDescent="0.2">
      <c r="A48" s="32"/>
      <c r="B48" s="25"/>
      <c r="C48" s="9"/>
      <c r="D48" s="9"/>
      <c r="E48" s="9"/>
      <c r="F48" s="9"/>
      <c r="G48" s="9"/>
      <c r="H48" s="9"/>
      <c r="I48" s="9"/>
      <c r="J48" s="9"/>
      <c r="K48" s="9"/>
      <c r="L48" s="9"/>
      <c r="M48" s="9"/>
      <c r="N48" s="9"/>
      <c r="O48" s="9"/>
      <c r="P48" s="9"/>
      <c r="Q48" s="9"/>
      <c r="R48" s="9"/>
      <c r="S48" s="9"/>
      <c r="T48" s="9"/>
      <c r="U48" s="9"/>
      <c r="V48" s="9"/>
    </row>
    <row r="49" spans="1:22" x14ac:dyDescent="0.2">
      <c r="A49" s="32"/>
      <c r="B49" s="25"/>
      <c r="C49" s="9"/>
      <c r="D49" s="9"/>
      <c r="E49" s="9"/>
      <c r="F49" s="9"/>
      <c r="G49" s="9"/>
      <c r="H49" s="9"/>
      <c r="I49" s="9"/>
      <c r="J49" s="9"/>
      <c r="K49" s="9"/>
      <c r="L49" s="9"/>
      <c r="M49" s="9"/>
      <c r="N49" s="9"/>
      <c r="O49" s="9"/>
      <c r="P49" s="9"/>
      <c r="Q49" s="9"/>
      <c r="R49" s="9"/>
      <c r="S49" s="9"/>
      <c r="T49" s="9"/>
      <c r="U49" s="9"/>
      <c r="V49" s="9"/>
    </row>
    <row r="50" spans="1:22" x14ac:dyDescent="0.2">
      <c r="A50" s="32"/>
      <c r="B50" s="25"/>
      <c r="C50" s="9"/>
      <c r="D50" s="9"/>
      <c r="E50" s="9"/>
      <c r="F50" s="9"/>
      <c r="G50" s="9"/>
      <c r="H50" s="9"/>
      <c r="I50" s="9"/>
      <c r="J50" s="9"/>
      <c r="K50" s="9"/>
      <c r="L50" s="9"/>
      <c r="M50" s="9"/>
      <c r="N50" s="9"/>
      <c r="O50" s="9"/>
      <c r="P50" s="9"/>
      <c r="Q50" s="9"/>
      <c r="R50" s="9"/>
      <c r="S50" s="9"/>
      <c r="T50" s="9"/>
      <c r="U50" s="9"/>
      <c r="V50" s="9"/>
    </row>
    <row r="51" spans="1:22" x14ac:dyDescent="0.2">
      <c r="A51" s="32"/>
      <c r="B51" s="25"/>
      <c r="C51" s="9"/>
      <c r="D51" s="9"/>
      <c r="E51" s="9"/>
      <c r="F51" s="9"/>
      <c r="G51" s="9"/>
      <c r="H51" s="9"/>
      <c r="I51" s="9"/>
      <c r="J51" s="9"/>
      <c r="K51" s="9"/>
      <c r="L51" s="9"/>
      <c r="M51" s="9"/>
      <c r="N51" s="9"/>
      <c r="O51" s="9"/>
      <c r="P51" s="9"/>
      <c r="Q51" s="9"/>
      <c r="R51" s="9"/>
      <c r="S51" s="9"/>
      <c r="T51" s="9"/>
      <c r="U51" s="9"/>
      <c r="V51" s="9"/>
    </row>
    <row r="52" spans="1:22" x14ac:dyDescent="0.2">
      <c r="A52" s="32"/>
      <c r="B52" s="25"/>
      <c r="C52" s="9"/>
      <c r="D52" s="9"/>
      <c r="E52" s="9"/>
      <c r="F52" s="9"/>
      <c r="G52" s="9"/>
      <c r="H52" s="9"/>
      <c r="I52" s="9"/>
      <c r="J52" s="9"/>
      <c r="K52" s="9"/>
      <c r="L52" s="9"/>
      <c r="M52" s="9"/>
      <c r="N52" s="9"/>
      <c r="O52" s="9"/>
      <c r="P52" s="9"/>
      <c r="Q52" s="9"/>
      <c r="R52" s="9"/>
      <c r="S52" s="9"/>
      <c r="T52" s="9"/>
      <c r="U52" s="9"/>
      <c r="V52" s="9"/>
    </row>
    <row r="53" spans="1:22" x14ac:dyDescent="0.2">
      <c r="A53" s="32"/>
      <c r="B53" s="25"/>
      <c r="C53" s="9"/>
      <c r="D53" s="9"/>
      <c r="E53" s="9"/>
      <c r="F53" s="9"/>
      <c r="G53" s="9"/>
      <c r="H53" s="9"/>
      <c r="I53" s="9"/>
      <c r="J53" s="9"/>
      <c r="K53" s="9"/>
      <c r="L53" s="9"/>
      <c r="M53" s="9"/>
      <c r="N53" s="9"/>
      <c r="O53" s="9"/>
      <c r="P53" s="9"/>
      <c r="Q53" s="9"/>
      <c r="R53" s="9"/>
      <c r="S53" s="9"/>
      <c r="T53" s="9"/>
      <c r="U53" s="9"/>
      <c r="V53" s="9"/>
    </row>
    <row r="54" spans="1:22" x14ac:dyDescent="0.2">
      <c r="A54" s="32"/>
      <c r="B54" s="25"/>
      <c r="C54" s="9"/>
      <c r="D54" s="9"/>
      <c r="E54" s="9"/>
      <c r="F54" s="9"/>
      <c r="G54" s="9"/>
      <c r="H54" s="9"/>
      <c r="I54" s="9"/>
      <c r="J54" s="9"/>
      <c r="K54" s="9"/>
      <c r="L54" s="9"/>
      <c r="M54" s="9"/>
      <c r="N54" s="9"/>
      <c r="O54" s="9"/>
      <c r="P54" s="9"/>
      <c r="Q54" s="9"/>
      <c r="R54" s="9"/>
      <c r="S54" s="9"/>
      <c r="T54" s="9"/>
      <c r="U54" s="9"/>
      <c r="V54" s="9"/>
    </row>
    <row r="55" spans="1:22" x14ac:dyDescent="0.2">
      <c r="A55" s="32"/>
      <c r="B55" s="25"/>
      <c r="C55" s="9"/>
      <c r="D55" s="9"/>
      <c r="E55" s="9"/>
      <c r="F55" s="9"/>
      <c r="G55" s="9"/>
      <c r="H55" s="9"/>
      <c r="I55" s="9"/>
      <c r="J55" s="9"/>
      <c r="K55" s="9"/>
      <c r="L55" s="9"/>
      <c r="M55" s="9"/>
      <c r="N55" s="9"/>
      <c r="O55" s="9"/>
      <c r="P55" s="9"/>
      <c r="Q55" s="9"/>
      <c r="R55" s="9"/>
      <c r="S55" s="9"/>
      <c r="T55" s="9"/>
      <c r="U55" s="9"/>
      <c r="V55" s="9"/>
    </row>
    <row r="56" spans="1:22" x14ac:dyDescent="0.2">
      <c r="A56" s="32"/>
      <c r="B56" s="25"/>
      <c r="C56" s="9"/>
      <c r="D56" s="9"/>
      <c r="E56" s="9"/>
      <c r="F56" s="9"/>
      <c r="G56" s="9"/>
      <c r="H56" s="9"/>
      <c r="I56" s="9"/>
      <c r="J56" s="9"/>
      <c r="K56" s="9"/>
      <c r="L56" s="9"/>
      <c r="M56" s="9"/>
      <c r="N56" s="9"/>
      <c r="O56" s="9"/>
      <c r="P56" s="9"/>
      <c r="Q56" s="9"/>
      <c r="R56" s="9"/>
      <c r="S56" s="9"/>
      <c r="T56" s="9"/>
      <c r="U56" s="9"/>
      <c r="V56" s="9"/>
    </row>
    <row r="57" spans="1:22" x14ac:dyDescent="0.2">
      <c r="A57" s="32"/>
      <c r="B57" s="25"/>
      <c r="C57" s="9"/>
      <c r="D57" s="9"/>
      <c r="E57" s="9"/>
      <c r="F57" s="9"/>
      <c r="G57" s="9"/>
      <c r="H57" s="9"/>
      <c r="I57" s="9"/>
      <c r="J57" s="9"/>
      <c r="K57" s="9"/>
      <c r="L57" s="9"/>
      <c r="M57" s="9"/>
      <c r="N57" s="9"/>
      <c r="O57" s="9"/>
      <c r="P57" s="9"/>
      <c r="Q57" s="9"/>
      <c r="R57" s="9"/>
      <c r="S57" s="9"/>
      <c r="T57" s="9"/>
      <c r="U57" s="9"/>
      <c r="V57" s="9"/>
    </row>
    <row r="58" spans="1:22" x14ac:dyDescent="0.2">
      <c r="A58" s="32"/>
      <c r="B58" s="25"/>
      <c r="C58" s="9"/>
      <c r="D58" s="9"/>
      <c r="E58" s="9"/>
      <c r="F58" s="9"/>
      <c r="G58" s="9"/>
      <c r="H58" s="9"/>
      <c r="I58" s="9"/>
      <c r="J58" s="9"/>
      <c r="K58" s="9"/>
      <c r="L58" s="9"/>
      <c r="M58" s="9"/>
      <c r="N58" s="9"/>
      <c r="O58" s="9"/>
      <c r="P58" s="9"/>
      <c r="Q58" s="9"/>
      <c r="R58" s="9"/>
      <c r="S58" s="9"/>
      <c r="T58" s="9"/>
      <c r="U58" s="9"/>
      <c r="V58" s="9"/>
    </row>
    <row r="59" spans="1:22" x14ac:dyDescent="0.2">
      <c r="A59" s="32"/>
      <c r="B59" s="25"/>
      <c r="C59" s="9"/>
      <c r="D59" s="9"/>
      <c r="E59" s="9"/>
      <c r="F59" s="9"/>
      <c r="G59" s="9"/>
      <c r="H59" s="9"/>
      <c r="I59" s="9"/>
      <c r="J59" s="9"/>
      <c r="K59" s="9"/>
      <c r="L59" s="9"/>
      <c r="M59" s="9"/>
      <c r="N59" s="9"/>
      <c r="O59" s="9"/>
      <c r="P59" s="9"/>
      <c r="Q59" s="9"/>
      <c r="R59" s="9"/>
      <c r="S59" s="9"/>
      <c r="T59" s="9"/>
      <c r="U59" s="9"/>
      <c r="V59" s="9"/>
    </row>
    <row r="60" spans="1:22" x14ac:dyDescent="0.2">
      <c r="A60" s="32"/>
      <c r="B60" s="30"/>
      <c r="C60" s="9"/>
      <c r="D60" s="9"/>
      <c r="E60" s="9"/>
      <c r="F60" s="9"/>
      <c r="G60" s="9"/>
      <c r="H60" s="9"/>
      <c r="I60" s="9"/>
      <c r="J60" s="9"/>
      <c r="K60" s="9"/>
      <c r="L60" s="9"/>
      <c r="M60" s="9"/>
      <c r="N60" s="9"/>
      <c r="O60" s="9"/>
      <c r="P60" s="9"/>
      <c r="Q60" s="9"/>
      <c r="R60" s="9"/>
      <c r="S60" s="9"/>
      <c r="T60" s="9"/>
      <c r="U60" s="9"/>
      <c r="V60" s="9"/>
    </row>
    <row r="61" spans="1:22" x14ac:dyDescent="0.2">
      <c r="A61" s="32"/>
      <c r="B61" s="31"/>
      <c r="C61" s="23"/>
      <c r="D61" s="23"/>
      <c r="E61" s="23"/>
      <c r="F61" s="23"/>
      <c r="G61" s="23"/>
      <c r="H61" s="23"/>
      <c r="I61" s="23"/>
      <c r="J61" s="23"/>
      <c r="K61" s="23"/>
      <c r="L61" s="23"/>
      <c r="M61" s="23"/>
      <c r="N61" s="23"/>
      <c r="O61" s="23"/>
      <c r="P61" s="23"/>
      <c r="Q61" s="23"/>
      <c r="R61" s="23"/>
      <c r="S61" s="23"/>
      <c r="T61" s="23"/>
      <c r="U61" s="23"/>
      <c r="V61" s="23"/>
    </row>
    <row r="62" spans="1:22" x14ac:dyDescent="0.2">
      <c r="A62" s="32"/>
      <c r="B62" s="31"/>
      <c r="C62" s="23"/>
      <c r="D62" s="23"/>
      <c r="E62" s="23"/>
      <c r="F62" s="23"/>
      <c r="G62" s="23"/>
      <c r="H62" s="23"/>
      <c r="I62" s="23"/>
      <c r="J62" s="23"/>
      <c r="K62" s="23"/>
      <c r="L62" s="23"/>
      <c r="M62" s="23"/>
      <c r="N62" s="23"/>
      <c r="O62" s="23"/>
      <c r="P62" s="23"/>
      <c r="Q62" s="23"/>
      <c r="R62" s="23"/>
      <c r="S62" s="23"/>
      <c r="T62" s="23"/>
      <c r="U62" s="23"/>
      <c r="V62" s="23"/>
    </row>
    <row r="63" spans="1:22" x14ac:dyDescent="0.2">
      <c r="A63" s="32"/>
      <c r="B63" s="31"/>
      <c r="C63" s="23"/>
      <c r="D63" s="23"/>
      <c r="E63" s="23"/>
      <c r="F63" s="23"/>
      <c r="G63" s="23"/>
      <c r="H63" s="23"/>
      <c r="I63" s="23"/>
      <c r="J63" s="23"/>
      <c r="K63" s="23"/>
      <c r="L63" s="23"/>
      <c r="M63" s="23"/>
      <c r="N63" s="23"/>
      <c r="O63" s="23"/>
      <c r="P63" s="23"/>
      <c r="Q63" s="23"/>
      <c r="R63" s="23"/>
      <c r="S63" s="23"/>
      <c r="T63" s="23"/>
      <c r="U63" s="23"/>
      <c r="V63" s="23"/>
    </row>
    <row r="64" spans="1:22" x14ac:dyDescent="0.2">
      <c r="A64" s="32"/>
      <c r="B64" s="31"/>
      <c r="C64" s="23"/>
      <c r="D64" s="23"/>
      <c r="E64" s="23"/>
      <c r="F64" s="23"/>
      <c r="G64" s="23"/>
      <c r="H64" s="23"/>
      <c r="I64" s="23"/>
      <c r="J64" s="23"/>
      <c r="K64" s="23"/>
      <c r="L64" s="23"/>
      <c r="M64" s="23"/>
      <c r="N64" s="23"/>
      <c r="O64" s="23"/>
      <c r="P64" s="23"/>
      <c r="Q64" s="23"/>
      <c r="R64" s="23"/>
      <c r="S64" s="23"/>
      <c r="T64" s="23"/>
      <c r="U64" s="23"/>
      <c r="V64" s="23"/>
    </row>
    <row r="65" spans="1:22" x14ac:dyDescent="0.2">
      <c r="A65" s="32"/>
      <c r="B65" s="31"/>
      <c r="C65" s="23"/>
      <c r="D65" s="23"/>
      <c r="E65" s="23"/>
      <c r="F65" s="23"/>
      <c r="G65" s="23"/>
      <c r="H65" s="23"/>
      <c r="I65" s="23"/>
      <c r="J65" s="23"/>
      <c r="K65" s="23"/>
      <c r="L65" s="23"/>
      <c r="M65" s="23"/>
      <c r="N65" s="23"/>
      <c r="O65" s="23"/>
      <c r="P65" s="23"/>
      <c r="Q65" s="23"/>
      <c r="R65" s="23"/>
      <c r="S65" s="23"/>
      <c r="T65" s="23"/>
      <c r="U65" s="23"/>
      <c r="V65" s="23"/>
    </row>
    <row r="66" spans="1:22" x14ac:dyDescent="0.2">
      <c r="A66" s="32"/>
      <c r="B66" s="31"/>
      <c r="C66" s="23"/>
      <c r="D66" s="23"/>
      <c r="E66" s="23"/>
      <c r="F66" s="23"/>
      <c r="G66" s="23"/>
      <c r="H66" s="23"/>
      <c r="I66" s="23"/>
      <c r="J66" s="23"/>
      <c r="K66" s="23"/>
      <c r="L66" s="23"/>
      <c r="M66" s="23"/>
      <c r="N66" s="23"/>
      <c r="O66" s="23"/>
      <c r="P66" s="23"/>
      <c r="Q66" s="23"/>
      <c r="R66" s="23"/>
      <c r="S66" s="23"/>
      <c r="T66" s="23"/>
      <c r="U66" s="23"/>
      <c r="V66" s="23"/>
    </row>
    <row r="67" spans="1:22" x14ac:dyDescent="0.2">
      <c r="A67" s="32"/>
      <c r="B67" s="31"/>
      <c r="C67" s="23"/>
      <c r="D67" s="23"/>
      <c r="E67" s="23"/>
      <c r="F67" s="23"/>
      <c r="G67" s="23"/>
      <c r="H67" s="23"/>
      <c r="I67" s="23"/>
      <c r="J67" s="23"/>
      <c r="K67" s="23"/>
      <c r="L67" s="23"/>
      <c r="M67" s="23"/>
      <c r="N67" s="23"/>
      <c r="O67" s="23"/>
      <c r="P67" s="23"/>
      <c r="Q67" s="23"/>
      <c r="R67" s="23"/>
      <c r="S67" s="23"/>
      <c r="T67" s="23"/>
      <c r="U67" s="23"/>
      <c r="V67" s="23"/>
    </row>
    <row r="68" spans="1:22" x14ac:dyDescent="0.2">
      <c r="A68" s="32"/>
      <c r="B68" s="31"/>
      <c r="C68" s="23"/>
      <c r="D68" s="23"/>
      <c r="E68" s="23"/>
      <c r="F68" s="23"/>
      <c r="G68" s="23"/>
      <c r="H68" s="23"/>
      <c r="I68" s="23"/>
      <c r="J68" s="23"/>
      <c r="K68" s="23"/>
      <c r="L68" s="23"/>
      <c r="M68" s="23"/>
      <c r="N68" s="23"/>
      <c r="O68" s="23"/>
      <c r="P68" s="23"/>
      <c r="Q68" s="23"/>
      <c r="R68" s="23"/>
      <c r="S68" s="23"/>
      <c r="T68" s="23"/>
      <c r="U68" s="23"/>
      <c r="V68" s="23"/>
    </row>
    <row r="69" spans="1:22" x14ac:dyDescent="0.2">
      <c r="A69" s="32"/>
      <c r="B69" s="31"/>
      <c r="C69" s="23"/>
      <c r="D69" s="23"/>
      <c r="E69" s="23"/>
      <c r="F69" s="23"/>
      <c r="G69" s="23"/>
      <c r="H69" s="23"/>
      <c r="I69" s="23"/>
      <c r="J69" s="23"/>
      <c r="K69" s="23"/>
      <c r="L69" s="23"/>
      <c r="M69" s="23"/>
      <c r="N69" s="23"/>
      <c r="O69" s="23"/>
      <c r="P69" s="23"/>
      <c r="Q69" s="23"/>
      <c r="R69" s="23"/>
      <c r="S69" s="23"/>
      <c r="T69" s="23"/>
      <c r="U69" s="23"/>
      <c r="V69" s="23"/>
    </row>
    <row r="70" spans="1:22" x14ac:dyDescent="0.2">
      <c r="A70" s="32"/>
      <c r="B70" s="31"/>
      <c r="C70" s="23"/>
      <c r="D70" s="23"/>
      <c r="E70" s="23"/>
      <c r="F70" s="23"/>
      <c r="G70" s="23"/>
      <c r="H70" s="23"/>
      <c r="I70" s="23"/>
      <c r="J70" s="23"/>
      <c r="K70" s="23"/>
      <c r="L70" s="23"/>
      <c r="M70" s="23"/>
      <c r="N70" s="23"/>
      <c r="O70" s="23"/>
      <c r="P70" s="23"/>
      <c r="Q70" s="23"/>
      <c r="R70" s="23"/>
      <c r="S70" s="23"/>
      <c r="T70" s="23"/>
      <c r="U70" s="23"/>
      <c r="V70" s="23"/>
    </row>
    <row r="71" spans="1:22" x14ac:dyDescent="0.2">
      <c r="A71" s="32"/>
      <c r="B71" s="31"/>
      <c r="C71" s="23"/>
      <c r="D71" s="23"/>
      <c r="E71" s="23"/>
      <c r="F71" s="23"/>
      <c r="G71" s="23"/>
      <c r="H71" s="23"/>
      <c r="I71" s="23"/>
      <c r="J71" s="23"/>
      <c r="K71" s="23"/>
      <c r="L71" s="23"/>
      <c r="M71" s="23"/>
      <c r="N71" s="23"/>
      <c r="O71" s="23"/>
      <c r="P71" s="23"/>
      <c r="Q71" s="23"/>
      <c r="R71" s="23"/>
      <c r="S71" s="23"/>
      <c r="T71" s="23"/>
      <c r="U71" s="23"/>
      <c r="V71" s="23"/>
    </row>
    <row r="72" spans="1:22" x14ac:dyDescent="0.2">
      <c r="A72" s="32"/>
      <c r="B72" s="31"/>
      <c r="C72" s="23"/>
      <c r="D72" s="23"/>
      <c r="E72" s="23"/>
      <c r="F72" s="23"/>
      <c r="G72" s="23"/>
      <c r="H72" s="23"/>
      <c r="I72" s="23"/>
      <c r="J72" s="23"/>
      <c r="K72" s="23"/>
      <c r="L72" s="23"/>
      <c r="M72" s="23"/>
      <c r="N72" s="23"/>
      <c r="O72" s="23"/>
      <c r="P72" s="23"/>
      <c r="Q72" s="23"/>
      <c r="R72" s="23"/>
      <c r="S72" s="23"/>
      <c r="T72" s="23"/>
      <c r="U72" s="23"/>
      <c r="V72" s="23"/>
    </row>
    <row r="73" spans="1:22" x14ac:dyDescent="0.2">
      <c r="A73" s="32"/>
      <c r="B73" s="31"/>
      <c r="C73" s="23"/>
      <c r="D73" s="23"/>
      <c r="E73" s="23"/>
      <c r="F73" s="23"/>
      <c r="G73" s="23"/>
      <c r="H73" s="23"/>
      <c r="I73" s="23"/>
      <c r="J73" s="23"/>
      <c r="K73" s="23"/>
      <c r="L73" s="23"/>
      <c r="M73" s="23"/>
      <c r="N73" s="23"/>
      <c r="O73" s="23"/>
      <c r="P73" s="23"/>
      <c r="Q73" s="23"/>
      <c r="R73" s="23"/>
      <c r="S73" s="23"/>
      <c r="T73" s="23"/>
      <c r="U73" s="23"/>
      <c r="V73" s="23"/>
    </row>
    <row r="74" spans="1:22" x14ac:dyDescent="0.2">
      <c r="A74" s="32"/>
      <c r="B74" s="31"/>
      <c r="C74" s="23"/>
      <c r="D74" s="23"/>
      <c r="E74" s="23"/>
      <c r="F74" s="23"/>
      <c r="G74" s="23"/>
      <c r="H74" s="23"/>
      <c r="I74" s="23"/>
      <c r="J74" s="23"/>
      <c r="K74" s="23"/>
      <c r="L74" s="23"/>
      <c r="M74" s="23"/>
      <c r="N74" s="23"/>
      <c r="O74" s="23"/>
      <c r="P74" s="23"/>
      <c r="Q74" s="23"/>
      <c r="R74" s="23"/>
      <c r="S74" s="23"/>
      <c r="T74" s="23"/>
      <c r="U74" s="23"/>
      <c r="V74" s="23"/>
    </row>
    <row r="75" spans="1:22" x14ac:dyDescent="0.2">
      <c r="A75" s="32"/>
      <c r="B75" s="31"/>
      <c r="C75" s="23"/>
      <c r="D75" s="23"/>
      <c r="E75" s="23"/>
      <c r="F75" s="23"/>
      <c r="G75" s="23"/>
      <c r="H75" s="23"/>
      <c r="I75" s="23"/>
      <c r="J75" s="23"/>
      <c r="K75" s="23"/>
      <c r="L75" s="23"/>
      <c r="M75" s="23"/>
      <c r="N75" s="23"/>
      <c r="O75" s="23"/>
      <c r="P75" s="23"/>
      <c r="Q75" s="23"/>
      <c r="R75" s="23"/>
      <c r="S75" s="23"/>
      <c r="T75" s="23"/>
      <c r="U75" s="23"/>
      <c r="V75" s="23"/>
    </row>
    <row r="76" spans="1:22" x14ac:dyDescent="0.2">
      <c r="A76" s="32"/>
      <c r="B76" s="31"/>
      <c r="C76" s="23"/>
      <c r="D76" s="23"/>
      <c r="E76" s="23"/>
      <c r="F76" s="23"/>
      <c r="G76" s="23"/>
      <c r="H76" s="23"/>
      <c r="I76" s="23"/>
      <c r="J76" s="23"/>
      <c r="K76" s="23"/>
      <c r="L76" s="23"/>
      <c r="M76" s="23"/>
      <c r="N76" s="23"/>
      <c r="O76" s="23"/>
      <c r="P76" s="23"/>
      <c r="Q76" s="23"/>
      <c r="R76" s="23"/>
      <c r="S76" s="23"/>
      <c r="T76" s="23"/>
      <c r="U76" s="23"/>
      <c r="V76" s="23"/>
    </row>
    <row r="77" spans="1:22" x14ac:dyDescent="0.2">
      <c r="A77" s="32"/>
      <c r="B77" s="31"/>
      <c r="C77" s="23"/>
      <c r="D77" s="23"/>
      <c r="E77" s="23"/>
      <c r="F77" s="23"/>
      <c r="G77" s="23"/>
      <c r="H77" s="23"/>
      <c r="I77" s="23"/>
      <c r="J77" s="23"/>
      <c r="K77" s="23"/>
      <c r="L77" s="23"/>
      <c r="M77" s="23"/>
      <c r="N77" s="23"/>
      <c r="O77" s="23"/>
      <c r="P77" s="23"/>
      <c r="Q77" s="23"/>
      <c r="R77" s="23"/>
      <c r="S77" s="23"/>
      <c r="T77" s="23"/>
      <c r="U77" s="23"/>
      <c r="V77" s="23"/>
    </row>
    <row r="78" spans="1:22" x14ac:dyDescent="0.2">
      <c r="A78" s="32"/>
      <c r="B78" s="31"/>
      <c r="C78" s="23"/>
      <c r="D78" s="23"/>
      <c r="E78" s="23"/>
      <c r="F78" s="23"/>
      <c r="G78" s="23"/>
      <c r="H78" s="23"/>
      <c r="I78" s="23"/>
      <c r="J78" s="23"/>
      <c r="K78" s="23"/>
      <c r="L78" s="23"/>
      <c r="M78" s="23"/>
      <c r="N78" s="23"/>
      <c r="O78" s="23"/>
      <c r="P78" s="23"/>
      <c r="Q78" s="23"/>
      <c r="R78" s="23"/>
      <c r="S78" s="23"/>
      <c r="T78" s="23"/>
      <c r="U78" s="23"/>
      <c r="V78" s="23"/>
    </row>
    <row r="79" spans="1:22" x14ac:dyDescent="0.2">
      <c r="A79" s="32"/>
      <c r="B79" s="31"/>
      <c r="C79" s="23"/>
      <c r="D79" s="23"/>
      <c r="E79" s="23"/>
      <c r="F79" s="23"/>
      <c r="G79" s="23"/>
      <c r="H79" s="23"/>
      <c r="I79" s="23"/>
      <c r="J79" s="23"/>
      <c r="K79" s="23"/>
      <c r="L79" s="23"/>
      <c r="M79" s="23"/>
      <c r="N79" s="23"/>
      <c r="O79" s="23"/>
      <c r="P79" s="23"/>
      <c r="Q79" s="23"/>
      <c r="R79" s="23"/>
      <c r="S79" s="23"/>
      <c r="T79" s="23"/>
      <c r="U79" s="23"/>
      <c r="V79" s="23"/>
    </row>
    <row r="80" spans="1:22" x14ac:dyDescent="0.2">
      <c r="A80" s="32"/>
      <c r="B80" s="31"/>
      <c r="C80" s="23"/>
      <c r="D80" s="23"/>
      <c r="E80" s="23"/>
      <c r="F80" s="23"/>
      <c r="G80" s="23"/>
      <c r="H80" s="23"/>
      <c r="I80" s="23"/>
      <c r="J80" s="23"/>
      <c r="K80" s="23"/>
      <c r="L80" s="23"/>
      <c r="M80" s="23"/>
      <c r="N80" s="23"/>
      <c r="O80" s="23"/>
      <c r="P80" s="23"/>
      <c r="Q80" s="23"/>
      <c r="R80" s="23"/>
      <c r="S80" s="23"/>
      <c r="T80" s="23"/>
      <c r="U80" s="23"/>
      <c r="V80" s="23"/>
    </row>
    <row r="81" spans="1:22" x14ac:dyDescent="0.2">
      <c r="A81" s="32"/>
      <c r="B81" s="31"/>
      <c r="C81" s="23"/>
      <c r="D81" s="23"/>
      <c r="E81" s="23"/>
      <c r="F81" s="23"/>
      <c r="G81" s="23"/>
      <c r="H81" s="23"/>
      <c r="I81" s="23"/>
      <c r="J81" s="23"/>
      <c r="K81" s="23"/>
      <c r="L81" s="23"/>
      <c r="M81" s="23"/>
      <c r="N81" s="23"/>
      <c r="O81" s="23"/>
      <c r="P81" s="23"/>
      <c r="Q81" s="23"/>
      <c r="R81" s="23"/>
      <c r="S81" s="23"/>
      <c r="T81" s="23"/>
      <c r="U81" s="23"/>
      <c r="V81" s="23"/>
    </row>
    <row r="82" spans="1:22" x14ac:dyDescent="0.2">
      <c r="A82" s="32"/>
      <c r="B82" s="31"/>
      <c r="C82" s="23"/>
      <c r="D82" s="23"/>
      <c r="E82" s="23"/>
      <c r="F82" s="23"/>
      <c r="G82" s="23"/>
      <c r="H82" s="23"/>
      <c r="I82" s="23"/>
      <c r="J82" s="23"/>
      <c r="K82" s="23"/>
      <c r="L82" s="23"/>
      <c r="M82" s="23"/>
      <c r="N82" s="23"/>
      <c r="O82" s="23"/>
      <c r="P82" s="23"/>
      <c r="Q82" s="23"/>
      <c r="R82" s="23"/>
      <c r="S82" s="23"/>
      <c r="T82" s="23"/>
      <c r="U82" s="23"/>
      <c r="V82" s="23"/>
    </row>
    <row r="83" spans="1:22" x14ac:dyDescent="0.2">
      <c r="A83" s="32"/>
      <c r="B83" s="31"/>
      <c r="C83" s="23"/>
      <c r="D83" s="23"/>
      <c r="E83" s="23"/>
      <c r="F83" s="23"/>
      <c r="G83" s="23"/>
      <c r="H83" s="23"/>
      <c r="I83" s="23"/>
      <c r="J83" s="23"/>
      <c r="K83" s="23"/>
      <c r="L83" s="23"/>
      <c r="M83" s="23"/>
      <c r="N83" s="23"/>
      <c r="O83" s="23"/>
      <c r="P83" s="23"/>
      <c r="Q83" s="23"/>
      <c r="R83" s="23"/>
      <c r="S83" s="23"/>
      <c r="T83" s="23"/>
      <c r="U83" s="23"/>
      <c r="V83" s="23"/>
    </row>
    <row r="84" spans="1:22" x14ac:dyDescent="0.2">
      <c r="A84" s="32"/>
      <c r="B84" s="31"/>
      <c r="C84" s="23"/>
      <c r="D84" s="23"/>
      <c r="E84" s="23"/>
      <c r="F84" s="23"/>
      <c r="G84" s="23"/>
      <c r="H84" s="23"/>
      <c r="I84" s="23"/>
      <c r="J84" s="23"/>
      <c r="K84" s="23"/>
      <c r="L84" s="23"/>
      <c r="M84" s="23"/>
      <c r="N84" s="23"/>
      <c r="O84" s="23"/>
      <c r="P84" s="23"/>
      <c r="Q84" s="23"/>
      <c r="R84" s="23"/>
      <c r="S84" s="23"/>
      <c r="T84" s="23"/>
      <c r="U84" s="23"/>
      <c r="V84" s="23"/>
    </row>
    <row r="85" spans="1:22" x14ac:dyDescent="0.2">
      <c r="A85" s="32"/>
      <c r="B85" s="31"/>
      <c r="C85" s="23"/>
      <c r="D85" s="23"/>
      <c r="E85" s="23"/>
      <c r="F85" s="23"/>
      <c r="G85" s="23"/>
      <c r="H85" s="23"/>
      <c r="I85" s="23"/>
      <c r="J85" s="23"/>
      <c r="K85" s="23"/>
      <c r="L85" s="23"/>
      <c r="M85" s="23"/>
      <c r="N85" s="23"/>
      <c r="O85" s="23"/>
      <c r="P85" s="23"/>
      <c r="Q85" s="23"/>
      <c r="R85" s="23"/>
      <c r="S85" s="23"/>
      <c r="T85" s="23"/>
      <c r="U85" s="23"/>
      <c r="V85" s="23"/>
    </row>
    <row r="86" spans="1:22" x14ac:dyDescent="0.2">
      <c r="A86" s="32"/>
      <c r="B86" s="31"/>
      <c r="C86" s="23"/>
      <c r="D86" s="23"/>
      <c r="E86" s="23"/>
      <c r="F86" s="23"/>
      <c r="G86" s="23"/>
      <c r="H86" s="23"/>
      <c r="I86" s="23"/>
      <c r="J86" s="23"/>
      <c r="K86" s="23"/>
      <c r="L86" s="23"/>
      <c r="M86" s="23"/>
      <c r="N86" s="23"/>
      <c r="O86" s="23"/>
      <c r="P86" s="23"/>
      <c r="Q86" s="23"/>
      <c r="R86" s="23"/>
      <c r="S86" s="23"/>
      <c r="T86" s="23"/>
      <c r="U86" s="23"/>
      <c r="V86" s="23"/>
    </row>
    <row r="87" spans="1:22" x14ac:dyDescent="0.2">
      <c r="A87" s="32"/>
      <c r="B87" s="31"/>
      <c r="C87" s="23"/>
      <c r="D87" s="23"/>
      <c r="E87" s="23"/>
      <c r="F87" s="23"/>
      <c r="G87" s="23"/>
      <c r="H87" s="23"/>
      <c r="I87" s="23"/>
      <c r="J87" s="23"/>
      <c r="K87" s="23"/>
      <c r="L87" s="23"/>
      <c r="M87" s="23"/>
      <c r="N87" s="23"/>
      <c r="O87" s="23"/>
      <c r="P87" s="23"/>
      <c r="Q87" s="23"/>
      <c r="R87" s="23"/>
      <c r="S87" s="23"/>
      <c r="T87" s="23"/>
      <c r="U87" s="23"/>
      <c r="V87" s="23"/>
    </row>
    <row r="88" spans="1:22" x14ac:dyDescent="0.2">
      <c r="A88" s="32"/>
      <c r="B88" s="31"/>
      <c r="C88" s="23"/>
      <c r="D88" s="23"/>
      <c r="E88" s="23"/>
      <c r="F88" s="23"/>
      <c r="G88" s="23"/>
      <c r="H88" s="23"/>
      <c r="I88" s="23"/>
      <c r="J88" s="23"/>
      <c r="K88" s="23"/>
      <c r="L88" s="23"/>
      <c r="M88" s="23"/>
      <c r="N88" s="23"/>
      <c r="O88" s="23"/>
      <c r="P88" s="23"/>
      <c r="Q88" s="23"/>
      <c r="R88" s="23"/>
      <c r="S88" s="23"/>
      <c r="T88" s="23"/>
      <c r="U88" s="23"/>
      <c r="V88" s="23"/>
    </row>
    <row r="89" spans="1:22" x14ac:dyDescent="0.2">
      <c r="A89" s="32"/>
      <c r="B89" s="31"/>
      <c r="C89" s="23"/>
      <c r="D89" s="23"/>
      <c r="E89" s="23"/>
      <c r="F89" s="23"/>
      <c r="G89" s="23"/>
      <c r="H89" s="23"/>
      <c r="I89" s="23"/>
      <c r="J89" s="23"/>
      <c r="K89" s="23"/>
      <c r="L89" s="23"/>
      <c r="M89" s="23"/>
      <c r="N89" s="23"/>
      <c r="O89" s="23"/>
      <c r="P89" s="23"/>
      <c r="Q89" s="23"/>
      <c r="R89" s="23"/>
      <c r="S89" s="23"/>
      <c r="T89" s="23"/>
      <c r="U89" s="23"/>
      <c r="V89" s="23"/>
    </row>
    <row r="90" spans="1:22" x14ac:dyDescent="0.2">
      <c r="A90" s="32"/>
      <c r="B90" s="31"/>
      <c r="C90" s="23"/>
      <c r="D90" s="23"/>
      <c r="E90" s="23"/>
      <c r="F90" s="23"/>
      <c r="G90" s="23"/>
      <c r="H90" s="23"/>
      <c r="I90" s="23"/>
      <c r="J90" s="23"/>
      <c r="K90" s="23"/>
      <c r="L90" s="23"/>
      <c r="M90" s="23"/>
      <c r="N90" s="23"/>
      <c r="O90" s="23"/>
      <c r="P90" s="23"/>
      <c r="Q90" s="23"/>
      <c r="R90" s="23"/>
      <c r="S90" s="23"/>
      <c r="T90" s="23"/>
      <c r="U90" s="23"/>
      <c r="V90" s="23"/>
    </row>
    <row r="91" spans="1:22" x14ac:dyDescent="0.2">
      <c r="A91" s="32"/>
      <c r="B91" s="31"/>
      <c r="C91" s="23"/>
      <c r="D91" s="23"/>
      <c r="E91" s="23"/>
      <c r="F91" s="23"/>
      <c r="G91" s="23"/>
      <c r="H91" s="23"/>
      <c r="I91" s="23"/>
      <c r="J91" s="23"/>
      <c r="K91" s="23"/>
      <c r="L91" s="23"/>
      <c r="M91" s="23"/>
      <c r="N91" s="23"/>
      <c r="O91" s="23"/>
      <c r="P91" s="23"/>
      <c r="Q91" s="23"/>
      <c r="R91" s="23"/>
      <c r="S91" s="23"/>
      <c r="T91" s="23"/>
      <c r="U91" s="23"/>
      <c r="V91" s="23"/>
    </row>
    <row r="92" spans="1:22" x14ac:dyDescent="0.2">
      <c r="A92" s="32"/>
      <c r="B92" s="31"/>
      <c r="C92" s="23"/>
      <c r="D92" s="23"/>
      <c r="E92" s="23"/>
      <c r="F92" s="23"/>
      <c r="G92" s="23"/>
      <c r="H92" s="23"/>
      <c r="I92" s="23"/>
      <c r="J92" s="23"/>
      <c r="K92" s="23"/>
      <c r="L92" s="23"/>
      <c r="M92" s="23"/>
      <c r="N92" s="23"/>
      <c r="O92" s="23"/>
      <c r="P92" s="23"/>
      <c r="Q92" s="23"/>
      <c r="R92" s="23"/>
      <c r="S92" s="23"/>
      <c r="T92" s="23"/>
      <c r="U92" s="23"/>
      <c r="V92" s="23"/>
    </row>
    <row r="93" spans="1:22" x14ac:dyDescent="0.2">
      <c r="A93" s="32"/>
      <c r="B93" s="31"/>
      <c r="C93" s="23"/>
      <c r="D93" s="23"/>
      <c r="E93" s="23"/>
      <c r="F93" s="23"/>
      <c r="G93" s="23"/>
      <c r="H93" s="23"/>
      <c r="I93" s="23"/>
      <c r="J93" s="23"/>
      <c r="K93" s="23"/>
      <c r="L93" s="23"/>
      <c r="M93" s="23"/>
      <c r="N93" s="23"/>
      <c r="O93" s="23"/>
      <c r="P93" s="23"/>
      <c r="Q93" s="23"/>
      <c r="R93" s="23"/>
      <c r="S93" s="23"/>
      <c r="T93" s="23"/>
      <c r="U93" s="23"/>
      <c r="V93" s="23"/>
    </row>
    <row r="94" spans="1:22" x14ac:dyDescent="0.2">
      <c r="A94" s="32"/>
      <c r="B94" s="31"/>
      <c r="C94" s="23"/>
      <c r="D94" s="23"/>
      <c r="E94" s="23"/>
      <c r="F94" s="23"/>
      <c r="G94" s="23"/>
      <c r="H94" s="23"/>
      <c r="I94" s="23"/>
      <c r="J94" s="23"/>
      <c r="K94" s="23"/>
      <c r="L94" s="23"/>
      <c r="M94" s="23"/>
      <c r="N94" s="23"/>
      <c r="O94" s="23"/>
      <c r="P94" s="23"/>
      <c r="Q94" s="23"/>
      <c r="R94" s="23"/>
      <c r="S94" s="23"/>
      <c r="T94" s="23"/>
      <c r="U94" s="23"/>
      <c r="V94" s="23"/>
    </row>
    <row r="95" spans="1:22" x14ac:dyDescent="0.2">
      <c r="A95" s="32"/>
      <c r="B95" s="31"/>
      <c r="C95" s="23"/>
      <c r="D95" s="23"/>
      <c r="E95" s="23"/>
      <c r="F95" s="23"/>
      <c r="G95" s="23"/>
      <c r="H95" s="23"/>
      <c r="I95" s="23"/>
      <c r="J95" s="23"/>
      <c r="K95" s="23"/>
      <c r="L95" s="23"/>
      <c r="M95" s="23"/>
      <c r="N95" s="23"/>
      <c r="O95" s="23"/>
      <c r="P95" s="23"/>
      <c r="Q95" s="23"/>
      <c r="R95" s="23"/>
      <c r="S95" s="23"/>
      <c r="T95" s="23"/>
      <c r="U95" s="23"/>
      <c r="V95" s="23"/>
    </row>
    <row r="96" spans="1:22" x14ac:dyDescent="0.2">
      <c r="A96" s="32"/>
      <c r="B96" s="31"/>
      <c r="C96" s="23"/>
      <c r="D96" s="23"/>
      <c r="E96" s="23"/>
      <c r="F96" s="23"/>
      <c r="G96" s="23"/>
      <c r="H96" s="23"/>
      <c r="I96" s="23"/>
      <c r="J96" s="23"/>
      <c r="K96" s="23"/>
      <c r="L96" s="23"/>
      <c r="M96" s="23"/>
      <c r="N96" s="23"/>
      <c r="O96" s="23"/>
      <c r="P96" s="23"/>
      <c r="Q96" s="23"/>
      <c r="R96" s="23"/>
      <c r="S96" s="23"/>
      <c r="T96" s="23"/>
      <c r="U96" s="23"/>
      <c r="V96" s="23"/>
    </row>
    <row r="97" spans="1:22" x14ac:dyDescent="0.2">
      <c r="A97" s="32"/>
      <c r="B97" s="31"/>
      <c r="C97" s="23"/>
      <c r="D97" s="23"/>
      <c r="E97" s="23"/>
      <c r="F97" s="23"/>
      <c r="G97" s="23"/>
      <c r="H97" s="23"/>
      <c r="I97" s="23"/>
      <c r="J97" s="23"/>
      <c r="K97" s="23"/>
      <c r="L97" s="23"/>
      <c r="M97" s="23"/>
      <c r="N97" s="23"/>
      <c r="O97" s="23"/>
      <c r="P97" s="23"/>
      <c r="Q97" s="23"/>
      <c r="R97" s="23"/>
      <c r="S97" s="23"/>
      <c r="T97" s="23"/>
      <c r="U97" s="23"/>
      <c r="V97" s="23"/>
    </row>
    <row r="98" spans="1:22" x14ac:dyDescent="0.2">
      <c r="A98" s="32"/>
      <c r="B98" s="31"/>
      <c r="C98" s="23"/>
      <c r="D98" s="23"/>
      <c r="E98" s="23"/>
      <c r="F98" s="23"/>
      <c r="G98" s="23"/>
      <c r="H98" s="23"/>
      <c r="I98" s="23"/>
      <c r="J98" s="23"/>
      <c r="K98" s="23"/>
      <c r="L98" s="23"/>
      <c r="M98" s="23"/>
      <c r="N98" s="23"/>
      <c r="O98" s="23"/>
      <c r="P98" s="23"/>
      <c r="Q98" s="23"/>
      <c r="R98" s="23"/>
      <c r="S98" s="23"/>
      <c r="T98" s="23"/>
      <c r="U98" s="23"/>
      <c r="V98" s="23"/>
    </row>
    <row r="99" spans="1:22" x14ac:dyDescent="0.2">
      <c r="A99" s="32"/>
      <c r="B99" s="31"/>
      <c r="C99" s="23"/>
      <c r="D99" s="23"/>
      <c r="E99" s="23"/>
      <c r="F99" s="23"/>
      <c r="G99" s="23"/>
      <c r="H99" s="23"/>
      <c r="I99" s="23"/>
      <c r="J99" s="23"/>
      <c r="K99" s="23"/>
      <c r="L99" s="23"/>
      <c r="M99" s="23"/>
      <c r="N99" s="23"/>
      <c r="O99" s="23"/>
      <c r="P99" s="23"/>
      <c r="Q99" s="23"/>
      <c r="R99" s="23"/>
      <c r="S99" s="23"/>
      <c r="T99" s="23"/>
      <c r="U99" s="23"/>
      <c r="V99" s="23"/>
    </row>
    <row r="100" spans="1:22" x14ac:dyDescent="0.2">
      <c r="A100" s="32"/>
      <c r="B100" s="31"/>
      <c r="C100" s="23"/>
      <c r="D100" s="23"/>
      <c r="E100" s="23"/>
      <c r="F100" s="23"/>
      <c r="G100" s="23"/>
      <c r="H100" s="23"/>
      <c r="I100" s="23"/>
      <c r="J100" s="23"/>
      <c r="K100" s="23"/>
      <c r="L100" s="23"/>
      <c r="M100" s="23"/>
      <c r="N100" s="23"/>
      <c r="O100" s="23"/>
      <c r="P100" s="23"/>
      <c r="Q100" s="23"/>
      <c r="R100" s="23"/>
      <c r="S100" s="23"/>
      <c r="T100" s="23"/>
      <c r="U100" s="23"/>
      <c r="V100" s="23"/>
    </row>
    <row r="101" spans="1:22" x14ac:dyDescent="0.2">
      <c r="A101" s="32"/>
      <c r="B101" s="31"/>
      <c r="C101" s="23"/>
      <c r="D101" s="23"/>
      <c r="E101" s="23"/>
      <c r="F101" s="23"/>
      <c r="G101" s="23"/>
      <c r="H101" s="23"/>
      <c r="I101" s="23"/>
      <c r="J101" s="23"/>
      <c r="K101" s="23"/>
      <c r="L101" s="23"/>
      <c r="M101" s="23"/>
      <c r="N101" s="23"/>
      <c r="O101" s="23"/>
      <c r="P101" s="23"/>
      <c r="Q101" s="23"/>
      <c r="R101" s="23"/>
      <c r="S101" s="23"/>
      <c r="T101" s="23"/>
      <c r="U101" s="23"/>
      <c r="V101" s="23"/>
    </row>
    <row r="102" spans="1:22" x14ac:dyDescent="0.2">
      <c r="A102" s="32"/>
      <c r="B102" s="31"/>
      <c r="C102" s="23"/>
      <c r="D102" s="23"/>
      <c r="E102" s="23"/>
      <c r="F102" s="23"/>
      <c r="G102" s="23"/>
      <c r="H102" s="23"/>
      <c r="I102" s="23"/>
      <c r="J102" s="23"/>
      <c r="K102" s="23"/>
      <c r="L102" s="23"/>
      <c r="M102" s="23"/>
      <c r="N102" s="23"/>
      <c r="O102" s="23"/>
      <c r="P102" s="23"/>
      <c r="Q102" s="23"/>
      <c r="R102" s="23"/>
      <c r="S102" s="23"/>
      <c r="T102" s="23"/>
      <c r="U102" s="23"/>
      <c r="V102" s="23"/>
    </row>
    <row r="103" spans="1:22" x14ac:dyDescent="0.2">
      <c r="A103" s="32"/>
      <c r="B103" s="31"/>
      <c r="C103" s="23"/>
      <c r="D103" s="23"/>
      <c r="E103" s="23"/>
      <c r="F103" s="23"/>
      <c r="G103" s="23"/>
      <c r="H103" s="23"/>
      <c r="I103" s="23"/>
      <c r="J103" s="23"/>
      <c r="K103" s="23"/>
      <c r="L103" s="23"/>
      <c r="M103" s="23"/>
      <c r="N103" s="23"/>
      <c r="O103" s="23"/>
      <c r="P103" s="23"/>
      <c r="Q103" s="23"/>
      <c r="R103" s="23"/>
      <c r="S103" s="23"/>
      <c r="T103" s="23"/>
      <c r="U103" s="23"/>
      <c r="V103" s="23"/>
    </row>
    <row r="104" spans="1:22" x14ac:dyDescent="0.2">
      <c r="A104" s="32"/>
      <c r="B104" s="31"/>
      <c r="C104" s="23"/>
      <c r="D104" s="23"/>
      <c r="E104" s="23"/>
      <c r="F104" s="23"/>
      <c r="G104" s="23"/>
      <c r="H104" s="23"/>
      <c r="I104" s="23"/>
      <c r="J104" s="23"/>
      <c r="K104" s="23"/>
      <c r="L104" s="23"/>
      <c r="M104" s="23"/>
      <c r="N104" s="23"/>
      <c r="O104" s="23"/>
      <c r="P104" s="23"/>
      <c r="Q104" s="23"/>
      <c r="R104" s="23"/>
      <c r="S104" s="23"/>
      <c r="T104" s="23"/>
      <c r="U104" s="23"/>
      <c r="V104" s="23"/>
    </row>
  </sheetData>
  <sheetProtection password="EB7E" sheet="1" objects="1" scenarios="1" selectLockedCells="1"/>
  <mergeCells count="22">
    <mergeCell ref="R1:R4"/>
    <mergeCell ref="S1:S4"/>
    <mergeCell ref="T1:T4"/>
    <mergeCell ref="U1:U4"/>
    <mergeCell ref="V1:V4"/>
    <mergeCell ref="A1:B1"/>
    <mergeCell ref="L1:L4"/>
    <mergeCell ref="M1:M4"/>
    <mergeCell ref="N1:N4"/>
    <mergeCell ref="C1:C4"/>
    <mergeCell ref="H1:H4"/>
    <mergeCell ref="F1:F4"/>
    <mergeCell ref="J1:J4"/>
    <mergeCell ref="K1:K4"/>
    <mergeCell ref="A2:B2"/>
    <mergeCell ref="D1:D4"/>
    <mergeCell ref="P1:P4"/>
    <mergeCell ref="Q1:Q4"/>
    <mergeCell ref="E1:E4"/>
    <mergeCell ref="G1:G4"/>
    <mergeCell ref="I1:I4"/>
    <mergeCell ref="O1:O4"/>
  </mergeCells>
  <phoneticPr fontId="2" type="noConversion"/>
  <pageMargins left="0.5" right="0.5" top="1" bottom="1" header="0.5" footer="0.5"/>
  <pageSetup scale="75" fitToHeight="0" orientation="portrait" r:id="rId1"/>
  <headerFooter alignWithMargins="0">
    <oddHeader>&amp;C&amp;"Arial,Bold"&amp;14CadetteTrax&amp;12
Events Attended - &amp;D</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tint="0.39997558519241921"/>
  </sheetPr>
  <dimension ref="A1:AB648"/>
  <sheetViews>
    <sheetView showGridLines="0" zoomScaleNormal="100" workbookViewId="0">
      <pane ySplit="4" topLeftCell="A5" activePane="bottomLeft" state="frozen"/>
      <selection pane="bottomLeft" activeCell="Y7" sqref="Y7:Y648"/>
    </sheetView>
  </sheetViews>
  <sheetFormatPr defaultColWidth="9.140625" defaultRowHeight="12.75" x14ac:dyDescent="0.2"/>
  <cols>
    <col min="1" max="1" width="14.42578125" style="2" customWidth="1"/>
    <col min="2" max="2" width="2.7109375" style="2" customWidth="1"/>
    <col min="3" max="3" width="30.7109375" style="379" customWidth="1"/>
    <col min="4" max="18" width="3.28515625" style="115" customWidth="1"/>
    <col min="19" max="23" width="3.28515625" style="429" customWidth="1"/>
    <col min="24" max="16384" width="9.140625" style="2"/>
  </cols>
  <sheetData>
    <row r="1" spans="1:25" ht="12.75" customHeight="1" x14ac:dyDescent="0.2">
      <c r="A1" s="66"/>
      <c r="B1" s="122" t="s">
        <v>96</v>
      </c>
      <c r="C1" s="123" t="str">
        <f>Instructions!F3</f>
        <v xml:space="preserve"> </v>
      </c>
      <c r="D1" s="527" t="str">
        <f ca="1">'Cadette 1'!$A$1</f>
        <v>Cadette 1</v>
      </c>
      <c r="E1" s="527" t="str">
        <f ca="1">'Cadette 2'!$A$1</f>
        <v>Cadette 2</v>
      </c>
      <c r="F1" s="527" t="str">
        <f ca="1">'Cadette 3'!$A$1</f>
        <v>Cadette 3</v>
      </c>
      <c r="G1" s="527" t="str">
        <f ca="1">'Cadette 4'!$A$1</f>
        <v>Cadette 4</v>
      </c>
      <c r="H1" s="527" t="str">
        <f ca="1">'Cadette 5'!$A$1</f>
        <v>Cadette 5</v>
      </c>
      <c r="I1" s="527" t="str">
        <f ca="1">'Cadette 6'!$A$1</f>
        <v>Cadette 6</v>
      </c>
      <c r="J1" s="527" t="str">
        <f ca="1">'Cadette 7'!$A$1</f>
        <v>Cadette 7</v>
      </c>
      <c r="K1" s="527" t="str">
        <f ca="1">'Cadette 8'!$A$1</f>
        <v>Cadette 8</v>
      </c>
      <c r="L1" s="527" t="str">
        <f ca="1">'Cadette 9'!$A$1</f>
        <v>Cadette 9</v>
      </c>
      <c r="M1" s="527" t="str">
        <f ca="1">'Cadette 10'!$A$1</f>
        <v>Cadette 10</v>
      </c>
      <c r="N1" s="527" t="str">
        <f ca="1">'Cadette 11'!$A$1</f>
        <v>Cadette 11</v>
      </c>
      <c r="O1" s="527" t="str">
        <f ca="1">'Cadette 12'!$A$1</f>
        <v>Cadette 12</v>
      </c>
      <c r="P1" s="527" t="str">
        <f ca="1">'Cadette 13'!$A$1</f>
        <v>Cadette 13</v>
      </c>
      <c r="Q1" s="527" t="str">
        <f ca="1">'Cadette 14'!$A$1</f>
        <v>Cadette 14</v>
      </c>
      <c r="R1" s="527" t="str">
        <f ca="1">'Cadette 15'!$A$1</f>
        <v>Cadette 15</v>
      </c>
      <c r="S1" s="527" t="str">
        <f ca="1">'Cadette 16'!$A$1</f>
        <v>Cadette 16</v>
      </c>
      <c r="T1" s="527" t="str">
        <f ca="1">'Cadette 17'!$A$1</f>
        <v>Cadette 17</v>
      </c>
      <c r="U1" s="527" t="str">
        <f ca="1">'Cadette 18'!$A$1</f>
        <v>Cadette 18</v>
      </c>
      <c r="V1" s="527" t="str">
        <f ca="1">'Cadette 19'!$A$1</f>
        <v>Cadette 19</v>
      </c>
      <c r="W1" s="527" t="str">
        <f ca="1">'Cadette 20'!$A$1</f>
        <v>Cadette 20</v>
      </c>
    </row>
    <row r="2" spans="1:25" x14ac:dyDescent="0.2">
      <c r="A2" s="66"/>
      <c r="B2" s="113" t="s">
        <v>97</v>
      </c>
      <c r="C2" s="375">
        <f>Instructions!F5</f>
        <v>0</v>
      </c>
      <c r="D2" s="528"/>
      <c r="E2" s="528"/>
      <c r="F2" s="528"/>
      <c r="G2" s="528"/>
      <c r="H2" s="528"/>
      <c r="I2" s="528"/>
      <c r="J2" s="528"/>
      <c r="K2" s="528"/>
      <c r="L2" s="528"/>
      <c r="M2" s="528"/>
      <c r="N2" s="528"/>
      <c r="O2" s="528"/>
      <c r="P2" s="528"/>
      <c r="Q2" s="528"/>
      <c r="R2" s="528"/>
      <c r="S2" s="528"/>
      <c r="T2" s="528"/>
      <c r="U2" s="528"/>
      <c r="V2" s="528"/>
      <c r="W2" s="528"/>
    </row>
    <row r="3" spans="1:25" ht="12.75" customHeight="1" x14ac:dyDescent="0.2">
      <c r="A3" s="553" t="s">
        <v>73</v>
      </c>
      <c r="B3" s="554"/>
      <c r="C3" s="547"/>
      <c r="D3" s="528"/>
      <c r="E3" s="528"/>
      <c r="F3" s="528"/>
      <c r="G3" s="528"/>
      <c r="H3" s="528"/>
      <c r="I3" s="528"/>
      <c r="J3" s="528"/>
      <c r="K3" s="528"/>
      <c r="L3" s="528"/>
      <c r="M3" s="528"/>
      <c r="N3" s="528"/>
      <c r="O3" s="528"/>
      <c r="P3" s="528"/>
      <c r="Q3" s="528"/>
      <c r="R3" s="528"/>
      <c r="S3" s="528"/>
      <c r="T3" s="528"/>
      <c r="U3" s="528"/>
      <c r="V3" s="528"/>
      <c r="W3" s="528"/>
    </row>
    <row r="4" spans="1:25" x14ac:dyDescent="0.2">
      <c r="D4" s="529"/>
      <c r="E4" s="529"/>
      <c r="F4" s="529"/>
      <c r="G4" s="529"/>
      <c r="H4" s="529"/>
      <c r="I4" s="529"/>
      <c r="J4" s="529"/>
      <c r="K4" s="529"/>
      <c r="L4" s="529"/>
      <c r="M4" s="529"/>
      <c r="N4" s="529"/>
      <c r="O4" s="529"/>
      <c r="P4" s="529"/>
      <c r="Q4" s="529"/>
      <c r="R4" s="529"/>
      <c r="S4" s="529"/>
      <c r="T4" s="529"/>
      <c r="U4" s="529"/>
      <c r="V4" s="529"/>
      <c r="W4" s="529"/>
    </row>
    <row r="5" spans="1:25" ht="18" x14ac:dyDescent="0.2">
      <c r="A5" s="550" t="s">
        <v>26</v>
      </c>
      <c r="B5" s="550"/>
      <c r="C5" s="550"/>
      <c r="D5" s="550"/>
      <c r="E5" s="550"/>
      <c r="F5" s="550"/>
      <c r="G5" s="550"/>
      <c r="H5" s="550"/>
      <c r="I5" s="550"/>
      <c r="J5" s="550"/>
      <c r="K5" s="550"/>
      <c r="L5" s="550"/>
      <c r="M5" s="550"/>
      <c r="N5" s="550"/>
      <c r="O5" s="550"/>
      <c r="P5" s="550"/>
      <c r="Q5" s="550"/>
      <c r="R5" s="550"/>
      <c r="S5" s="550"/>
      <c r="T5" s="550"/>
      <c r="U5" s="550"/>
      <c r="V5" s="550"/>
      <c r="W5" s="550"/>
    </row>
    <row r="6" spans="1:25" ht="15" x14ac:dyDescent="0.25">
      <c r="B6" s="124" t="s">
        <v>250</v>
      </c>
      <c r="D6" s="555" t="s">
        <v>132</v>
      </c>
      <c r="E6" s="556"/>
      <c r="F6" s="556"/>
      <c r="G6" s="556"/>
      <c r="H6" s="556"/>
      <c r="I6" s="556"/>
      <c r="J6" s="556"/>
      <c r="K6" s="556"/>
      <c r="L6" s="556"/>
      <c r="M6" s="556"/>
      <c r="N6" s="556"/>
      <c r="O6" s="556"/>
      <c r="P6" s="556"/>
      <c r="Q6" s="556"/>
      <c r="R6" s="556"/>
      <c r="S6" s="430"/>
      <c r="T6" s="430"/>
      <c r="U6" s="430"/>
      <c r="V6" s="430"/>
      <c r="W6" s="430"/>
    </row>
    <row r="7" spans="1:25" x14ac:dyDescent="0.2">
      <c r="B7" s="2">
        <v>1</v>
      </c>
      <c r="C7" s="383" t="s">
        <v>611</v>
      </c>
      <c r="Y7" s="2" t="str">
        <f>GetComments(C7)</f>
        <v>There's so much more to filming than just pointing and shooting. You don't need to know as much as a pro does, but it's important to "frame" what you're looking at and keep your camera steady so your shots are nice and smooth.</v>
      </c>
    </row>
    <row r="8" spans="1:25" x14ac:dyDescent="0.2">
      <c r="B8" s="125"/>
      <c r="C8" s="217" t="s">
        <v>612</v>
      </c>
      <c r="D8" s="138"/>
      <c r="E8" s="9"/>
      <c r="F8" s="9"/>
      <c r="G8" s="9"/>
      <c r="H8" s="9"/>
      <c r="I8" s="9"/>
      <c r="J8" s="9"/>
      <c r="K8" s="9"/>
      <c r="L8" s="9"/>
      <c r="M8" s="9"/>
      <c r="N8" s="9"/>
      <c r="O8" s="9"/>
      <c r="P8" s="9"/>
      <c r="Q8" s="9"/>
      <c r="R8" s="9"/>
      <c r="S8" s="9"/>
      <c r="T8" s="138"/>
      <c r="U8" s="9"/>
      <c r="V8" s="9"/>
      <c r="W8" s="9"/>
      <c r="Y8" s="2" t="str">
        <f t="shared" ref="Y8:Y71" si="0">GetComments(C8)</f>
        <v>Connect with a local expert to learn filming basics. Maybe it's someone at your local news station. Or perhaps a digital arts teacher at a nearby high school or community college. You might invite them to give a presentation at your next Girl Scout meeting.</v>
      </c>
    </row>
    <row r="9" spans="1:25" x14ac:dyDescent="0.2">
      <c r="B9" s="125"/>
      <c r="C9" s="217" t="s">
        <v>613</v>
      </c>
      <c r="D9" s="9"/>
      <c r="E9" s="9"/>
      <c r="F9" s="9"/>
      <c r="G9" s="9"/>
      <c r="H9" s="9"/>
      <c r="I9" s="9"/>
      <c r="J9" s="9"/>
      <c r="K9" s="9"/>
      <c r="L9" s="9"/>
      <c r="M9" s="9"/>
      <c r="N9" s="9"/>
      <c r="O9" s="9"/>
      <c r="P9" s="9"/>
      <c r="Q9" s="9"/>
      <c r="R9" s="9"/>
      <c r="S9" s="9"/>
      <c r="T9" s="9"/>
      <c r="U9" s="9"/>
      <c r="V9" s="9"/>
      <c r="W9" s="9"/>
      <c r="Y9" s="2" t="str">
        <f t="shared" si="0"/>
        <v>Take a class. Contact a local community college, arts center, or camera shop and see if they offer any beginners video classes.</v>
      </c>
    </row>
    <row r="10" spans="1:25" x14ac:dyDescent="0.2">
      <c r="B10" s="125"/>
      <c r="C10" s="217" t="s">
        <v>614</v>
      </c>
      <c r="D10" s="9"/>
      <c r="E10" s="9"/>
      <c r="F10" s="9"/>
      <c r="G10" s="9"/>
      <c r="H10" s="9"/>
      <c r="I10" s="9"/>
      <c r="J10" s="9"/>
      <c r="K10" s="9"/>
      <c r="L10" s="9"/>
      <c r="M10" s="9"/>
      <c r="N10" s="9"/>
      <c r="O10" s="9"/>
      <c r="P10" s="9"/>
      <c r="Q10" s="9"/>
      <c r="R10" s="9"/>
      <c r="S10" s="9"/>
      <c r="T10" s="9"/>
      <c r="U10" s="9"/>
      <c r="V10" s="9"/>
      <c r="W10" s="9"/>
      <c r="Y10" s="2" t="str">
        <f t="shared" si="0"/>
        <v>Teach yourself!. There are plenty of great books and websites dedicated to digital video cameras. Spend at least two hours reading books or visiting websites about digital video and moviemaking.</v>
      </c>
    </row>
    <row r="11" spans="1:25" x14ac:dyDescent="0.2">
      <c r="B11" s="2">
        <v>2</v>
      </c>
      <c r="C11" s="393" t="s">
        <v>806</v>
      </c>
      <c r="D11" s="126" t="str">
        <f>IF(COUNTIF(D8:D10,"A")&gt;=1,"C",IF(COUNTIF(D8:D10,"A")&gt;0,"P"," "))</f>
        <v xml:space="preserve"> </v>
      </c>
      <c r="E11" s="126" t="str">
        <f t="shared" ref="E11:R11" si="1">IF(COUNTIF(E8:E10,"A")&gt;=1,"C",IF(COUNTIF(E8:E10,"A")&gt;0,"P"," "))</f>
        <v xml:space="preserve"> </v>
      </c>
      <c r="F11" s="126" t="str">
        <f t="shared" si="1"/>
        <v xml:space="preserve"> </v>
      </c>
      <c r="G11" s="126" t="str">
        <f t="shared" si="1"/>
        <v xml:space="preserve"> </v>
      </c>
      <c r="H11" s="126" t="str">
        <f t="shared" si="1"/>
        <v xml:space="preserve"> </v>
      </c>
      <c r="I11" s="126" t="str">
        <f t="shared" si="1"/>
        <v xml:space="preserve"> </v>
      </c>
      <c r="J11" s="126" t="str">
        <f t="shared" si="1"/>
        <v xml:space="preserve"> </v>
      </c>
      <c r="K11" s="126" t="str">
        <f t="shared" si="1"/>
        <v xml:space="preserve"> </v>
      </c>
      <c r="L11" s="126" t="str">
        <f t="shared" si="1"/>
        <v xml:space="preserve"> </v>
      </c>
      <c r="M11" s="126" t="str">
        <f t="shared" si="1"/>
        <v xml:space="preserve"> </v>
      </c>
      <c r="N11" s="126" t="str">
        <f t="shared" si="1"/>
        <v xml:space="preserve"> </v>
      </c>
      <c r="O11" s="126" t="str">
        <f t="shared" si="1"/>
        <v xml:space="preserve"> </v>
      </c>
      <c r="P11" s="126" t="str">
        <f t="shared" si="1"/>
        <v xml:space="preserve"> </v>
      </c>
      <c r="Q11" s="126" t="str">
        <f t="shared" si="1"/>
        <v xml:space="preserve"> </v>
      </c>
      <c r="R11" s="126" t="str">
        <f t="shared" si="1"/>
        <v xml:space="preserve"> </v>
      </c>
      <c r="S11" s="126" t="str">
        <f t="shared" ref="S11:W11" si="2">IF(COUNTIF(S8:S10,"A")&gt;=1,"C",IF(COUNTIF(S8:S10,"A")&gt;0,"P"," "))</f>
        <v xml:space="preserve"> </v>
      </c>
      <c r="T11" s="126" t="str">
        <f t="shared" si="2"/>
        <v xml:space="preserve"> </v>
      </c>
      <c r="U11" s="126" t="str">
        <f t="shared" si="2"/>
        <v xml:space="preserve"> </v>
      </c>
      <c r="V11" s="126" t="str">
        <f t="shared" si="2"/>
        <v xml:space="preserve"> </v>
      </c>
      <c r="W11" s="126" t="str">
        <f t="shared" si="2"/>
        <v xml:space="preserve"> </v>
      </c>
      <c r="Y11" s="2" t="str">
        <f t="shared" si="0"/>
        <v>Now that you know your way around a video camera, there's only one important piece between you and your digital movie: practice, practice, and more practice! Don't worry about the final product in this step-that comes later. Instead, experiment with different shots, angles, and camera options.</v>
      </c>
    </row>
    <row r="12" spans="1:25" x14ac:dyDescent="0.2">
      <c r="B12" s="127"/>
      <c r="C12" s="217" t="s">
        <v>615</v>
      </c>
      <c r="D12" s="138"/>
      <c r="E12" s="9"/>
      <c r="F12" s="9"/>
      <c r="G12" s="9"/>
      <c r="H12" s="9"/>
      <c r="I12" s="9"/>
      <c r="J12" s="9"/>
      <c r="K12" s="9"/>
      <c r="L12" s="9"/>
      <c r="M12" s="9"/>
      <c r="N12" s="9"/>
      <c r="O12" s="9"/>
      <c r="P12" s="9"/>
      <c r="Q12" s="9"/>
      <c r="R12" s="9"/>
      <c r="S12" s="9"/>
      <c r="T12" s="9"/>
      <c r="U12" s="9"/>
      <c r="V12" s="9"/>
      <c r="W12" s="9"/>
      <c r="Y12" s="2" t="str">
        <f t="shared" si="0"/>
        <v>Film a sporting event. Take your video camera to a sporting event. Capture the drama from plenty of different angles. And don't just focus on the athletes-some of your best takes might be cheering fans or players on the sidelines.</v>
      </c>
    </row>
    <row r="13" spans="1:25" x14ac:dyDescent="0.2">
      <c r="B13" s="127"/>
      <c r="C13" s="217" t="s">
        <v>616</v>
      </c>
      <c r="D13" s="138"/>
      <c r="E13" s="9"/>
      <c r="F13" s="9"/>
      <c r="G13" s="9"/>
      <c r="H13" s="9"/>
      <c r="I13" s="9"/>
      <c r="J13" s="9"/>
      <c r="K13" s="9"/>
      <c r="L13" s="9"/>
      <c r="M13" s="9"/>
      <c r="N13" s="9"/>
      <c r="O13" s="9"/>
      <c r="P13" s="9"/>
      <c r="Q13" s="9"/>
      <c r="R13" s="9"/>
      <c r="S13" s="9"/>
      <c r="T13" s="9"/>
      <c r="U13" s="9"/>
      <c r="V13" s="9"/>
      <c r="W13" s="9"/>
      <c r="Y13" s="2" t="str">
        <f t="shared" si="0"/>
        <v>Film a celebration. What about a wedding, a birthday party, or a family holiday? To best capture the moment, take time to film one-on-one interviews with guests. Shoot these interviews from various angles and in different light to see what works best</v>
      </c>
    </row>
    <row r="14" spans="1:25" x14ac:dyDescent="0.2">
      <c r="B14" s="127"/>
      <c r="C14" s="217" t="s">
        <v>617</v>
      </c>
      <c r="D14" s="9"/>
      <c r="E14" s="9"/>
      <c r="F14" s="9"/>
      <c r="G14" s="9"/>
      <c r="H14" s="9"/>
      <c r="I14" s="9"/>
      <c r="J14" s="9"/>
      <c r="K14" s="9"/>
      <c r="L14" s="9"/>
      <c r="M14" s="9"/>
      <c r="N14" s="9"/>
      <c r="O14" s="9"/>
      <c r="P14" s="9"/>
      <c r="Q14" s="9"/>
      <c r="R14" s="9"/>
      <c r="S14" s="9"/>
      <c r="T14" s="9"/>
      <c r="U14" s="9"/>
      <c r="V14" s="9"/>
      <c r="W14" s="9"/>
      <c r="Y14" s="2" t="str">
        <f t="shared" si="0"/>
        <v>Film a day in your life. Whether you're on vacation or just hanging out in your neighborhood, capture a full day on film. Don't actually film the entire day, but pick and choose interesting people, places, and things to shoot. Adjust your technique and camera as it grows lighter an darker throughout the day.</v>
      </c>
    </row>
    <row r="15" spans="1:25" x14ac:dyDescent="0.2">
      <c r="B15" s="2">
        <v>3</v>
      </c>
      <c r="C15" s="393" t="s">
        <v>618</v>
      </c>
      <c r="D15" s="126" t="str">
        <f>IF(COUNTIF(D12:D14,"A")&gt;=1,"C",IF(COUNTIF(D12:D14,"A")&gt;0,"P"," "))</f>
        <v xml:space="preserve"> </v>
      </c>
      <c r="E15" s="126" t="str">
        <f t="shared" ref="E15:R15" si="3">IF(COUNTIF(E12:E14,"A")&gt;=1,"C",IF(COUNTIF(E12:E14,"A")&gt;0,"P"," "))</f>
        <v xml:space="preserve"> </v>
      </c>
      <c r="F15" s="126" t="str">
        <f t="shared" si="3"/>
        <v xml:space="preserve"> </v>
      </c>
      <c r="G15" s="126" t="str">
        <f t="shared" si="3"/>
        <v xml:space="preserve"> </v>
      </c>
      <c r="H15" s="126" t="str">
        <f t="shared" si="3"/>
        <v xml:space="preserve"> </v>
      </c>
      <c r="I15" s="126" t="str">
        <f t="shared" si="3"/>
        <v xml:space="preserve"> </v>
      </c>
      <c r="J15" s="126" t="str">
        <f t="shared" si="3"/>
        <v xml:space="preserve"> </v>
      </c>
      <c r="K15" s="126" t="str">
        <f t="shared" si="3"/>
        <v xml:space="preserve"> </v>
      </c>
      <c r="L15" s="126" t="str">
        <f t="shared" si="3"/>
        <v xml:space="preserve"> </v>
      </c>
      <c r="M15" s="126" t="str">
        <f t="shared" si="3"/>
        <v xml:space="preserve"> </v>
      </c>
      <c r="N15" s="126" t="str">
        <f t="shared" si="3"/>
        <v xml:space="preserve"> </v>
      </c>
      <c r="O15" s="126" t="str">
        <f t="shared" si="3"/>
        <v xml:space="preserve"> </v>
      </c>
      <c r="P15" s="126" t="str">
        <f t="shared" si="3"/>
        <v xml:space="preserve"> </v>
      </c>
      <c r="Q15" s="126" t="str">
        <f t="shared" si="3"/>
        <v xml:space="preserve"> </v>
      </c>
      <c r="R15" s="126" t="str">
        <f t="shared" si="3"/>
        <v xml:space="preserve"> </v>
      </c>
      <c r="S15" s="126" t="str">
        <f t="shared" ref="S15:W15" si="4">IF(COUNTIF(S12:S14,"A")&gt;=1,"C",IF(COUNTIF(S12:S14,"A")&gt;0,"P"," "))</f>
        <v xml:space="preserve"> </v>
      </c>
      <c r="T15" s="126" t="str">
        <f t="shared" si="4"/>
        <v xml:space="preserve"> </v>
      </c>
      <c r="U15" s="126" t="str">
        <f t="shared" si="4"/>
        <v xml:space="preserve"> </v>
      </c>
      <c r="V15" s="126" t="str">
        <f t="shared" si="4"/>
        <v xml:space="preserve"> </v>
      </c>
      <c r="W15" s="126" t="str">
        <f t="shared" si="4"/>
        <v xml:space="preserve"> </v>
      </c>
      <c r="Y15" s="2" t="str">
        <f t="shared" si="0"/>
        <v>Now it's time to pick the subject for your five-minute movie. Maybe you want to focus on something in real life and make a documentary-style movie. Or, if you love making people laugh, maybe you'll want to create a comedy.</v>
      </c>
    </row>
    <row r="16" spans="1:25" x14ac:dyDescent="0.2">
      <c r="B16" s="127"/>
      <c r="C16" s="217" t="s">
        <v>619</v>
      </c>
      <c r="D16" s="9"/>
      <c r="E16" s="9"/>
      <c r="F16" s="9"/>
      <c r="G16" s="9"/>
      <c r="H16" s="9"/>
      <c r="I16" s="9"/>
      <c r="J16" s="9"/>
      <c r="K16" s="9"/>
      <c r="L16" s="9"/>
      <c r="M16" s="9"/>
      <c r="N16" s="9"/>
      <c r="O16" s="9"/>
      <c r="P16" s="9"/>
      <c r="Q16" s="9"/>
      <c r="R16" s="9"/>
      <c r="S16" s="9"/>
      <c r="T16" s="9"/>
      <c r="U16" s="9"/>
      <c r="V16" s="9"/>
      <c r="W16" s="9"/>
      <c r="Y16" s="2" t="str">
        <f t="shared" si="0"/>
        <v>Share a scene from a book in the public domain. Search your favorite books for a scene that would make a great short movie. Try to keep it simple-you probably don't want a scene with lots of people or wild special effects (unless you want to coordinate all the actors or try your hand at special effects!).
FOR MORE FUN: Contact a new author and see if you can help their publicity campaign by making a book trailer. The Children's Book Council or your librarian may be able to help you get in touch with authors in your area. Find examples of book trailers online.</v>
      </c>
    </row>
    <row r="17" spans="2:25" x14ac:dyDescent="0.2">
      <c r="B17" s="127"/>
      <c r="C17" s="217" t="s">
        <v>620</v>
      </c>
      <c r="D17" s="138"/>
      <c r="E17" s="9"/>
      <c r="F17" s="9"/>
      <c r="G17" s="9"/>
      <c r="H17" s="9"/>
      <c r="I17" s="9"/>
      <c r="J17" s="9"/>
      <c r="K17" s="9"/>
      <c r="L17" s="9"/>
      <c r="M17" s="9"/>
      <c r="N17" s="9"/>
      <c r="O17" s="9"/>
      <c r="P17" s="9"/>
      <c r="Q17" s="9"/>
      <c r="R17" s="9"/>
      <c r="S17" s="9"/>
      <c r="T17" s="9"/>
      <c r="U17" s="9"/>
      <c r="V17" s="9"/>
      <c r="W17" s="9"/>
      <c r="Y17" s="2" t="str">
        <f t="shared" si="0"/>
        <v>Share a cause. If you volunteer somewhere, ask if they could use a short movie to help their cause. You could focus on a volunteer, or tell the story of someone who has received help. Your movie might even be used to help others get involved with the organization.</v>
      </c>
    </row>
    <row r="18" spans="2:25" x14ac:dyDescent="0.2">
      <c r="B18" s="127"/>
      <c r="C18" s="217" t="s">
        <v>621</v>
      </c>
      <c r="D18" s="138"/>
      <c r="E18" s="9"/>
      <c r="F18" s="9"/>
      <c r="G18" s="9"/>
      <c r="H18" s="9"/>
      <c r="I18" s="9"/>
      <c r="J18" s="9"/>
      <c r="K18" s="9"/>
      <c r="L18" s="9"/>
      <c r="M18" s="9"/>
      <c r="N18" s="9"/>
      <c r="O18" s="9"/>
      <c r="P18" s="9"/>
      <c r="Q18" s="9"/>
      <c r="R18" s="9"/>
      <c r="S18" s="9"/>
      <c r="T18" s="9"/>
      <c r="U18" s="9"/>
      <c r="V18" s="9"/>
      <c r="W18" s="9"/>
      <c r="Y18" s="2" t="str">
        <f t="shared" si="0"/>
        <v>Share a family story. Every family has stories they love to tell and retell. Pick your favorite tale and re-create it on film. You might cast actual family members so they can enjoy reliving a happy experience!</v>
      </c>
    </row>
    <row r="19" spans="2:25" x14ac:dyDescent="0.2">
      <c r="B19" s="2">
        <v>4</v>
      </c>
      <c r="C19" s="393" t="s">
        <v>622</v>
      </c>
      <c r="D19" s="126" t="str">
        <f>IF(COUNTIF(D16:D18,"A")&gt;=1,"C",IF(COUNTIF(D16:D18,"A")&gt;0,"P"," "))</f>
        <v xml:space="preserve"> </v>
      </c>
      <c r="E19" s="126" t="str">
        <f t="shared" ref="E19:R19" si="5">IF(COUNTIF(E16:E18,"A")&gt;=1,"C",IF(COUNTIF(E16:E18,"A")&gt;0,"P"," "))</f>
        <v xml:space="preserve"> </v>
      </c>
      <c r="F19" s="126" t="str">
        <f t="shared" si="5"/>
        <v xml:space="preserve"> </v>
      </c>
      <c r="G19" s="126" t="str">
        <f t="shared" si="5"/>
        <v xml:space="preserve"> </v>
      </c>
      <c r="H19" s="126" t="str">
        <f t="shared" si="5"/>
        <v xml:space="preserve"> </v>
      </c>
      <c r="I19" s="126" t="str">
        <f t="shared" si="5"/>
        <v xml:space="preserve"> </v>
      </c>
      <c r="J19" s="126" t="str">
        <f t="shared" si="5"/>
        <v xml:space="preserve"> </v>
      </c>
      <c r="K19" s="126" t="str">
        <f t="shared" si="5"/>
        <v xml:space="preserve"> </v>
      </c>
      <c r="L19" s="126" t="str">
        <f t="shared" si="5"/>
        <v xml:space="preserve"> </v>
      </c>
      <c r="M19" s="126" t="str">
        <f t="shared" si="5"/>
        <v xml:space="preserve"> </v>
      </c>
      <c r="N19" s="126" t="str">
        <f t="shared" si="5"/>
        <v xml:space="preserve"> </v>
      </c>
      <c r="O19" s="126" t="str">
        <f t="shared" si="5"/>
        <v xml:space="preserve"> </v>
      </c>
      <c r="P19" s="126" t="str">
        <f t="shared" si="5"/>
        <v xml:space="preserve"> </v>
      </c>
      <c r="Q19" s="126" t="str">
        <f t="shared" si="5"/>
        <v xml:space="preserve"> </v>
      </c>
      <c r="R19" s="126" t="str">
        <f t="shared" si="5"/>
        <v xml:space="preserve"> </v>
      </c>
      <c r="S19" s="126" t="str">
        <f t="shared" ref="S19:W19" si="6">IF(COUNTIF(S16:S18,"A")&gt;=1,"C",IF(COUNTIF(S16:S18,"A")&gt;0,"P"," "))</f>
        <v xml:space="preserve"> </v>
      </c>
      <c r="T19" s="126" t="str">
        <f t="shared" si="6"/>
        <v xml:space="preserve"> </v>
      </c>
      <c r="U19" s="126" t="str">
        <f t="shared" si="6"/>
        <v xml:space="preserve"> </v>
      </c>
      <c r="V19" s="126" t="str">
        <f t="shared" si="6"/>
        <v xml:space="preserve"> </v>
      </c>
      <c r="W19" s="126" t="str">
        <f t="shared" si="6"/>
        <v xml:space="preserve"> </v>
      </c>
      <c r="Y19" s="2" t="str">
        <f t="shared" si="0"/>
        <v>Now it's time to put everything together and start filming. Pack your equipment, and check that everyone involved knows when and where you're filming. Choose one of these to turn your hard work into a five-minute movie.</v>
      </c>
    </row>
    <row r="20" spans="2:25" x14ac:dyDescent="0.2">
      <c r="B20" s="127"/>
      <c r="C20" s="217" t="s">
        <v>623</v>
      </c>
      <c r="D20" s="9"/>
      <c r="E20" s="9"/>
      <c r="F20" s="9"/>
      <c r="G20" s="9"/>
      <c r="H20" s="9"/>
      <c r="I20" s="9"/>
      <c r="J20" s="9"/>
      <c r="K20" s="9"/>
      <c r="L20" s="9"/>
      <c r="M20" s="9"/>
      <c r="N20" s="9"/>
      <c r="O20" s="9"/>
      <c r="P20" s="9"/>
      <c r="Q20" s="9"/>
      <c r="R20" s="9"/>
      <c r="S20" s="9"/>
      <c r="T20" s="9"/>
      <c r="U20" s="9"/>
      <c r="V20" s="9"/>
      <c r="W20" s="9"/>
      <c r="Y20" s="2" t="str">
        <f t="shared" si="0"/>
        <v>Work solo. Keep it simple and use a basic camera to capture your subject.</v>
      </c>
    </row>
    <row r="21" spans="2:25" x14ac:dyDescent="0.2">
      <c r="B21" s="127"/>
      <c r="C21" s="217" t="s">
        <v>624</v>
      </c>
      <c r="D21" s="138"/>
      <c r="E21" s="9"/>
      <c r="F21" s="9"/>
      <c r="G21" s="9"/>
      <c r="H21" s="9"/>
      <c r="I21" s="9"/>
      <c r="J21" s="9"/>
      <c r="K21" s="9"/>
      <c r="L21" s="9"/>
      <c r="M21" s="9"/>
      <c r="N21" s="9"/>
      <c r="O21" s="9"/>
      <c r="P21" s="9"/>
      <c r="Q21" s="9"/>
      <c r="R21" s="9"/>
      <c r="S21" s="9"/>
      <c r="T21" s="9"/>
      <c r="U21" s="9"/>
      <c r="V21" s="9"/>
      <c r="W21" s="9"/>
      <c r="Y21" s="2" t="str">
        <f t="shared" si="0"/>
        <v>Work with friends. It can be helpful to have others to set up shots and divide up the work.</v>
      </c>
    </row>
    <row r="22" spans="2:25" x14ac:dyDescent="0.2">
      <c r="B22" s="127"/>
      <c r="C22" s="217" t="s">
        <v>625</v>
      </c>
      <c r="D22" s="138"/>
      <c r="E22" s="9"/>
      <c r="F22" s="9"/>
      <c r="G22" s="9"/>
      <c r="H22" s="9"/>
      <c r="I22" s="9"/>
      <c r="J22" s="9"/>
      <c r="K22" s="9"/>
      <c r="L22" s="9"/>
      <c r="M22" s="9"/>
      <c r="N22" s="9"/>
      <c r="O22" s="9"/>
      <c r="P22" s="9"/>
      <c r="Q22" s="9"/>
      <c r="R22" s="9"/>
      <c r="S22" s="9"/>
      <c r="T22" s="9"/>
      <c r="U22" s="9"/>
      <c r="V22" s="9"/>
      <c r="W22" s="9"/>
      <c r="Y22" s="2" t="str">
        <f t="shared" si="0"/>
        <v>Work with a mentor. If you're planning on using some advanced techniques, an experienced filmmaker can help you take your movie to the next level.</v>
      </c>
    </row>
    <row r="23" spans="2:25" x14ac:dyDescent="0.2">
      <c r="B23" s="2">
        <v>5</v>
      </c>
      <c r="C23" s="393" t="s">
        <v>626</v>
      </c>
      <c r="D23" s="126" t="str">
        <f>IF(COUNTIF(D20:D22,"A")&gt;=1,"C",IF(COUNTIF(D20:D22,"A")&gt;0,"P"," "))</f>
        <v xml:space="preserve"> </v>
      </c>
      <c r="E23" s="126" t="str">
        <f t="shared" ref="E23:R23" si="7">IF(COUNTIF(E20:E22,"A")&gt;=1,"C",IF(COUNTIF(E20:E22,"A")&gt;0,"P"," "))</f>
        <v xml:space="preserve"> </v>
      </c>
      <c r="F23" s="126" t="str">
        <f t="shared" si="7"/>
        <v xml:space="preserve"> </v>
      </c>
      <c r="G23" s="126" t="str">
        <f t="shared" si="7"/>
        <v xml:space="preserve"> </v>
      </c>
      <c r="H23" s="126" t="str">
        <f t="shared" si="7"/>
        <v xml:space="preserve"> </v>
      </c>
      <c r="I23" s="126" t="str">
        <f t="shared" si="7"/>
        <v xml:space="preserve"> </v>
      </c>
      <c r="J23" s="126" t="str">
        <f t="shared" si="7"/>
        <v xml:space="preserve"> </v>
      </c>
      <c r="K23" s="126" t="str">
        <f t="shared" si="7"/>
        <v xml:space="preserve"> </v>
      </c>
      <c r="L23" s="126" t="str">
        <f t="shared" si="7"/>
        <v xml:space="preserve"> </v>
      </c>
      <c r="M23" s="126" t="str">
        <f t="shared" si="7"/>
        <v xml:space="preserve"> </v>
      </c>
      <c r="N23" s="126" t="str">
        <f t="shared" si="7"/>
        <v xml:space="preserve"> </v>
      </c>
      <c r="O23" s="126" t="str">
        <f t="shared" si="7"/>
        <v xml:space="preserve"> </v>
      </c>
      <c r="P23" s="126" t="str">
        <f t="shared" si="7"/>
        <v xml:space="preserve"> </v>
      </c>
      <c r="Q23" s="126" t="str">
        <f t="shared" si="7"/>
        <v xml:space="preserve"> </v>
      </c>
      <c r="R23" s="126" t="str">
        <f t="shared" si="7"/>
        <v xml:space="preserve"> </v>
      </c>
      <c r="S23" s="126" t="str">
        <f t="shared" ref="S23:W23" si="8">IF(COUNTIF(S20:S22,"A")&gt;=1,"C",IF(COUNTIF(S20:S22,"A")&gt;0,"P"," "))</f>
        <v xml:space="preserve"> </v>
      </c>
      <c r="T23" s="126" t="str">
        <f t="shared" si="8"/>
        <v xml:space="preserve"> </v>
      </c>
      <c r="U23" s="126" t="str">
        <f t="shared" si="8"/>
        <v xml:space="preserve"> </v>
      </c>
      <c r="V23" s="126" t="str">
        <f t="shared" si="8"/>
        <v xml:space="preserve"> </v>
      </c>
      <c r="W23" s="126" t="str">
        <f t="shared" si="8"/>
        <v xml:space="preserve"> </v>
      </c>
      <c r="Y23" s="2" t="str">
        <f t="shared" si="0"/>
        <v>Pulling together your movie can be as simple as clicking and dragging your film clips with a basic digital editing program. From there, choose at least one advanced feature to add to your finished product. Then show your movie to an audience!</v>
      </c>
    </row>
    <row r="24" spans="2:25" x14ac:dyDescent="0.2">
      <c r="B24" s="127"/>
      <c r="C24" s="217" t="s">
        <v>627</v>
      </c>
      <c r="D24" s="9"/>
      <c r="E24" s="9"/>
      <c r="F24" s="9"/>
      <c r="G24" s="9"/>
      <c r="H24" s="9"/>
      <c r="I24" s="9"/>
      <c r="J24" s="9"/>
      <c r="K24" s="9"/>
      <c r="L24" s="9"/>
      <c r="M24" s="9"/>
      <c r="N24" s="9"/>
      <c r="O24" s="9"/>
      <c r="P24" s="9"/>
      <c r="Q24" s="9"/>
      <c r="R24" s="9"/>
      <c r="S24" s="9"/>
      <c r="T24" s="9"/>
      <c r="U24" s="9"/>
      <c r="V24" s="9"/>
      <c r="W24" s="9"/>
      <c r="Y24" s="2" t="str">
        <f t="shared" si="0"/>
        <v>Add a sound track. Rare is the movie or even TV show that doesn't include music in the background. Add music to your movie for extra suspense or drama.</v>
      </c>
    </row>
    <row r="25" spans="2:25" x14ac:dyDescent="0.2">
      <c r="B25" s="127"/>
      <c r="C25" s="217" t="s">
        <v>628</v>
      </c>
      <c r="D25" s="138"/>
      <c r="E25" s="9"/>
      <c r="F25" s="9"/>
      <c r="G25" s="9"/>
      <c r="H25" s="9"/>
      <c r="I25" s="9"/>
      <c r="J25" s="9"/>
      <c r="K25" s="9"/>
      <c r="L25" s="9"/>
      <c r="M25" s="9"/>
      <c r="N25" s="9"/>
      <c r="O25" s="9"/>
      <c r="P25" s="9"/>
      <c r="Q25" s="9"/>
      <c r="R25" s="9"/>
      <c r="S25" s="9"/>
      <c r="T25" s="9"/>
      <c r="U25" s="9"/>
      <c r="V25" s="9"/>
      <c r="W25" s="9"/>
      <c r="Y25" s="2" t="str">
        <f t="shared" si="0"/>
        <v>Add a title and credits. Most digital-movie editing programs will let you add a title screen, as well as credits at the start and end of your movie. This will allow you to give thanks to anyone who helped you.</v>
      </c>
    </row>
    <row r="26" spans="2:25" x14ac:dyDescent="0.2">
      <c r="B26" s="127"/>
      <c r="C26" s="217" t="s">
        <v>629</v>
      </c>
      <c r="D26" s="9"/>
      <c r="E26" s="9"/>
      <c r="F26" s="9"/>
      <c r="G26" s="9"/>
      <c r="H26" s="9"/>
      <c r="I26" s="9"/>
      <c r="J26" s="9"/>
      <c r="K26" s="9"/>
      <c r="L26" s="9"/>
      <c r="M26" s="9"/>
      <c r="N26" s="9"/>
      <c r="O26" s="9"/>
      <c r="P26" s="9"/>
      <c r="Q26" s="9"/>
      <c r="R26" s="9"/>
      <c r="S26" s="9"/>
      <c r="T26" s="9"/>
      <c r="U26" s="9"/>
      <c r="V26" s="9"/>
      <c r="W26" s="9"/>
      <c r="Y26" s="2" t="str">
        <f t="shared" si="0"/>
        <v>Add transitions. Also called a "wipe," a transition is a neat effect that can smooth your cuts from one scene to the next.</v>
      </c>
    </row>
    <row r="27" spans="2:25" ht="1.5" customHeight="1" thickBot="1" x14ac:dyDescent="0.25">
      <c r="D27" s="126" t="str">
        <f>IF(COUNTIF(D24:D26,"A")&gt;=1,"C",IF(COUNTIF(D24:D26,"A")&gt;0,"P"," "))</f>
        <v xml:space="preserve"> </v>
      </c>
      <c r="E27" s="126" t="str">
        <f t="shared" ref="E27:R27" si="9">IF(COUNTIF(E24:E26,"A")&gt;=1,"C",IF(COUNTIF(E24:E26,"A")&gt;0,"P"," "))</f>
        <v xml:space="preserve"> </v>
      </c>
      <c r="F27" s="126" t="str">
        <f t="shared" si="9"/>
        <v xml:space="preserve"> </v>
      </c>
      <c r="G27" s="126" t="str">
        <f t="shared" si="9"/>
        <v xml:space="preserve"> </v>
      </c>
      <c r="H27" s="126" t="str">
        <f t="shared" si="9"/>
        <v xml:space="preserve"> </v>
      </c>
      <c r="I27" s="126" t="str">
        <f t="shared" si="9"/>
        <v xml:space="preserve"> </v>
      </c>
      <c r="J27" s="126" t="str">
        <f t="shared" si="9"/>
        <v xml:space="preserve"> </v>
      </c>
      <c r="K27" s="126" t="str">
        <f t="shared" si="9"/>
        <v xml:space="preserve"> </v>
      </c>
      <c r="L27" s="126" t="str">
        <f t="shared" si="9"/>
        <v xml:space="preserve"> </v>
      </c>
      <c r="M27" s="126" t="str">
        <f t="shared" si="9"/>
        <v xml:space="preserve"> </v>
      </c>
      <c r="N27" s="126" t="str">
        <f t="shared" si="9"/>
        <v xml:space="preserve"> </v>
      </c>
      <c r="O27" s="126" t="str">
        <f t="shared" si="9"/>
        <v xml:space="preserve"> </v>
      </c>
      <c r="P27" s="126" t="str">
        <f t="shared" si="9"/>
        <v xml:space="preserve"> </v>
      </c>
      <c r="Q27" s="126" t="str">
        <f t="shared" si="9"/>
        <v xml:space="preserve"> </v>
      </c>
      <c r="R27" s="126" t="str">
        <f t="shared" si="9"/>
        <v xml:space="preserve"> </v>
      </c>
      <c r="S27" s="126" t="str">
        <f t="shared" ref="S27:W27" si="10">IF(COUNTIF(S24:S26,"A")&gt;=1,"C",IF(COUNTIF(S24:S26,"A")&gt;0,"P"," "))</f>
        <v xml:space="preserve"> </v>
      </c>
      <c r="T27" s="126" t="str">
        <f t="shared" si="10"/>
        <v xml:space="preserve"> </v>
      </c>
      <c r="U27" s="126" t="str">
        <f t="shared" si="10"/>
        <v xml:space="preserve"> </v>
      </c>
      <c r="V27" s="126" t="str">
        <f t="shared" si="10"/>
        <v xml:space="preserve"> </v>
      </c>
      <c r="W27" s="126" t="str">
        <f t="shared" si="10"/>
        <v xml:space="preserve"> </v>
      </c>
      <c r="Y27" s="2" t="str">
        <f t="shared" si="0"/>
        <v/>
      </c>
    </row>
    <row r="28" spans="2:25" ht="13.5" thickBot="1" x14ac:dyDescent="0.25">
      <c r="C28" s="73" t="s">
        <v>30</v>
      </c>
      <c r="D28" s="94" t="str">
        <f>IF(COUNTIF(D11:D27,"C")&gt;4,"C",IF(COUNTIF(D11:D27,"C")&gt;0,"P"," "))</f>
        <v xml:space="preserve"> </v>
      </c>
      <c r="E28" s="94" t="str">
        <f t="shared" ref="E28:R28" si="11">IF(COUNTIF(E11:E27,"C")&gt;4,"C",IF(COUNTIF(E11:E27,"C")&gt;0,"P"," "))</f>
        <v xml:space="preserve"> </v>
      </c>
      <c r="F28" s="94" t="str">
        <f t="shared" si="11"/>
        <v xml:space="preserve"> </v>
      </c>
      <c r="G28" s="94" t="str">
        <f t="shared" si="11"/>
        <v xml:space="preserve"> </v>
      </c>
      <c r="H28" s="94" t="str">
        <f t="shared" si="11"/>
        <v xml:space="preserve"> </v>
      </c>
      <c r="I28" s="94" t="str">
        <f t="shared" si="11"/>
        <v xml:space="preserve"> </v>
      </c>
      <c r="J28" s="94" t="str">
        <f t="shared" si="11"/>
        <v xml:space="preserve"> </v>
      </c>
      <c r="K28" s="94" t="str">
        <f t="shared" si="11"/>
        <v xml:space="preserve"> </v>
      </c>
      <c r="L28" s="94" t="str">
        <f t="shared" si="11"/>
        <v xml:space="preserve"> </v>
      </c>
      <c r="M28" s="94" t="str">
        <f t="shared" si="11"/>
        <v xml:space="preserve"> </v>
      </c>
      <c r="N28" s="94" t="str">
        <f t="shared" si="11"/>
        <v xml:space="preserve"> </v>
      </c>
      <c r="O28" s="94" t="str">
        <f t="shared" si="11"/>
        <v xml:space="preserve"> </v>
      </c>
      <c r="P28" s="94" t="str">
        <f t="shared" si="11"/>
        <v xml:space="preserve"> </v>
      </c>
      <c r="Q28" s="94" t="str">
        <f t="shared" si="11"/>
        <v xml:space="preserve"> </v>
      </c>
      <c r="R28" s="94" t="str">
        <f t="shared" si="11"/>
        <v xml:space="preserve"> </v>
      </c>
      <c r="S28" s="94" t="str">
        <f t="shared" ref="S28:W28" si="12">IF(COUNTIF(S11:S27,"C")&gt;4,"C",IF(COUNTIF(S11:S27,"C")&gt;0,"P"," "))</f>
        <v xml:space="preserve"> </v>
      </c>
      <c r="T28" s="94" t="str">
        <f t="shared" si="12"/>
        <v xml:space="preserve"> </v>
      </c>
      <c r="U28" s="94" t="str">
        <f t="shared" si="12"/>
        <v xml:space="preserve"> </v>
      </c>
      <c r="V28" s="94" t="str">
        <f t="shared" si="12"/>
        <v xml:space="preserve"> </v>
      </c>
      <c r="W28" s="94" t="str">
        <f t="shared" si="12"/>
        <v xml:space="preserve"> </v>
      </c>
      <c r="Y28" s="2" t="str">
        <f t="shared" si="0"/>
        <v/>
      </c>
    </row>
    <row r="29" spans="2:25" ht="15" x14ac:dyDescent="0.25">
      <c r="B29" s="124" t="s">
        <v>251</v>
      </c>
      <c r="Y29" s="2" t="str">
        <f t="shared" si="0"/>
        <v/>
      </c>
    </row>
    <row r="30" spans="2:25" x14ac:dyDescent="0.2">
      <c r="B30" s="2">
        <v>1</v>
      </c>
      <c r="C30" s="389" t="s">
        <v>630</v>
      </c>
      <c r="Y30" s="2" t="str">
        <f t="shared" si="0"/>
        <v>Know how good nutrition helps your body stay healthy. Your body is a complex, amazing machine. Are you giving it the right kind of fuel? Set habits now that will keep your body at its peak performance all your life. First, take a look at the good and great, the bad and really bad in your current eating habits.</v>
      </c>
    </row>
    <row r="31" spans="2:25" x14ac:dyDescent="0.2">
      <c r="B31" s="125"/>
      <c r="C31" s="217" t="s">
        <v>631</v>
      </c>
      <c r="D31" s="9"/>
      <c r="E31" s="9"/>
      <c r="F31" s="9"/>
      <c r="G31" s="9"/>
      <c r="H31" s="9"/>
      <c r="I31" s="9"/>
      <c r="J31" s="9"/>
      <c r="K31" s="9"/>
      <c r="L31" s="9"/>
      <c r="M31" s="9"/>
      <c r="N31" s="9"/>
      <c r="O31" s="9"/>
      <c r="P31" s="9"/>
      <c r="Q31" s="9"/>
      <c r="R31" s="9"/>
      <c r="S31" s="9"/>
      <c r="T31" s="9"/>
      <c r="U31" s="9"/>
      <c r="V31" s="9"/>
      <c r="W31" s="9"/>
      <c r="Y31" s="2" t="str">
        <f t="shared" si="0"/>
        <v>Eat by color! Use the food pyramid's color groups to track how many servings of each color you're eating. Try this for two weeks and see if you can make the second week healthier than the first.
FOR MORE FUN: Create a colors quiz and give it to five friends to help them choose a healthy variety of foods, too.</v>
      </c>
    </row>
    <row r="32" spans="2:25" x14ac:dyDescent="0.2">
      <c r="B32" s="125"/>
      <c r="C32" s="217" t="s">
        <v>632</v>
      </c>
      <c r="D32" s="9"/>
      <c r="E32" s="9"/>
      <c r="F32" s="9"/>
      <c r="G32" s="9"/>
      <c r="H32" s="9"/>
      <c r="I32" s="9"/>
      <c r="J32" s="9"/>
      <c r="K32" s="9"/>
      <c r="L32" s="9"/>
      <c r="M32" s="9"/>
      <c r="N32" s="9"/>
      <c r="O32" s="9"/>
      <c r="P32" s="9"/>
      <c r="Q32" s="9"/>
      <c r="R32" s="9"/>
      <c r="S32" s="9"/>
      <c r="T32" s="9"/>
      <c r="U32" s="9"/>
      <c r="V32" s="9"/>
      <c r="W32" s="9"/>
      <c r="Y32" s="2" t="str">
        <f t="shared" si="0"/>
        <v>Have a food-log challenge with friends. Make an exact and honest list of everything (everything!) you eat for a week. Swap your list with a friend and analyze each other's choices. Decide on two changes you can make that will result in healthier eating habits, and put them in action for the next week.</v>
      </c>
    </row>
    <row r="33" spans="2:25" x14ac:dyDescent="0.2">
      <c r="B33" s="125"/>
      <c r="C33" s="217" t="s">
        <v>633</v>
      </c>
      <c r="D33" s="9"/>
      <c r="E33" s="9"/>
      <c r="F33" s="9"/>
      <c r="G33" s="9"/>
      <c r="H33" s="9"/>
      <c r="I33" s="9"/>
      <c r="J33" s="9"/>
      <c r="K33" s="9"/>
      <c r="L33" s="9"/>
      <c r="M33" s="9"/>
      <c r="N33" s="9"/>
      <c r="O33" s="9"/>
      <c r="P33" s="9"/>
      <c r="Q33" s="9"/>
      <c r="R33" s="9"/>
      <c r="S33" s="9"/>
      <c r="T33" s="9"/>
      <c r="U33" s="9"/>
      <c r="V33" s="9"/>
      <c r="W33" s="9"/>
      <c r="Y33" s="2" t="str">
        <f t="shared" si="0"/>
        <v>Make your own food pyramid. Trace the FDA pyramid. Then head to your fridge and pantry, and draw what's in them onto your pyramid. The foods from your house might look different from the pictures on the pyramid, but the FDA guidelines can still help if you know where your foods fit in. Share your pyramid with Cadette friends and work together to write a week's worth of healthy meals from your pyramids.</v>
      </c>
    </row>
    <row r="34" spans="2:25" x14ac:dyDescent="0.2">
      <c r="B34" s="2">
        <v>2</v>
      </c>
      <c r="C34" s="393" t="s">
        <v>634</v>
      </c>
      <c r="D34" s="126" t="str">
        <f>IF(COUNTIF(D31:D33,"A")&gt;=1,"C",IF(COUNTIF(D31:D33,"A")&gt;0,"P"," "))</f>
        <v xml:space="preserve"> </v>
      </c>
      <c r="E34" s="126" t="str">
        <f t="shared" ref="E34:R34" si="13">IF(COUNTIF(E31:E33,"A")&gt;=1,"C",IF(COUNTIF(E31:E33,"A")&gt;0,"P"," "))</f>
        <v xml:space="preserve"> </v>
      </c>
      <c r="F34" s="126" t="str">
        <f t="shared" si="13"/>
        <v xml:space="preserve"> </v>
      </c>
      <c r="G34" s="126" t="str">
        <f t="shared" si="13"/>
        <v xml:space="preserve"> </v>
      </c>
      <c r="H34" s="126" t="str">
        <f t="shared" si="13"/>
        <v xml:space="preserve"> </v>
      </c>
      <c r="I34" s="126" t="str">
        <f t="shared" si="13"/>
        <v xml:space="preserve"> </v>
      </c>
      <c r="J34" s="126" t="str">
        <f t="shared" si="13"/>
        <v xml:space="preserve"> </v>
      </c>
      <c r="K34" s="126" t="str">
        <f t="shared" si="13"/>
        <v xml:space="preserve"> </v>
      </c>
      <c r="L34" s="126" t="str">
        <f t="shared" si="13"/>
        <v xml:space="preserve"> </v>
      </c>
      <c r="M34" s="126" t="str">
        <f t="shared" si="13"/>
        <v xml:space="preserve"> </v>
      </c>
      <c r="N34" s="126" t="str">
        <f t="shared" si="13"/>
        <v xml:space="preserve"> </v>
      </c>
      <c r="O34" s="126" t="str">
        <f t="shared" si="13"/>
        <v xml:space="preserve"> </v>
      </c>
      <c r="P34" s="126" t="str">
        <f t="shared" si="13"/>
        <v xml:space="preserve"> </v>
      </c>
      <c r="Q34" s="126" t="str">
        <f t="shared" si="13"/>
        <v xml:space="preserve"> </v>
      </c>
      <c r="R34" s="126" t="str">
        <f t="shared" si="13"/>
        <v xml:space="preserve"> </v>
      </c>
      <c r="S34" s="126" t="str">
        <f t="shared" ref="S34:W34" si="14">IF(COUNTIF(S31:S33,"A")&gt;=1,"C",IF(COUNTIF(S31:S33,"A")&gt;0,"P"," "))</f>
        <v xml:space="preserve"> </v>
      </c>
      <c r="T34" s="126" t="str">
        <f t="shared" si="14"/>
        <v xml:space="preserve"> </v>
      </c>
      <c r="U34" s="126" t="str">
        <f t="shared" si="14"/>
        <v xml:space="preserve"> </v>
      </c>
      <c r="V34" s="126" t="str">
        <f t="shared" si="14"/>
        <v xml:space="preserve"> </v>
      </c>
      <c r="W34" s="126" t="str">
        <f t="shared" si="14"/>
        <v xml:space="preserve"> </v>
      </c>
      <c r="Y34" s="2" t="str">
        <f t="shared" si="0"/>
        <v>Find out how what you eat affects your skin. Lean protein, complex carbohydrates, whole grains, fruits, and veggies make your skin, hair and nails look better. People used to think chocolate and greasy food caused acne, but research indicates they have little effect on pimple production. However, drinking water is beneficial for skin health, glow, and for reducing acne. Get your skin glowing in this step.</v>
      </c>
    </row>
    <row r="35" spans="2:25" x14ac:dyDescent="0.2">
      <c r="B35" s="127"/>
      <c r="C35" s="217" t="s">
        <v>635</v>
      </c>
      <c r="D35" s="9"/>
      <c r="E35" s="9"/>
      <c r="F35" s="9"/>
      <c r="G35" s="9"/>
      <c r="H35" s="9"/>
      <c r="I35" s="9"/>
      <c r="J35" s="9"/>
      <c r="K35" s="9"/>
      <c r="L35" s="9"/>
      <c r="M35" s="9"/>
      <c r="N35" s="9"/>
      <c r="O35" s="9"/>
      <c r="P35" s="9"/>
      <c r="Q35" s="9"/>
      <c r="R35" s="9"/>
      <c r="S35" s="9"/>
      <c r="T35" s="9"/>
      <c r="U35" s="9"/>
      <c r="V35" s="9"/>
      <c r="W35" s="9"/>
      <c r="Y35" s="2" t="str">
        <f t="shared" si="0"/>
        <v>Get enough water. Scientists used to think that everyone needed to drink eight glasses of water a day, but most researchers now think that number is too high. Find out the best amount of water for your age and activity level, and come up with three clever ways to get enough water every day. You might program your computer or phone to make a gurgling noise for an alarm, or place a glass pitcher with beautiful lemon slices on your desk. Practice for a week-and see if you can get others to join in!</v>
      </c>
    </row>
    <row r="36" spans="2:25" x14ac:dyDescent="0.2">
      <c r="B36" s="127"/>
      <c r="C36" s="217" t="s">
        <v>636</v>
      </c>
      <c r="D36" s="9"/>
      <c r="E36" s="9"/>
      <c r="F36" s="9"/>
      <c r="G36" s="9"/>
      <c r="H36" s="9"/>
      <c r="I36" s="9"/>
      <c r="J36" s="9"/>
      <c r="K36" s="9"/>
      <c r="L36" s="9"/>
      <c r="M36" s="9"/>
      <c r="N36" s="9"/>
      <c r="O36" s="9"/>
      <c r="P36" s="9"/>
      <c r="Q36" s="9"/>
      <c r="R36" s="9"/>
      <c r="S36" s="9"/>
      <c r="T36" s="9"/>
      <c r="U36" s="9"/>
      <c r="V36" s="9"/>
      <c r="W36" s="9"/>
      <c r="Y36" s="2" t="str">
        <f t="shared" si="0"/>
        <v>Make a Top 10 list of antioxidant-rich foods. Come up with a way to work at least four into your regular diet.</v>
      </c>
    </row>
    <row r="37" spans="2:25" x14ac:dyDescent="0.2">
      <c r="B37" s="127"/>
      <c r="C37" s="217" t="s">
        <v>637</v>
      </c>
      <c r="D37" s="9"/>
      <c r="E37" s="9"/>
      <c r="F37" s="9"/>
      <c r="G37" s="9"/>
      <c r="H37" s="9"/>
      <c r="I37" s="9"/>
      <c r="J37" s="9"/>
      <c r="K37" s="9"/>
      <c r="L37" s="9"/>
      <c r="M37" s="9"/>
      <c r="N37" s="9"/>
      <c r="O37" s="9"/>
      <c r="P37" s="9"/>
      <c r="Q37" s="9"/>
      <c r="R37" s="9"/>
      <c r="S37" s="9"/>
      <c r="T37" s="9"/>
      <c r="U37" s="9"/>
      <c r="V37" s="9"/>
      <c r="W37" s="9"/>
      <c r="Y37" s="2" t="str">
        <f t="shared" si="0"/>
        <v>Do a grocery-store scavenger hunt. Find foods that contain selenium, essential fatty acids, healthy oils, and/or vitamin A - all things that are thought to improve skin health. Choose three of these foods to work into your meal routine.</v>
      </c>
    </row>
    <row r="38" spans="2:25" x14ac:dyDescent="0.2">
      <c r="B38" s="2">
        <v>3</v>
      </c>
      <c r="C38" s="373" t="s">
        <v>638</v>
      </c>
      <c r="D38" s="126" t="str">
        <f>IF(COUNTIF(D35:D37,"A")&gt;=1,"C",IF(COUNTIF(D35:D37,"A")&gt;0,"P"," "))</f>
        <v xml:space="preserve"> </v>
      </c>
      <c r="E38" s="126" t="str">
        <f t="shared" ref="E38:R38" si="15">IF(COUNTIF(E35:E37,"A")&gt;=1,"C",IF(COUNTIF(E35:E37,"A")&gt;0,"P"," "))</f>
        <v xml:space="preserve"> </v>
      </c>
      <c r="F38" s="126" t="str">
        <f t="shared" si="15"/>
        <v xml:space="preserve"> </v>
      </c>
      <c r="G38" s="126" t="str">
        <f t="shared" si="15"/>
        <v xml:space="preserve"> </v>
      </c>
      <c r="H38" s="126" t="str">
        <f t="shared" si="15"/>
        <v xml:space="preserve"> </v>
      </c>
      <c r="I38" s="126" t="str">
        <f t="shared" si="15"/>
        <v xml:space="preserve"> </v>
      </c>
      <c r="J38" s="126" t="str">
        <f t="shared" si="15"/>
        <v xml:space="preserve"> </v>
      </c>
      <c r="K38" s="126" t="str">
        <f t="shared" si="15"/>
        <v xml:space="preserve"> </v>
      </c>
      <c r="L38" s="126" t="str">
        <f t="shared" si="15"/>
        <v xml:space="preserve"> </v>
      </c>
      <c r="M38" s="126" t="str">
        <f t="shared" si="15"/>
        <v xml:space="preserve"> </v>
      </c>
      <c r="N38" s="126" t="str">
        <f t="shared" si="15"/>
        <v xml:space="preserve"> </v>
      </c>
      <c r="O38" s="126" t="str">
        <f t="shared" si="15"/>
        <v xml:space="preserve"> </v>
      </c>
      <c r="P38" s="126" t="str">
        <f t="shared" si="15"/>
        <v xml:space="preserve"> </v>
      </c>
      <c r="Q38" s="126" t="str">
        <f t="shared" si="15"/>
        <v xml:space="preserve"> </v>
      </c>
      <c r="R38" s="126" t="str">
        <f t="shared" si="15"/>
        <v xml:space="preserve"> </v>
      </c>
      <c r="S38" s="126" t="str">
        <f t="shared" ref="S38:W38" si="16">IF(COUNTIF(S35:S37,"A")&gt;=1,"C",IF(COUNTIF(S35:S37,"A")&gt;0,"P"," "))</f>
        <v xml:space="preserve"> </v>
      </c>
      <c r="T38" s="126" t="str">
        <f t="shared" si="16"/>
        <v xml:space="preserve"> </v>
      </c>
      <c r="U38" s="126" t="str">
        <f t="shared" si="16"/>
        <v xml:space="preserve"> </v>
      </c>
      <c r="V38" s="126" t="str">
        <f t="shared" si="16"/>
        <v xml:space="preserve"> </v>
      </c>
      <c r="W38" s="126" t="str">
        <f t="shared" si="16"/>
        <v xml:space="preserve"> </v>
      </c>
      <c r="Y38" s="2" t="str">
        <f t="shared" si="0"/>
        <v>Explore how your diet affects your stress level. Caffeine and sugar affect mood swings, fatigue, and your ability to concentrate. When your levels of cortisol (also known as the stress hormone) go up, so do your cravings for fat, sugar, and salt-what a cycle! Take a look into the science behind eating and stress.</v>
      </c>
    </row>
    <row r="39" spans="2:25" x14ac:dyDescent="0.2">
      <c r="B39" s="127"/>
      <c r="C39" s="217" t="s">
        <v>639</v>
      </c>
      <c r="D39" s="9"/>
      <c r="E39" s="9"/>
      <c r="F39" s="9"/>
      <c r="G39" s="9"/>
      <c r="H39" s="9"/>
      <c r="I39" s="9"/>
      <c r="J39" s="9"/>
      <c r="K39" s="9"/>
      <c r="L39" s="9"/>
      <c r="M39" s="9"/>
      <c r="N39" s="9"/>
      <c r="O39" s="9"/>
      <c r="P39" s="9"/>
      <c r="Q39" s="9"/>
      <c r="R39" s="9"/>
      <c r="S39" s="9"/>
      <c r="T39" s="9"/>
      <c r="U39" s="9"/>
      <c r="V39" s="9"/>
      <c r="W39" s="9"/>
      <c r="Y39" s="2" t="str">
        <f t="shared" si="0"/>
        <v>Food makeovers. Find three foods you eat that are high in sugar, fat, or salt, and make a healthier choice, either by substituting another food altogether or by creating new recipes that use healthier ingredients. Food magazines and websites are full of fun tricks for this.
FOR MORE FUN: Make up cards with your most successful recipes and give them to friends and family-or post them on a family, Girl Scout, or personal blog.</v>
      </c>
    </row>
    <row r="40" spans="2:25" x14ac:dyDescent="0.2">
      <c r="B40" s="127"/>
      <c r="C40" s="217" t="s">
        <v>640</v>
      </c>
      <c r="D40" s="9"/>
      <c r="E40" s="9"/>
      <c r="F40" s="9"/>
      <c r="G40" s="9"/>
      <c r="H40" s="9"/>
      <c r="I40" s="9"/>
      <c r="J40" s="9"/>
      <c r="K40" s="9"/>
      <c r="L40" s="9"/>
      <c r="M40" s="9"/>
      <c r="N40" s="9"/>
      <c r="O40" s="9"/>
      <c r="P40" s="9"/>
      <c r="Q40" s="9"/>
      <c r="R40" s="9"/>
      <c r="S40" s="9"/>
      <c r="T40" s="9"/>
      <c r="U40" s="9"/>
      <c r="V40" s="9"/>
      <c r="W40" s="9"/>
      <c r="Y40" s="2" t="str">
        <f t="shared" si="0"/>
        <v>Sugar detective. Just because the label doesn't say "sugar" doesn't mean the product isn't full of it. Look up all the names that sugar masquerades under. Then take a trip to the store and find as many items with sugar in disguise as possible.
FOR MORE FUN: Make up a silly song or phrase that will help you cease and desist when you crave sugar.</v>
      </c>
    </row>
    <row r="41" spans="2:25" x14ac:dyDescent="0.2">
      <c r="B41" s="127"/>
      <c r="C41" s="217" t="s">
        <v>641</v>
      </c>
      <c r="D41" s="9"/>
      <c r="E41" s="9"/>
      <c r="F41" s="9"/>
      <c r="G41" s="9"/>
      <c r="H41" s="9"/>
      <c r="I41" s="9"/>
      <c r="J41" s="9"/>
      <c r="K41" s="9"/>
      <c r="L41" s="9"/>
      <c r="M41" s="9"/>
      <c r="N41" s="9"/>
      <c r="O41" s="9"/>
      <c r="P41" s="9"/>
      <c r="Q41" s="9"/>
      <c r="R41" s="9"/>
      <c r="S41" s="9"/>
      <c r="T41" s="9"/>
      <c r="U41" s="9"/>
      <c r="V41" s="9"/>
      <c r="W41" s="9"/>
      <c r="Y41" s="2" t="str">
        <f t="shared" si="0"/>
        <v>Chemical detective. Go online or to a library to research food additives and chemicals that are believed to contribute to anxiety and stress. See how many you can find in the foods you and your family eat. Talk to your family about limiting these foods and finding substitutes for them, and why it's important to your family's health.</v>
      </c>
    </row>
    <row r="42" spans="2:25" x14ac:dyDescent="0.2">
      <c r="B42" s="2">
        <v>4</v>
      </c>
      <c r="C42" s="373" t="s">
        <v>642</v>
      </c>
      <c r="D42" s="126" t="str">
        <f>IF(COUNTIF(D39:D41,"A")&gt;=1,"C",IF(COUNTIF(D39:D41,"A")&gt;0,"P"," "))</f>
        <v xml:space="preserve"> </v>
      </c>
      <c r="E42" s="126" t="str">
        <f t="shared" ref="E42:R42" si="17">IF(COUNTIF(E39:E41,"A")&gt;=1,"C",IF(COUNTIF(E39:E41,"A")&gt;0,"P"," "))</f>
        <v xml:space="preserve"> </v>
      </c>
      <c r="F42" s="126" t="str">
        <f t="shared" si="17"/>
        <v xml:space="preserve"> </v>
      </c>
      <c r="G42" s="126" t="str">
        <f t="shared" si="17"/>
        <v xml:space="preserve"> </v>
      </c>
      <c r="H42" s="126" t="str">
        <f t="shared" si="17"/>
        <v xml:space="preserve"> </v>
      </c>
      <c r="I42" s="126" t="str">
        <f t="shared" si="17"/>
        <v xml:space="preserve"> </v>
      </c>
      <c r="J42" s="126" t="str">
        <f t="shared" si="17"/>
        <v xml:space="preserve"> </v>
      </c>
      <c r="K42" s="126" t="str">
        <f t="shared" si="17"/>
        <v xml:space="preserve"> </v>
      </c>
      <c r="L42" s="126" t="str">
        <f t="shared" si="17"/>
        <v xml:space="preserve"> </v>
      </c>
      <c r="M42" s="126" t="str">
        <f t="shared" si="17"/>
        <v xml:space="preserve"> </v>
      </c>
      <c r="N42" s="126" t="str">
        <f t="shared" si="17"/>
        <v xml:space="preserve"> </v>
      </c>
      <c r="O42" s="126" t="str">
        <f t="shared" si="17"/>
        <v xml:space="preserve"> </v>
      </c>
      <c r="P42" s="126" t="str">
        <f t="shared" si="17"/>
        <v xml:space="preserve"> </v>
      </c>
      <c r="Q42" s="126" t="str">
        <f t="shared" si="17"/>
        <v xml:space="preserve"> </v>
      </c>
      <c r="R42" s="126" t="str">
        <f t="shared" si="17"/>
        <v xml:space="preserve"> </v>
      </c>
      <c r="S42" s="126" t="str">
        <f t="shared" ref="S42:W42" si="18">IF(COUNTIF(S39:S41,"A")&gt;=1,"C",IF(COUNTIF(S39:S41,"A")&gt;0,"P"," "))</f>
        <v xml:space="preserve"> </v>
      </c>
      <c r="T42" s="126" t="str">
        <f t="shared" si="18"/>
        <v xml:space="preserve"> </v>
      </c>
      <c r="U42" s="126" t="str">
        <f t="shared" si="18"/>
        <v xml:space="preserve"> </v>
      </c>
      <c r="V42" s="126" t="str">
        <f t="shared" si="18"/>
        <v xml:space="preserve"> </v>
      </c>
      <c r="W42" s="126" t="str">
        <f t="shared" si="18"/>
        <v xml:space="preserve"> </v>
      </c>
      <c r="Y42" s="2" t="str">
        <f t="shared" si="0"/>
        <v>Investigate how what you eat affects your sleep. Lack of sleep affects your ability to focus, your stress level, your weight…the list goes on and on. And research says that teens and tweens need more sleep than adults do and are more affected by lack of sleep than adults are. Check out how what you eat-and when you eat-can help you get better sleep.</v>
      </c>
    </row>
    <row r="43" spans="2:25" x14ac:dyDescent="0.2">
      <c r="B43" s="127"/>
      <c r="C43" s="217" t="s">
        <v>643</v>
      </c>
      <c r="D43" s="9"/>
      <c r="E43" s="9"/>
      <c r="F43" s="9"/>
      <c r="G43" s="9"/>
      <c r="H43" s="9"/>
      <c r="I43" s="9"/>
      <c r="J43" s="9"/>
      <c r="K43" s="9"/>
      <c r="L43" s="9"/>
      <c r="M43" s="9"/>
      <c r="N43" s="9"/>
      <c r="O43" s="9"/>
      <c r="P43" s="9"/>
      <c r="Q43" s="9"/>
      <c r="R43" s="9"/>
      <c r="S43" s="9"/>
      <c r="T43" s="9"/>
      <c r="U43" s="9"/>
      <c r="V43" s="9"/>
      <c r="W43" s="9"/>
      <c r="Y43" s="2" t="str">
        <f t="shared" si="0"/>
        <v>Make an illustrated chart of snooze/lose foods. These are foods that help you sleep and those that keep you awake. Post it near your bed and keep a journal for a week to see what works for you and what doesn't.
FOR MORE FUN: Track your dreams for the week, too. Are they related to what you've been eating, or how much you sleep?</v>
      </c>
    </row>
    <row r="44" spans="2:25" x14ac:dyDescent="0.2">
      <c r="B44" s="127"/>
      <c r="C44" s="217" t="s">
        <v>644</v>
      </c>
      <c r="D44" s="9"/>
      <c r="E44" s="9"/>
      <c r="F44" s="9"/>
      <c r="G44" s="9"/>
      <c r="H44" s="9"/>
      <c r="I44" s="9"/>
      <c r="J44" s="9"/>
      <c r="K44" s="9"/>
      <c r="L44" s="9"/>
      <c r="M44" s="9"/>
      <c r="N44" s="9"/>
      <c r="O44" s="9"/>
      <c r="P44" s="9"/>
      <c r="Q44" s="9"/>
      <c r="R44" s="9"/>
      <c r="S44" s="9"/>
      <c r="T44" s="9"/>
      <c r="U44" s="9"/>
      <c r="V44" s="9"/>
      <c r="W44" s="9"/>
      <c r="Y44" s="2" t="str">
        <f t="shared" si="0"/>
        <v>Take the two-week test. For two weeks, track the time you eat dinner, what and how much you eat at dinner and before bed, and how easy it is to get to sleep. Keep other variables the same-hit the sack at the same time, and exercise the same amount during the day. Do you notice that caffeine and high-sugar snacks before bed tweak your system?</v>
      </c>
    </row>
    <row r="45" spans="2:25" x14ac:dyDescent="0.2">
      <c r="B45" s="127"/>
      <c r="C45" s="217" t="s">
        <v>645</v>
      </c>
      <c r="D45" s="9"/>
      <c r="E45" s="9"/>
      <c r="F45" s="9"/>
      <c r="G45" s="9"/>
      <c r="H45" s="9"/>
      <c r="I45" s="9"/>
      <c r="J45" s="9"/>
      <c r="K45" s="9"/>
      <c r="L45" s="9"/>
      <c r="M45" s="9"/>
      <c r="N45" s="9"/>
      <c r="O45" s="9"/>
      <c r="P45" s="9"/>
      <c r="Q45" s="9"/>
      <c r="R45" s="9"/>
      <c r="S45" s="9"/>
      <c r="T45" s="9"/>
      <c r="U45" s="9"/>
      <c r="V45" s="9"/>
      <c r="W45" s="9"/>
      <c r="Y45" s="2" t="str">
        <f t="shared" si="0"/>
        <v>REM it up. Look into the importance of rapid eye movement (REM) sleep. Many specialists stress the importance of uninterrupted sleep, which means not drinking after a certain amount of time so you won't have to get up to use the bathroom. Avoid drinking three hours before you got to bed of four nights in a row. Did you sleep better?</v>
      </c>
    </row>
    <row r="46" spans="2:25" x14ac:dyDescent="0.2">
      <c r="B46" s="2">
        <v>5</v>
      </c>
      <c r="C46" s="373" t="s">
        <v>646</v>
      </c>
      <c r="D46" s="126" t="str">
        <f>IF(COUNTIF(D43:D45,"A")&gt;=1,"C",IF(COUNTIF(D43:D45,"A")&gt;0,"P"," "))</f>
        <v xml:space="preserve"> </v>
      </c>
      <c r="E46" s="126" t="str">
        <f t="shared" ref="E46:R46" si="19">IF(COUNTIF(E43:E45,"A")&gt;=1,"C",IF(COUNTIF(E43:E45,"A")&gt;0,"P"," "))</f>
        <v xml:space="preserve"> </v>
      </c>
      <c r="F46" s="126" t="str">
        <f t="shared" si="19"/>
        <v xml:space="preserve"> </v>
      </c>
      <c r="G46" s="126" t="str">
        <f t="shared" si="19"/>
        <v xml:space="preserve"> </v>
      </c>
      <c r="H46" s="126" t="str">
        <f t="shared" si="19"/>
        <v xml:space="preserve"> </v>
      </c>
      <c r="I46" s="126" t="str">
        <f t="shared" si="19"/>
        <v xml:space="preserve"> </v>
      </c>
      <c r="J46" s="126" t="str">
        <f t="shared" si="19"/>
        <v xml:space="preserve"> </v>
      </c>
      <c r="K46" s="126" t="str">
        <f t="shared" si="19"/>
        <v xml:space="preserve"> </v>
      </c>
      <c r="L46" s="126" t="str">
        <f t="shared" si="19"/>
        <v xml:space="preserve"> </v>
      </c>
      <c r="M46" s="126" t="str">
        <f t="shared" si="19"/>
        <v xml:space="preserve"> </v>
      </c>
      <c r="N46" s="126" t="str">
        <f t="shared" si="19"/>
        <v xml:space="preserve"> </v>
      </c>
      <c r="O46" s="126" t="str">
        <f t="shared" si="19"/>
        <v xml:space="preserve"> </v>
      </c>
      <c r="P46" s="126" t="str">
        <f t="shared" si="19"/>
        <v xml:space="preserve"> </v>
      </c>
      <c r="Q46" s="126" t="str">
        <f t="shared" si="19"/>
        <v xml:space="preserve"> </v>
      </c>
      <c r="R46" s="126" t="str">
        <f t="shared" si="19"/>
        <v xml:space="preserve"> </v>
      </c>
      <c r="S46" s="126" t="str">
        <f t="shared" ref="S46:W46" si="20">IF(COUNTIF(S43:S45,"A")&gt;=1,"C",IF(COUNTIF(S43:S45,"A")&gt;0,"P"," "))</f>
        <v xml:space="preserve"> </v>
      </c>
      <c r="T46" s="126" t="str">
        <f t="shared" si="20"/>
        <v xml:space="preserve"> </v>
      </c>
      <c r="U46" s="126" t="str">
        <f t="shared" si="20"/>
        <v xml:space="preserve"> </v>
      </c>
      <c r="V46" s="126" t="str">
        <f t="shared" si="20"/>
        <v xml:space="preserve"> </v>
      </c>
      <c r="W46" s="126" t="str">
        <f t="shared" si="20"/>
        <v xml:space="preserve"> </v>
      </c>
      <c r="Y46" s="2" t="str">
        <f t="shared" si="0"/>
        <v>Look at how your diet affects your energy. Keeping energy up is all about keeping blood sugar steady-not up or down. For some people, eating whole foods and enough fiber and protein at each meal does the trick. For others, eating five or six small meals throughout the day works best.</v>
      </c>
    </row>
    <row r="47" spans="2:25" x14ac:dyDescent="0.2">
      <c r="B47" s="127"/>
      <c r="C47" s="217" t="s">
        <v>647</v>
      </c>
      <c r="D47" s="9"/>
      <c r="E47" s="9"/>
      <c r="F47" s="9"/>
      <c r="G47" s="9"/>
      <c r="H47" s="9"/>
      <c r="I47" s="9"/>
      <c r="J47" s="9"/>
      <c r="K47" s="9"/>
      <c r="L47" s="9"/>
      <c r="M47" s="9"/>
      <c r="N47" s="9"/>
      <c r="O47" s="9"/>
      <c r="P47" s="9"/>
      <c r="Q47" s="9"/>
      <c r="R47" s="9"/>
      <c r="S47" s="9"/>
      <c r="T47" s="9"/>
      <c r="U47" s="9"/>
      <c r="V47" s="9"/>
      <c r="W47" s="9"/>
      <c r="Y47" s="2" t="str">
        <f t="shared" si="0"/>
        <v>Take a poll of friends and family. Ask them five questions about when they feel most energetic and how it seems to relate to what and when they've eaten. Now ask yourself the same questions. What conclusions or advice can you draw?</v>
      </c>
    </row>
    <row r="48" spans="2:25" x14ac:dyDescent="0.2">
      <c r="B48" s="127"/>
      <c r="C48" s="217" t="s">
        <v>648</v>
      </c>
      <c r="D48" s="9"/>
      <c r="E48" s="9"/>
      <c r="F48" s="9"/>
      <c r="G48" s="9"/>
      <c r="H48" s="9"/>
      <c r="I48" s="9"/>
      <c r="J48" s="9"/>
      <c r="K48" s="9"/>
      <c r="L48" s="9"/>
      <c r="M48" s="9"/>
      <c r="N48" s="9"/>
      <c r="O48" s="9"/>
      <c r="P48" s="9"/>
      <c r="Q48" s="9"/>
      <c r="R48" s="9"/>
      <c r="S48" s="9"/>
      <c r="T48" s="9"/>
      <c r="U48" s="9"/>
      <c r="V48" s="9"/>
      <c r="W48" s="9"/>
      <c r="Y48" s="2" t="str">
        <f t="shared" si="0"/>
        <v>Do an exercise/energy experiment. There are times during the day-especially when you exercise-when getting food into your body fast is key. Make a list of 20 healthy foods you can make and eat quickly. Star those that are portable, and keep one or two in your backpack for a week. See which ones make you feel best before, during, and after your workouts!</v>
      </c>
    </row>
    <row r="49" spans="2:25" x14ac:dyDescent="0.2">
      <c r="B49" s="127"/>
      <c r="C49" s="217" t="s">
        <v>649</v>
      </c>
      <c r="D49" s="9"/>
      <c r="E49" s="9"/>
      <c r="F49" s="9"/>
      <c r="G49" s="9"/>
      <c r="H49" s="9"/>
      <c r="I49" s="9"/>
      <c r="J49" s="9"/>
      <c r="K49" s="9"/>
      <c r="L49" s="9"/>
      <c r="M49" s="9"/>
      <c r="N49" s="9"/>
      <c r="O49" s="9"/>
      <c r="P49" s="9"/>
      <c r="Q49" s="9"/>
      <c r="R49" s="9"/>
      <c r="S49" s="9"/>
      <c r="T49" s="9"/>
      <c r="U49" s="9"/>
      <c r="V49" s="9"/>
      <c r="W49" s="9"/>
      <c r="Y49" s="2" t="str">
        <f t="shared" si="0"/>
        <v>Create a chart or blog post. Explain the ways the fiber and vitamins in five different fruits can help you stay energized and why.
FOR MORE FUN: Go apple-or berry-picking and make your chart about what you picked.</v>
      </c>
    </row>
    <row r="50" spans="2:25" ht="1.5" customHeight="1" thickBot="1" x14ac:dyDescent="0.25">
      <c r="D50" s="126" t="str">
        <f>IF(COUNTIF(D47:D49,"A")&gt;=1,"C",IF(COUNTIF(D47:D49,"A")&gt;0,"P"," "))</f>
        <v xml:space="preserve"> </v>
      </c>
      <c r="E50" s="126" t="str">
        <f t="shared" ref="E50:R50" si="21">IF(COUNTIF(E47:E49,"A")&gt;=1,"C",IF(COUNTIF(E47:E49,"A")&gt;0,"P"," "))</f>
        <v xml:space="preserve"> </v>
      </c>
      <c r="F50" s="126" t="str">
        <f t="shared" si="21"/>
        <v xml:space="preserve"> </v>
      </c>
      <c r="G50" s="126" t="str">
        <f t="shared" si="21"/>
        <v xml:space="preserve"> </v>
      </c>
      <c r="H50" s="126" t="str">
        <f t="shared" si="21"/>
        <v xml:space="preserve"> </v>
      </c>
      <c r="I50" s="126" t="str">
        <f t="shared" si="21"/>
        <v xml:space="preserve"> </v>
      </c>
      <c r="J50" s="126" t="str">
        <f t="shared" si="21"/>
        <v xml:space="preserve"> </v>
      </c>
      <c r="K50" s="126" t="str">
        <f t="shared" si="21"/>
        <v xml:space="preserve"> </v>
      </c>
      <c r="L50" s="126" t="str">
        <f t="shared" si="21"/>
        <v xml:space="preserve"> </v>
      </c>
      <c r="M50" s="126" t="str">
        <f t="shared" si="21"/>
        <v xml:space="preserve"> </v>
      </c>
      <c r="N50" s="126" t="str">
        <f t="shared" si="21"/>
        <v xml:space="preserve"> </v>
      </c>
      <c r="O50" s="126" t="str">
        <f t="shared" si="21"/>
        <v xml:space="preserve"> </v>
      </c>
      <c r="P50" s="126" t="str">
        <f t="shared" si="21"/>
        <v xml:space="preserve"> </v>
      </c>
      <c r="Q50" s="126" t="str">
        <f t="shared" si="21"/>
        <v xml:space="preserve"> </v>
      </c>
      <c r="R50" s="126" t="str">
        <f t="shared" si="21"/>
        <v xml:space="preserve"> </v>
      </c>
      <c r="S50" s="126" t="str">
        <f t="shared" ref="S50:W50" si="22">IF(COUNTIF(S47:S49,"A")&gt;=1,"C",IF(COUNTIF(S47:S49,"A")&gt;0,"P"," "))</f>
        <v xml:space="preserve"> </v>
      </c>
      <c r="T50" s="126" t="str">
        <f t="shared" si="22"/>
        <v xml:space="preserve"> </v>
      </c>
      <c r="U50" s="126" t="str">
        <f t="shared" si="22"/>
        <v xml:space="preserve"> </v>
      </c>
      <c r="V50" s="126" t="str">
        <f t="shared" si="22"/>
        <v xml:space="preserve"> </v>
      </c>
      <c r="W50" s="126" t="str">
        <f t="shared" si="22"/>
        <v xml:space="preserve"> </v>
      </c>
      <c r="Y50" s="2" t="str">
        <f t="shared" si="0"/>
        <v/>
      </c>
    </row>
    <row r="51" spans="2:25" ht="13.5" thickBot="1" x14ac:dyDescent="0.25">
      <c r="C51" s="73" t="s">
        <v>30</v>
      </c>
      <c r="D51" s="94" t="str">
        <f>IF(COUNTIF(D34:D50,"C")&gt;4,"C",IF(COUNTIF(D34:D50,"C")&gt;0,"P"," "))</f>
        <v xml:space="preserve"> </v>
      </c>
      <c r="E51" s="94" t="str">
        <f t="shared" ref="E51:R51" si="23">IF(COUNTIF(E34:E50,"C")&gt;4,"C",IF(COUNTIF(E34:E50,"C")&gt;0,"P"," "))</f>
        <v xml:space="preserve"> </v>
      </c>
      <c r="F51" s="94" t="str">
        <f t="shared" si="23"/>
        <v xml:space="preserve"> </v>
      </c>
      <c r="G51" s="94" t="str">
        <f t="shared" si="23"/>
        <v xml:space="preserve"> </v>
      </c>
      <c r="H51" s="94" t="str">
        <f t="shared" si="23"/>
        <v xml:space="preserve"> </v>
      </c>
      <c r="I51" s="94" t="str">
        <f t="shared" si="23"/>
        <v xml:space="preserve"> </v>
      </c>
      <c r="J51" s="94" t="str">
        <f t="shared" si="23"/>
        <v xml:space="preserve"> </v>
      </c>
      <c r="K51" s="94" t="str">
        <f t="shared" si="23"/>
        <v xml:space="preserve"> </v>
      </c>
      <c r="L51" s="94" t="str">
        <f t="shared" si="23"/>
        <v xml:space="preserve"> </v>
      </c>
      <c r="M51" s="94" t="str">
        <f t="shared" si="23"/>
        <v xml:space="preserve"> </v>
      </c>
      <c r="N51" s="94" t="str">
        <f t="shared" si="23"/>
        <v xml:space="preserve"> </v>
      </c>
      <c r="O51" s="94" t="str">
        <f t="shared" si="23"/>
        <v xml:space="preserve"> </v>
      </c>
      <c r="P51" s="94" t="str">
        <f t="shared" si="23"/>
        <v xml:space="preserve"> </v>
      </c>
      <c r="Q51" s="94" t="str">
        <f t="shared" si="23"/>
        <v xml:space="preserve"> </v>
      </c>
      <c r="R51" s="94" t="str">
        <f t="shared" si="23"/>
        <v xml:space="preserve"> </v>
      </c>
      <c r="S51" s="94" t="str">
        <f t="shared" ref="S51:W51" si="24">IF(COUNTIF(S34:S50,"C")&gt;4,"C",IF(COUNTIF(S34:S50,"C")&gt;0,"P"," "))</f>
        <v xml:space="preserve"> </v>
      </c>
      <c r="T51" s="94" t="str">
        <f t="shared" si="24"/>
        <v xml:space="preserve"> </v>
      </c>
      <c r="U51" s="94" t="str">
        <f t="shared" si="24"/>
        <v xml:space="preserve"> </v>
      </c>
      <c r="V51" s="94" t="str">
        <f t="shared" si="24"/>
        <v xml:space="preserve"> </v>
      </c>
      <c r="W51" s="94" t="str">
        <f t="shared" si="24"/>
        <v xml:space="preserve"> </v>
      </c>
      <c r="Y51" s="2" t="str">
        <f t="shared" si="0"/>
        <v/>
      </c>
    </row>
    <row r="52" spans="2:25" ht="15" x14ac:dyDescent="0.25">
      <c r="B52" s="124" t="s">
        <v>252</v>
      </c>
      <c r="Y52" s="2" t="str">
        <f t="shared" si="0"/>
        <v/>
      </c>
    </row>
    <row r="53" spans="2:25" x14ac:dyDescent="0.2">
      <c r="B53" s="2">
        <v>1</v>
      </c>
      <c r="C53" s="389" t="s">
        <v>650</v>
      </c>
      <c r="Y53" s="2" t="str">
        <f t="shared" si="0"/>
        <v>Here's your chance to try performing alone. If you're comfortable reading to friends or family, go for it! If you'd rather build your skills first, deliver one of these pieces in front of a mirror or into a recorder to hear how you sound. (You can see how much you've grown by comparing these practice runs with your final badge performance.)</v>
      </c>
    </row>
    <row r="54" spans="2:25" x14ac:dyDescent="0.2">
      <c r="B54" s="125"/>
      <c r="C54" s="217" t="s">
        <v>651</v>
      </c>
      <c r="D54" s="9"/>
      <c r="E54" s="9"/>
      <c r="F54" s="9"/>
      <c r="G54" s="9"/>
      <c r="H54" s="9"/>
      <c r="I54" s="9"/>
      <c r="J54" s="9"/>
      <c r="K54" s="9"/>
      <c r="L54" s="9"/>
      <c r="M54" s="9"/>
      <c r="N54" s="9"/>
      <c r="O54" s="9"/>
      <c r="P54" s="9"/>
      <c r="Q54" s="9"/>
      <c r="R54" s="9"/>
      <c r="S54" s="9"/>
      <c r="T54" s="9"/>
      <c r="U54" s="9"/>
      <c r="V54" s="9"/>
      <c r="W54" s="9"/>
      <c r="Y54" s="2" t="str">
        <f t="shared" si="0"/>
        <v>Read aloud one monologue from three different plays. A monologue is a long, uninterrupted speech by one actor. Find three plays you like and choose a long part to read.</v>
      </c>
    </row>
    <row r="55" spans="2:25" x14ac:dyDescent="0.2">
      <c r="B55" s="125"/>
      <c r="C55" s="217" t="s">
        <v>652</v>
      </c>
      <c r="D55" s="9"/>
      <c r="E55" s="9"/>
      <c r="F55" s="9"/>
      <c r="G55" s="9"/>
      <c r="H55" s="9"/>
      <c r="I55" s="9"/>
      <c r="J55" s="9"/>
      <c r="K55" s="9"/>
      <c r="L55" s="9"/>
      <c r="M55" s="9"/>
      <c r="N55" s="9"/>
      <c r="O55" s="9"/>
      <c r="P55" s="9"/>
      <c r="Q55" s="9"/>
      <c r="R55" s="9"/>
      <c r="S55" s="9"/>
      <c r="T55" s="9"/>
      <c r="U55" s="9"/>
      <c r="V55" s="9"/>
      <c r="W55" s="9"/>
      <c r="Y55" s="2" t="str">
        <f t="shared" si="0"/>
        <v>Read aloud two political speeches. Perhaps they could be about the same issues but from different viewpoints, or great speeches from history. The American Rhetoric website is a good resource.</v>
      </c>
    </row>
    <row r="56" spans="2:25" x14ac:dyDescent="0.2">
      <c r="B56" s="125"/>
      <c r="C56" s="217" t="s">
        <v>653</v>
      </c>
      <c r="D56" s="9"/>
      <c r="E56" s="9"/>
      <c r="F56" s="9"/>
      <c r="G56" s="9"/>
      <c r="H56" s="9"/>
      <c r="I56" s="9"/>
      <c r="J56" s="9"/>
      <c r="K56" s="9"/>
      <c r="L56" s="9"/>
      <c r="M56" s="9"/>
      <c r="N56" s="9"/>
      <c r="O56" s="9"/>
      <c r="P56" s="9"/>
      <c r="Q56" s="9"/>
      <c r="R56" s="9"/>
      <c r="S56" s="9"/>
      <c r="T56" s="9"/>
      <c r="U56" s="9"/>
      <c r="V56" s="9"/>
      <c r="W56" s="9"/>
      <c r="Y56" s="2" t="str">
        <f t="shared" si="0"/>
        <v>Read aloud three poems or one short story.  You can look for pieces performed at poetry jams or by famous storytellers.</v>
      </c>
    </row>
    <row r="57" spans="2:25" x14ac:dyDescent="0.2">
      <c r="B57" s="2">
        <v>2</v>
      </c>
      <c r="C57" s="373" t="s">
        <v>654</v>
      </c>
      <c r="D57" s="126" t="str">
        <f>IF(COUNTIF(D54:D56,"A")&gt;=1,"C",IF(COUNTIF(D54:D56,"A")&gt;0,"P"," "))</f>
        <v xml:space="preserve"> </v>
      </c>
      <c r="E57" s="126" t="str">
        <f t="shared" ref="E57:R57" si="25">IF(COUNTIF(E54:E56,"A")&gt;=1,"C",IF(COUNTIF(E54:E56,"A")&gt;0,"P"," "))</f>
        <v xml:space="preserve"> </v>
      </c>
      <c r="F57" s="126" t="str">
        <f t="shared" si="25"/>
        <v xml:space="preserve"> </v>
      </c>
      <c r="G57" s="126" t="str">
        <f t="shared" si="25"/>
        <v xml:space="preserve"> </v>
      </c>
      <c r="H57" s="126" t="str">
        <f t="shared" si="25"/>
        <v xml:space="preserve"> </v>
      </c>
      <c r="I57" s="126" t="str">
        <f t="shared" si="25"/>
        <v xml:space="preserve"> </v>
      </c>
      <c r="J57" s="126" t="str">
        <f t="shared" si="25"/>
        <v xml:space="preserve"> </v>
      </c>
      <c r="K57" s="126" t="str">
        <f t="shared" si="25"/>
        <v xml:space="preserve"> </v>
      </c>
      <c r="L57" s="126" t="str">
        <f t="shared" si="25"/>
        <v xml:space="preserve"> </v>
      </c>
      <c r="M57" s="126" t="str">
        <f t="shared" si="25"/>
        <v xml:space="preserve"> </v>
      </c>
      <c r="N57" s="126" t="str">
        <f t="shared" si="25"/>
        <v xml:space="preserve"> </v>
      </c>
      <c r="O57" s="126" t="str">
        <f t="shared" si="25"/>
        <v xml:space="preserve"> </v>
      </c>
      <c r="P57" s="126" t="str">
        <f t="shared" si="25"/>
        <v xml:space="preserve"> </v>
      </c>
      <c r="Q57" s="126" t="str">
        <f t="shared" si="25"/>
        <v xml:space="preserve"> </v>
      </c>
      <c r="R57" s="126" t="str">
        <f t="shared" si="25"/>
        <v xml:space="preserve"> </v>
      </c>
      <c r="S57" s="126" t="str">
        <f t="shared" ref="S57:W57" si="26">IF(COUNTIF(S54:S56,"A")&gt;=1,"C",IF(COUNTIF(S54:S56,"A")&gt;0,"P"," "))</f>
        <v xml:space="preserve"> </v>
      </c>
      <c r="T57" s="126" t="str">
        <f t="shared" si="26"/>
        <v xml:space="preserve"> </v>
      </c>
      <c r="U57" s="126" t="str">
        <f t="shared" si="26"/>
        <v xml:space="preserve"> </v>
      </c>
      <c r="V57" s="126" t="str">
        <f t="shared" si="26"/>
        <v xml:space="preserve"> </v>
      </c>
      <c r="W57" s="126" t="str">
        <f t="shared" si="26"/>
        <v xml:space="preserve"> </v>
      </c>
      <c r="Y57" s="2" t="str">
        <f t="shared" si="0"/>
        <v>Has a friend ever said, "I'm not mad at you," but you didn't believe them? It probably wasn't what they said, but how they said it. Woods are only part of a performance-facial expressions and body movements are just as important. Do at least one of these exercises, focusing on your face and body movements.</v>
      </c>
    </row>
    <row r="58" spans="2:25" x14ac:dyDescent="0.2">
      <c r="B58" s="127"/>
      <c r="C58" s="217" t="s">
        <v>655</v>
      </c>
      <c r="D58" s="9"/>
      <c r="E58" s="9"/>
      <c r="F58" s="9"/>
      <c r="G58" s="9"/>
      <c r="H58" s="9"/>
      <c r="I58" s="9"/>
      <c r="J58" s="9"/>
      <c r="K58" s="9"/>
      <c r="L58" s="9"/>
      <c r="M58" s="9"/>
      <c r="N58" s="9"/>
      <c r="O58" s="9"/>
      <c r="P58" s="9"/>
      <c r="Q58" s="9"/>
      <c r="R58" s="9"/>
      <c r="S58" s="9"/>
      <c r="T58" s="9"/>
      <c r="U58" s="9"/>
      <c r="V58" s="9"/>
      <c r="W58" s="9"/>
      <c r="Y58" s="2" t="str">
        <f t="shared" si="0"/>
        <v>Get a group together and play charades. Take note of the clues you and others give that work and those that don't. During the game, be at least eight different things.</v>
      </c>
    </row>
    <row r="59" spans="2:25" x14ac:dyDescent="0.2">
      <c r="B59" s="127"/>
      <c r="C59" s="217" t="s">
        <v>656</v>
      </c>
      <c r="D59" s="9"/>
      <c r="E59" s="9"/>
      <c r="F59" s="9"/>
      <c r="G59" s="9"/>
      <c r="H59" s="9"/>
      <c r="I59" s="9"/>
      <c r="J59" s="9"/>
      <c r="K59" s="9"/>
      <c r="L59" s="9"/>
      <c r="M59" s="9"/>
      <c r="N59" s="9"/>
      <c r="O59" s="9"/>
      <c r="P59" s="9"/>
      <c r="Q59" s="9"/>
      <c r="R59" s="9"/>
      <c r="S59" s="9"/>
      <c r="T59" s="9"/>
      <c r="U59" s="9"/>
      <c r="V59" s="9"/>
      <c r="W59" s="9"/>
      <c r="Y59" s="2" t="str">
        <f t="shared" si="0"/>
        <v>Videotape yourself miming one animal, one famous person, and one action. Watch it back to see if you were convincing in your role.
FOR MORE FUN: Make this a game to play with others!</v>
      </c>
    </row>
    <row r="60" spans="2:25" x14ac:dyDescent="0.2">
      <c r="B60" s="127"/>
      <c r="C60" s="217" t="s">
        <v>657</v>
      </c>
      <c r="D60" s="9"/>
      <c r="E60" s="9"/>
      <c r="F60" s="9"/>
      <c r="G60" s="9"/>
      <c r="H60" s="9"/>
      <c r="I60" s="9"/>
      <c r="J60" s="9"/>
      <c r="K60" s="9"/>
      <c r="L60" s="9"/>
      <c r="M60" s="9"/>
      <c r="N60" s="9"/>
      <c r="O60" s="9"/>
      <c r="P60" s="9"/>
      <c r="Q60" s="9"/>
      <c r="R60" s="9"/>
      <c r="S60" s="9"/>
      <c r="T60" s="9"/>
      <c r="U60" s="9"/>
      <c r="V60" s="9"/>
      <c r="W60" s="9"/>
      <c r="Y60" s="2" t="str">
        <f t="shared" si="0"/>
        <v>Pretend an item is something else. Do this in a group: pick up a simple prop, such as a wooden spoon, a cardboard box, or a cup, and act as if it's something else. Each time the item is passed to a new person, it becomes a new thing, and the rest of the group guesses what it is. Use at least eight different props.</v>
      </c>
    </row>
    <row r="61" spans="2:25" x14ac:dyDescent="0.2">
      <c r="B61" s="2">
        <v>3</v>
      </c>
      <c r="C61" s="373" t="s">
        <v>658</v>
      </c>
      <c r="D61" s="126" t="str">
        <f>IF(COUNTIF(D58:D60,"A")&gt;=1,"C",IF(COUNTIF(D58:D60,"A")&gt;0,"P"," "))</f>
        <v xml:space="preserve"> </v>
      </c>
      <c r="E61" s="126" t="str">
        <f t="shared" ref="E61:R61" si="27">IF(COUNTIF(E58:E60,"A")&gt;=1,"C",IF(COUNTIF(E58:E60,"A")&gt;0,"P"," "))</f>
        <v xml:space="preserve"> </v>
      </c>
      <c r="F61" s="126" t="str">
        <f t="shared" si="27"/>
        <v xml:space="preserve"> </v>
      </c>
      <c r="G61" s="126" t="str">
        <f t="shared" si="27"/>
        <v xml:space="preserve"> </v>
      </c>
      <c r="H61" s="126" t="str">
        <f t="shared" si="27"/>
        <v xml:space="preserve"> </v>
      </c>
      <c r="I61" s="126" t="str">
        <f t="shared" si="27"/>
        <v xml:space="preserve"> </v>
      </c>
      <c r="J61" s="126" t="str">
        <f t="shared" si="27"/>
        <v xml:space="preserve"> </v>
      </c>
      <c r="K61" s="126" t="str">
        <f t="shared" si="27"/>
        <v xml:space="preserve"> </v>
      </c>
      <c r="L61" s="126" t="str">
        <f t="shared" si="27"/>
        <v xml:space="preserve"> </v>
      </c>
      <c r="M61" s="126" t="str">
        <f t="shared" si="27"/>
        <v xml:space="preserve"> </v>
      </c>
      <c r="N61" s="126" t="str">
        <f t="shared" si="27"/>
        <v xml:space="preserve"> </v>
      </c>
      <c r="O61" s="126" t="str">
        <f t="shared" si="27"/>
        <v xml:space="preserve"> </v>
      </c>
      <c r="P61" s="126" t="str">
        <f t="shared" si="27"/>
        <v xml:space="preserve"> </v>
      </c>
      <c r="Q61" s="126" t="str">
        <f t="shared" si="27"/>
        <v xml:space="preserve"> </v>
      </c>
      <c r="R61" s="126" t="str">
        <f t="shared" si="27"/>
        <v xml:space="preserve"> </v>
      </c>
      <c r="S61" s="126" t="str">
        <f t="shared" ref="S61:W61" si="28">IF(COUNTIF(S58:S60,"A")&gt;=1,"C",IF(COUNTIF(S58:S60,"A")&gt;0,"P"," "))</f>
        <v xml:space="preserve"> </v>
      </c>
      <c r="T61" s="126" t="str">
        <f t="shared" si="28"/>
        <v xml:space="preserve"> </v>
      </c>
      <c r="U61" s="126" t="str">
        <f t="shared" si="28"/>
        <v xml:space="preserve"> </v>
      </c>
      <c r="V61" s="126" t="str">
        <f t="shared" si="28"/>
        <v xml:space="preserve"> </v>
      </c>
      <c r="W61" s="126" t="str">
        <f t="shared" si="28"/>
        <v xml:space="preserve"> </v>
      </c>
      <c r="Y61" s="2" t="str">
        <f t="shared" si="0"/>
        <v>Get into more than the words-consider the emotion you're portraying, the inflection and tone, even the accent you might use. Practice projecting your voice so your audience can hear you clearly. When you do one of these exercises, record it to evaluate on your own, or do it for others and ask for feedback.</v>
      </c>
    </row>
    <row r="62" spans="2:25" x14ac:dyDescent="0.2">
      <c r="B62" s="127"/>
      <c r="C62" s="217" t="s">
        <v>659</v>
      </c>
      <c r="D62" s="9"/>
      <c r="E62" s="9"/>
      <c r="F62" s="9"/>
      <c r="G62" s="9"/>
      <c r="H62" s="9"/>
      <c r="I62" s="9"/>
      <c r="J62" s="9"/>
      <c r="K62" s="9"/>
      <c r="L62" s="9"/>
      <c r="M62" s="9"/>
      <c r="N62" s="9"/>
      <c r="O62" s="9"/>
      <c r="P62" s="9"/>
      <c r="Q62" s="9"/>
      <c r="R62" s="9"/>
      <c r="S62" s="9"/>
      <c r="T62" s="9"/>
      <c r="U62" s="9"/>
      <c r="V62" s="9"/>
      <c r="W62" s="9"/>
      <c r="Y62" s="2" t="str">
        <f t="shared" si="0"/>
        <v>Repeat one word, one sentence, and one passage four times. Try to communicate a different emotion each of the four times you say them-for instance, excited, embarrassed, lonely, and surprised.
FOR MORE FUN: Pick examples that are difficult to say-words like "chiropractor" and "specificity." For sentences, what about tongue twisters? Passages might come from 19th-century political speeches.</v>
      </c>
    </row>
    <row r="63" spans="2:25" x14ac:dyDescent="0.2">
      <c r="B63" s="127"/>
      <c r="C63" s="217" t="s">
        <v>660</v>
      </c>
      <c r="D63" s="9"/>
      <c r="E63" s="9"/>
      <c r="F63" s="9"/>
      <c r="G63" s="9"/>
      <c r="H63" s="9"/>
      <c r="I63" s="9"/>
      <c r="J63" s="9"/>
      <c r="K63" s="9"/>
      <c r="L63" s="9"/>
      <c r="M63" s="9"/>
      <c r="N63" s="9"/>
      <c r="O63" s="9"/>
      <c r="P63" s="9"/>
      <c r="Q63" s="9"/>
      <c r="R63" s="9"/>
      <c r="S63" s="9"/>
      <c r="T63" s="9"/>
      <c r="U63" s="9"/>
      <c r="V63" s="9"/>
      <c r="W63" s="9"/>
      <c r="Y63" s="2" t="str">
        <f t="shared" si="0"/>
        <v>Tell your own story, from birth until now, in 60 seconds. First, tell it as a simple story. Then use your tone and inflection to make it into a drama. Last make it a comedy!</v>
      </c>
    </row>
    <row r="64" spans="2:25" x14ac:dyDescent="0.2">
      <c r="B64" s="127"/>
      <c r="C64" s="217" t="s">
        <v>661</v>
      </c>
      <c r="D64" s="9"/>
      <c r="E64" s="9"/>
      <c r="F64" s="9"/>
      <c r="G64" s="9"/>
      <c r="H64" s="9"/>
      <c r="I64" s="9"/>
      <c r="J64" s="9"/>
      <c r="K64" s="9"/>
      <c r="L64" s="9"/>
      <c r="M64" s="9"/>
      <c r="N64" s="9"/>
      <c r="O64" s="9"/>
      <c r="P64" s="9"/>
      <c r="Q64" s="9"/>
      <c r="R64" s="9"/>
      <c r="S64" s="9"/>
      <c r="T64" s="9"/>
      <c r="U64" s="9"/>
      <c r="V64" s="9"/>
      <c r="W64" s="9"/>
      <c r="Y64" s="2" t="str">
        <f t="shared" si="0"/>
        <v>Practice impressions of three famous people. Choose people you consider interesting. Find movies, interviews, or other media to listen to. Then observe each voice carefully. When does it rise and fall? Is it high and squeaky or low and deep?
FOR MORE FUN: Do the impressions for a group and see who can guess who you are!</v>
      </c>
    </row>
    <row r="65" spans="2:25" x14ac:dyDescent="0.2">
      <c r="B65" s="2">
        <v>4</v>
      </c>
      <c r="C65" s="373" t="s">
        <v>662</v>
      </c>
      <c r="D65" s="126" t="str">
        <f>IF(COUNTIF(D62:D64,"A")&gt;=1,"C",IF(COUNTIF(D62:D64,"A")&gt;0,"P"," "))</f>
        <v xml:space="preserve"> </v>
      </c>
      <c r="E65" s="126" t="str">
        <f t="shared" ref="E65:R65" si="29">IF(COUNTIF(E62:E64,"A")&gt;=1,"C",IF(COUNTIF(E62:E64,"A")&gt;0,"P"," "))</f>
        <v xml:space="preserve"> </v>
      </c>
      <c r="F65" s="126" t="str">
        <f t="shared" si="29"/>
        <v xml:space="preserve"> </v>
      </c>
      <c r="G65" s="126" t="str">
        <f t="shared" si="29"/>
        <v xml:space="preserve"> </v>
      </c>
      <c r="H65" s="126" t="str">
        <f t="shared" si="29"/>
        <v xml:space="preserve"> </v>
      </c>
      <c r="I65" s="126" t="str">
        <f t="shared" si="29"/>
        <v xml:space="preserve"> </v>
      </c>
      <c r="J65" s="126" t="str">
        <f t="shared" si="29"/>
        <v xml:space="preserve"> </v>
      </c>
      <c r="K65" s="126" t="str">
        <f t="shared" si="29"/>
        <v xml:space="preserve"> </v>
      </c>
      <c r="L65" s="126" t="str">
        <f t="shared" si="29"/>
        <v xml:space="preserve"> </v>
      </c>
      <c r="M65" s="126" t="str">
        <f t="shared" si="29"/>
        <v xml:space="preserve"> </v>
      </c>
      <c r="N65" s="126" t="str">
        <f t="shared" si="29"/>
        <v xml:space="preserve"> </v>
      </c>
      <c r="O65" s="126" t="str">
        <f t="shared" si="29"/>
        <v xml:space="preserve"> </v>
      </c>
      <c r="P65" s="126" t="str">
        <f t="shared" si="29"/>
        <v xml:space="preserve"> </v>
      </c>
      <c r="Q65" s="126" t="str">
        <f t="shared" si="29"/>
        <v xml:space="preserve"> </v>
      </c>
      <c r="R65" s="126" t="str">
        <f t="shared" si="29"/>
        <v xml:space="preserve"> </v>
      </c>
      <c r="S65" s="126" t="str">
        <f t="shared" ref="S65:W65" si="30">IF(COUNTIF(S62:S64,"A")&gt;=1,"C",IF(COUNTIF(S62:S64,"A")&gt;0,"P"," "))</f>
        <v xml:space="preserve"> </v>
      </c>
      <c r="T65" s="126" t="str">
        <f t="shared" si="30"/>
        <v xml:space="preserve"> </v>
      </c>
      <c r="U65" s="126" t="str">
        <f t="shared" si="30"/>
        <v xml:space="preserve"> </v>
      </c>
      <c r="V65" s="126" t="str">
        <f t="shared" si="30"/>
        <v xml:space="preserve"> </v>
      </c>
      <c r="W65" s="126" t="str">
        <f t="shared" si="30"/>
        <v xml:space="preserve"> </v>
      </c>
      <c r="Y65" s="2" t="str">
        <f t="shared" si="0"/>
        <v>Now that you're getting comfortable speaking, it's time to find something to say! Whether you choose an existing piece for this step or write your own, it should be at least 500 words.</v>
      </c>
    </row>
    <row r="66" spans="2:25" x14ac:dyDescent="0.2">
      <c r="B66" s="127"/>
      <c r="C66" s="217" t="s">
        <v>663</v>
      </c>
      <c r="D66" s="9"/>
      <c r="E66" s="9"/>
      <c r="F66" s="9"/>
      <c r="G66" s="9"/>
      <c r="H66" s="9"/>
      <c r="I66" s="9"/>
      <c r="J66" s="9"/>
      <c r="K66" s="9"/>
      <c r="L66" s="9"/>
      <c r="M66" s="9"/>
      <c r="N66" s="9"/>
      <c r="O66" s="9"/>
      <c r="P66" s="9"/>
      <c r="Q66" s="9"/>
      <c r="R66" s="9"/>
      <c r="S66" s="9"/>
      <c r="T66" s="9"/>
      <c r="U66" s="9"/>
      <c r="V66" s="9"/>
      <c r="W66" s="9"/>
      <c r="Y66" s="2" t="str">
        <f t="shared" si="0"/>
        <v>Write a speech about something you believe in. In this case, the character you're playing is you. The focus is your message. Do you want to persuade your audience to support a cause or to take action? What kind of tone should you use? How can you couple your voice and gestures to educate and inspire?</v>
      </c>
    </row>
    <row r="67" spans="2:25" x14ac:dyDescent="0.2">
      <c r="B67" s="127"/>
      <c r="C67" s="217" t="s">
        <v>664</v>
      </c>
      <c r="D67" s="9"/>
      <c r="E67" s="9"/>
      <c r="F67" s="9"/>
      <c r="G67" s="9"/>
      <c r="H67" s="9"/>
      <c r="I67" s="9"/>
      <c r="J67" s="9"/>
      <c r="K67" s="9"/>
      <c r="L67" s="9"/>
      <c r="M67" s="9"/>
      <c r="N67" s="9"/>
      <c r="O67" s="9"/>
      <c r="P67" s="9"/>
      <c r="Q67" s="9"/>
      <c r="R67" s="9"/>
      <c r="S67" s="9"/>
      <c r="T67" s="9"/>
      <c r="U67" s="9"/>
      <c r="V67" s="9"/>
      <c r="W67" s="9"/>
      <c r="Y67" s="2" t="str">
        <f t="shared" si="0"/>
        <v>Create a piece for a character. Choose a character you'd like to play and write a monologue as if you were that character. Maybe you'd like to be Queen Victoria, a TV news reporter, or a super-confident hip-hop star with a great cause. You can take on any role you like, so let your imagination go wild!</v>
      </c>
    </row>
    <row r="68" spans="2:25" x14ac:dyDescent="0.2">
      <c r="B68" s="127"/>
      <c r="C68" s="217" t="s">
        <v>665</v>
      </c>
      <c r="D68" s="9"/>
      <c r="E68" s="9"/>
      <c r="F68" s="9"/>
      <c r="G68" s="9"/>
      <c r="H68" s="9"/>
      <c r="I68" s="9"/>
      <c r="J68" s="9"/>
      <c r="K68" s="9"/>
      <c r="L68" s="9"/>
      <c r="M68" s="9"/>
      <c r="N68" s="9"/>
      <c r="O68" s="9"/>
      <c r="P68" s="9"/>
      <c r="Q68" s="9"/>
      <c r="R68" s="9"/>
      <c r="S68" s="9"/>
      <c r="T68" s="9"/>
      <c r="U68" s="9"/>
      <c r="V68" s="9"/>
      <c r="W68" s="9"/>
      <c r="Y68" s="2" t="str">
        <f t="shared" si="0"/>
        <v>Pick an existing piece. You can find monologues in many plays, or you could choose a passage from a story you love. Although you haven't written it, you'll bring it to life, so you'll have to think about pacing, voice, and gestures. If you want to perform a published piece, be sure to ask a drama teacher if you need to pay royalties. (These are fees play-publishing companies charge for use of their material.)</v>
      </c>
    </row>
    <row r="69" spans="2:25" x14ac:dyDescent="0.2">
      <c r="B69" s="2">
        <v>5</v>
      </c>
      <c r="C69" s="393" t="s">
        <v>666</v>
      </c>
      <c r="D69" s="126" t="str">
        <f>IF(COUNTIF(D66:D68,"A")&gt;=1,"C",IF(COUNTIF(D66:D68,"A")&gt;0,"P"," "))</f>
        <v xml:space="preserve"> </v>
      </c>
      <c r="E69" s="126" t="str">
        <f t="shared" ref="E69:R69" si="31">IF(COUNTIF(E66:E68,"A")&gt;=1,"C",IF(COUNTIF(E66:E68,"A")&gt;0,"P"," "))</f>
        <v xml:space="preserve"> </v>
      </c>
      <c r="F69" s="126" t="str">
        <f t="shared" si="31"/>
        <v xml:space="preserve"> </v>
      </c>
      <c r="G69" s="126" t="str">
        <f t="shared" si="31"/>
        <v xml:space="preserve"> </v>
      </c>
      <c r="H69" s="126" t="str">
        <f t="shared" si="31"/>
        <v xml:space="preserve"> </v>
      </c>
      <c r="I69" s="126" t="str">
        <f t="shared" si="31"/>
        <v xml:space="preserve"> </v>
      </c>
      <c r="J69" s="126" t="str">
        <f t="shared" si="31"/>
        <v xml:space="preserve"> </v>
      </c>
      <c r="K69" s="126" t="str">
        <f t="shared" si="31"/>
        <v xml:space="preserve"> </v>
      </c>
      <c r="L69" s="126" t="str">
        <f t="shared" si="31"/>
        <v xml:space="preserve"> </v>
      </c>
      <c r="M69" s="126" t="str">
        <f t="shared" si="31"/>
        <v xml:space="preserve"> </v>
      </c>
      <c r="N69" s="126" t="str">
        <f t="shared" si="31"/>
        <v xml:space="preserve"> </v>
      </c>
      <c r="O69" s="126" t="str">
        <f t="shared" si="31"/>
        <v xml:space="preserve"> </v>
      </c>
      <c r="P69" s="126" t="str">
        <f t="shared" si="31"/>
        <v xml:space="preserve"> </v>
      </c>
      <c r="Q69" s="126" t="str">
        <f t="shared" si="31"/>
        <v xml:space="preserve"> </v>
      </c>
      <c r="R69" s="126" t="str">
        <f t="shared" si="31"/>
        <v xml:space="preserve"> </v>
      </c>
      <c r="S69" s="126" t="str">
        <f t="shared" ref="S69:W69" si="32">IF(COUNTIF(S66:S68,"A")&gt;=1,"C",IF(COUNTIF(S66:S68,"A")&gt;0,"P"," "))</f>
        <v xml:space="preserve"> </v>
      </c>
      <c r="T69" s="126" t="str">
        <f t="shared" si="32"/>
        <v xml:space="preserve"> </v>
      </c>
      <c r="U69" s="126" t="str">
        <f t="shared" si="32"/>
        <v xml:space="preserve"> </v>
      </c>
      <c r="V69" s="126" t="str">
        <f t="shared" si="32"/>
        <v xml:space="preserve"> </v>
      </c>
      <c r="W69" s="126" t="str">
        <f t="shared" si="32"/>
        <v xml:space="preserve"> </v>
      </c>
      <c r="Y69" s="2" t="str">
        <f t="shared" si="0"/>
        <v>Make it big or keep it small-it's time to get in the spotlight!</v>
      </c>
    </row>
    <row r="70" spans="2:25" x14ac:dyDescent="0.2">
      <c r="B70" s="127"/>
      <c r="C70" s="217" t="s">
        <v>667</v>
      </c>
      <c r="D70" s="9"/>
      <c r="E70" s="9"/>
      <c r="F70" s="9"/>
      <c r="G70" s="9"/>
      <c r="H70" s="9"/>
      <c r="I70" s="9"/>
      <c r="J70" s="9"/>
      <c r="K70" s="9"/>
      <c r="L70" s="9"/>
      <c r="M70" s="9"/>
      <c r="N70" s="9"/>
      <c r="O70" s="9"/>
      <c r="P70" s="9"/>
      <c r="Q70" s="9"/>
      <c r="R70" s="9"/>
      <c r="S70" s="9"/>
      <c r="T70" s="9"/>
      <c r="U70" s="9"/>
      <c r="V70" s="9"/>
      <c r="W70" s="9"/>
      <c r="Y70" s="2" t="str">
        <f t="shared" si="0"/>
        <v>Create a theater in your own home. Perform for Girl Scout friends or family.</v>
      </c>
    </row>
    <row r="71" spans="2:25" x14ac:dyDescent="0.2">
      <c r="B71" s="127"/>
      <c r="C71" s="217" t="s">
        <v>668</v>
      </c>
      <c r="D71" s="9"/>
      <c r="E71" s="9"/>
      <c r="F71" s="9"/>
      <c r="G71" s="9"/>
      <c r="H71" s="9"/>
      <c r="I71" s="9"/>
      <c r="J71" s="9"/>
      <c r="K71" s="9"/>
      <c r="L71" s="9"/>
      <c r="M71" s="9"/>
      <c r="N71" s="9"/>
      <c r="O71" s="9"/>
      <c r="P71" s="9"/>
      <c r="Q71" s="9"/>
      <c r="R71" s="9"/>
      <c r="S71" s="9"/>
      <c r="T71" s="9"/>
      <c r="U71" s="9"/>
      <c r="V71" s="9"/>
      <c r="W71" s="9"/>
      <c r="Y71" s="2" t="str">
        <f t="shared" si="0"/>
        <v>Perform at school. Ask your teacher if you can perform in front of the class, perhaps for extra credit. If you're feeling brave and have prepared a speech you want the student body to hear, perhaps you can speak at an assembly.</v>
      </c>
    </row>
    <row r="72" spans="2:25" x14ac:dyDescent="0.2">
      <c r="B72" s="127"/>
      <c r="C72" s="217" t="s">
        <v>669</v>
      </c>
      <c r="D72" s="9"/>
      <c r="E72" s="9"/>
      <c r="F72" s="9"/>
      <c r="G72" s="9"/>
      <c r="H72" s="9"/>
      <c r="I72" s="9"/>
      <c r="J72" s="9"/>
      <c r="K72" s="9"/>
      <c r="L72" s="9"/>
      <c r="M72" s="9"/>
      <c r="N72" s="9"/>
      <c r="O72" s="9"/>
      <c r="P72" s="9"/>
      <c r="Q72" s="9"/>
      <c r="R72" s="9"/>
      <c r="S72" s="9"/>
      <c r="T72" s="9"/>
      <c r="U72" s="9"/>
      <c r="V72" s="9"/>
      <c r="W72" s="9"/>
      <c r="Y72" s="2" t="str">
        <f t="shared" ref="Y72:Y135" si="33">GetComments(C72)</f>
        <v>Go to your audience. Depending on your topic, there could be a particular group you'd like to educate and inspire. Take your show to them!</v>
      </c>
    </row>
    <row r="73" spans="2:25" ht="1.5" customHeight="1" thickBot="1" x14ac:dyDescent="0.25">
      <c r="D73" s="126" t="str">
        <f>IF(COUNTIF(D70:D72,"A")&gt;=1,"C",IF(COUNTIF(D70:D72,"A")&gt;0,"P"," "))</f>
        <v xml:space="preserve"> </v>
      </c>
      <c r="E73" s="126" t="str">
        <f t="shared" ref="E73:R73" si="34">IF(COUNTIF(E70:E72,"A")&gt;=1,"C",IF(COUNTIF(E70:E72,"A")&gt;0,"P"," "))</f>
        <v xml:space="preserve"> </v>
      </c>
      <c r="F73" s="126" t="str">
        <f t="shared" si="34"/>
        <v xml:space="preserve"> </v>
      </c>
      <c r="G73" s="126" t="str">
        <f t="shared" si="34"/>
        <v xml:space="preserve"> </v>
      </c>
      <c r="H73" s="126" t="str">
        <f t="shared" si="34"/>
        <v xml:space="preserve"> </v>
      </c>
      <c r="I73" s="126" t="str">
        <f t="shared" si="34"/>
        <v xml:space="preserve"> </v>
      </c>
      <c r="J73" s="126" t="str">
        <f t="shared" si="34"/>
        <v xml:space="preserve"> </v>
      </c>
      <c r="K73" s="126" t="str">
        <f t="shared" si="34"/>
        <v xml:space="preserve"> </v>
      </c>
      <c r="L73" s="126" t="str">
        <f t="shared" si="34"/>
        <v xml:space="preserve"> </v>
      </c>
      <c r="M73" s="126" t="str">
        <f t="shared" si="34"/>
        <v xml:space="preserve"> </v>
      </c>
      <c r="N73" s="126" t="str">
        <f t="shared" si="34"/>
        <v xml:space="preserve"> </v>
      </c>
      <c r="O73" s="126" t="str">
        <f t="shared" si="34"/>
        <v xml:space="preserve"> </v>
      </c>
      <c r="P73" s="126" t="str">
        <f t="shared" si="34"/>
        <v xml:space="preserve"> </v>
      </c>
      <c r="Q73" s="126" t="str">
        <f t="shared" si="34"/>
        <v xml:space="preserve"> </v>
      </c>
      <c r="R73" s="126" t="str">
        <f t="shared" si="34"/>
        <v xml:space="preserve"> </v>
      </c>
      <c r="S73" s="126" t="str">
        <f t="shared" ref="S73:W73" si="35">IF(COUNTIF(S70:S72,"A")&gt;=1,"C",IF(COUNTIF(S70:S72,"A")&gt;0,"P"," "))</f>
        <v xml:space="preserve"> </v>
      </c>
      <c r="T73" s="126" t="str">
        <f t="shared" si="35"/>
        <v xml:space="preserve"> </v>
      </c>
      <c r="U73" s="126" t="str">
        <f t="shared" si="35"/>
        <v xml:space="preserve"> </v>
      </c>
      <c r="V73" s="126" t="str">
        <f t="shared" si="35"/>
        <v xml:space="preserve"> </v>
      </c>
      <c r="W73" s="126" t="str">
        <f t="shared" si="35"/>
        <v xml:space="preserve"> </v>
      </c>
      <c r="Y73" s="2" t="str">
        <f t="shared" si="33"/>
        <v/>
      </c>
    </row>
    <row r="74" spans="2:25" ht="13.5" thickBot="1" x14ac:dyDescent="0.25">
      <c r="C74" s="73" t="s">
        <v>30</v>
      </c>
      <c r="D74" s="94" t="str">
        <f>IF(COUNTIF(D57:D73,"C")&gt;4,"C",IF(COUNTIF(D57:D73,"C")&gt;0,"P"," "))</f>
        <v xml:space="preserve"> </v>
      </c>
      <c r="E74" s="94" t="str">
        <f t="shared" ref="E74:R74" si="36">IF(COUNTIF(E57:E73,"C")&gt;4,"C",IF(COUNTIF(E57:E73,"C")&gt;0,"P"," "))</f>
        <v xml:space="preserve"> </v>
      </c>
      <c r="F74" s="94" t="str">
        <f t="shared" si="36"/>
        <v xml:space="preserve"> </v>
      </c>
      <c r="G74" s="94" t="str">
        <f t="shared" si="36"/>
        <v xml:space="preserve"> </v>
      </c>
      <c r="H74" s="94" t="str">
        <f t="shared" si="36"/>
        <v xml:space="preserve"> </v>
      </c>
      <c r="I74" s="94" t="str">
        <f t="shared" si="36"/>
        <v xml:space="preserve"> </v>
      </c>
      <c r="J74" s="94" t="str">
        <f t="shared" si="36"/>
        <v xml:space="preserve"> </v>
      </c>
      <c r="K74" s="94" t="str">
        <f t="shared" si="36"/>
        <v xml:space="preserve"> </v>
      </c>
      <c r="L74" s="94" t="str">
        <f t="shared" si="36"/>
        <v xml:space="preserve"> </v>
      </c>
      <c r="M74" s="94" t="str">
        <f t="shared" si="36"/>
        <v xml:space="preserve"> </v>
      </c>
      <c r="N74" s="94" t="str">
        <f t="shared" si="36"/>
        <v xml:space="preserve"> </v>
      </c>
      <c r="O74" s="94" t="str">
        <f t="shared" si="36"/>
        <v xml:space="preserve"> </v>
      </c>
      <c r="P74" s="94" t="str">
        <f t="shared" si="36"/>
        <v xml:space="preserve"> </v>
      </c>
      <c r="Q74" s="94" t="str">
        <f t="shared" si="36"/>
        <v xml:space="preserve"> </v>
      </c>
      <c r="R74" s="94" t="str">
        <f t="shared" si="36"/>
        <v xml:space="preserve"> </v>
      </c>
      <c r="S74" s="94" t="str">
        <f t="shared" ref="S74:W74" si="37">IF(COUNTIF(S57:S73,"C")&gt;4,"C",IF(COUNTIF(S57:S73,"C")&gt;0,"P"," "))</f>
        <v xml:space="preserve"> </v>
      </c>
      <c r="T74" s="94" t="str">
        <f t="shared" si="37"/>
        <v xml:space="preserve"> </v>
      </c>
      <c r="U74" s="94" t="str">
        <f t="shared" si="37"/>
        <v xml:space="preserve"> </v>
      </c>
      <c r="V74" s="94" t="str">
        <f t="shared" si="37"/>
        <v xml:space="preserve"> </v>
      </c>
      <c r="W74" s="94" t="str">
        <f t="shared" si="37"/>
        <v xml:space="preserve"> </v>
      </c>
      <c r="Y74" s="2" t="str">
        <f t="shared" si="33"/>
        <v/>
      </c>
    </row>
    <row r="75" spans="2:25" ht="15" x14ac:dyDescent="0.25">
      <c r="B75" s="124" t="s">
        <v>253</v>
      </c>
      <c r="Y75" s="2" t="str">
        <f t="shared" si="33"/>
        <v/>
      </c>
    </row>
    <row r="76" spans="2:25" x14ac:dyDescent="0.2">
      <c r="B76" s="2">
        <v>1</v>
      </c>
      <c r="C76" s="389" t="s">
        <v>670</v>
      </c>
      <c r="Y76" s="2" t="str">
        <f t="shared" si="33"/>
        <v>What would make you happiest? Money? Cool clothes? Living in a mansion on a tropical island? Such things may make you happy for a while, but science shows they aren't what keep you happy in the long run. What is? Pleasure, engagement, and meaning (see the box for more information). In this step, practice getting more engagement and meaning in your daily life. Do one of these choices for two weeks.</v>
      </c>
    </row>
    <row r="77" spans="2:25" x14ac:dyDescent="0.2">
      <c r="B77" s="125"/>
      <c r="C77" s="217" t="s">
        <v>671</v>
      </c>
      <c r="D77" s="9"/>
      <c r="E77" s="9"/>
      <c r="F77" s="9"/>
      <c r="G77" s="9"/>
      <c r="H77" s="9"/>
      <c r="I77" s="9"/>
      <c r="J77" s="9"/>
      <c r="K77" s="9"/>
      <c r="L77" s="9"/>
      <c r="M77" s="9"/>
      <c r="N77" s="9"/>
      <c r="O77" s="9"/>
      <c r="P77" s="9"/>
      <c r="Q77" s="9"/>
      <c r="R77" s="9"/>
      <c r="S77" s="9"/>
      <c r="T77" s="9"/>
      <c r="U77" s="9"/>
      <c r="V77" s="9"/>
      <c r="W77" s="9"/>
      <c r="Y77" s="2" t="str">
        <f t="shared" si="33"/>
        <v>Get into a state of "flow." When you hit your flow, you're really into whatever you're doing. You get so focused that you might not notice time flying by! Try getting into the flow of playing a sport, reading a great story, or doing a cool craft project for at least a half hour each day.</v>
      </c>
    </row>
    <row r="78" spans="2:25" x14ac:dyDescent="0.2">
      <c r="B78" s="125"/>
      <c r="C78" s="217" t="s">
        <v>672</v>
      </c>
      <c r="D78" s="9"/>
      <c r="E78" s="9"/>
      <c r="F78" s="9"/>
      <c r="G78" s="9"/>
      <c r="H78" s="9"/>
      <c r="I78" s="9"/>
      <c r="J78" s="9"/>
      <c r="K78" s="9"/>
      <c r="L78" s="9"/>
      <c r="M78" s="9"/>
      <c r="N78" s="9"/>
      <c r="O78" s="9"/>
      <c r="P78" s="9"/>
      <c r="Q78" s="9"/>
      <c r="R78" s="9"/>
      <c r="S78" s="9"/>
      <c r="T78" s="9"/>
      <c r="U78" s="9"/>
      <c r="V78" s="9"/>
      <c r="W78" s="9"/>
      <c r="Y78" s="2" t="str">
        <f t="shared" si="33"/>
        <v>Count three blessings. In a gratitude journal or in a video or audio recording, write down, draw, or record three things that went well each day and why you consider them blessings.</v>
      </c>
    </row>
    <row r="79" spans="2:25" x14ac:dyDescent="0.2">
      <c r="B79" s="125"/>
      <c r="C79" s="217" t="s">
        <v>673</v>
      </c>
      <c r="D79" s="9"/>
      <c r="E79" s="9"/>
      <c r="F79" s="9"/>
      <c r="G79" s="9"/>
      <c r="H79" s="9"/>
      <c r="I79" s="9"/>
      <c r="J79" s="9"/>
      <c r="K79" s="9"/>
      <c r="L79" s="9"/>
      <c r="M79" s="9"/>
      <c r="N79" s="9"/>
      <c r="O79" s="9"/>
      <c r="P79" s="9"/>
      <c r="Q79" s="9"/>
      <c r="R79" s="9"/>
      <c r="S79" s="9"/>
      <c r="T79" s="9"/>
      <c r="U79" s="9"/>
      <c r="V79" s="9"/>
      <c r="W79" s="9"/>
      <c r="Y79" s="2" t="str">
        <f t="shared" si="33"/>
        <v>Stop and smell the roses! Pay attention to the little things that make you happy. Try taking mental photographs of the things you love throughout your day-it might be a pretty sunset, a fuzzy dog, or a food that tastes really good. Record three to five things every day.</v>
      </c>
    </row>
    <row r="80" spans="2:25" x14ac:dyDescent="0.2">
      <c r="B80" s="2">
        <v>2</v>
      </c>
      <c r="C80" s="373" t="s">
        <v>674</v>
      </c>
      <c r="D80" s="126" t="str">
        <f>IF(COUNTIF(D77:D79,"A")&gt;=1,"C",IF(COUNTIF(D77:D79,"A")&gt;0,"P"," "))</f>
        <v xml:space="preserve"> </v>
      </c>
      <c r="E80" s="126" t="str">
        <f t="shared" ref="E80:R80" si="38">IF(COUNTIF(E77:E79,"A")&gt;=1,"C",IF(COUNTIF(E77:E79,"A")&gt;0,"P"," "))</f>
        <v xml:space="preserve"> </v>
      </c>
      <c r="F80" s="126" t="str">
        <f t="shared" si="38"/>
        <v xml:space="preserve"> </v>
      </c>
      <c r="G80" s="126" t="str">
        <f t="shared" si="38"/>
        <v xml:space="preserve"> </v>
      </c>
      <c r="H80" s="126" t="str">
        <f t="shared" si="38"/>
        <v xml:space="preserve"> </v>
      </c>
      <c r="I80" s="126" t="str">
        <f t="shared" si="38"/>
        <v xml:space="preserve"> </v>
      </c>
      <c r="J80" s="126" t="str">
        <f t="shared" si="38"/>
        <v xml:space="preserve"> </v>
      </c>
      <c r="K80" s="126" t="str">
        <f t="shared" si="38"/>
        <v xml:space="preserve"> </v>
      </c>
      <c r="L80" s="126" t="str">
        <f t="shared" si="38"/>
        <v xml:space="preserve"> </v>
      </c>
      <c r="M80" s="126" t="str">
        <f t="shared" si="38"/>
        <v xml:space="preserve"> </v>
      </c>
      <c r="N80" s="126" t="str">
        <f t="shared" si="38"/>
        <v xml:space="preserve"> </v>
      </c>
      <c r="O80" s="126" t="str">
        <f t="shared" si="38"/>
        <v xml:space="preserve"> </v>
      </c>
      <c r="P80" s="126" t="str">
        <f t="shared" si="38"/>
        <v xml:space="preserve"> </v>
      </c>
      <c r="Q80" s="126" t="str">
        <f t="shared" si="38"/>
        <v xml:space="preserve"> </v>
      </c>
      <c r="R80" s="126" t="str">
        <f t="shared" si="38"/>
        <v xml:space="preserve"> </v>
      </c>
      <c r="S80" s="126" t="str">
        <f t="shared" ref="S80:W80" si="39">IF(COUNTIF(S77:S79,"A")&gt;=1,"C",IF(COUNTIF(S77:S79,"A")&gt;0,"P"," "))</f>
        <v xml:space="preserve"> </v>
      </c>
      <c r="T80" s="126" t="str">
        <f t="shared" si="39"/>
        <v xml:space="preserve"> </v>
      </c>
      <c r="U80" s="126" t="str">
        <f t="shared" si="39"/>
        <v xml:space="preserve"> </v>
      </c>
      <c r="V80" s="126" t="str">
        <f t="shared" si="39"/>
        <v xml:space="preserve"> </v>
      </c>
      <c r="W80" s="126" t="str">
        <f t="shared" si="39"/>
        <v xml:space="preserve"> </v>
      </c>
      <c r="Y80" s="2" t="str">
        <f t="shared" si="33"/>
        <v>Sometimes you can't change what happens in your day, but you can change how you react to it. Scientists say that people who stay positive, or are "optimistic," are happier, even if more bad things happen to them! Choose one of these ideas, and use it for two weeks each time something happens that upsets you. Don't forget to track your results!</v>
      </c>
    </row>
    <row r="81" spans="2:25" x14ac:dyDescent="0.2">
      <c r="B81" s="127"/>
      <c r="C81" s="217" t="s">
        <v>675</v>
      </c>
      <c r="D81" s="9"/>
      <c r="E81" s="9"/>
      <c r="F81" s="9"/>
      <c r="G81" s="9"/>
      <c r="H81" s="9"/>
      <c r="I81" s="9"/>
      <c r="J81" s="9"/>
      <c r="K81" s="9"/>
      <c r="L81" s="9"/>
      <c r="M81" s="9"/>
      <c r="N81" s="9"/>
      <c r="O81" s="9"/>
      <c r="P81" s="9"/>
      <c r="Q81" s="9"/>
      <c r="R81" s="9"/>
      <c r="S81" s="9"/>
      <c r="T81" s="9"/>
      <c r="U81" s="9"/>
      <c r="V81" s="9"/>
      <c r="W81" s="9"/>
      <c r="Y81" s="2" t="str">
        <f t="shared" si="33"/>
        <v>Focus on what's realistic. Sometimes our worries make us focus on the very worst outcome, even when that's pretty unlikely to happen. During your two weeks, when you start to feel negative about something that's coming up, write down what you think the worst part could be, what the best part could be, and what you think will most likely happen. When you look at all sides realistically, does it help you feel more comfortable?</v>
      </c>
    </row>
    <row r="82" spans="2:25" x14ac:dyDescent="0.2">
      <c r="B82" s="127"/>
      <c r="C82" s="217" t="s">
        <v>676</v>
      </c>
      <c r="D82" s="9"/>
      <c r="E82" s="9"/>
      <c r="F82" s="9"/>
      <c r="G82" s="9"/>
      <c r="H82" s="9"/>
      <c r="I82" s="9"/>
      <c r="J82" s="9"/>
      <c r="K82" s="9"/>
      <c r="L82" s="9"/>
      <c r="M82" s="9"/>
      <c r="N82" s="9"/>
      <c r="O82" s="9"/>
      <c r="P82" s="9"/>
      <c r="Q82" s="9"/>
      <c r="R82" s="9"/>
      <c r="S82" s="9"/>
      <c r="T82" s="9"/>
      <c r="U82" s="9"/>
      <c r="V82" s="9"/>
      <c r="W82" s="9"/>
      <c r="Y82" s="2" t="str">
        <f t="shared" si="33"/>
        <v>Try to use your strengths. Maybe you're good at listening, a whiz at math, or have a great sense of humor (see page 4). Make a list of all your strengths. (If you're having a hard time thinking of them, ask your friends what they are!) Then, when you have to face something tough in the next two weeks, focus on what you're good at and think of how you could use one of your strengths.
FOR MORE FUN: With a trusted adult, go to www.authentichappiness.org and try their VIA Strength Survey for Children (8-17) to see what science says your strengths are.</v>
      </c>
    </row>
    <row r="83" spans="2:25" x14ac:dyDescent="0.2">
      <c r="B83" s="127"/>
      <c r="C83" s="217" t="s">
        <v>677</v>
      </c>
      <c r="D83" s="9"/>
      <c r="E83" s="9"/>
      <c r="F83" s="9"/>
      <c r="G83" s="9"/>
      <c r="H83" s="9"/>
      <c r="I83" s="9"/>
      <c r="J83" s="9"/>
      <c r="K83" s="9"/>
      <c r="L83" s="9"/>
      <c r="M83" s="9"/>
      <c r="N83" s="9"/>
      <c r="O83" s="9"/>
      <c r="P83" s="9"/>
      <c r="Q83" s="9"/>
      <c r="R83" s="9"/>
      <c r="S83" s="9"/>
      <c r="T83" s="9"/>
      <c r="U83" s="9"/>
      <c r="V83" s="9"/>
      <c r="W83" s="9"/>
      <c r="Y83" s="2" t="str">
        <f t="shared" si="33"/>
        <v>Be happy for others. Scientists say that if you celebrate with someone, you'll be happier. So when a friend or family member tells you about something great in their lives, pay attention and try to be happy for them-even if you're busy or a little jealous. Celebrate with some kind words, by asking more about what's happening, or even giving a short speech in their honor. See how you feel-are you more positive about your own situation?</v>
      </c>
    </row>
    <row r="84" spans="2:25" x14ac:dyDescent="0.2">
      <c r="B84" s="2">
        <v>3</v>
      </c>
      <c r="C84" s="373" t="s">
        <v>678</v>
      </c>
      <c r="D84" s="126" t="str">
        <f>IF(COUNTIF(D81:D83,"A")&gt;=1,"C",IF(COUNTIF(D81:D83,"A")&gt;0,"P"," "))</f>
        <v xml:space="preserve"> </v>
      </c>
      <c r="E84" s="126" t="str">
        <f t="shared" ref="E84:R84" si="40">IF(COUNTIF(E81:E83,"A")&gt;=1,"C",IF(COUNTIF(E81:E83,"A")&gt;0,"P"," "))</f>
        <v xml:space="preserve"> </v>
      </c>
      <c r="F84" s="126" t="str">
        <f t="shared" si="40"/>
        <v xml:space="preserve"> </v>
      </c>
      <c r="G84" s="126" t="str">
        <f t="shared" si="40"/>
        <v xml:space="preserve"> </v>
      </c>
      <c r="H84" s="126" t="str">
        <f t="shared" si="40"/>
        <v xml:space="preserve"> </v>
      </c>
      <c r="I84" s="126" t="str">
        <f t="shared" si="40"/>
        <v xml:space="preserve"> </v>
      </c>
      <c r="J84" s="126" t="str">
        <f t="shared" si="40"/>
        <v xml:space="preserve"> </v>
      </c>
      <c r="K84" s="126" t="str">
        <f t="shared" si="40"/>
        <v xml:space="preserve"> </v>
      </c>
      <c r="L84" s="126" t="str">
        <f t="shared" si="40"/>
        <v xml:space="preserve"> </v>
      </c>
      <c r="M84" s="126" t="str">
        <f t="shared" si="40"/>
        <v xml:space="preserve"> </v>
      </c>
      <c r="N84" s="126" t="str">
        <f t="shared" si="40"/>
        <v xml:space="preserve"> </v>
      </c>
      <c r="O84" s="126" t="str">
        <f t="shared" si="40"/>
        <v xml:space="preserve"> </v>
      </c>
      <c r="P84" s="126" t="str">
        <f t="shared" si="40"/>
        <v xml:space="preserve"> </v>
      </c>
      <c r="Q84" s="126" t="str">
        <f t="shared" si="40"/>
        <v xml:space="preserve"> </v>
      </c>
      <c r="R84" s="126" t="str">
        <f t="shared" si="40"/>
        <v xml:space="preserve"> </v>
      </c>
      <c r="S84" s="126" t="str">
        <f t="shared" ref="S84:W84" si="41">IF(COUNTIF(S81:S83,"A")&gt;=1,"C",IF(COUNTIF(S81:S83,"A")&gt;0,"P"," "))</f>
        <v xml:space="preserve"> </v>
      </c>
      <c r="T84" s="126" t="str">
        <f t="shared" si="41"/>
        <v xml:space="preserve"> </v>
      </c>
      <c r="U84" s="126" t="str">
        <f t="shared" si="41"/>
        <v xml:space="preserve"> </v>
      </c>
      <c r="V84" s="126" t="str">
        <f t="shared" si="41"/>
        <v xml:space="preserve"> </v>
      </c>
      <c r="W84" s="126" t="str">
        <f t="shared" si="41"/>
        <v xml:space="preserve"> </v>
      </c>
      <c r="Y84" s="2" t="str">
        <f t="shared" si="33"/>
        <v>One of the most common ways to find engagement and meaning is in our relationships. A good way for you to be happy on the inside is to care about others and focus on relationships with people on the outside. In steps 1 and 2, you worked on yourself, so now it's time to work on your relationships with others. Do one of these activities at least twice so you'll know if it works for you. Record the results in your journal.</v>
      </c>
    </row>
    <row r="85" spans="2:25" x14ac:dyDescent="0.2">
      <c r="B85" s="127"/>
      <c r="C85" s="217" t="s">
        <v>679</v>
      </c>
      <c r="D85" s="9"/>
      <c r="E85" s="9"/>
      <c r="F85" s="9"/>
      <c r="G85" s="9"/>
      <c r="H85" s="9"/>
      <c r="I85" s="9"/>
      <c r="J85" s="9"/>
      <c r="K85" s="9"/>
      <c r="L85" s="9"/>
      <c r="M85" s="9"/>
      <c r="N85" s="9"/>
      <c r="O85" s="9"/>
      <c r="P85" s="9"/>
      <c r="Q85" s="9"/>
      <c r="R85" s="9"/>
      <c r="S85" s="9"/>
      <c r="T85" s="9"/>
      <c r="U85" s="9"/>
      <c r="V85" s="9"/>
      <c r="W85" s="9"/>
      <c r="Y85" s="2" t="str">
        <f t="shared" si="33"/>
        <v>Make a gratitude visit. Thank a mentor, friend, teacher, coach, or family member who has helped you in some way. Visit them face-to-face, and tell them why you're thanking them and how they helped. After you have done that, ask yourself how you feel. What was hard or easy about this? How long did the effect last.</v>
      </c>
    </row>
    <row r="86" spans="2:25" x14ac:dyDescent="0.2">
      <c r="B86" s="127"/>
      <c r="C86" s="217" t="s">
        <v>680</v>
      </c>
      <c r="D86" s="9"/>
      <c r="E86" s="9"/>
      <c r="F86" s="9"/>
      <c r="G86" s="9"/>
      <c r="H86" s="9"/>
      <c r="I86" s="9"/>
      <c r="J86" s="9"/>
      <c r="K86" s="9"/>
      <c r="L86" s="9"/>
      <c r="M86" s="9"/>
      <c r="N86" s="9"/>
      <c r="O86" s="9"/>
      <c r="P86" s="9"/>
      <c r="Q86" s="9"/>
      <c r="R86" s="9"/>
      <c r="S86" s="9"/>
      <c r="T86" s="9"/>
      <c r="U86" s="9"/>
      <c r="V86" s="9"/>
      <c r="W86" s="9"/>
      <c r="Y86" s="2" t="str">
        <f t="shared" si="33"/>
        <v>Write a forgiveness letter. In a handwritten note to a mentor, friend, teacher, coach, or family member, ask them to forgive you for something you might have done wrong. If you stop feeling bad about what you did, the science of happiness says you'll be happier. Send the letter and see how you feel. What was hard or easy about this? How long did the feeling last?</v>
      </c>
    </row>
    <row r="87" spans="2:25" x14ac:dyDescent="0.2">
      <c r="B87" s="127"/>
      <c r="C87" s="217" t="s">
        <v>681</v>
      </c>
      <c r="D87" s="9"/>
      <c r="E87" s="9"/>
      <c r="F87" s="9"/>
      <c r="G87" s="9"/>
      <c r="H87" s="9"/>
      <c r="I87" s="9"/>
      <c r="J87" s="9"/>
      <c r="K87" s="9"/>
      <c r="L87" s="9"/>
      <c r="M87" s="9"/>
      <c r="N87" s="9"/>
      <c r="O87" s="9"/>
      <c r="P87" s="9"/>
      <c r="Q87" s="9"/>
      <c r="R87" s="9"/>
      <c r="S87" s="9"/>
      <c r="T87" s="9"/>
      <c r="U87" s="9"/>
      <c r="V87" s="9"/>
      <c r="W87" s="9"/>
      <c r="Y87" s="2" t="str">
        <f t="shared" si="33"/>
        <v>Make something meaningful. Make a collage, video, or painting that shows how much someone means to you. Explain to them why you made it and what it means. Once you give it to them, see how you feel. What was hard or easy about this? How long did the feeling last?</v>
      </c>
    </row>
    <row r="88" spans="2:25" x14ac:dyDescent="0.2">
      <c r="B88" s="2">
        <v>4</v>
      </c>
      <c r="C88" s="373" t="s">
        <v>682</v>
      </c>
      <c r="D88" s="126" t="str">
        <f>IF(COUNTIF(D85:D87,"A")&gt;=1,"C",IF(COUNTIF(D85:D87,"A")&gt;0,"P"," "))</f>
        <v xml:space="preserve"> </v>
      </c>
      <c r="E88" s="126" t="str">
        <f t="shared" ref="E88:R88" si="42">IF(COUNTIF(E85:E87,"A")&gt;=1,"C",IF(COUNTIF(E85:E87,"A")&gt;0,"P"," "))</f>
        <v xml:space="preserve"> </v>
      </c>
      <c r="F88" s="126" t="str">
        <f t="shared" si="42"/>
        <v xml:space="preserve"> </v>
      </c>
      <c r="G88" s="126" t="str">
        <f t="shared" si="42"/>
        <v xml:space="preserve"> </v>
      </c>
      <c r="H88" s="126" t="str">
        <f t="shared" si="42"/>
        <v xml:space="preserve"> </v>
      </c>
      <c r="I88" s="126" t="str">
        <f t="shared" si="42"/>
        <v xml:space="preserve"> </v>
      </c>
      <c r="J88" s="126" t="str">
        <f t="shared" si="42"/>
        <v xml:space="preserve"> </v>
      </c>
      <c r="K88" s="126" t="str">
        <f t="shared" si="42"/>
        <v xml:space="preserve"> </v>
      </c>
      <c r="L88" s="126" t="str">
        <f t="shared" si="42"/>
        <v xml:space="preserve"> </v>
      </c>
      <c r="M88" s="126" t="str">
        <f t="shared" si="42"/>
        <v xml:space="preserve"> </v>
      </c>
      <c r="N88" s="126" t="str">
        <f t="shared" si="42"/>
        <v xml:space="preserve"> </v>
      </c>
      <c r="O88" s="126" t="str">
        <f t="shared" si="42"/>
        <v xml:space="preserve"> </v>
      </c>
      <c r="P88" s="126" t="str">
        <f t="shared" si="42"/>
        <v xml:space="preserve"> </v>
      </c>
      <c r="Q88" s="126" t="str">
        <f t="shared" si="42"/>
        <v xml:space="preserve"> </v>
      </c>
      <c r="R88" s="126" t="str">
        <f t="shared" si="42"/>
        <v xml:space="preserve"> </v>
      </c>
      <c r="S88" s="126" t="str">
        <f t="shared" ref="S88:W88" si="43">IF(COUNTIF(S85:S87,"A")&gt;=1,"C",IF(COUNTIF(S85:S87,"A")&gt;0,"P"," "))</f>
        <v xml:space="preserve"> </v>
      </c>
      <c r="T88" s="126" t="str">
        <f t="shared" si="43"/>
        <v xml:space="preserve"> </v>
      </c>
      <c r="U88" s="126" t="str">
        <f t="shared" si="43"/>
        <v xml:space="preserve"> </v>
      </c>
      <c r="V88" s="126" t="str">
        <f t="shared" si="43"/>
        <v xml:space="preserve"> </v>
      </c>
      <c r="W88" s="126" t="str">
        <f t="shared" si="43"/>
        <v xml:space="preserve"> </v>
      </c>
      <c r="Y88" s="2" t="str">
        <f t="shared" si="33"/>
        <v>The science of how you think, or psychology, used to focus only on mental illnesses. Now scientists also try to find out what makes people stay well-just as exercising keeps your body strong, staying happy keeps your spirit strong. So "positive psychologists" test people's happiness. In this step, do your own experiment to test the happiness of a group. Share your results so the whole group can be happier!</v>
      </c>
    </row>
    <row r="89" spans="2:25" x14ac:dyDescent="0.2">
      <c r="B89" s="127"/>
      <c r="C89" s="217" t="s">
        <v>683</v>
      </c>
      <c r="D89" s="9"/>
      <c r="E89" s="9"/>
      <c r="F89" s="9"/>
      <c r="G89" s="9"/>
      <c r="H89" s="9"/>
      <c r="I89" s="9"/>
      <c r="J89" s="9"/>
      <c r="K89" s="9"/>
      <c r="L89" s="9"/>
      <c r="M89" s="9"/>
      <c r="N89" s="9"/>
      <c r="O89" s="9"/>
      <c r="P89" s="9"/>
      <c r="Q89" s="9"/>
      <c r="R89" s="9"/>
      <c r="S89" s="9"/>
      <c r="T89" s="9"/>
      <c r="U89" s="9"/>
      <c r="V89" s="9"/>
      <c r="W89" s="9"/>
      <c r="Y89" s="2" t="str">
        <f t="shared" si="33"/>
        <v>Design your own five-question happiness survey. Happiness surveys usually include statements that subjects agree or disagree with on a scale. Use what you've learned about happiness to make some statements for your survey (see the box for tips). Give it to a group of friends-maybe you can help them find their strengths, point out where they might be more optimistic, or share the power of gratitude!</v>
      </c>
    </row>
    <row r="90" spans="2:25" x14ac:dyDescent="0.2">
      <c r="B90" s="127"/>
      <c r="C90" s="217" t="s">
        <v>684</v>
      </c>
      <c r="D90" s="9"/>
      <c r="E90" s="9"/>
      <c r="F90" s="9"/>
      <c r="G90" s="9"/>
      <c r="H90" s="9"/>
      <c r="I90" s="9"/>
      <c r="J90" s="9"/>
      <c r="K90" s="9"/>
      <c r="L90" s="9"/>
      <c r="M90" s="9"/>
      <c r="N90" s="9"/>
      <c r="O90" s="9"/>
      <c r="P90" s="9"/>
      <c r="Q90" s="9"/>
      <c r="R90" s="9"/>
      <c r="S90" s="9"/>
      <c r="T90" s="9"/>
      <c r="U90" s="9"/>
      <c r="V90" s="9"/>
      <c r="W90" s="9"/>
      <c r="Y90" s="2" t="str">
        <f t="shared" si="33"/>
        <v>Try quick polling. Through e-mail, IM, texts, or verbal questions, ask 10 schoolmates or Girl Scout sisters to rate how happy they feel at three different moments through the day on a scale of 1 to 5, with 5 being very happy and 1 meaning they're not happy at all. Also, ask them what they are doing at each moment and who they're with. The science says if they're doing something they find meaningful with people they care about, they'll be happier than if they're alone or disinterested. Is that true for your group? Afterward, make a chart to share with your friends. Explain what you measured, and share ideas about what could make them even happier. (If you're going online for this choice, remember to do so with an adult!)</v>
      </c>
    </row>
    <row r="91" spans="2:25" x14ac:dyDescent="0.2">
      <c r="B91" s="127"/>
      <c r="C91" s="217" t="s">
        <v>685</v>
      </c>
      <c r="D91" s="9"/>
      <c r="E91" s="9"/>
      <c r="F91" s="9"/>
      <c r="G91" s="9"/>
      <c r="H91" s="9"/>
      <c r="I91" s="9"/>
      <c r="J91" s="9"/>
      <c r="K91" s="9"/>
      <c r="L91" s="9"/>
      <c r="M91" s="9"/>
      <c r="N91" s="9"/>
      <c r="O91" s="9"/>
      <c r="P91" s="9"/>
      <c r="Q91" s="9"/>
      <c r="R91" s="9"/>
      <c r="S91" s="9"/>
      <c r="T91" s="9"/>
      <c r="U91" s="9"/>
      <c r="V91" s="9"/>
      <c r="W91" s="9"/>
      <c r="Y91" s="2" t="str">
        <f t="shared" si="33"/>
        <v>Focus on one friend. Talk to a friend who seems sad, and ask if you can help them become happier with what you've learned. Suggest an activity to do together, and try one of the tips for being happy. For example, you could help them find their strengths or count their own blessings. Which tip helped them feel better?</v>
      </c>
    </row>
    <row r="92" spans="2:25" x14ac:dyDescent="0.2">
      <c r="B92" s="2">
        <v>5</v>
      </c>
      <c r="C92" s="373" t="s">
        <v>686</v>
      </c>
      <c r="D92" s="126" t="str">
        <f>IF(COUNTIF(D89:D91,"A")&gt;=1,"C",IF(COUNTIF(D89:D91,"A")&gt;0,"P"," "))</f>
        <v xml:space="preserve"> </v>
      </c>
      <c r="E92" s="126" t="str">
        <f t="shared" ref="E92:R92" si="44">IF(COUNTIF(E89:E91,"A")&gt;=1,"C",IF(COUNTIF(E89:E91,"A")&gt;0,"P"," "))</f>
        <v xml:space="preserve"> </v>
      </c>
      <c r="F92" s="126" t="str">
        <f t="shared" si="44"/>
        <v xml:space="preserve"> </v>
      </c>
      <c r="G92" s="126" t="str">
        <f t="shared" si="44"/>
        <v xml:space="preserve"> </v>
      </c>
      <c r="H92" s="126" t="str">
        <f t="shared" si="44"/>
        <v xml:space="preserve"> </v>
      </c>
      <c r="I92" s="126" t="str">
        <f t="shared" si="44"/>
        <v xml:space="preserve"> </v>
      </c>
      <c r="J92" s="126" t="str">
        <f t="shared" si="44"/>
        <v xml:space="preserve"> </v>
      </c>
      <c r="K92" s="126" t="str">
        <f t="shared" si="44"/>
        <v xml:space="preserve"> </v>
      </c>
      <c r="L92" s="126" t="str">
        <f t="shared" si="44"/>
        <v xml:space="preserve"> </v>
      </c>
      <c r="M92" s="126" t="str">
        <f t="shared" si="44"/>
        <v xml:space="preserve"> </v>
      </c>
      <c r="N92" s="126" t="str">
        <f t="shared" si="44"/>
        <v xml:space="preserve"> </v>
      </c>
      <c r="O92" s="126" t="str">
        <f t="shared" si="44"/>
        <v xml:space="preserve"> </v>
      </c>
      <c r="P92" s="126" t="str">
        <f t="shared" si="44"/>
        <v xml:space="preserve"> </v>
      </c>
      <c r="Q92" s="126" t="str">
        <f t="shared" si="44"/>
        <v xml:space="preserve"> </v>
      </c>
      <c r="R92" s="126" t="str">
        <f t="shared" si="44"/>
        <v xml:space="preserve"> </v>
      </c>
      <c r="S92" s="126" t="str">
        <f t="shared" ref="S92:W92" si="45">IF(COUNTIF(S89:S91,"A")&gt;=1,"C",IF(COUNTIF(S89:S91,"A")&gt;0,"P"," "))</f>
        <v xml:space="preserve"> </v>
      </c>
      <c r="T92" s="126" t="str">
        <f t="shared" si="45"/>
        <v xml:space="preserve"> </v>
      </c>
      <c r="U92" s="126" t="str">
        <f t="shared" si="45"/>
        <v xml:space="preserve"> </v>
      </c>
      <c r="V92" s="126" t="str">
        <f t="shared" si="45"/>
        <v xml:space="preserve"> </v>
      </c>
      <c r="W92" s="126" t="str">
        <f t="shared" si="45"/>
        <v xml:space="preserve"> </v>
      </c>
      <c r="Y92" s="2" t="str">
        <f t="shared" si="33"/>
        <v>Now that you're becoming an expert in what makes you happy, take what you've learned about yourself and put it into action. Look back over your journal and use your notes as you do this step.</v>
      </c>
    </row>
    <row r="93" spans="2:25" x14ac:dyDescent="0.2">
      <c r="B93" s="127"/>
      <c r="C93" s="217" t="s">
        <v>687</v>
      </c>
      <c r="D93" s="9"/>
      <c r="E93" s="9"/>
      <c r="F93" s="9"/>
      <c r="G93" s="9"/>
      <c r="H93" s="9"/>
      <c r="I93" s="9"/>
      <c r="J93" s="9"/>
      <c r="K93" s="9"/>
      <c r="L93" s="9"/>
      <c r="M93" s="9"/>
      <c r="N93" s="9"/>
      <c r="O93" s="9"/>
      <c r="P93" s="9"/>
      <c r="Q93" s="9"/>
      <c r="R93" s="9"/>
      <c r="S93" s="9"/>
      <c r="T93" s="9"/>
      <c r="U93" s="9"/>
      <c r="V93" s="9"/>
      <c r="W93" s="9"/>
      <c r="Y93" s="2" t="str">
        <f t="shared" si="33"/>
        <v>Find a happiness helper. Share what you discovered with a friend or family member, and together make a list of five ways that person can help you stay happy. In the process, list five things that make your helper happy, too-so you can look out for each other's happiness!
FOR MORE FUN: Create a Happiness Club! You might include a happiness check-in at the beginning of your Cadette meeting or find friends who want to support each other in finding pleasure, engagement, and meaning in their lives.</v>
      </c>
    </row>
    <row r="94" spans="2:25" x14ac:dyDescent="0.2">
      <c r="B94" s="127"/>
      <c r="C94" s="217" t="s">
        <v>688</v>
      </c>
      <c r="D94" s="9"/>
      <c r="E94" s="9"/>
      <c r="F94" s="9"/>
      <c r="G94" s="9"/>
      <c r="H94" s="9"/>
      <c r="I94" s="9"/>
      <c r="J94" s="9"/>
      <c r="K94" s="9"/>
      <c r="L94" s="9"/>
      <c r="M94" s="9"/>
      <c r="N94" s="9"/>
      <c r="O94" s="9"/>
      <c r="P94" s="9"/>
      <c r="Q94" s="9"/>
      <c r="R94" s="9"/>
      <c r="S94" s="9"/>
      <c r="T94" s="9"/>
      <c r="U94" s="9"/>
      <c r="V94" s="9"/>
      <c r="W94" s="9"/>
      <c r="Y94" s="2" t="str">
        <f t="shared" si="33"/>
        <v>Create an inspiration collage with the five top tips that help you stay happy. Hang it beside your desk or bed or post it in your locker-wherever it's most helpful to you.</v>
      </c>
    </row>
    <row r="95" spans="2:25" x14ac:dyDescent="0.2">
      <c r="B95" s="127"/>
      <c r="C95" s="217" t="s">
        <v>689</v>
      </c>
      <c r="D95" s="9"/>
      <c r="E95" s="9"/>
      <c r="F95" s="9"/>
      <c r="G95" s="9"/>
      <c r="H95" s="9"/>
      <c r="I95" s="9"/>
      <c r="J95" s="9"/>
      <c r="K95" s="9"/>
      <c r="L95" s="9"/>
      <c r="M95" s="9"/>
      <c r="N95" s="9"/>
      <c r="O95" s="9"/>
      <c r="P95" s="9"/>
      <c r="Q95" s="9"/>
      <c r="R95" s="9"/>
      <c r="S95" s="9"/>
      <c r="T95" s="9"/>
      <c r="U95" s="9"/>
      <c r="V95" s="9"/>
      <c r="W95" s="9"/>
      <c r="Y95" s="2" t="str">
        <f t="shared" si="33"/>
        <v>Create a Bliss Box. Write the happiest moments from your journal on scraps of paper-an activity you were doing, a reason you're thankful, something a friend said, or one of your strengths. Then search for photos, quotes, souvenirs-anything that will make you smile. Now put them all into your Bliss Box. When you start to feel down, open it up and read your happy moments! Keep adding to it as what makes you happy changes.
FOR MORE FUN: Start a family or group Bliss Box to remind others why they should stay happy. You could use it to leave positive notes for others, which will make you feel good, too. Then anyone can open the box when they need to lift their spirits.</v>
      </c>
    </row>
    <row r="96" spans="2:25" ht="1.5" customHeight="1" thickBot="1" x14ac:dyDescent="0.25">
      <c r="D96" s="126" t="str">
        <f>IF(COUNTIF(D93:D95,"A")&gt;=1,"C",IF(COUNTIF(D93:D95,"A")&gt;0,"P"," "))</f>
        <v xml:space="preserve"> </v>
      </c>
      <c r="E96" s="126" t="str">
        <f t="shared" ref="E96:R96" si="46">IF(COUNTIF(E93:E95,"A")&gt;=1,"C",IF(COUNTIF(E93:E95,"A")&gt;0,"P"," "))</f>
        <v xml:space="preserve"> </v>
      </c>
      <c r="F96" s="126" t="str">
        <f t="shared" si="46"/>
        <v xml:space="preserve"> </v>
      </c>
      <c r="G96" s="126" t="str">
        <f t="shared" si="46"/>
        <v xml:space="preserve"> </v>
      </c>
      <c r="H96" s="126" t="str">
        <f t="shared" si="46"/>
        <v xml:space="preserve"> </v>
      </c>
      <c r="I96" s="126" t="str">
        <f t="shared" si="46"/>
        <v xml:space="preserve"> </v>
      </c>
      <c r="J96" s="126" t="str">
        <f t="shared" si="46"/>
        <v xml:space="preserve"> </v>
      </c>
      <c r="K96" s="126" t="str">
        <f t="shared" si="46"/>
        <v xml:space="preserve"> </v>
      </c>
      <c r="L96" s="126" t="str">
        <f t="shared" si="46"/>
        <v xml:space="preserve"> </v>
      </c>
      <c r="M96" s="126" t="str">
        <f t="shared" si="46"/>
        <v xml:space="preserve"> </v>
      </c>
      <c r="N96" s="126" t="str">
        <f t="shared" si="46"/>
        <v xml:space="preserve"> </v>
      </c>
      <c r="O96" s="126" t="str">
        <f t="shared" si="46"/>
        <v xml:space="preserve"> </v>
      </c>
      <c r="P96" s="126" t="str">
        <f t="shared" si="46"/>
        <v xml:space="preserve"> </v>
      </c>
      <c r="Q96" s="126" t="str">
        <f t="shared" si="46"/>
        <v xml:space="preserve"> </v>
      </c>
      <c r="R96" s="126" t="str">
        <f t="shared" si="46"/>
        <v xml:space="preserve"> </v>
      </c>
      <c r="S96" s="126" t="str">
        <f t="shared" ref="S96:W96" si="47">IF(COUNTIF(S93:S95,"A")&gt;=1,"C",IF(COUNTIF(S93:S95,"A")&gt;0,"P"," "))</f>
        <v xml:space="preserve"> </v>
      </c>
      <c r="T96" s="126" t="str">
        <f t="shared" si="47"/>
        <v xml:space="preserve"> </v>
      </c>
      <c r="U96" s="126" t="str">
        <f t="shared" si="47"/>
        <v xml:space="preserve"> </v>
      </c>
      <c r="V96" s="126" t="str">
        <f t="shared" si="47"/>
        <v xml:space="preserve"> </v>
      </c>
      <c r="W96" s="126" t="str">
        <f t="shared" si="47"/>
        <v xml:space="preserve"> </v>
      </c>
      <c r="Y96" s="2" t="str">
        <f t="shared" si="33"/>
        <v/>
      </c>
    </row>
    <row r="97" spans="2:25" ht="13.5" thickBot="1" x14ac:dyDescent="0.25">
      <c r="C97" s="73" t="s">
        <v>30</v>
      </c>
      <c r="D97" s="94" t="str">
        <f>IF(COUNTIF(D80:D96,"C")&gt;4,"C",IF(COUNTIF(D80:D96,"C")&gt;0,"P"," "))</f>
        <v xml:space="preserve"> </v>
      </c>
      <c r="E97" s="94" t="str">
        <f t="shared" ref="E97:R97" si="48">IF(COUNTIF(E80:E96,"C")&gt;4,"C",IF(COUNTIF(E80:E96,"C")&gt;0,"P"," "))</f>
        <v xml:space="preserve"> </v>
      </c>
      <c r="F97" s="94" t="str">
        <f t="shared" si="48"/>
        <v xml:space="preserve"> </v>
      </c>
      <c r="G97" s="94" t="str">
        <f t="shared" si="48"/>
        <v xml:space="preserve"> </v>
      </c>
      <c r="H97" s="94" t="str">
        <f t="shared" si="48"/>
        <v xml:space="preserve"> </v>
      </c>
      <c r="I97" s="94" t="str">
        <f t="shared" si="48"/>
        <v xml:space="preserve"> </v>
      </c>
      <c r="J97" s="94" t="str">
        <f t="shared" si="48"/>
        <v xml:space="preserve"> </v>
      </c>
      <c r="K97" s="94" t="str">
        <f t="shared" si="48"/>
        <v xml:space="preserve"> </v>
      </c>
      <c r="L97" s="94" t="str">
        <f t="shared" si="48"/>
        <v xml:space="preserve"> </v>
      </c>
      <c r="M97" s="94" t="str">
        <f t="shared" si="48"/>
        <v xml:space="preserve"> </v>
      </c>
      <c r="N97" s="94" t="str">
        <f t="shared" si="48"/>
        <v xml:space="preserve"> </v>
      </c>
      <c r="O97" s="94" t="str">
        <f t="shared" si="48"/>
        <v xml:space="preserve"> </v>
      </c>
      <c r="P97" s="94" t="str">
        <f t="shared" si="48"/>
        <v xml:space="preserve"> </v>
      </c>
      <c r="Q97" s="94" t="str">
        <f t="shared" si="48"/>
        <v xml:space="preserve"> </v>
      </c>
      <c r="R97" s="94" t="str">
        <f t="shared" si="48"/>
        <v xml:space="preserve"> </v>
      </c>
      <c r="S97" s="94" t="str">
        <f t="shared" ref="S97:W97" si="49">IF(COUNTIF(S80:S96,"C")&gt;4,"C",IF(COUNTIF(S80:S96,"C")&gt;0,"P"," "))</f>
        <v xml:space="preserve"> </v>
      </c>
      <c r="T97" s="94" t="str">
        <f t="shared" si="49"/>
        <v xml:space="preserve"> </v>
      </c>
      <c r="U97" s="94" t="str">
        <f t="shared" si="49"/>
        <v xml:space="preserve"> </v>
      </c>
      <c r="V97" s="94" t="str">
        <f t="shared" si="49"/>
        <v xml:space="preserve"> </v>
      </c>
      <c r="W97" s="94" t="str">
        <f t="shared" si="49"/>
        <v xml:space="preserve"> </v>
      </c>
      <c r="Y97" s="2" t="str">
        <f t="shared" si="33"/>
        <v/>
      </c>
    </row>
    <row r="98" spans="2:25" ht="15" x14ac:dyDescent="0.25">
      <c r="B98" s="124" t="s">
        <v>254</v>
      </c>
      <c r="Y98" s="2" t="str">
        <f t="shared" si="33"/>
        <v/>
      </c>
    </row>
    <row r="99" spans="2:25" x14ac:dyDescent="0.2">
      <c r="B99" s="2">
        <v>1</v>
      </c>
      <c r="C99" s="389" t="s">
        <v>690</v>
      </c>
      <c r="Y99" s="2" t="str">
        <f t="shared" si="33"/>
        <v>In this step, think about the movies or television show you love most. Then examine them for clues as to what makes them work. Look beyond the actors, and focus instead on the characters' words, the scenery changes, and the situations the screenwriter puts the characters through-and how all three elements work together.</v>
      </c>
    </row>
    <row r="100" spans="2:25" x14ac:dyDescent="0.2">
      <c r="B100" s="125"/>
      <c r="C100" s="217" t="s">
        <v>691</v>
      </c>
      <c r="D100" s="138"/>
      <c r="E100" s="9"/>
      <c r="F100" s="9"/>
      <c r="G100" s="9"/>
      <c r="H100" s="9"/>
      <c r="I100" s="9"/>
      <c r="J100" s="9"/>
      <c r="K100" s="9"/>
      <c r="L100" s="9"/>
      <c r="M100" s="9"/>
      <c r="N100" s="9"/>
      <c r="O100" s="9"/>
      <c r="P100" s="9"/>
      <c r="Q100" s="9"/>
      <c r="R100" s="9"/>
      <c r="S100" s="9"/>
      <c r="T100" s="9"/>
      <c r="U100" s="9"/>
      <c r="V100" s="9"/>
      <c r="W100" s="9"/>
      <c r="Y100" s="2" t="str">
        <f t="shared" si="33"/>
        <v>Watch one movie or three shows in your favorite genre. (A genre is a category, like adventure, comedy, or drama.) Take notes on how at least three elements, such as the ones mentioned above, make things entertaining. Refer to them for inspiration while working on your own script.
FOR MORE FUN: Analyze one movie or three shows you don't find entertaining. Looking at what doesn't work can be as helpful as concentrating on what does. If you could remake a film or show to make it more entertaining, what would you do differently? Add a talking cat? Make the main character obsessed with chocolate?</v>
      </c>
    </row>
    <row r="101" spans="2:25" x14ac:dyDescent="0.2">
      <c r="B101" s="125"/>
      <c r="C101" s="217" t="s">
        <v>692</v>
      </c>
      <c r="D101" s="9"/>
      <c r="E101" s="9"/>
      <c r="F101" s="9"/>
      <c r="G101" s="9"/>
      <c r="H101" s="9"/>
      <c r="I101" s="9"/>
      <c r="J101" s="9"/>
      <c r="K101" s="9"/>
      <c r="L101" s="9"/>
      <c r="M101" s="9"/>
      <c r="N101" s="9"/>
      <c r="O101" s="9"/>
      <c r="P101" s="9"/>
      <c r="Q101" s="9"/>
      <c r="R101" s="9"/>
      <c r="S101" s="9"/>
      <c r="T101" s="9"/>
      <c r="U101" s="9"/>
      <c r="V101" s="9"/>
      <c r="W101" s="9"/>
      <c r="Y101" s="2" t="str">
        <f t="shared" si="33"/>
        <v>Host a script-dissection party with friends. Watch one movie or three shows in the same genre, then discuss and write down what everyone likes and doesn't like about the script.</v>
      </c>
    </row>
    <row r="102" spans="2:25" x14ac:dyDescent="0.2">
      <c r="B102" s="125"/>
      <c r="C102" s="217" t="s">
        <v>693</v>
      </c>
      <c r="D102" s="9"/>
      <c r="E102" s="9"/>
      <c r="F102" s="9"/>
      <c r="G102" s="9"/>
      <c r="H102" s="9"/>
      <c r="I102" s="9"/>
      <c r="J102" s="9"/>
      <c r="K102" s="9"/>
      <c r="L102" s="9"/>
      <c r="M102" s="9"/>
      <c r="N102" s="9"/>
      <c r="O102" s="9"/>
      <c r="P102" s="9"/>
      <c r="Q102" s="9"/>
      <c r="R102" s="9"/>
      <c r="S102" s="9"/>
      <c r="T102" s="9"/>
      <c r="U102" s="9"/>
      <c r="V102" s="9"/>
      <c r="W102" s="9"/>
      <c r="Y102" s="2" t="str">
        <f t="shared" si="33"/>
        <v>Read two scripts. What better way to learn the craft of writing for the screen than by reading a real script? Look for the scripts of your favorite shows or movies, or scripts from shows you've never seen. Ask a librarian for help, or team up with an adult to look online. You can also find examples in books about screenwriting!</v>
      </c>
    </row>
    <row r="103" spans="2:25" x14ac:dyDescent="0.2">
      <c r="B103" s="2">
        <v>2</v>
      </c>
      <c r="C103" s="373" t="s">
        <v>694</v>
      </c>
      <c r="D103" s="126" t="str">
        <f>IF(COUNTIF(D100:D102,"A")&gt;=1,"C",IF(COUNTIF(D100:D102,"A")&gt;0,"P"," "))</f>
        <v xml:space="preserve"> </v>
      </c>
      <c r="E103" s="126" t="str">
        <f t="shared" ref="E103:R103" si="50">IF(COUNTIF(E100:E102,"A")&gt;=1,"C",IF(COUNTIF(E100:E102,"A")&gt;0,"P"," "))</f>
        <v xml:space="preserve"> </v>
      </c>
      <c r="F103" s="126" t="str">
        <f t="shared" si="50"/>
        <v xml:space="preserve"> </v>
      </c>
      <c r="G103" s="126" t="str">
        <f t="shared" si="50"/>
        <v xml:space="preserve"> </v>
      </c>
      <c r="H103" s="126" t="str">
        <f t="shared" si="50"/>
        <v xml:space="preserve"> </v>
      </c>
      <c r="I103" s="126" t="str">
        <f t="shared" si="50"/>
        <v xml:space="preserve"> </v>
      </c>
      <c r="J103" s="126" t="str">
        <f t="shared" si="50"/>
        <v xml:space="preserve"> </v>
      </c>
      <c r="K103" s="126" t="str">
        <f t="shared" si="50"/>
        <v xml:space="preserve"> </v>
      </c>
      <c r="L103" s="126" t="str">
        <f t="shared" si="50"/>
        <v xml:space="preserve"> </v>
      </c>
      <c r="M103" s="126" t="str">
        <f t="shared" si="50"/>
        <v xml:space="preserve"> </v>
      </c>
      <c r="N103" s="126" t="str">
        <f t="shared" si="50"/>
        <v xml:space="preserve"> </v>
      </c>
      <c r="O103" s="126" t="str">
        <f t="shared" si="50"/>
        <v xml:space="preserve"> </v>
      </c>
      <c r="P103" s="126" t="str">
        <f t="shared" si="50"/>
        <v xml:space="preserve"> </v>
      </c>
      <c r="Q103" s="126" t="str">
        <f t="shared" si="50"/>
        <v xml:space="preserve"> </v>
      </c>
      <c r="R103" s="126" t="str">
        <f t="shared" si="50"/>
        <v xml:space="preserve"> </v>
      </c>
      <c r="S103" s="126" t="str">
        <f t="shared" ref="S103:W103" si="51">IF(COUNTIF(S100:S102,"A")&gt;=1,"C",IF(COUNTIF(S100:S102,"A")&gt;0,"P"," "))</f>
        <v xml:space="preserve"> </v>
      </c>
      <c r="T103" s="126" t="str">
        <f t="shared" si="51"/>
        <v xml:space="preserve"> </v>
      </c>
      <c r="U103" s="126" t="str">
        <f t="shared" si="51"/>
        <v xml:space="preserve"> </v>
      </c>
      <c r="V103" s="126" t="str">
        <f t="shared" si="51"/>
        <v xml:space="preserve"> </v>
      </c>
      <c r="W103" s="126" t="str">
        <f t="shared" si="51"/>
        <v xml:space="preserve"> </v>
      </c>
      <c r="Y103" s="2" t="str">
        <f t="shared" si="33"/>
        <v>Most tales have a beginning that introduces the situation, a middle that builds on the story until it reaches a climax, and an ending that shows how everything turns out. Before you can write any of these pieces, you need a basic idea to build your script around.</v>
      </c>
    </row>
    <row r="104" spans="2:25" x14ac:dyDescent="0.2">
      <c r="B104" s="127"/>
      <c r="C104" s="217" t="s">
        <v>695</v>
      </c>
      <c r="D104" s="138"/>
      <c r="E104" s="9"/>
      <c r="F104" s="9"/>
      <c r="G104" s="9"/>
      <c r="H104" s="9"/>
      <c r="I104" s="9"/>
      <c r="J104" s="9"/>
      <c r="K104" s="9"/>
      <c r="L104" s="9"/>
      <c r="M104" s="9"/>
      <c r="N104" s="9"/>
      <c r="O104" s="9"/>
      <c r="P104" s="9"/>
      <c r="Q104" s="9"/>
      <c r="R104" s="9"/>
      <c r="S104" s="9"/>
      <c r="T104" s="9"/>
      <c r="U104" s="9"/>
      <c r="V104" s="9"/>
      <c r="W104" s="9"/>
      <c r="Y104" s="2" t="str">
        <f t="shared" si="33"/>
        <v>Look into your own life. Have you had an adventure that could be made into a movie? Did something hysterically funny happen at school? Is there a great family story your relatives tell every time they get together? Any of these could be the seed of a great script.</v>
      </c>
    </row>
    <row r="105" spans="2:25" x14ac:dyDescent="0.2">
      <c r="B105" s="127"/>
      <c r="C105" s="217" t="s">
        <v>696</v>
      </c>
      <c r="D105" s="9"/>
      <c r="E105" s="9"/>
      <c r="F105" s="9"/>
      <c r="G105" s="9"/>
      <c r="H105" s="9"/>
      <c r="I105" s="9"/>
      <c r="J105" s="9"/>
      <c r="K105" s="9"/>
      <c r="L105" s="9"/>
      <c r="M105" s="9"/>
      <c r="N105" s="9"/>
      <c r="O105" s="9"/>
      <c r="P105" s="9"/>
      <c r="Q105" s="9"/>
      <c r="R105" s="9"/>
      <c r="S105" s="9"/>
      <c r="T105" s="9"/>
      <c r="U105" s="9"/>
      <c r="V105" s="9"/>
      <c r="W105" s="9"/>
      <c r="Y105" s="2" t="str">
        <f t="shared" si="33"/>
        <v>Add to a story you already know. Choose a fairy tale, book, or nursery rhyme and tell how the characters got there or what happened later. How did the old woman end up living in a shoe? After Dorothy, who was the next adventurer in the land of Oz?</v>
      </c>
    </row>
    <row r="106" spans="2:25" x14ac:dyDescent="0.2">
      <c r="B106" s="127"/>
      <c r="C106" s="217" t="s">
        <v>697</v>
      </c>
      <c r="D106" s="9"/>
      <c r="E106" s="9"/>
      <c r="F106" s="9"/>
      <c r="G106" s="9"/>
      <c r="H106" s="9"/>
      <c r="I106" s="9"/>
      <c r="J106" s="9"/>
      <c r="K106" s="9"/>
      <c r="L106" s="9"/>
      <c r="M106" s="9"/>
      <c r="N106" s="9"/>
      <c r="O106" s="9"/>
      <c r="P106" s="9"/>
      <c r="Q106" s="9"/>
      <c r="R106" s="9"/>
      <c r="S106" s="9"/>
      <c r="T106" s="9"/>
      <c r="U106" s="9"/>
      <c r="V106" s="9"/>
      <c r="W106" s="9"/>
      <c r="Y106" s="2" t="str">
        <f t="shared" si="33"/>
        <v>Play Story Maker. Divide at least 24 index cards or slips of paper into two piles, one for characters and one for situations/settings. Write an idea on each (you can start with the ideas in the chart). Then draw two from the character pile and one from the situations/settings pile and see if they spark any story ideas.</v>
      </c>
    </row>
    <row r="107" spans="2:25" x14ac:dyDescent="0.2">
      <c r="B107" s="2">
        <v>3</v>
      </c>
      <c r="C107" s="373" t="s">
        <v>698</v>
      </c>
      <c r="D107" s="126" t="str">
        <f>IF(COUNTIF(D104:D106,"A")&gt;=1,"C",IF(COUNTIF(D104:D106,"A")&gt;0,"P"," "))</f>
        <v xml:space="preserve"> </v>
      </c>
      <c r="E107" s="126" t="str">
        <f t="shared" ref="E107:R107" si="52">IF(COUNTIF(E104:E106,"A")&gt;=1,"C",IF(COUNTIF(E104:E106,"A")&gt;0,"P"," "))</f>
        <v xml:space="preserve"> </v>
      </c>
      <c r="F107" s="126" t="str">
        <f t="shared" si="52"/>
        <v xml:space="preserve"> </v>
      </c>
      <c r="G107" s="126" t="str">
        <f t="shared" si="52"/>
        <v xml:space="preserve"> </v>
      </c>
      <c r="H107" s="126" t="str">
        <f t="shared" si="52"/>
        <v xml:space="preserve"> </v>
      </c>
      <c r="I107" s="126" t="str">
        <f t="shared" si="52"/>
        <v xml:space="preserve"> </v>
      </c>
      <c r="J107" s="126" t="str">
        <f t="shared" si="52"/>
        <v xml:space="preserve"> </v>
      </c>
      <c r="K107" s="126" t="str">
        <f t="shared" si="52"/>
        <v xml:space="preserve"> </v>
      </c>
      <c r="L107" s="126" t="str">
        <f t="shared" si="52"/>
        <v xml:space="preserve"> </v>
      </c>
      <c r="M107" s="126" t="str">
        <f t="shared" si="52"/>
        <v xml:space="preserve"> </v>
      </c>
      <c r="N107" s="126" t="str">
        <f t="shared" si="52"/>
        <v xml:space="preserve"> </v>
      </c>
      <c r="O107" s="126" t="str">
        <f t="shared" si="52"/>
        <v xml:space="preserve"> </v>
      </c>
      <c r="P107" s="126" t="str">
        <f t="shared" si="52"/>
        <v xml:space="preserve"> </v>
      </c>
      <c r="Q107" s="126" t="str">
        <f t="shared" si="52"/>
        <v xml:space="preserve"> </v>
      </c>
      <c r="R107" s="126" t="str">
        <f t="shared" si="52"/>
        <v xml:space="preserve"> </v>
      </c>
      <c r="S107" s="126" t="str">
        <f t="shared" ref="S107:W107" si="53">IF(COUNTIF(S104:S106,"A")&gt;=1,"C",IF(COUNTIF(S104:S106,"A")&gt;0,"P"," "))</f>
        <v xml:space="preserve"> </v>
      </c>
      <c r="T107" s="126" t="str">
        <f t="shared" si="53"/>
        <v xml:space="preserve"> </v>
      </c>
      <c r="U107" s="126" t="str">
        <f t="shared" si="53"/>
        <v xml:space="preserve"> </v>
      </c>
      <c r="V107" s="126" t="str">
        <f t="shared" si="53"/>
        <v xml:space="preserve"> </v>
      </c>
      <c r="W107" s="126" t="str">
        <f t="shared" si="53"/>
        <v xml:space="preserve"> </v>
      </c>
      <c r="Y107" s="2" t="str">
        <f t="shared" si="33"/>
        <v>Whatever your story idea, you'll need a protagonist and an antagonist. Get to know them by writing a one-page description of each. Use one of these choices to add details, from their hobbies to their jobs to their postures and the sound of their voices. The boxes at the bottom of the page might help you get started.</v>
      </c>
    </row>
    <row r="108" spans="2:25" x14ac:dyDescent="0.2">
      <c r="B108" s="127"/>
      <c r="C108" s="217" t="s">
        <v>699</v>
      </c>
      <c r="D108" s="138"/>
      <c r="E108" s="9"/>
      <c r="F108" s="9"/>
      <c r="G108" s="9"/>
      <c r="H108" s="9"/>
      <c r="I108" s="9"/>
      <c r="J108" s="9"/>
      <c r="K108" s="9"/>
      <c r="L108" s="9"/>
      <c r="M108" s="9"/>
      <c r="N108" s="9"/>
      <c r="O108" s="9"/>
      <c r="P108" s="9"/>
      <c r="Q108" s="9"/>
      <c r="R108" s="9"/>
      <c r="S108" s="9"/>
      <c r="T108" s="9"/>
      <c r="U108" s="9"/>
      <c r="V108" s="9"/>
      <c r="W108" s="9"/>
      <c r="Y108" s="2" t="str">
        <f t="shared" si="33"/>
        <v>Spend some time people watching. Take notes on what people wear, how they act, and what they say at school, the library, a coffee shop, or a park. Then, choose three or four details from your observations to make part of your characters' personalities and life stories.</v>
      </c>
    </row>
    <row r="109" spans="2:25" x14ac:dyDescent="0.2">
      <c r="B109" s="127"/>
      <c r="C109" s="217" t="s">
        <v>700</v>
      </c>
      <c r="D109" s="9"/>
      <c r="E109" s="9"/>
      <c r="F109" s="9"/>
      <c r="G109" s="9"/>
      <c r="H109" s="9"/>
      <c r="I109" s="9"/>
      <c r="J109" s="9"/>
      <c r="K109" s="9"/>
      <c r="L109" s="9"/>
      <c r="M109" s="9"/>
      <c r="N109" s="9"/>
      <c r="O109" s="9"/>
      <c r="P109" s="9"/>
      <c r="Q109" s="9"/>
      <c r="R109" s="9"/>
      <c r="S109" s="9"/>
      <c r="T109" s="9"/>
      <c r="U109" s="9"/>
      <c r="V109" s="9"/>
      <c r="W109" s="9"/>
      <c r="Y109" s="2" t="str">
        <f t="shared" si="33"/>
        <v>Exaggerate details about people you're familiar with. Perhaps you know someone who loves red; maybe your character wears only red velvet suits. Or your local newscaster speaks loudly-your character might insist on speaking through a megaphone wherever she goes.</v>
      </c>
    </row>
    <row r="110" spans="2:25" x14ac:dyDescent="0.2">
      <c r="B110" s="127"/>
      <c r="C110" s="217" t="s">
        <v>701</v>
      </c>
      <c r="D110" s="9"/>
      <c r="E110" s="9"/>
      <c r="F110" s="9"/>
      <c r="G110" s="9"/>
      <c r="H110" s="9"/>
      <c r="I110" s="9"/>
      <c r="J110" s="9"/>
      <c r="K110" s="9"/>
      <c r="L110" s="9"/>
      <c r="M110" s="9"/>
      <c r="N110" s="9"/>
      <c r="O110" s="9"/>
      <c r="P110" s="9"/>
      <c r="Q110" s="9"/>
      <c r="R110" s="9"/>
      <c r="S110" s="9"/>
      <c r="T110" s="9"/>
      <c r="U110" s="9"/>
      <c r="V110" s="9"/>
      <c r="W110" s="9"/>
      <c r="Y110" s="2" t="str">
        <f t="shared" si="33"/>
        <v>Mix and match. Take three aspects of people or characters you know and combine them to round out your characters. Your protagonist could have a celebrity's curly hair, a friend's dream of being a pilot, and a neighbor's habit of eating a peanut butter sandwich every day at noon.</v>
      </c>
    </row>
    <row r="111" spans="2:25" x14ac:dyDescent="0.2">
      <c r="B111" s="2">
        <v>4</v>
      </c>
      <c r="C111" s="373" t="s">
        <v>702</v>
      </c>
      <c r="D111" s="126" t="str">
        <f>IF(COUNTIF(D108:D110,"A")&gt;=1,"C",IF(COUNTIF(D108:D110,"A")&gt;0,"P"," "))</f>
        <v xml:space="preserve"> </v>
      </c>
      <c r="E111" s="126" t="str">
        <f t="shared" ref="E111:R111" si="54">IF(COUNTIF(E108:E110,"A")&gt;=1,"C",IF(COUNTIF(E108:E110,"A")&gt;0,"P"," "))</f>
        <v xml:space="preserve"> </v>
      </c>
      <c r="F111" s="126" t="str">
        <f t="shared" si="54"/>
        <v xml:space="preserve"> </v>
      </c>
      <c r="G111" s="126" t="str">
        <f t="shared" si="54"/>
        <v xml:space="preserve"> </v>
      </c>
      <c r="H111" s="126" t="str">
        <f t="shared" si="54"/>
        <v xml:space="preserve"> </v>
      </c>
      <c r="I111" s="126" t="str">
        <f t="shared" si="54"/>
        <v xml:space="preserve"> </v>
      </c>
      <c r="J111" s="126" t="str">
        <f t="shared" si="54"/>
        <v xml:space="preserve"> </v>
      </c>
      <c r="K111" s="126" t="str">
        <f t="shared" si="54"/>
        <v xml:space="preserve"> </v>
      </c>
      <c r="L111" s="126" t="str">
        <f t="shared" si="54"/>
        <v xml:space="preserve"> </v>
      </c>
      <c r="M111" s="126" t="str">
        <f t="shared" si="54"/>
        <v xml:space="preserve"> </v>
      </c>
      <c r="N111" s="126" t="str">
        <f t="shared" si="54"/>
        <v xml:space="preserve"> </v>
      </c>
      <c r="O111" s="126" t="str">
        <f t="shared" si="54"/>
        <v xml:space="preserve"> </v>
      </c>
      <c r="P111" s="126" t="str">
        <f t="shared" si="54"/>
        <v xml:space="preserve"> </v>
      </c>
      <c r="Q111" s="126" t="str">
        <f t="shared" si="54"/>
        <v xml:space="preserve"> </v>
      </c>
      <c r="R111" s="126" t="str">
        <f t="shared" si="54"/>
        <v xml:space="preserve"> </v>
      </c>
      <c r="S111" s="126" t="str">
        <f t="shared" ref="S111:W111" si="55">IF(COUNTIF(S108:S110,"A")&gt;=1,"C",IF(COUNTIF(S108:S110,"A")&gt;0,"P"," "))</f>
        <v xml:space="preserve"> </v>
      </c>
      <c r="T111" s="126" t="str">
        <f t="shared" si="55"/>
        <v xml:space="preserve"> </v>
      </c>
      <c r="U111" s="126" t="str">
        <f t="shared" si="55"/>
        <v xml:space="preserve"> </v>
      </c>
      <c r="V111" s="126" t="str">
        <f t="shared" si="55"/>
        <v xml:space="preserve"> </v>
      </c>
      <c r="W111" s="126" t="str">
        <f t="shared" si="55"/>
        <v xml:space="preserve"> </v>
      </c>
      <c r="Y111" s="2" t="str">
        <f t="shared" si="33"/>
        <v>You have a story idea and characters. Now you need a plot! A plot is an outline of the situations your protagonist will face. A protagonist's circumstances generally grow more dire as the story unfolds toward the climax, where the protagonist faces their most difficult challenge. (That challenge usually involves something the antagonist said or did!) The chart on page 6 will help you with this step.</v>
      </c>
    </row>
    <row r="112" spans="2:25" x14ac:dyDescent="0.2">
      <c r="B112" s="127"/>
      <c r="C112" s="217" t="s">
        <v>703</v>
      </c>
      <c r="D112" s="138"/>
      <c r="E112" s="9"/>
      <c r="F112" s="9"/>
      <c r="G112" s="9"/>
      <c r="H112" s="9"/>
      <c r="I112" s="9"/>
      <c r="J112" s="9"/>
      <c r="K112" s="9"/>
      <c r="L112" s="9"/>
      <c r="M112" s="9"/>
      <c r="N112" s="9"/>
      <c r="O112" s="9"/>
      <c r="P112" s="9"/>
      <c r="Q112" s="9"/>
      <c r="R112" s="9"/>
      <c r="S112" s="9"/>
      <c r="T112" s="9"/>
      <c r="U112" s="9"/>
      <c r="V112" s="9"/>
      <c r="W112" s="9"/>
      <c r="Y112" s="2" t="str">
        <f t="shared" si="33"/>
        <v>Fill out the worksheet using your imagination. Challenge yourself to find all the plot twists in the creative corners of your mind.</v>
      </c>
    </row>
    <row r="113" spans="1:25" x14ac:dyDescent="0.2">
      <c r="B113" s="127"/>
      <c r="C113" s="217" t="s">
        <v>704</v>
      </c>
      <c r="D113" s="9"/>
      <c r="E113" s="9"/>
      <c r="F113" s="9"/>
      <c r="G113" s="9"/>
      <c r="H113" s="9"/>
      <c r="I113" s="9"/>
      <c r="J113" s="9"/>
      <c r="K113" s="9"/>
      <c r="L113" s="9"/>
      <c r="M113" s="9"/>
      <c r="N113" s="9"/>
      <c r="O113" s="9"/>
      <c r="P113" s="9"/>
      <c r="Q113" s="9"/>
      <c r="R113" s="9"/>
      <c r="S113" s="9"/>
      <c r="T113" s="9"/>
      <c r="U113" s="9"/>
      <c r="V113" s="9"/>
      <c r="W113" s="9"/>
      <c r="Y113" s="2" t="str">
        <f t="shared" si="33"/>
        <v>Find plot twists in the news. How are protagonists and antagonists acting and reacting in newspapers or magazines? Collect three editions and hunt through their pages for plot ideas.</v>
      </c>
    </row>
    <row r="114" spans="1:25" x14ac:dyDescent="0.2">
      <c r="B114" s="127"/>
      <c r="C114" s="217" t="s">
        <v>705</v>
      </c>
      <c r="D114" s="9"/>
      <c r="E114" s="9"/>
      <c r="F114" s="9"/>
      <c r="G114" s="9"/>
      <c r="H114" s="9"/>
      <c r="I114" s="9"/>
      <c r="J114" s="9"/>
      <c r="K114" s="9"/>
      <c r="L114" s="9"/>
      <c r="M114" s="9"/>
      <c r="N114" s="9"/>
      <c r="O114" s="9"/>
      <c r="P114" s="9"/>
      <c r="Q114" s="9"/>
      <c r="R114" s="9"/>
      <c r="S114" s="9"/>
      <c r="T114" s="9"/>
      <c r="U114" s="9"/>
      <c r="V114" s="9"/>
      <c r="W114" s="9"/>
      <c r="Y114" s="2" t="str">
        <f t="shared" si="33"/>
        <v>Use plot twists from a familiar story. Think about the twists from other stories. In Romeo and Juliet, Romeo misses a very important message from Juliet. In Up, a boy accidentally ends up in a flying house. You could even pull twists from two or three different stories.</v>
      </c>
    </row>
    <row r="115" spans="1:25" x14ac:dyDescent="0.2">
      <c r="B115" s="2">
        <v>5</v>
      </c>
      <c r="C115" s="373" t="s">
        <v>706</v>
      </c>
      <c r="D115" s="126" t="str">
        <f>IF(COUNTIF(D112:D114,"A")&gt;=1,"C",IF(COUNTIF(D112:D114,"A")&gt;0,"P"," "))</f>
        <v xml:space="preserve"> </v>
      </c>
      <c r="E115" s="126" t="str">
        <f t="shared" ref="E115:R115" si="56">IF(COUNTIF(E112:E114,"A")&gt;=1,"C",IF(COUNTIF(E112:E114,"A")&gt;0,"P"," "))</f>
        <v xml:space="preserve"> </v>
      </c>
      <c r="F115" s="126" t="str">
        <f t="shared" si="56"/>
        <v xml:space="preserve"> </v>
      </c>
      <c r="G115" s="126" t="str">
        <f t="shared" si="56"/>
        <v xml:space="preserve"> </v>
      </c>
      <c r="H115" s="126" t="str">
        <f t="shared" si="56"/>
        <v xml:space="preserve"> </v>
      </c>
      <c r="I115" s="126" t="str">
        <f t="shared" si="56"/>
        <v xml:space="preserve"> </v>
      </c>
      <c r="J115" s="126" t="str">
        <f t="shared" si="56"/>
        <v xml:space="preserve"> </v>
      </c>
      <c r="K115" s="126" t="str">
        <f t="shared" si="56"/>
        <v xml:space="preserve"> </v>
      </c>
      <c r="L115" s="126" t="str">
        <f t="shared" si="56"/>
        <v xml:space="preserve"> </v>
      </c>
      <c r="M115" s="126" t="str">
        <f t="shared" si="56"/>
        <v xml:space="preserve"> </v>
      </c>
      <c r="N115" s="126" t="str">
        <f t="shared" si="56"/>
        <v xml:space="preserve"> </v>
      </c>
      <c r="O115" s="126" t="str">
        <f t="shared" si="56"/>
        <v xml:space="preserve"> </v>
      </c>
      <c r="P115" s="126" t="str">
        <f t="shared" si="56"/>
        <v xml:space="preserve"> </v>
      </c>
      <c r="Q115" s="126" t="str">
        <f t="shared" si="56"/>
        <v xml:space="preserve"> </v>
      </c>
      <c r="R115" s="126" t="str">
        <f t="shared" si="56"/>
        <v xml:space="preserve"> </v>
      </c>
      <c r="S115" s="126" t="str">
        <f t="shared" ref="S115:W115" si="57">IF(COUNTIF(S112:S114,"A")&gt;=1,"C",IF(COUNTIF(S112:S114,"A")&gt;0,"P"," "))</f>
        <v xml:space="preserve"> </v>
      </c>
      <c r="T115" s="126" t="str">
        <f t="shared" si="57"/>
        <v xml:space="preserve"> </v>
      </c>
      <c r="U115" s="126" t="str">
        <f t="shared" si="57"/>
        <v xml:space="preserve"> </v>
      </c>
      <c r="V115" s="126" t="str">
        <f t="shared" si="57"/>
        <v xml:space="preserve"> </v>
      </c>
      <c r="W115" s="126" t="str">
        <f t="shared" si="57"/>
        <v xml:space="preserve"> </v>
      </c>
      <c r="Y115" s="2" t="str">
        <f t="shared" si="33"/>
        <v>It's time to put everything together! Screenplays include not only dialogue, but also descriptions of action that clarify how the scene is intended to look on-screen. See the example below for what details to include. Then pick one choice and write your script.</v>
      </c>
    </row>
    <row r="116" spans="1:25" x14ac:dyDescent="0.2">
      <c r="B116" s="127"/>
      <c r="C116" s="217" t="s">
        <v>623</v>
      </c>
      <c r="D116" s="138"/>
      <c r="E116" s="9"/>
      <c r="F116" s="9"/>
      <c r="G116" s="9"/>
      <c r="H116" s="9"/>
      <c r="I116" s="9"/>
      <c r="J116" s="9"/>
      <c r="K116" s="9"/>
      <c r="L116" s="9"/>
      <c r="M116" s="9"/>
      <c r="N116" s="9"/>
      <c r="O116" s="9"/>
      <c r="P116" s="9"/>
      <c r="Q116" s="9"/>
      <c r="R116" s="9"/>
      <c r="S116" s="9"/>
      <c r="T116" s="9"/>
      <c r="U116" s="9"/>
      <c r="V116" s="9"/>
      <c r="W116" s="9"/>
      <c r="Y116" s="2" t="str">
        <f t="shared" si="33"/>
        <v>Work solo. Some writers prefer to work their magic alone! If that's you, share your script when you're finished, perhaps by reading it aloud at a group meeting. You could ask other girls to read the different parts.</v>
      </c>
    </row>
    <row r="117" spans="1:25" x14ac:dyDescent="0.2">
      <c r="B117" s="127"/>
      <c r="C117" s="217" t="s">
        <v>707</v>
      </c>
      <c r="D117" s="9"/>
      <c r="E117" s="9"/>
      <c r="F117" s="9"/>
      <c r="G117" s="9"/>
      <c r="H117" s="9"/>
      <c r="I117" s="9"/>
      <c r="J117" s="9"/>
      <c r="K117" s="9"/>
      <c r="L117" s="9"/>
      <c r="M117" s="9"/>
      <c r="N117" s="9"/>
      <c r="O117" s="9"/>
      <c r="P117" s="9"/>
      <c r="Q117" s="9"/>
      <c r="R117" s="9"/>
      <c r="S117" s="9"/>
      <c r="T117" s="9"/>
      <c r="U117" s="9"/>
      <c r="V117" s="9"/>
      <c r="W117" s="9"/>
      <c r="Y117" s="2" t="str">
        <f t="shared" si="33"/>
        <v>Work with a friend. Two minds can take creativity to a whole new level-and it's fun to try out dialogue as you go along. If your friend is another Cadette earning her Screenwriter badge, try to write a 24-page script.</v>
      </c>
    </row>
    <row r="118" spans="1:25" x14ac:dyDescent="0.2">
      <c r="B118" s="127"/>
      <c r="C118" s="217" t="s">
        <v>625</v>
      </c>
      <c r="D118" s="9"/>
      <c r="E118" s="9"/>
      <c r="F118" s="9"/>
      <c r="G118" s="9"/>
      <c r="H118" s="9"/>
      <c r="I118" s="9"/>
      <c r="J118" s="9"/>
      <c r="K118" s="9"/>
      <c r="L118" s="9"/>
      <c r="M118" s="9"/>
      <c r="N118" s="9"/>
      <c r="O118" s="9"/>
      <c r="P118" s="9"/>
      <c r="Q118" s="9"/>
      <c r="R118" s="9"/>
      <c r="S118" s="9"/>
      <c r="T118" s="9"/>
      <c r="U118" s="9"/>
      <c r="V118" s="9"/>
      <c r="W118" s="9"/>
      <c r="Y118" s="2" t="str">
        <f t="shared" si="33"/>
        <v>Work with a mentor. Perhaps a playwright, director, or actor; an English or drama teacher; or a film or drama student at a local college would be willing to help? Ask your mentor to give you feedback on your pages.</v>
      </c>
    </row>
    <row r="119" spans="1:25" ht="1.5" customHeight="1" thickBot="1" x14ac:dyDescent="0.25">
      <c r="D119" s="126" t="str">
        <f>IF(COUNTIF(D116:D118,"A")&gt;=1,"C",IF(COUNTIF(D116:D118,"A")&gt;0,"P"," "))</f>
        <v xml:space="preserve"> </v>
      </c>
      <c r="E119" s="126" t="str">
        <f t="shared" ref="E119:R119" si="58">IF(COUNTIF(E116:E118,"A")&gt;=1,"C",IF(COUNTIF(E116:E118,"A")&gt;0,"P"," "))</f>
        <v xml:space="preserve"> </v>
      </c>
      <c r="F119" s="126" t="str">
        <f t="shared" si="58"/>
        <v xml:space="preserve"> </v>
      </c>
      <c r="G119" s="126" t="str">
        <f t="shared" si="58"/>
        <v xml:space="preserve"> </v>
      </c>
      <c r="H119" s="126" t="str">
        <f t="shared" si="58"/>
        <v xml:space="preserve"> </v>
      </c>
      <c r="I119" s="126" t="str">
        <f t="shared" si="58"/>
        <v xml:space="preserve"> </v>
      </c>
      <c r="J119" s="126" t="str">
        <f t="shared" si="58"/>
        <v xml:space="preserve"> </v>
      </c>
      <c r="K119" s="126" t="str">
        <f t="shared" si="58"/>
        <v xml:space="preserve"> </v>
      </c>
      <c r="L119" s="126" t="str">
        <f t="shared" si="58"/>
        <v xml:space="preserve"> </v>
      </c>
      <c r="M119" s="126" t="str">
        <f t="shared" si="58"/>
        <v xml:space="preserve"> </v>
      </c>
      <c r="N119" s="126" t="str">
        <f t="shared" si="58"/>
        <v xml:space="preserve"> </v>
      </c>
      <c r="O119" s="126" t="str">
        <f t="shared" si="58"/>
        <v xml:space="preserve"> </v>
      </c>
      <c r="P119" s="126" t="str">
        <f t="shared" si="58"/>
        <v xml:space="preserve"> </v>
      </c>
      <c r="Q119" s="126" t="str">
        <f t="shared" si="58"/>
        <v xml:space="preserve"> </v>
      </c>
      <c r="R119" s="126" t="str">
        <f t="shared" si="58"/>
        <v xml:space="preserve"> </v>
      </c>
      <c r="S119" s="126" t="str">
        <f t="shared" ref="S119:W119" si="59">IF(COUNTIF(S116:S118,"A")&gt;=1,"C",IF(COUNTIF(S116:S118,"A")&gt;0,"P"," "))</f>
        <v xml:space="preserve"> </v>
      </c>
      <c r="T119" s="126" t="str">
        <f t="shared" si="59"/>
        <v xml:space="preserve"> </v>
      </c>
      <c r="U119" s="126" t="str">
        <f t="shared" si="59"/>
        <v xml:space="preserve"> </v>
      </c>
      <c r="V119" s="126" t="str">
        <f t="shared" si="59"/>
        <v xml:space="preserve"> </v>
      </c>
      <c r="W119" s="126" t="str">
        <f t="shared" si="59"/>
        <v xml:space="preserve"> </v>
      </c>
      <c r="Y119" s="2" t="str">
        <f t="shared" si="33"/>
        <v/>
      </c>
    </row>
    <row r="120" spans="1:25" ht="13.5" thickBot="1" x14ac:dyDescent="0.25">
      <c r="C120" s="73" t="s">
        <v>30</v>
      </c>
      <c r="D120" s="94" t="str">
        <f>IF(COUNTIF(D103:D119,"C")&gt;4,"C",IF(COUNTIF(D103:D119,"C")&gt;0,"P"," "))</f>
        <v xml:space="preserve"> </v>
      </c>
      <c r="E120" s="94" t="str">
        <f t="shared" ref="E120:R120" si="60">IF(COUNTIF(E103:E119,"C")&gt;4,"C",IF(COUNTIF(E103:E119,"C")&gt;0,"P"," "))</f>
        <v xml:space="preserve"> </v>
      </c>
      <c r="F120" s="94" t="str">
        <f t="shared" si="60"/>
        <v xml:space="preserve"> </v>
      </c>
      <c r="G120" s="94" t="str">
        <f t="shared" si="60"/>
        <v xml:space="preserve"> </v>
      </c>
      <c r="H120" s="94" t="str">
        <f t="shared" si="60"/>
        <v xml:space="preserve"> </v>
      </c>
      <c r="I120" s="94" t="str">
        <f t="shared" si="60"/>
        <v xml:space="preserve"> </v>
      </c>
      <c r="J120" s="94" t="str">
        <f t="shared" si="60"/>
        <v xml:space="preserve"> </v>
      </c>
      <c r="K120" s="94" t="str">
        <f t="shared" si="60"/>
        <v xml:space="preserve"> </v>
      </c>
      <c r="L120" s="94" t="str">
        <f t="shared" si="60"/>
        <v xml:space="preserve"> </v>
      </c>
      <c r="M120" s="94" t="str">
        <f t="shared" si="60"/>
        <v xml:space="preserve"> </v>
      </c>
      <c r="N120" s="94" t="str">
        <f t="shared" si="60"/>
        <v xml:space="preserve"> </v>
      </c>
      <c r="O120" s="94" t="str">
        <f t="shared" si="60"/>
        <v xml:space="preserve"> </v>
      </c>
      <c r="P120" s="94" t="str">
        <f t="shared" si="60"/>
        <v xml:space="preserve"> </v>
      </c>
      <c r="Q120" s="94" t="str">
        <f t="shared" si="60"/>
        <v xml:space="preserve"> </v>
      </c>
      <c r="R120" s="94" t="str">
        <f t="shared" si="60"/>
        <v xml:space="preserve"> </v>
      </c>
      <c r="S120" s="94" t="str">
        <f t="shared" ref="S120:W120" si="61">IF(COUNTIF(S103:S119,"C")&gt;4,"C",IF(COUNTIF(S103:S119,"C")&gt;0,"P"," "))</f>
        <v xml:space="preserve"> </v>
      </c>
      <c r="T120" s="94" t="str">
        <f t="shared" si="61"/>
        <v xml:space="preserve"> </v>
      </c>
      <c r="U120" s="94" t="str">
        <f t="shared" si="61"/>
        <v xml:space="preserve"> </v>
      </c>
      <c r="V120" s="94" t="str">
        <f t="shared" si="61"/>
        <v xml:space="preserve"> </v>
      </c>
      <c r="W120" s="94" t="str">
        <f t="shared" si="61"/>
        <v xml:space="preserve"> </v>
      </c>
      <c r="Y120" s="2" t="str">
        <f t="shared" si="33"/>
        <v/>
      </c>
    </row>
    <row r="121" spans="1:25" ht="18" x14ac:dyDescent="0.2">
      <c r="A121" s="550" t="s">
        <v>25</v>
      </c>
      <c r="B121" s="550"/>
      <c r="C121" s="550"/>
      <c r="D121" s="550"/>
      <c r="E121" s="550"/>
      <c r="F121" s="550"/>
      <c r="G121" s="550"/>
      <c r="H121" s="550"/>
      <c r="I121" s="550"/>
      <c r="J121" s="550"/>
      <c r="K121" s="550"/>
      <c r="L121" s="550"/>
      <c r="M121" s="550"/>
      <c r="N121" s="550"/>
      <c r="O121" s="550"/>
      <c r="P121" s="550"/>
      <c r="Q121" s="550"/>
      <c r="R121" s="550"/>
      <c r="S121" s="550"/>
      <c r="T121" s="550"/>
      <c r="U121" s="550"/>
      <c r="V121" s="550"/>
      <c r="W121" s="550"/>
      <c r="Y121" s="2" t="str">
        <f t="shared" si="33"/>
        <v/>
      </c>
    </row>
    <row r="122" spans="1:25" ht="15" x14ac:dyDescent="0.25">
      <c r="B122" s="124" t="s">
        <v>255</v>
      </c>
      <c r="Y122" s="2" t="str">
        <f t="shared" si="33"/>
        <v/>
      </c>
    </row>
    <row r="123" spans="1:25" x14ac:dyDescent="0.2">
      <c r="B123" s="2">
        <v>1</v>
      </c>
      <c r="C123" s="383" t="s">
        <v>513</v>
      </c>
      <c r="Y123" s="2" t="str">
        <f t="shared" si="33"/>
        <v>Since they were scratching figures into clay with sticks, humans have been creating and preserving documents. The invention of paper made the possibilities seemingly endless, and today artists make book covers by recycling everything from bottle caps and cereal boxes to leather clothes and license plates. Dive into the art of bookbinding!</v>
      </c>
    </row>
    <row r="124" spans="1:25" x14ac:dyDescent="0.2">
      <c r="B124" s="125"/>
      <c r="C124" s="217" t="s">
        <v>514</v>
      </c>
      <c r="D124" s="9"/>
      <c r="E124" s="9"/>
      <c r="F124" s="9"/>
      <c r="G124" s="9"/>
      <c r="H124" s="9"/>
      <c r="I124" s="9"/>
      <c r="J124" s="9"/>
      <c r="K124" s="9"/>
      <c r="L124" s="9"/>
      <c r="M124" s="9"/>
      <c r="N124" s="9"/>
      <c r="O124" s="9"/>
      <c r="P124" s="9"/>
      <c r="Q124" s="9"/>
      <c r="R124" s="9"/>
      <c r="S124" s="9"/>
      <c r="T124" s="9"/>
      <c r="U124" s="9"/>
      <c r="V124" s="9"/>
      <c r="W124" s="9"/>
      <c r="Y124" s="2" t="str">
        <f t="shared" si="33"/>
        <v>Survey a book collection. Find five different sizes and styles of books that you like at a library, bookstore, or in your own collection. Then figure out the binding and printing methods used to create each one. (Books and websites about book arts will help you get familiar with the parts of a book. Check out the sidebar on page 3 for some great terms to understand.)
FOR MORE FUN: Share one or two examples of books you find particularly beautiful with your Cadette group.</v>
      </c>
    </row>
    <row r="125" spans="1:25" x14ac:dyDescent="0.2">
      <c r="B125" s="125"/>
      <c r="C125" s="217" t="s">
        <v>515</v>
      </c>
      <c r="D125" s="9"/>
      <c r="E125" s="9"/>
      <c r="F125" s="9"/>
      <c r="G125" s="9"/>
      <c r="H125" s="9"/>
      <c r="I125" s="9"/>
      <c r="J125" s="9"/>
      <c r="K125" s="9"/>
      <c r="L125" s="9"/>
      <c r="M125" s="9"/>
      <c r="N125" s="9"/>
      <c r="O125" s="9"/>
      <c r="P125" s="9"/>
      <c r="Q125" s="9"/>
      <c r="R125" s="9"/>
      <c r="S125" s="9"/>
      <c r="T125" s="9"/>
      <c r="U125" s="9"/>
      <c r="V125" s="9"/>
      <c r="W125" s="9"/>
      <c r="Y125" s="2" t="str">
        <f t="shared" si="33"/>
        <v>Interview or visit a book artist or bookbinder. Many colleges offer courses in book arts, and the teachers may share some knowledge with you. Librarians and antique booksellers may also be able to point you to a book artist. Ask the artist how they got involved in book arts, why they love making books, and what kinds of books they make. If you can, visit their studio. What kinds of tools and materials do they use? Can they point you to resources in the community that can help you with the rest of your steps?</v>
      </c>
    </row>
    <row r="126" spans="1:25" x14ac:dyDescent="0.2">
      <c r="B126" s="125"/>
      <c r="C126" s="217" t="s">
        <v>516</v>
      </c>
      <c r="D126" s="9"/>
      <c r="E126" s="9"/>
      <c r="F126" s="9"/>
      <c r="G126" s="9"/>
      <c r="H126" s="9"/>
      <c r="I126" s="9"/>
      <c r="J126" s="9"/>
      <c r="K126" s="9"/>
      <c r="L126" s="9"/>
      <c r="M126" s="9"/>
      <c r="N126" s="9"/>
      <c r="O126" s="9"/>
      <c r="P126" s="9"/>
      <c r="Q126" s="9"/>
      <c r="R126" s="9"/>
      <c r="S126" s="9"/>
      <c r="T126" s="9"/>
      <c r="U126" s="9"/>
      <c r="V126" s="9"/>
      <c r="W126" s="9"/>
      <c r="Y126" s="2" t="str">
        <f t="shared" si="33"/>
        <v>Tour a book arts center or art museum. If there's a book arts center or museum with a book arts collection near you, go for a visit. When there, find five examples of the bookbinding craft that you like.
FOR MORE FUN: Read a book about bookbinding before you go so you'll have some questions in mind and can search for the kinds of books you might like to make.</v>
      </c>
    </row>
    <row r="127" spans="1:25" x14ac:dyDescent="0.2">
      <c r="B127" s="2">
        <v>2</v>
      </c>
      <c r="C127" s="373" t="s">
        <v>517</v>
      </c>
      <c r="D127" s="126" t="str">
        <f>IF(COUNTIF(D124:D126,"A")&gt;=1,"C",IF(COUNTIF(D124:D126,"A")&gt;0,"P"," "))</f>
        <v xml:space="preserve"> </v>
      </c>
      <c r="E127" s="126" t="str">
        <f t="shared" ref="E127:R127" si="62">IF(COUNTIF(E124:E126,"A")&gt;=1,"C",IF(COUNTIF(E124:E126,"A")&gt;0,"P"," "))</f>
        <v xml:space="preserve"> </v>
      </c>
      <c r="F127" s="126" t="str">
        <f t="shared" si="62"/>
        <v xml:space="preserve"> </v>
      </c>
      <c r="G127" s="126" t="str">
        <f t="shared" si="62"/>
        <v xml:space="preserve"> </v>
      </c>
      <c r="H127" s="126" t="str">
        <f t="shared" si="62"/>
        <v xml:space="preserve"> </v>
      </c>
      <c r="I127" s="126" t="str">
        <f t="shared" si="62"/>
        <v xml:space="preserve"> </v>
      </c>
      <c r="J127" s="126" t="str">
        <f t="shared" si="62"/>
        <v xml:space="preserve"> </v>
      </c>
      <c r="K127" s="126" t="str">
        <f t="shared" si="62"/>
        <v xml:space="preserve"> </v>
      </c>
      <c r="L127" s="126" t="str">
        <f t="shared" si="62"/>
        <v xml:space="preserve"> </v>
      </c>
      <c r="M127" s="126" t="str">
        <f t="shared" si="62"/>
        <v xml:space="preserve"> </v>
      </c>
      <c r="N127" s="126" t="str">
        <f t="shared" si="62"/>
        <v xml:space="preserve"> </v>
      </c>
      <c r="O127" s="126" t="str">
        <f t="shared" si="62"/>
        <v xml:space="preserve"> </v>
      </c>
      <c r="P127" s="126" t="str">
        <f t="shared" si="62"/>
        <v xml:space="preserve"> </v>
      </c>
      <c r="Q127" s="126" t="str">
        <f t="shared" si="62"/>
        <v xml:space="preserve"> </v>
      </c>
      <c r="R127" s="126" t="str">
        <f t="shared" si="62"/>
        <v xml:space="preserve"> </v>
      </c>
      <c r="S127" s="126" t="str">
        <f t="shared" ref="S127:W127" si="63">IF(COUNTIF(S124:S126,"A")&gt;=1,"C",IF(COUNTIF(S124:S126,"A")&gt;0,"P"," "))</f>
        <v xml:space="preserve"> </v>
      </c>
      <c r="T127" s="126" t="str">
        <f t="shared" si="63"/>
        <v xml:space="preserve"> </v>
      </c>
      <c r="U127" s="126" t="str">
        <f t="shared" si="63"/>
        <v xml:space="preserve"> </v>
      </c>
      <c r="V127" s="126" t="str">
        <f t="shared" si="63"/>
        <v xml:space="preserve"> </v>
      </c>
      <c r="W127" s="126" t="str">
        <f t="shared" si="63"/>
        <v xml:space="preserve"> </v>
      </c>
      <c r="Y127" s="2" t="str">
        <f t="shared" si="33"/>
        <v>Get familiar with the insides of a book. Before you start creating your own books, take a look inside to see how they're made. In the process, learn how to mend books so you can help keep your collection-and the collection of others-in great shape. Get started with these choices.</v>
      </c>
    </row>
    <row r="128" spans="1:25" x14ac:dyDescent="0.2">
      <c r="B128" s="127"/>
      <c r="C128" s="217" t="s">
        <v>518</v>
      </c>
      <c r="D128" s="9"/>
      <c r="E128" s="9"/>
      <c r="F128" s="9"/>
      <c r="G128" s="9"/>
      <c r="H128" s="9"/>
      <c r="I128" s="9"/>
      <c r="J128" s="9"/>
      <c r="K128" s="9"/>
      <c r="L128" s="9"/>
      <c r="M128" s="9"/>
      <c r="N128" s="9"/>
      <c r="O128" s="9"/>
      <c r="P128" s="9"/>
      <c r="Q128" s="9"/>
      <c r="R128" s="9"/>
      <c r="S128" s="9"/>
      <c r="T128" s="9"/>
      <c r="U128" s="9"/>
      <c r="V128" s="9"/>
      <c r="W128" s="9"/>
      <c r="Y128" s="2" t="str">
        <f t="shared" si="33"/>
        <v>Mend an old book. Visit a nearby library, and, if possible, tour the repair or conservation area. Understand the basic process of repairing a paperback book, and try your hand at it-either help at the library you're visiting, or ask for the librarian's assistance in repairing an old book of yours or one from a used bookstore.</v>
      </c>
    </row>
    <row r="129" spans="2:25" x14ac:dyDescent="0.2">
      <c r="B129" s="127"/>
      <c r="C129" s="217" t="s">
        <v>519</v>
      </c>
      <c r="D129" s="9"/>
      <c r="E129" s="9"/>
      <c r="F129" s="9"/>
      <c r="G129" s="9"/>
      <c r="H129" s="9"/>
      <c r="I129" s="9"/>
      <c r="J129" s="9"/>
      <c r="K129" s="9"/>
      <c r="L129" s="9"/>
      <c r="M129" s="9"/>
      <c r="N129" s="9"/>
      <c r="O129" s="9"/>
      <c r="P129" s="9"/>
      <c r="Q129" s="9"/>
      <c r="R129" s="9"/>
      <c r="S129" s="9"/>
      <c r="T129" s="9"/>
      <c r="U129" s="9"/>
      <c r="V129" s="9"/>
      <c r="W129" s="9"/>
      <c r="Y129" s="2" t="str">
        <f t="shared" si="33"/>
        <v>Take an old book apart. Find a discarded book from a library or an old book from your collection, a used bookstore, or a yard sale. Name the parts of the binding and interior. Then carefully take the book apart to find out how it was made.
FOR MORE FUN: Find out what it would take to put the book back together, and, if possible, go for it!</v>
      </c>
    </row>
    <row r="130" spans="2:25" x14ac:dyDescent="0.2">
      <c r="B130" s="127"/>
      <c r="C130" s="217" t="s">
        <v>520</v>
      </c>
      <c r="D130" s="9"/>
      <c r="E130" s="9"/>
      <c r="F130" s="9"/>
      <c r="G130" s="9"/>
      <c r="H130" s="9"/>
      <c r="I130" s="9"/>
      <c r="J130" s="9"/>
      <c r="K130" s="9"/>
      <c r="L130" s="9"/>
      <c r="M130" s="9"/>
      <c r="N130" s="9"/>
      <c r="O130" s="9"/>
      <c r="P130" s="9"/>
      <c r="Q130" s="9"/>
      <c r="R130" s="9"/>
      <c r="S130" s="9"/>
      <c r="T130" s="9"/>
      <c r="U130" s="9"/>
      <c r="V130" s="9"/>
      <c r="W130" s="9"/>
      <c r="Y130" s="2" t="str">
        <f t="shared" si="33"/>
        <v>Visit an antique or rare bookseller. Repairing very old books is a delicate process. Ask someone skilled in this area to explain how it's done and to show you some examples.
FOR MORE FUN: Find out what makes a book rare and why an old book is not necessarily a rare and valuable book.</v>
      </c>
    </row>
    <row r="131" spans="2:25" x14ac:dyDescent="0.2">
      <c r="B131" s="2">
        <v>3</v>
      </c>
      <c r="C131" s="373" t="s">
        <v>521</v>
      </c>
      <c r="D131" s="126" t="str">
        <f>IF(COUNTIF(D128:D130,"A")&gt;=1,"C",IF(COUNTIF(D128:D130,"A")&gt;0,"P"," "))</f>
        <v xml:space="preserve"> </v>
      </c>
      <c r="E131" s="126" t="str">
        <f t="shared" ref="E131:R131" si="64">IF(COUNTIF(E128:E130,"A")&gt;=1,"C",IF(COUNTIF(E128:E130,"A")&gt;0,"P"," "))</f>
        <v xml:space="preserve"> </v>
      </c>
      <c r="F131" s="126" t="str">
        <f t="shared" si="64"/>
        <v xml:space="preserve"> </v>
      </c>
      <c r="G131" s="126" t="str">
        <f t="shared" si="64"/>
        <v xml:space="preserve"> </v>
      </c>
      <c r="H131" s="126" t="str">
        <f t="shared" si="64"/>
        <v xml:space="preserve"> </v>
      </c>
      <c r="I131" s="126" t="str">
        <f t="shared" si="64"/>
        <v xml:space="preserve"> </v>
      </c>
      <c r="J131" s="126" t="str">
        <f t="shared" si="64"/>
        <v xml:space="preserve"> </v>
      </c>
      <c r="K131" s="126" t="str">
        <f t="shared" si="64"/>
        <v xml:space="preserve"> </v>
      </c>
      <c r="L131" s="126" t="str">
        <f t="shared" si="64"/>
        <v xml:space="preserve"> </v>
      </c>
      <c r="M131" s="126" t="str">
        <f t="shared" si="64"/>
        <v xml:space="preserve"> </v>
      </c>
      <c r="N131" s="126" t="str">
        <f t="shared" si="64"/>
        <v xml:space="preserve"> </v>
      </c>
      <c r="O131" s="126" t="str">
        <f t="shared" si="64"/>
        <v xml:space="preserve"> </v>
      </c>
      <c r="P131" s="126" t="str">
        <f t="shared" si="64"/>
        <v xml:space="preserve"> </v>
      </c>
      <c r="Q131" s="126" t="str">
        <f t="shared" si="64"/>
        <v xml:space="preserve"> </v>
      </c>
      <c r="R131" s="126" t="str">
        <f t="shared" si="64"/>
        <v xml:space="preserve"> </v>
      </c>
      <c r="S131" s="126" t="str">
        <f t="shared" ref="S131:W131" si="65">IF(COUNTIF(S128:S130,"A")&gt;=1,"C",IF(COUNTIF(S128:S130,"A")&gt;0,"P"," "))</f>
        <v xml:space="preserve"> </v>
      </c>
      <c r="T131" s="126" t="str">
        <f t="shared" si="65"/>
        <v xml:space="preserve"> </v>
      </c>
      <c r="U131" s="126" t="str">
        <f t="shared" si="65"/>
        <v xml:space="preserve"> </v>
      </c>
      <c r="V131" s="126" t="str">
        <f t="shared" si="65"/>
        <v xml:space="preserve"> </v>
      </c>
      <c r="W131" s="126" t="str">
        <f t="shared" si="65"/>
        <v xml:space="preserve"> </v>
      </c>
      <c r="Y131" s="2" t="str">
        <f t="shared" si="33"/>
        <v>All you need to get started in book crafts are plain paper, your fingers for folding, regular thread, and glue. Pick one choice to try two of these classic bookbinding methods. You'll make finished books in steps 4 and 5, so use this step to get familiar with your materials and how to use them. Look for specific directions in a book or online; you might also ask an expert or attend a course for guidance.
TECHNIQUES:
Fold-and-cut. Try making a star book or accordion book with this method, which requires few tools.
Glue binding. Gluing allows you to place many pages into a spine and to add beautiful covers to basic books.
Stitch. Make a simple sewn book-you could try a simple saddle stitch or the more advanced chain stitch method.</v>
      </c>
    </row>
    <row r="132" spans="2:25" x14ac:dyDescent="0.2">
      <c r="B132" s="127"/>
      <c r="C132" s="217" t="s">
        <v>522</v>
      </c>
      <c r="D132" s="9"/>
      <c r="E132" s="9"/>
      <c r="F132" s="9"/>
      <c r="G132" s="9"/>
      <c r="H132" s="9"/>
      <c r="I132" s="9"/>
      <c r="J132" s="9"/>
      <c r="K132" s="9"/>
      <c r="L132" s="9"/>
      <c r="M132" s="9"/>
      <c r="N132" s="9"/>
      <c r="O132" s="9"/>
      <c r="P132" s="9"/>
      <c r="Q132" s="9"/>
      <c r="R132" s="9"/>
      <c r="S132" s="9"/>
      <c r="T132" s="9"/>
      <c r="U132" s="9"/>
      <c r="V132" s="9"/>
      <c r="W132" s="9"/>
      <c r="Y132" s="2" t="str">
        <f t="shared" si="33"/>
        <v/>
      </c>
    </row>
    <row r="133" spans="2:25" x14ac:dyDescent="0.2">
      <c r="B133" s="127"/>
      <c r="C133" s="217" t="s">
        <v>523</v>
      </c>
      <c r="D133" s="9"/>
      <c r="E133" s="9"/>
      <c r="F133" s="9"/>
      <c r="G133" s="9"/>
      <c r="H133" s="9"/>
      <c r="I133" s="9"/>
      <c r="J133" s="9"/>
      <c r="K133" s="9"/>
      <c r="L133" s="9"/>
      <c r="M133" s="9"/>
      <c r="N133" s="9"/>
      <c r="O133" s="9"/>
      <c r="P133" s="9"/>
      <c r="Q133" s="9"/>
      <c r="R133" s="9"/>
      <c r="S133" s="9"/>
      <c r="T133" s="9"/>
      <c r="U133" s="9"/>
      <c r="V133" s="9"/>
      <c r="W133" s="9"/>
      <c r="Y133" s="2" t="str">
        <f t="shared" si="33"/>
        <v/>
      </c>
    </row>
    <row r="134" spans="2:25" x14ac:dyDescent="0.2">
      <c r="B134" s="127"/>
      <c r="C134" s="217" t="s">
        <v>524</v>
      </c>
      <c r="D134" s="9"/>
      <c r="E134" s="9"/>
      <c r="F134" s="9"/>
      <c r="G134" s="9"/>
      <c r="H134" s="9"/>
      <c r="I134" s="9"/>
      <c r="J134" s="9"/>
      <c r="K134" s="9"/>
      <c r="L134" s="9"/>
      <c r="M134" s="9"/>
      <c r="N134" s="9"/>
      <c r="O134" s="9"/>
      <c r="P134" s="9"/>
      <c r="Q134" s="9"/>
      <c r="R134" s="9"/>
      <c r="S134" s="9"/>
      <c r="T134" s="9"/>
      <c r="U134" s="9"/>
      <c r="V134" s="9"/>
      <c r="W134" s="9"/>
      <c r="Y134" s="2" t="str">
        <f t="shared" si="33"/>
        <v/>
      </c>
    </row>
    <row r="135" spans="2:25" x14ac:dyDescent="0.2">
      <c r="B135" s="2">
        <v>4</v>
      </c>
      <c r="C135" s="373" t="s">
        <v>525</v>
      </c>
      <c r="D135" s="126" t="str">
        <f>IF(COUNTIF(D132:D134,"A")&gt;=1,"C",IF(COUNTIF(D132:D134,"A")&gt;0,"P"," "))</f>
        <v xml:space="preserve"> </v>
      </c>
      <c r="E135" s="126" t="str">
        <f t="shared" ref="E135:R135" si="66">IF(COUNTIF(E132:E134,"A")&gt;=1,"C",IF(COUNTIF(E132:E134,"A")&gt;0,"P"," "))</f>
        <v xml:space="preserve"> </v>
      </c>
      <c r="F135" s="126" t="str">
        <f t="shared" si="66"/>
        <v xml:space="preserve"> </v>
      </c>
      <c r="G135" s="126" t="str">
        <f t="shared" si="66"/>
        <v xml:space="preserve"> </v>
      </c>
      <c r="H135" s="126" t="str">
        <f t="shared" si="66"/>
        <v xml:space="preserve"> </v>
      </c>
      <c r="I135" s="126" t="str">
        <f t="shared" si="66"/>
        <v xml:space="preserve"> </v>
      </c>
      <c r="J135" s="126" t="str">
        <f t="shared" si="66"/>
        <v xml:space="preserve"> </v>
      </c>
      <c r="K135" s="126" t="str">
        <f t="shared" si="66"/>
        <v xml:space="preserve"> </v>
      </c>
      <c r="L135" s="126" t="str">
        <f t="shared" si="66"/>
        <v xml:space="preserve"> </v>
      </c>
      <c r="M135" s="126" t="str">
        <f t="shared" si="66"/>
        <v xml:space="preserve"> </v>
      </c>
      <c r="N135" s="126" t="str">
        <f t="shared" si="66"/>
        <v xml:space="preserve"> </v>
      </c>
      <c r="O135" s="126" t="str">
        <f t="shared" si="66"/>
        <v xml:space="preserve"> </v>
      </c>
      <c r="P135" s="126" t="str">
        <f t="shared" si="66"/>
        <v xml:space="preserve"> </v>
      </c>
      <c r="Q135" s="126" t="str">
        <f t="shared" si="66"/>
        <v xml:space="preserve"> </v>
      </c>
      <c r="R135" s="126" t="str">
        <f t="shared" si="66"/>
        <v xml:space="preserve"> </v>
      </c>
      <c r="S135" s="126" t="str">
        <f t="shared" ref="S135:W135" si="67">IF(COUNTIF(S132:S134,"A")&gt;=1,"C",IF(COUNTIF(S132:S134,"A")&gt;0,"P"," "))</f>
        <v xml:space="preserve"> </v>
      </c>
      <c r="T135" s="126" t="str">
        <f t="shared" si="67"/>
        <v xml:space="preserve"> </v>
      </c>
      <c r="U135" s="126" t="str">
        <f t="shared" si="67"/>
        <v xml:space="preserve"> </v>
      </c>
      <c r="V135" s="126" t="str">
        <f t="shared" si="67"/>
        <v xml:space="preserve"> </v>
      </c>
      <c r="W135" s="126" t="str">
        <f t="shared" si="67"/>
        <v xml:space="preserve"> </v>
      </c>
      <c r="Y135" s="2" t="str">
        <f t="shared" si="33"/>
        <v>Now that you've taken a close look at books, it's time to make your own! Consider what kinds of materials will work best with the contents of the book you choose to make.</v>
      </c>
    </row>
    <row r="136" spans="2:25" x14ac:dyDescent="0.2">
      <c r="B136" s="127"/>
      <c r="C136" s="217" t="s">
        <v>526</v>
      </c>
      <c r="D136" s="9"/>
      <c r="E136" s="9"/>
      <c r="F136" s="9"/>
      <c r="G136" s="9"/>
      <c r="H136" s="9"/>
      <c r="I136" s="9"/>
      <c r="J136" s="9"/>
      <c r="K136" s="9"/>
      <c r="L136" s="9"/>
      <c r="M136" s="9"/>
      <c r="N136" s="9"/>
      <c r="O136" s="9"/>
      <c r="P136" s="9"/>
      <c r="Q136" s="9"/>
      <c r="R136" s="9"/>
      <c r="S136" s="9"/>
      <c r="T136" s="9"/>
      <c r="U136" s="9"/>
      <c r="V136" s="9"/>
      <c r="W136" s="9"/>
      <c r="Y136" s="2" t="str">
        <f t="shared" ref="Y136:Y199" si="68">GetComments(C136)</f>
        <v>Make an organizational book. This might be a personal date book, planner, or calendar book. Some computer programs offer templates with calendar pages you can bind into your book.</v>
      </c>
    </row>
    <row r="137" spans="2:25" x14ac:dyDescent="0.2">
      <c r="B137" s="127"/>
      <c r="C137" s="217" t="s">
        <v>527</v>
      </c>
      <c r="D137" s="9"/>
      <c r="E137" s="9"/>
      <c r="F137" s="9"/>
      <c r="G137" s="9"/>
      <c r="H137" s="9"/>
      <c r="I137" s="9"/>
      <c r="J137" s="9"/>
      <c r="K137" s="9"/>
      <c r="L137" s="9"/>
      <c r="M137" s="9"/>
      <c r="N137" s="9"/>
      <c r="O137" s="9"/>
      <c r="P137" s="9"/>
      <c r="Q137" s="9"/>
      <c r="R137" s="9"/>
      <c r="S137" s="9"/>
      <c r="T137" s="9"/>
      <c r="U137" s="9"/>
      <c r="V137" s="9"/>
      <c r="W137" s="9"/>
      <c r="Y137" s="2" t="str">
        <f t="shared" si="68"/>
        <v>Make a scrapbook, memory book, or personal journal. This could be an album for your photos; a journal for thoughts, dreams, or favorite quotes; or a book with heavy paper for pasting in memories from a Girl Scout trip or a family vacation.</v>
      </c>
    </row>
    <row r="138" spans="2:25" x14ac:dyDescent="0.2">
      <c r="B138" s="127"/>
      <c r="C138" s="217" t="s">
        <v>528</v>
      </c>
      <c r="D138" s="9"/>
      <c r="E138" s="9"/>
      <c r="F138" s="9"/>
      <c r="G138" s="9"/>
      <c r="H138" s="9"/>
      <c r="I138" s="9"/>
      <c r="J138" s="9"/>
      <c r="K138" s="9"/>
      <c r="L138" s="9"/>
      <c r="M138" s="9"/>
      <c r="N138" s="9"/>
      <c r="O138" s="9"/>
      <c r="P138" s="9"/>
      <c r="Q138" s="9"/>
      <c r="R138" s="9"/>
      <c r="S138" s="9"/>
      <c r="T138" s="9"/>
      <c r="U138" s="9"/>
      <c r="V138" s="9"/>
      <c r="W138" s="9"/>
      <c r="Y138" s="2" t="str">
        <f t="shared" si="68"/>
        <v>Make a gift book. This could be an appreciation book, in which friends can write something cool about the girl you're giving it to. It could be a sketch journal for an artist friend. Or it could be a bound manuscript or book of poems for a friend who's a novelist or poet (you could even design a book jacket!).</v>
      </c>
    </row>
    <row r="139" spans="2:25" x14ac:dyDescent="0.2">
      <c r="B139" s="2">
        <v>5</v>
      </c>
      <c r="C139" s="373" t="s">
        <v>529</v>
      </c>
      <c r="D139" s="126" t="str">
        <f>IF(COUNTIF(D136:D138,"A")&gt;=1,"C",IF(COUNTIF(D136:D138,"A")&gt;0,"P"," "))</f>
        <v xml:space="preserve"> </v>
      </c>
      <c r="E139" s="126" t="str">
        <f t="shared" ref="E139:R139" si="69">IF(COUNTIF(E136:E138,"A")&gt;=1,"C",IF(COUNTIF(E136:E138,"A")&gt;0,"P"," "))</f>
        <v xml:space="preserve"> </v>
      </c>
      <c r="F139" s="126" t="str">
        <f t="shared" si="69"/>
        <v xml:space="preserve"> </v>
      </c>
      <c r="G139" s="126" t="str">
        <f t="shared" si="69"/>
        <v xml:space="preserve"> </v>
      </c>
      <c r="H139" s="126" t="str">
        <f t="shared" si="69"/>
        <v xml:space="preserve"> </v>
      </c>
      <c r="I139" s="126" t="str">
        <f t="shared" si="69"/>
        <v xml:space="preserve"> </v>
      </c>
      <c r="J139" s="126" t="str">
        <f t="shared" si="69"/>
        <v xml:space="preserve"> </v>
      </c>
      <c r="K139" s="126" t="str">
        <f t="shared" si="69"/>
        <v xml:space="preserve"> </v>
      </c>
      <c r="L139" s="126" t="str">
        <f t="shared" si="69"/>
        <v xml:space="preserve"> </v>
      </c>
      <c r="M139" s="126" t="str">
        <f t="shared" si="69"/>
        <v xml:space="preserve"> </v>
      </c>
      <c r="N139" s="126" t="str">
        <f t="shared" si="69"/>
        <v xml:space="preserve"> </v>
      </c>
      <c r="O139" s="126" t="str">
        <f t="shared" si="69"/>
        <v xml:space="preserve"> </v>
      </c>
      <c r="P139" s="126" t="str">
        <f t="shared" si="69"/>
        <v xml:space="preserve"> </v>
      </c>
      <c r="Q139" s="126" t="str">
        <f t="shared" si="69"/>
        <v xml:space="preserve"> </v>
      </c>
      <c r="R139" s="126" t="str">
        <f t="shared" si="69"/>
        <v xml:space="preserve"> </v>
      </c>
      <c r="S139" s="126" t="str">
        <f t="shared" ref="S139:W139" si="70">IF(COUNTIF(S136:S138,"A")&gt;=1,"C",IF(COUNTIF(S136:S138,"A")&gt;0,"P"," "))</f>
        <v xml:space="preserve"> </v>
      </c>
      <c r="T139" s="126" t="str">
        <f t="shared" si="70"/>
        <v xml:space="preserve"> </v>
      </c>
      <c r="U139" s="126" t="str">
        <f t="shared" si="70"/>
        <v xml:space="preserve"> </v>
      </c>
      <c r="V139" s="126" t="str">
        <f t="shared" si="70"/>
        <v xml:space="preserve"> </v>
      </c>
      <c r="W139" s="126" t="str">
        <f t="shared" si="70"/>
        <v xml:space="preserve"> </v>
      </c>
      <c r="Y139" s="2" t="str">
        <f t="shared" si="68"/>
        <v>Books can be interesting for more than just their content-they can be beautiful works of art. Concentrate on the look and style of the book you create in one of the choices below.</v>
      </c>
    </row>
    <row r="140" spans="2:25" x14ac:dyDescent="0.2">
      <c r="B140" s="127"/>
      <c r="C140" s="217" t="s">
        <v>530</v>
      </c>
      <c r="D140" s="9"/>
      <c r="E140" s="9"/>
      <c r="F140" s="9"/>
      <c r="G140" s="9"/>
      <c r="H140" s="9"/>
      <c r="I140" s="9"/>
      <c r="J140" s="9"/>
      <c r="K140" s="9"/>
      <c r="L140" s="9"/>
      <c r="M140" s="9"/>
      <c r="N140" s="9"/>
      <c r="O140" s="9"/>
      <c r="P140" s="9"/>
      <c r="Q140" s="9"/>
      <c r="R140" s="9"/>
      <c r="S140" s="9"/>
      <c r="T140" s="9"/>
      <c r="U140" s="9"/>
      <c r="V140" s="9"/>
      <c r="W140" s="9"/>
      <c r="Y140" s="2" t="str">
        <f t="shared" si="68"/>
        <v>Make a book form something unexpected. Use grocery bags, maps, menus, magazine or newspaper pages, or any other kind of creative material as a cover, endpapers, or pages for your book.</v>
      </c>
    </row>
    <row r="141" spans="2:25" x14ac:dyDescent="0.2">
      <c r="B141" s="127"/>
      <c r="C141" s="217" t="s">
        <v>531</v>
      </c>
      <c r="D141" s="9"/>
      <c r="E141" s="9"/>
      <c r="F141" s="9"/>
      <c r="G141" s="9"/>
      <c r="H141" s="9"/>
      <c r="I141" s="9"/>
      <c r="J141" s="9"/>
      <c r="K141" s="9"/>
      <c r="L141" s="9"/>
      <c r="M141" s="9"/>
      <c r="N141" s="9"/>
      <c r="O141" s="9"/>
      <c r="P141" s="9"/>
      <c r="Q141" s="9"/>
      <c r="R141" s="9"/>
      <c r="S141" s="9"/>
      <c r="T141" s="9"/>
      <c r="U141" s="9"/>
      <c r="V141" s="9"/>
      <c r="W141" s="9"/>
      <c r="Y141" s="2" t="str">
        <f t="shared" si="68"/>
        <v>Try a different binding technique or alter a book. Other bindings might include buttonhole binding or Coptic binding. An "altered" book is one that might otherwise be discarded-instead, you add paint, collage, pop-ups, scrapbook elements, messages, or anything else you'd like to give the book a new life as an art piece.</v>
      </c>
    </row>
    <row r="142" spans="2:25" x14ac:dyDescent="0.2">
      <c r="B142" s="127"/>
      <c r="C142" s="217" t="s">
        <v>532</v>
      </c>
      <c r="D142" s="9"/>
      <c r="E142" s="9"/>
      <c r="F142" s="9"/>
      <c r="G142" s="9"/>
      <c r="H142" s="9"/>
      <c r="I142" s="9"/>
      <c r="J142" s="9"/>
      <c r="K142" s="9"/>
      <c r="L142" s="9"/>
      <c r="M142" s="9"/>
      <c r="N142" s="9"/>
      <c r="O142" s="9"/>
      <c r="P142" s="9"/>
      <c r="Q142" s="9"/>
      <c r="R142" s="9"/>
      <c r="S142" s="9"/>
      <c r="T142" s="9"/>
      <c r="U142" s="9"/>
      <c r="V142" s="9"/>
      <c r="W142" s="9"/>
      <c r="Y142" s="2" t="str">
        <f t="shared" si="68"/>
        <v>Get creative with the definition of "book." Use your bookbinding skills to make a pop-up book, old-fashioned scroll, artist's portfolio case, or cloth baby book!</v>
      </c>
    </row>
    <row r="143" spans="2:25" ht="1.5" customHeight="1" thickBot="1" x14ac:dyDescent="0.25">
      <c r="D143" s="126" t="str">
        <f>IF(COUNTIF(D140:D142,"A")&gt;=1,"C",IF(COUNTIF(D140:D142,"A")&gt;0,"P"," "))</f>
        <v xml:space="preserve"> </v>
      </c>
      <c r="E143" s="126" t="str">
        <f t="shared" ref="E143:R143" si="71">IF(COUNTIF(E140:E142,"A")&gt;=1,"C",IF(COUNTIF(E140:E142,"A")&gt;0,"P"," "))</f>
        <v xml:space="preserve"> </v>
      </c>
      <c r="F143" s="126" t="str">
        <f t="shared" si="71"/>
        <v xml:space="preserve"> </v>
      </c>
      <c r="G143" s="126" t="str">
        <f t="shared" si="71"/>
        <v xml:space="preserve"> </v>
      </c>
      <c r="H143" s="126" t="str">
        <f t="shared" si="71"/>
        <v xml:space="preserve"> </v>
      </c>
      <c r="I143" s="126" t="str">
        <f t="shared" si="71"/>
        <v xml:space="preserve"> </v>
      </c>
      <c r="J143" s="126" t="str">
        <f t="shared" si="71"/>
        <v xml:space="preserve"> </v>
      </c>
      <c r="K143" s="126" t="str">
        <f t="shared" si="71"/>
        <v xml:space="preserve"> </v>
      </c>
      <c r="L143" s="126" t="str">
        <f t="shared" si="71"/>
        <v xml:space="preserve"> </v>
      </c>
      <c r="M143" s="126" t="str">
        <f t="shared" si="71"/>
        <v xml:space="preserve"> </v>
      </c>
      <c r="N143" s="126" t="str">
        <f t="shared" si="71"/>
        <v xml:space="preserve"> </v>
      </c>
      <c r="O143" s="126" t="str">
        <f t="shared" si="71"/>
        <v xml:space="preserve"> </v>
      </c>
      <c r="P143" s="126" t="str">
        <f t="shared" si="71"/>
        <v xml:space="preserve"> </v>
      </c>
      <c r="Q143" s="126" t="str">
        <f t="shared" si="71"/>
        <v xml:space="preserve"> </v>
      </c>
      <c r="R143" s="126" t="str">
        <f t="shared" si="71"/>
        <v xml:space="preserve"> </v>
      </c>
      <c r="S143" s="126" t="str">
        <f t="shared" ref="S143:W143" si="72">IF(COUNTIF(S140:S142,"A")&gt;=1,"C",IF(COUNTIF(S140:S142,"A")&gt;0,"P"," "))</f>
        <v xml:space="preserve"> </v>
      </c>
      <c r="T143" s="126" t="str">
        <f t="shared" si="72"/>
        <v xml:space="preserve"> </v>
      </c>
      <c r="U143" s="126" t="str">
        <f t="shared" si="72"/>
        <v xml:space="preserve"> </v>
      </c>
      <c r="V143" s="126" t="str">
        <f t="shared" si="72"/>
        <v xml:space="preserve"> </v>
      </c>
      <c r="W143" s="126" t="str">
        <f t="shared" si="72"/>
        <v xml:space="preserve"> </v>
      </c>
      <c r="Y143" s="2" t="str">
        <f t="shared" si="68"/>
        <v/>
      </c>
    </row>
    <row r="144" spans="2:25" ht="13.5" thickBot="1" x14ac:dyDescent="0.25">
      <c r="C144" s="73" t="s">
        <v>30</v>
      </c>
      <c r="D144" s="94" t="str">
        <f>IF(COUNTIF(D127:D143,"C")&gt;4,"C",IF(COUNTIF(D127:D143,"C")&gt;0,"P"," "))</f>
        <v xml:space="preserve"> </v>
      </c>
      <c r="E144" s="94" t="str">
        <f t="shared" ref="E144:R144" si="73">IF(COUNTIF(E127:E143,"C")&gt;4,"C",IF(COUNTIF(E127:E143,"C")&gt;0,"P"," "))</f>
        <v xml:space="preserve"> </v>
      </c>
      <c r="F144" s="94" t="str">
        <f t="shared" si="73"/>
        <v xml:space="preserve"> </v>
      </c>
      <c r="G144" s="94" t="str">
        <f t="shared" si="73"/>
        <v xml:space="preserve"> </v>
      </c>
      <c r="H144" s="94" t="str">
        <f t="shared" si="73"/>
        <v xml:space="preserve"> </v>
      </c>
      <c r="I144" s="94" t="str">
        <f t="shared" si="73"/>
        <v xml:space="preserve"> </v>
      </c>
      <c r="J144" s="94" t="str">
        <f t="shared" si="73"/>
        <v xml:space="preserve"> </v>
      </c>
      <c r="K144" s="94" t="str">
        <f t="shared" si="73"/>
        <v xml:space="preserve"> </v>
      </c>
      <c r="L144" s="94" t="str">
        <f t="shared" si="73"/>
        <v xml:space="preserve"> </v>
      </c>
      <c r="M144" s="94" t="str">
        <f t="shared" si="73"/>
        <v xml:space="preserve"> </v>
      </c>
      <c r="N144" s="94" t="str">
        <f t="shared" si="73"/>
        <v xml:space="preserve"> </v>
      </c>
      <c r="O144" s="94" t="str">
        <f t="shared" si="73"/>
        <v xml:space="preserve"> </v>
      </c>
      <c r="P144" s="94" t="str">
        <f t="shared" si="73"/>
        <v xml:space="preserve"> </v>
      </c>
      <c r="Q144" s="94" t="str">
        <f t="shared" si="73"/>
        <v xml:space="preserve"> </v>
      </c>
      <c r="R144" s="94" t="str">
        <f t="shared" si="73"/>
        <v xml:space="preserve"> </v>
      </c>
      <c r="S144" s="94" t="str">
        <f t="shared" ref="S144:W144" si="74">IF(COUNTIF(S127:S143,"C")&gt;4,"C",IF(COUNTIF(S127:S143,"C")&gt;0,"P"," "))</f>
        <v xml:space="preserve"> </v>
      </c>
      <c r="T144" s="94" t="str">
        <f t="shared" si="74"/>
        <v xml:space="preserve"> </v>
      </c>
      <c r="U144" s="94" t="str">
        <f t="shared" si="74"/>
        <v xml:space="preserve"> </v>
      </c>
      <c r="V144" s="94" t="str">
        <f t="shared" si="74"/>
        <v xml:space="preserve"> </v>
      </c>
      <c r="W144" s="94" t="str">
        <f t="shared" si="74"/>
        <v xml:space="preserve"> </v>
      </c>
      <c r="Y144" s="2" t="str">
        <f t="shared" si="68"/>
        <v/>
      </c>
    </row>
    <row r="145" spans="2:25" ht="15" x14ac:dyDescent="0.25">
      <c r="B145" s="124" t="s">
        <v>256</v>
      </c>
      <c r="Y145" s="2" t="str">
        <f t="shared" si="68"/>
        <v/>
      </c>
    </row>
    <row r="146" spans="2:25" x14ac:dyDescent="0.2">
      <c r="B146" s="2">
        <v>1</v>
      </c>
      <c r="C146" s="389" t="s">
        <v>533</v>
      </c>
      <c r="Y146" s="2" t="str">
        <f t="shared" si="68"/>
        <v>Get some scrap lumber at a lumberyard or hardware store and learn to hit a nail on the head-without ending up with a sore thumb. This can be tougher than it sounds, but learning a few tricks will have you hammering in no time. Practice in one of these ways.</v>
      </c>
    </row>
    <row r="147" spans="2:25" x14ac:dyDescent="0.2">
      <c r="B147" s="125"/>
      <c r="C147" s="217" t="s">
        <v>534</v>
      </c>
      <c r="D147" s="9"/>
      <c r="E147" s="9"/>
      <c r="F147" s="9"/>
      <c r="G147" s="9"/>
      <c r="H147" s="9"/>
      <c r="I147" s="9"/>
      <c r="J147" s="9"/>
      <c r="K147" s="9"/>
      <c r="L147" s="9"/>
      <c r="M147" s="9"/>
      <c r="N147" s="9"/>
      <c r="O147" s="9"/>
      <c r="P147" s="9"/>
      <c r="Q147" s="9"/>
      <c r="R147" s="9"/>
      <c r="S147" s="9"/>
      <c r="T147" s="9"/>
      <c r="U147" s="9"/>
      <c r="V147" s="9"/>
      <c r="W147" s="9"/>
      <c r="Y147" s="2" t="str">
        <f t="shared" si="68"/>
        <v>Write your name in nails. Hammer nails into wood in the shape of the letters in your name.
FOR MORE FUN: Try it in cursive!</v>
      </c>
    </row>
    <row r="148" spans="2:25" x14ac:dyDescent="0.2">
      <c r="B148" s="125"/>
      <c r="C148" s="217" t="s">
        <v>535</v>
      </c>
      <c r="D148" s="9"/>
      <c r="E148" s="9"/>
      <c r="F148" s="9"/>
      <c r="G148" s="9"/>
      <c r="H148" s="9"/>
      <c r="I148" s="9"/>
      <c r="J148" s="9"/>
      <c r="K148" s="9"/>
      <c r="L148" s="9"/>
      <c r="M148" s="9"/>
      <c r="N148" s="9"/>
      <c r="O148" s="9"/>
      <c r="P148" s="9"/>
      <c r="Q148" s="9"/>
      <c r="R148" s="9"/>
      <c r="S148" s="9"/>
      <c r="T148" s="9"/>
      <c r="U148" s="9"/>
      <c r="V148" s="9"/>
      <c r="W148" s="9"/>
      <c r="Y148" s="2" t="str">
        <f t="shared" si="68"/>
        <v>Make a design with nails on wood. Hammer nails in the shape of a spiral or star, for example.</v>
      </c>
    </row>
    <row r="149" spans="2:25" x14ac:dyDescent="0.2">
      <c r="B149" s="125"/>
      <c r="C149" s="217" t="s">
        <v>536</v>
      </c>
      <c r="D149" s="9"/>
      <c r="E149" s="9"/>
      <c r="F149" s="9"/>
      <c r="G149" s="9"/>
      <c r="H149" s="9"/>
      <c r="I149" s="9"/>
      <c r="J149" s="9"/>
      <c r="K149" s="9"/>
      <c r="L149" s="9"/>
      <c r="M149" s="9"/>
      <c r="N149" s="9"/>
      <c r="O149" s="9"/>
      <c r="P149" s="9"/>
      <c r="Q149" s="9"/>
      <c r="R149" s="9"/>
      <c r="S149" s="9"/>
      <c r="T149" s="9"/>
      <c r="U149" s="9"/>
      <c r="V149" s="9"/>
      <c r="W149" s="9"/>
      <c r="Y149" s="2" t="str">
        <f t="shared" si="68"/>
        <v>Create a sculpture. Nail together a dozen pieces of scrap lumber to make an interesting art piece.</v>
      </c>
    </row>
    <row r="150" spans="2:25" x14ac:dyDescent="0.2">
      <c r="B150" s="2">
        <v>2</v>
      </c>
      <c r="C150" s="373" t="s">
        <v>537</v>
      </c>
      <c r="D150" s="126" t="str">
        <f>IF(COUNTIF(D147:D149,"A")&gt;=1,"C",IF(COUNTIF(D147:D149,"A")&gt;0,"P"," "))</f>
        <v xml:space="preserve"> </v>
      </c>
      <c r="E150" s="126" t="str">
        <f t="shared" ref="E150:R150" si="75">IF(COUNTIF(E147:E149,"A")&gt;=1,"C",IF(COUNTIF(E147:E149,"A")&gt;0,"P"," "))</f>
        <v xml:space="preserve"> </v>
      </c>
      <c r="F150" s="126" t="str">
        <f t="shared" si="75"/>
        <v xml:space="preserve"> </v>
      </c>
      <c r="G150" s="126" t="str">
        <f t="shared" si="75"/>
        <v xml:space="preserve"> </v>
      </c>
      <c r="H150" s="126" t="str">
        <f t="shared" si="75"/>
        <v xml:space="preserve"> </v>
      </c>
      <c r="I150" s="126" t="str">
        <f t="shared" si="75"/>
        <v xml:space="preserve"> </v>
      </c>
      <c r="J150" s="126" t="str">
        <f t="shared" si="75"/>
        <v xml:space="preserve"> </v>
      </c>
      <c r="K150" s="126" t="str">
        <f t="shared" si="75"/>
        <v xml:space="preserve"> </v>
      </c>
      <c r="L150" s="126" t="str">
        <f t="shared" si="75"/>
        <v xml:space="preserve"> </v>
      </c>
      <c r="M150" s="126" t="str">
        <f t="shared" si="75"/>
        <v xml:space="preserve"> </v>
      </c>
      <c r="N150" s="126" t="str">
        <f t="shared" si="75"/>
        <v xml:space="preserve"> </v>
      </c>
      <c r="O150" s="126" t="str">
        <f t="shared" si="75"/>
        <v xml:space="preserve"> </v>
      </c>
      <c r="P150" s="126" t="str">
        <f t="shared" si="75"/>
        <v xml:space="preserve"> </v>
      </c>
      <c r="Q150" s="126" t="str">
        <f t="shared" si="75"/>
        <v xml:space="preserve"> </v>
      </c>
      <c r="R150" s="126" t="str">
        <f t="shared" si="75"/>
        <v xml:space="preserve"> </v>
      </c>
      <c r="S150" s="126" t="str">
        <f t="shared" ref="S150:W150" si="76">IF(COUNTIF(S147:S149,"A")&gt;=1,"C",IF(COUNTIF(S147:S149,"A")&gt;0,"P"," "))</f>
        <v xml:space="preserve"> </v>
      </c>
      <c r="T150" s="126" t="str">
        <f t="shared" si="76"/>
        <v xml:space="preserve"> </v>
      </c>
      <c r="U150" s="126" t="str">
        <f t="shared" si="76"/>
        <v xml:space="preserve"> </v>
      </c>
      <c r="V150" s="126" t="str">
        <f t="shared" si="76"/>
        <v xml:space="preserve"> </v>
      </c>
      <c r="W150" s="126" t="str">
        <f t="shared" si="76"/>
        <v xml:space="preserve"> </v>
      </c>
      <c r="Y150" s="2" t="str">
        <f t="shared" si="68"/>
        <v>On every project, whether you're building a bench or hanging a picture, you want to make sure your work is level (straight horizontally) and plumb (straight vertically). Use a measuring tape, level, plumb line, and L square to do one of the following choices.</v>
      </c>
    </row>
    <row r="151" spans="2:25" x14ac:dyDescent="0.2">
      <c r="B151" s="127"/>
      <c r="C151" s="217" t="s">
        <v>538</v>
      </c>
      <c r="D151" s="9"/>
      <c r="E151" s="9"/>
      <c r="F151" s="9"/>
      <c r="G151" s="9"/>
      <c r="H151" s="9"/>
      <c r="I151" s="9"/>
      <c r="J151" s="9"/>
      <c r="K151" s="9"/>
      <c r="L151" s="9"/>
      <c r="M151" s="9"/>
      <c r="N151" s="9"/>
      <c r="O151" s="9"/>
      <c r="P151" s="9"/>
      <c r="Q151" s="9"/>
      <c r="R151" s="9"/>
      <c r="S151" s="9"/>
      <c r="T151" s="9"/>
      <c r="U151" s="9"/>
      <c r="V151" s="9"/>
      <c r="W151" s="9"/>
      <c r="Y151" s="2" t="str">
        <f t="shared" si="68"/>
        <v>Level up. Put four pieces of paper on a wall about an arm's length apart. Make a dot on each and try to make sure they're level by sight. Use your tools to check if you were right.
FOR MORE FUN: With permission, hang three pictures along a straight line on a wall and check to make certain they're level.</v>
      </c>
    </row>
    <row r="152" spans="2:25" x14ac:dyDescent="0.2">
      <c r="B152" s="127"/>
      <c r="C152" s="217" t="s">
        <v>539</v>
      </c>
      <c r="D152" s="9"/>
      <c r="E152" s="9"/>
      <c r="F152" s="9"/>
      <c r="G152" s="9"/>
      <c r="H152" s="9"/>
      <c r="I152" s="9"/>
      <c r="J152" s="9"/>
      <c r="K152" s="9"/>
      <c r="L152" s="9"/>
      <c r="M152" s="9"/>
      <c r="N152" s="9"/>
      <c r="O152" s="9"/>
      <c r="P152" s="9"/>
      <c r="Q152" s="9"/>
      <c r="R152" s="9"/>
      <c r="S152" s="9"/>
      <c r="T152" s="9"/>
      <c r="U152" s="9"/>
      <c r="V152" s="9"/>
      <c r="W152" s="9"/>
      <c r="Y152" s="2" t="str">
        <f t="shared" si="68"/>
        <v>Make it right. Using two pieces of scrap lumber, a hammer, and nails, build a level letter T.
FOR MORE FUN: Make more level letters-perhaps your initials or a full name? Paint them for a gift!</v>
      </c>
    </row>
    <row r="153" spans="2:25" x14ac:dyDescent="0.2">
      <c r="B153" s="127"/>
      <c r="C153" s="217" t="s">
        <v>540</v>
      </c>
      <c r="D153" s="9"/>
      <c r="E153" s="9"/>
      <c r="F153" s="9"/>
      <c r="G153" s="9"/>
      <c r="H153" s="9"/>
      <c r="I153" s="9"/>
      <c r="J153" s="9"/>
      <c r="K153" s="9"/>
      <c r="L153" s="9"/>
      <c r="M153" s="9"/>
      <c r="N153" s="9"/>
      <c r="O153" s="9"/>
      <c r="P153" s="9"/>
      <c r="Q153" s="9"/>
      <c r="R153" s="9"/>
      <c r="S153" s="9"/>
      <c r="T153" s="9"/>
      <c r="U153" s="9"/>
      <c r="V153" s="9"/>
      <c r="W153" s="9"/>
      <c r="Y153" s="2" t="str">
        <f t="shared" si="68"/>
        <v>Do a survey. Check five different spots around your house or Girl Scout meeting place to see if the structures is level and plumb. For example, use your level to check a floor, window frame, hanging picture, countertop, and porch rail.
FOR MORE FUN: If you find a piece of furniture that's wobbly due to uneven floors, such as a dining room or kitchen table, use a small piece of wood, a furniture coaster, or cardboard to help level it.</v>
      </c>
    </row>
    <row r="154" spans="2:25" x14ac:dyDescent="0.2">
      <c r="B154" s="2">
        <v>3</v>
      </c>
      <c r="C154" s="373" t="s">
        <v>541</v>
      </c>
      <c r="D154" s="126" t="str">
        <f>IF(COUNTIF(D151:D153,"A")&gt;=1,"C",IF(COUNTIF(D151:D153,"A")&gt;0,"P"," "))</f>
        <v xml:space="preserve"> </v>
      </c>
      <c r="E154" s="126" t="str">
        <f t="shared" ref="E154:R154" si="77">IF(COUNTIF(E151:E153,"A")&gt;=1,"C",IF(COUNTIF(E151:E153,"A")&gt;0,"P"," "))</f>
        <v xml:space="preserve"> </v>
      </c>
      <c r="F154" s="126" t="str">
        <f t="shared" si="77"/>
        <v xml:space="preserve"> </v>
      </c>
      <c r="G154" s="126" t="str">
        <f t="shared" si="77"/>
        <v xml:space="preserve"> </v>
      </c>
      <c r="H154" s="126" t="str">
        <f t="shared" si="77"/>
        <v xml:space="preserve"> </v>
      </c>
      <c r="I154" s="126" t="str">
        <f t="shared" si="77"/>
        <v xml:space="preserve"> </v>
      </c>
      <c r="J154" s="126" t="str">
        <f t="shared" si="77"/>
        <v xml:space="preserve"> </v>
      </c>
      <c r="K154" s="126" t="str">
        <f t="shared" si="77"/>
        <v xml:space="preserve"> </v>
      </c>
      <c r="L154" s="126" t="str">
        <f t="shared" si="77"/>
        <v xml:space="preserve"> </v>
      </c>
      <c r="M154" s="126" t="str">
        <f t="shared" si="77"/>
        <v xml:space="preserve"> </v>
      </c>
      <c r="N154" s="126" t="str">
        <f t="shared" si="77"/>
        <v xml:space="preserve"> </v>
      </c>
      <c r="O154" s="126" t="str">
        <f t="shared" si="77"/>
        <v xml:space="preserve"> </v>
      </c>
      <c r="P154" s="126" t="str">
        <f t="shared" si="77"/>
        <v xml:space="preserve"> </v>
      </c>
      <c r="Q154" s="126" t="str">
        <f t="shared" si="77"/>
        <v xml:space="preserve"> </v>
      </c>
      <c r="R154" s="126" t="str">
        <f t="shared" si="77"/>
        <v xml:space="preserve"> </v>
      </c>
      <c r="S154" s="126" t="str">
        <f t="shared" ref="S154:W154" si="78">IF(COUNTIF(S151:S153,"A")&gt;=1,"C",IF(COUNTIF(S151:S153,"A")&gt;0,"P"," "))</f>
        <v xml:space="preserve"> </v>
      </c>
      <c r="T154" s="126" t="str">
        <f t="shared" si="78"/>
        <v xml:space="preserve"> </v>
      </c>
      <c r="U154" s="126" t="str">
        <f t="shared" si="78"/>
        <v xml:space="preserve"> </v>
      </c>
      <c r="V154" s="126" t="str">
        <f t="shared" si="78"/>
        <v xml:space="preserve"> </v>
      </c>
      <c r="W154" s="126" t="str">
        <f t="shared" si="78"/>
        <v xml:space="preserve"> </v>
      </c>
      <c r="Y154" s="2" t="str">
        <f t="shared" si="68"/>
        <v>Try out a regular and a power screwdriver (also known as a cordless drill). Most woodworkers reach for their cordless drill more than any other tool, because when you use different bits it drives the screw and makes a hole! Still, it's important to know how to use a regular screwdriver, since that's usually what you'll find in the kitchen drawer.</v>
      </c>
    </row>
    <row r="155" spans="2:25" x14ac:dyDescent="0.2">
      <c r="B155" s="127"/>
      <c r="C155" s="217" t="s">
        <v>542</v>
      </c>
      <c r="D155" s="9"/>
      <c r="E155" s="9"/>
      <c r="F155" s="9"/>
      <c r="G155" s="9"/>
      <c r="H155" s="9"/>
      <c r="I155" s="9"/>
      <c r="J155" s="9"/>
      <c r="K155" s="9"/>
      <c r="L155" s="9"/>
      <c r="M155" s="9"/>
      <c r="N155" s="9"/>
      <c r="O155" s="9"/>
      <c r="P155" s="9"/>
      <c r="Q155" s="9"/>
      <c r="R155" s="9"/>
      <c r="S155" s="9"/>
      <c r="T155" s="9"/>
      <c r="U155" s="9"/>
      <c r="V155" s="9"/>
      <c r="W155" s="9"/>
      <c r="Y155" s="2" t="str">
        <f t="shared" si="68"/>
        <v>Fix loose screws. Find at least three loose screws and tighten them. Here are a few things that often need fixing: pot handles, knobs, drawer pulls on dressers and cabinets, and door hinges. Be sure to get advice from an adult about what needs tightening-and get permission to try!</v>
      </c>
    </row>
    <row r="156" spans="2:25" x14ac:dyDescent="0.2">
      <c r="B156" s="127"/>
      <c r="C156" s="217" t="s">
        <v>543</v>
      </c>
      <c r="D156" s="9"/>
      <c r="E156" s="9"/>
      <c r="F156" s="9"/>
      <c r="G156" s="9"/>
      <c r="H156" s="9"/>
      <c r="I156" s="9"/>
      <c r="J156" s="9"/>
      <c r="K156" s="9"/>
      <c r="L156" s="9"/>
      <c r="M156" s="9"/>
      <c r="N156" s="9"/>
      <c r="O156" s="9"/>
      <c r="P156" s="9"/>
      <c r="Q156" s="9"/>
      <c r="R156" s="9"/>
      <c r="S156" s="9"/>
      <c r="T156" s="9"/>
      <c r="U156" s="9"/>
      <c r="V156" s="9"/>
      <c r="W156" s="9"/>
      <c r="Y156" s="2" t="str">
        <f t="shared" si="68"/>
        <v>Attach it, detach it. Screw together two or more pieces of wood. Use the power drill on six screws and the hand-powered screwdriver on six more. Then take the pieces apart the same way.</v>
      </c>
    </row>
    <row r="157" spans="2:25" x14ac:dyDescent="0.2">
      <c r="B157" s="127"/>
      <c r="C157" s="217" t="s">
        <v>544</v>
      </c>
      <c r="D157" s="9"/>
      <c r="E157" s="9"/>
      <c r="F157" s="9"/>
      <c r="G157" s="9"/>
      <c r="H157" s="9"/>
      <c r="I157" s="9"/>
      <c r="J157" s="9"/>
      <c r="K157" s="9"/>
      <c r="L157" s="9"/>
      <c r="M157" s="9"/>
      <c r="N157" s="9"/>
      <c r="O157" s="9"/>
      <c r="P157" s="9"/>
      <c r="Q157" s="9"/>
      <c r="R157" s="9"/>
      <c r="S157" s="9"/>
      <c r="T157" s="9"/>
      <c r="U157" s="9"/>
      <c r="V157" s="9"/>
      <c r="W157" s="9"/>
      <c r="Y157" s="2" t="str">
        <f t="shared" si="68"/>
        <v>Build with a screwdriver. Find a simple DIY project that requires a screwdriver, such as a bookshelf, toy, mirror, or clothes rack. Build it with help.</v>
      </c>
    </row>
    <row r="158" spans="2:25" x14ac:dyDescent="0.2">
      <c r="B158" s="2">
        <v>4</v>
      </c>
      <c r="C158" s="373" t="s">
        <v>545</v>
      </c>
      <c r="D158" s="126" t="str">
        <f>IF(COUNTIF(D155:D157,"A")&gt;=1,"C",IF(COUNTIF(D155:D157,"A")&gt;0,"P"," "))</f>
        <v xml:space="preserve"> </v>
      </c>
      <c r="E158" s="126" t="str">
        <f t="shared" ref="E158:R158" si="79">IF(COUNTIF(E155:E157,"A")&gt;=1,"C",IF(COUNTIF(E155:E157,"A")&gt;0,"P"," "))</f>
        <v xml:space="preserve"> </v>
      </c>
      <c r="F158" s="126" t="str">
        <f t="shared" si="79"/>
        <v xml:space="preserve"> </v>
      </c>
      <c r="G158" s="126" t="str">
        <f t="shared" si="79"/>
        <v xml:space="preserve"> </v>
      </c>
      <c r="H158" s="126" t="str">
        <f t="shared" si="79"/>
        <v xml:space="preserve"> </v>
      </c>
      <c r="I158" s="126" t="str">
        <f t="shared" si="79"/>
        <v xml:space="preserve"> </v>
      </c>
      <c r="J158" s="126" t="str">
        <f t="shared" si="79"/>
        <v xml:space="preserve"> </v>
      </c>
      <c r="K158" s="126" t="str">
        <f t="shared" si="79"/>
        <v xml:space="preserve"> </v>
      </c>
      <c r="L158" s="126" t="str">
        <f t="shared" si="79"/>
        <v xml:space="preserve"> </v>
      </c>
      <c r="M158" s="126" t="str">
        <f t="shared" si="79"/>
        <v xml:space="preserve"> </v>
      </c>
      <c r="N158" s="126" t="str">
        <f t="shared" si="79"/>
        <v xml:space="preserve"> </v>
      </c>
      <c r="O158" s="126" t="str">
        <f t="shared" si="79"/>
        <v xml:space="preserve"> </v>
      </c>
      <c r="P158" s="126" t="str">
        <f t="shared" si="79"/>
        <v xml:space="preserve"> </v>
      </c>
      <c r="Q158" s="126" t="str">
        <f t="shared" si="79"/>
        <v xml:space="preserve"> </v>
      </c>
      <c r="R158" s="126" t="str">
        <f t="shared" si="79"/>
        <v xml:space="preserve"> </v>
      </c>
      <c r="S158" s="126" t="str">
        <f t="shared" ref="S158:W158" si="80">IF(COUNTIF(S155:S157,"A")&gt;=1,"C",IF(COUNTIF(S155:S157,"A")&gt;0,"P"," "))</f>
        <v xml:space="preserve"> </v>
      </c>
      <c r="T158" s="126" t="str">
        <f t="shared" si="80"/>
        <v xml:space="preserve"> </v>
      </c>
      <c r="U158" s="126" t="str">
        <f t="shared" si="80"/>
        <v xml:space="preserve"> </v>
      </c>
      <c r="V158" s="126" t="str">
        <f t="shared" si="80"/>
        <v xml:space="preserve"> </v>
      </c>
      <c r="W158" s="126" t="str">
        <f t="shared" si="80"/>
        <v xml:space="preserve"> </v>
      </c>
      <c r="Y158" s="2" t="str">
        <f t="shared" si="68"/>
        <v>A miter saw is a saw attached to a metal guide and box that accurately cuts a piece of wood in straight lines and angles. A handsaw does not use a box, and can be used to cut wood in different shapes. Practice using a miter saw or handsaw in the choices below.</v>
      </c>
    </row>
    <row r="159" spans="2:25" x14ac:dyDescent="0.2">
      <c r="B159" s="127"/>
      <c r="C159" s="217" t="s">
        <v>546</v>
      </c>
      <c r="D159" s="9"/>
      <c r="E159" s="9"/>
      <c r="F159" s="9"/>
      <c r="G159" s="9"/>
      <c r="H159" s="9"/>
      <c r="I159" s="9"/>
      <c r="J159" s="9"/>
      <c r="K159" s="9"/>
      <c r="L159" s="9"/>
      <c r="M159" s="9"/>
      <c r="N159" s="9"/>
      <c r="O159" s="9"/>
      <c r="P159" s="9"/>
      <c r="Q159" s="9"/>
      <c r="R159" s="9"/>
      <c r="S159" s="9"/>
      <c r="T159" s="9"/>
      <c r="U159" s="9"/>
      <c r="V159" s="9"/>
      <c r="W159" s="9"/>
      <c r="Y159" s="2" t="str">
        <f t="shared" si="68"/>
        <v>End the alphabet. Cut the letters X, Y, and Z with the miter saw and box.
FOR MORE FUN: With your Cadette group, have a contest to see who can cut the straightest lines.</v>
      </c>
    </row>
    <row r="160" spans="2:25" x14ac:dyDescent="0.2">
      <c r="B160" s="127"/>
      <c r="C160" s="217" t="s">
        <v>547</v>
      </c>
      <c r="D160" s="9"/>
      <c r="E160" s="9"/>
      <c r="F160" s="9"/>
      <c r="G160" s="9"/>
      <c r="H160" s="9"/>
      <c r="I160" s="9"/>
      <c r="J160" s="9"/>
      <c r="K160" s="9"/>
      <c r="L160" s="9"/>
      <c r="M160" s="9"/>
      <c r="N160" s="9"/>
      <c r="O160" s="9"/>
      <c r="P160" s="9"/>
      <c r="Q160" s="9"/>
      <c r="R160" s="9"/>
      <c r="S160" s="9"/>
      <c r="T160" s="9"/>
      <c r="U160" s="9"/>
      <c r="V160" s="9"/>
      <c r="W160" s="9"/>
      <c r="Y160" s="2" t="str">
        <f t="shared" si="68"/>
        <v>Square it off. Compare the miter and the handsaw by cutting a 6" x 6" square out of a piece of plywood. First use a miter, then a handsaw.</v>
      </c>
    </row>
    <row r="161" spans="2:25" x14ac:dyDescent="0.2">
      <c r="B161" s="127"/>
      <c r="C161" s="217" t="s">
        <v>548</v>
      </c>
      <c r="D161" s="9"/>
      <c r="E161" s="9"/>
      <c r="F161" s="9"/>
      <c r="G161" s="9"/>
      <c r="H161" s="9"/>
      <c r="I161" s="9"/>
      <c r="J161" s="9"/>
      <c r="K161" s="9"/>
      <c r="L161" s="9"/>
      <c r="M161" s="9"/>
      <c r="N161" s="9"/>
      <c r="O161" s="9"/>
      <c r="P161" s="9"/>
      <c r="Q161" s="9"/>
      <c r="R161" s="9"/>
      <c r="S161" s="9"/>
      <c r="T161" s="9"/>
      <c r="U161" s="9"/>
      <c r="V161" s="9"/>
      <c r="W161" s="9"/>
      <c r="Y161" s="2" t="str">
        <f t="shared" si="68"/>
        <v>Make a simple doll. Using the miter saw and box, cut geometric shapes to create a simple figure (like a girl or dog made of triangles, rectangles, and square).
FOR MORE FUN: Cut out more creatures to make a zoo or village. You could sand and paint to make fun toys for younger girls.</v>
      </c>
    </row>
    <row r="162" spans="2:25" x14ac:dyDescent="0.2">
      <c r="B162" s="2">
        <v>5</v>
      </c>
      <c r="C162" s="373" t="s">
        <v>549</v>
      </c>
      <c r="D162" s="126" t="str">
        <f>IF(COUNTIF(D159:D161,"A")&gt;=1,"C",IF(COUNTIF(D159:D161,"A")&gt;0,"P"," "))</f>
        <v xml:space="preserve"> </v>
      </c>
      <c r="E162" s="126" t="str">
        <f t="shared" ref="E162:R162" si="81">IF(COUNTIF(E159:E161,"A")&gt;=1,"C",IF(COUNTIF(E159:E161,"A")&gt;0,"P"," "))</f>
        <v xml:space="preserve"> </v>
      </c>
      <c r="F162" s="126" t="str">
        <f t="shared" si="81"/>
        <v xml:space="preserve"> </v>
      </c>
      <c r="G162" s="126" t="str">
        <f t="shared" si="81"/>
        <v xml:space="preserve"> </v>
      </c>
      <c r="H162" s="126" t="str">
        <f t="shared" si="81"/>
        <v xml:space="preserve"> </v>
      </c>
      <c r="I162" s="126" t="str">
        <f t="shared" si="81"/>
        <v xml:space="preserve"> </v>
      </c>
      <c r="J162" s="126" t="str">
        <f t="shared" si="81"/>
        <v xml:space="preserve"> </v>
      </c>
      <c r="K162" s="126" t="str">
        <f t="shared" si="81"/>
        <v xml:space="preserve"> </v>
      </c>
      <c r="L162" s="126" t="str">
        <f t="shared" si="81"/>
        <v xml:space="preserve"> </v>
      </c>
      <c r="M162" s="126" t="str">
        <f t="shared" si="81"/>
        <v xml:space="preserve"> </v>
      </c>
      <c r="N162" s="126" t="str">
        <f t="shared" si="81"/>
        <v xml:space="preserve"> </v>
      </c>
      <c r="O162" s="126" t="str">
        <f t="shared" si="81"/>
        <v xml:space="preserve"> </v>
      </c>
      <c r="P162" s="126" t="str">
        <f t="shared" si="81"/>
        <v xml:space="preserve"> </v>
      </c>
      <c r="Q162" s="126" t="str">
        <f t="shared" si="81"/>
        <v xml:space="preserve"> </v>
      </c>
      <c r="R162" s="126" t="str">
        <f t="shared" si="81"/>
        <v xml:space="preserve"> </v>
      </c>
      <c r="S162" s="126" t="str">
        <f t="shared" ref="S162:W162" si="82">IF(COUNTIF(S159:S161,"A")&gt;=1,"C",IF(COUNTIF(S159:S161,"A")&gt;0,"P"," "))</f>
        <v xml:space="preserve"> </v>
      </c>
      <c r="T162" s="126" t="str">
        <f t="shared" si="82"/>
        <v xml:space="preserve"> </v>
      </c>
      <c r="U162" s="126" t="str">
        <f t="shared" si="82"/>
        <v xml:space="preserve"> </v>
      </c>
      <c r="V162" s="126" t="str">
        <f t="shared" si="82"/>
        <v xml:space="preserve"> </v>
      </c>
      <c r="W162" s="126" t="str">
        <f t="shared" si="82"/>
        <v xml:space="preserve"> </v>
      </c>
      <c r="Y162" s="2" t="str">
        <f t="shared" si="68"/>
        <v>Now you're ready to make something you can actually use!</v>
      </c>
    </row>
    <row r="163" spans="2:25" x14ac:dyDescent="0.2">
      <c r="B163" s="127"/>
      <c r="C163" s="217" t="s">
        <v>550</v>
      </c>
      <c r="D163" s="9"/>
      <c r="E163" s="9"/>
      <c r="F163" s="9"/>
      <c r="G163" s="9"/>
      <c r="H163" s="9"/>
      <c r="I163" s="9"/>
      <c r="J163" s="9"/>
      <c r="K163" s="9"/>
      <c r="L163" s="9"/>
      <c r="M163" s="9"/>
      <c r="N163" s="9"/>
      <c r="O163" s="9"/>
      <c r="P163" s="9"/>
      <c r="Q163" s="9"/>
      <c r="R163" s="9"/>
      <c r="S163" s="9"/>
      <c r="T163" s="9"/>
      <c r="U163" s="9"/>
      <c r="V163" s="9"/>
      <c r="W163" s="9"/>
      <c r="Y163" s="2" t="str">
        <f t="shared" si="68"/>
        <v>Build with your expert. Ask for good project ideas and assistance from the woodworker helping you on the badge. There are many beginner plans available in magazines and online.</v>
      </c>
    </row>
    <row r="164" spans="2:25" x14ac:dyDescent="0.2">
      <c r="B164" s="127"/>
      <c r="C164" s="217" t="s">
        <v>551</v>
      </c>
      <c r="D164" s="9"/>
      <c r="E164" s="9"/>
      <c r="F164" s="9"/>
      <c r="G164" s="9"/>
      <c r="H164" s="9"/>
      <c r="I164" s="9"/>
      <c r="J164" s="9"/>
      <c r="K164" s="9"/>
      <c r="L164" s="9"/>
      <c r="M164" s="9"/>
      <c r="N164" s="9"/>
      <c r="O164" s="9"/>
      <c r="P164" s="9"/>
      <c r="Q164" s="9"/>
      <c r="R164" s="9"/>
      <c r="S164" s="9"/>
      <c r="T164" s="9"/>
      <c r="U164" s="9"/>
      <c r="V164" s="9"/>
      <c r="W164" s="9"/>
      <c r="Y164" s="2" t="str">
        <f t="shared" si="68"/>
        <v>Build with home improvers. Find a beginner class or workshop at a local home improvement, lumber, or hardware store.</v>
      </c>
    </row>
    <row r="165" spans="2:25" x14ac:dyDescent="0.2">
      <c r="B165" s="127"/>
      <c r="C165" s="217" t="s">
        <v>552</v>
      </c>
      <c r="D165" s="9"/>
      <c r="E165" s="9"/>
      <c r="F165" s="9"/>
      <c r="G165" s="9"/>
      <c r="H165" s="9"/>
      <c r="I165" s="9"/>
      <c r="J165" s="9"/>
      <c r="K165" s="9"/>
      <c r="L165" s="9"/>
      <c r="M165" s="9"/>
      <c r="N165" s="9"/>
      <c r="O165" s="9"/>
      <c r="P165" s="9"/>
      <c r="Q165" s="9"/>
      <c r="R165" s="9"/>
      <c r="S165" s="9"/>
      <c r="T165" s="9"/>
      <c r="U165" s="9"/>
      <c r="V165" s="9"/>
      <c r="W165" s="9"/>
      <c r="Y165" s="2" t="str">
        <f t="shared" si="68"/>
        <v>Build at a craft store or artisan workshop. Some woodworkers teach courses in their workshops, and crafts or framing stores in your area might also offer guidance.</v>
      </c>
    </row>
    <row r="166" spans="2:25" ht="1.5" customHeight="1" thickBot="1" x14ac:dyDescent="0.25">
      <c r="D166" s="126" t="str">
        <f>IF(COUNTIF(D163:D165,"A")&gt;=1,"C",IF(COUNTIF(D163:D165,"A")&gt;0,"P"," "))</f>
        <v xml:space="preserve"> </v>
      </c>
      <c r="E166" s="126" t="str">
        <f t="shared" ref="E166:R166" si="83">IF(COUNTIF(E163:E165,"A")&gt;=1,"C",IF(COUNTIF(E163:E165,"A")&gt;0,"P"," "))</f>
        <v xml:space="preserve"> </v>
      </c>
      <c r="F166" s="126" t="str">
        <f t="shared" si="83"/>
        <v xml:space="preserve"> </v>
      </c>
      <c r="G166" s="126" t="str">
        <f t="shared" si="83"/>
        <v xml:space="preserve"> </v>
      </c>
      <c r="H166" s="126" t="str">
        <f t="shared" si="83"/>
        <v xml:space="preserve"> </v>
      </c>
      <c r="I166" s="126" t="str">
        <f t="shared" si="83"/>
        <v xml:space="preserve"> </v>
      </c>
      <c r="J166" s="126" t="str">
        <f t="shared" si="83"/>
        <v xml:space="preserve"> </v>
      </c>
      <c r="K166" s="126" t="str">
        <f t="shared" si="83"/>
        <v xml:space="preserve"> </v>
      </c>
      <c r="L166" s="126" t="str">
        <f t="shared" si="83"/>
        <v xml:space="preserve"> </v>
      </c>
      <c r="M166" s="126" t="str">
        <f t="shared" si="83"/>
        <v xml:space="preserve"> </v>
      </c>
      <c r="N166" s="126" t="str">
        <f t="shared" si="83"/>
        <v xml:space="preserve"> </v>
      </c>
      <c r="O166" s="126" t="str">
        <f t="shared" si="83"/>
        <v xml:space="preserve"> </v>
      </c>
      <c r="P166" s="126" t="str">
        <f t="shared" si="83"/>
        <v xml:space="preserve"> </v>
      </c>
      <c r="Q166" s="126" t="str">
        <f t="shared" si="83"/>
        <v xml:space="preserve"> </v>
      </c>
      <c r="R166" s="126" t="str">
        <f t="shared" si="83"/>
        <v xml:space="preserve"> </v>
      </c>
      <c r="S166" s="126" t="str">
        <f t="shared" ref="S166:W166" si="84">IF(COUNTIF(S163:S165,"A")&gt;=1,"C",IF(COUNTIF(S163:S165,"A")&gt;0,"P"," "))</f>
        <v xml:space="preserve"> </v>
      </c>
      <c r="T166" s="126" t="str">
        <f t="shared" si="84"/>
        <v xml:space="preserve"> </v>
      </c>
      <c r="U166" s="126" t="str">
        <f t="shared" si="84"/>
        <v xml:space="preserve"> </v>
      </c>
      <c r="V166" s="126" t="str">
        <f t="shared" si="84"/>
        <v xml:space="preserve"> </v>
      </c>
      <c r="W166" s="126" t="str">
        <f t="shared" si="84"/>
        <v xml:space="preserve"> </v>
      </c>
      <c r="Y166" s="2" t="str">
        <f t="shared" si="68"/>
        <v/>
      </c>
    </row>
    <row r="167" spans="2:25" ht="13.5" thickBot="1" x14ac:dyDescent="0.25">
      <c r="C167" s="73" t="s">
        <v>30</v>
      </c>
      <c r="D167" s="94" t="str">
        <f>IF(COUNTIF(D150:D166,"C")&gt;4,"C",IF(COUNTIF(D150:D166,"C")&gt;0,"P"," "))</f>
        <v xml:space="preserve"> </v>
      </c>
      <c r="E167" s="94" t="str">
        <f t="shared" ref="E167:R167" si="85">IF(COUNTIF(E150:E166,"C")&gt;4,"C",IF(COUNTIF(E150:E166,"C")&gt;0,"P"," "))</f>
        <v xml:space="preserve"> </v>
      </c>
      <c r="F167" s="94" t="str">
        <f t="shared" si="85"/>
        <v xml:space="preserve"> </v>
      </c>
      <c r="G167" s="94" t="str">
        <f t="shared" si="85"/>
        <v xml:space="preserve"> </v>
      </c>
      <c r="H167" s="94" t="str">
        <f t="shared" si="85"/>
        <v xml:space="preserve"> </v>
      </c>
      <c r="I167" s="94" t="str">
        <f t="shared" si="85"/>
        <v xml:space="preserve"> </v>
      </c>
      <c r="J167" s="94" t="str">
        <f t="shared" si="85"/>
        <v xml:space="preserve"> </v>
      </c>
      <c r="K167" s="94" t="str">
        <f t="shared" si="85"/>
        <v xml:space="preserve"> </v>
      </c>
      <c r="L167" s="94" t="str">
        <f t="shared" si="85"/>
        <v xml:space="preserve"> </v>
      </c>
      <c r="M167" s="94" t="str">
        <f t="shared" si="85"/>
        <v xml:space="preserve"> </v>
      </c>
      <c r="N167" s="94" t="str">
        <f t="shared" si="85"/>
        <v xml:space="preserve"> </v>
      </c>
      <c r="O167" s="94" t="str">
        <f t="shared" si="85"/>
        <v xml:space="preserve"> </v>
      </c>
      <c r="P167" s="94" t="str">
        <f t="shared" si="85"/>
        <v xml:space="preserve"> </v>
      </c>
      <c r="Q167" s="94" t="str">
        <f t="shared" si="85"/>
        <v xml:space="preserve"> </v>
      </c>
      <c r="R167" s="94" t="str">
        <f t="shared" si="85"/>
        <v xml:space="preserve"> </v>
      </c>
      <c r="S167" s="94" t="str">
        <f t="shared" ref="S167:W167" si="86">IF(COUNTIF(S150:S166,"C")&gt;4,"C",IF(COUNTIF(S150:S166,"C")&gt;0,"P"," "))</f>
        <v xml:space="preserve"> </v>
      </c>
      <c r="T167" s="94" t="str">
        <f t="shared" si="86"/>
        <v xml:space="preserve"> </v>
      </c>
      <c r="U167" s="94" t="str">
        <f t="shared" si="86"/>
        <v xml:space="preserve"> </v>
      </c>
      <c r="V167" s="94" t="str">
        <f t="shared" si="86"/>
        <v xml:space="preserve"> </v>
      </c>
      <c r="W167" s="94" t="str">
        <f t="shared" si="86"/>
        <v xml:space="preserve"> </v>
      </c>
      <c r="Y167" s="2" t="str">
        <f t="shared" si="68"/>
        <v/>
      </c>
    </row>
    <row r="168" spans="2:25" ht="15" x14ac:dyDescent="0.25">
      <c r="B168" s="124" t="s">
        <v>257</v>
      </c>
      <c r="Y168" s="2" t="str">
        <f t="shared" si="68"/>
        <v/>
      </c>
    </row>
    <row r="169" spans="2:25" x14ac:dyDescent="0.2">
      <c r="B169" s="2">
        <v>1</v>
      </c>
      <c r="C169" s="382" t="s">
        <v>553</v>
      </c>
      <c r="Y169" s="2" t="str">
        <f t="shared" si="68"/>
        <v>One of a detective's most important skills is the ability to watch people and situations very closely. Work on your observation skills with one of these activities.</v>
      </c>
    </row>
    <row r="170" spans="2:25" x14ac:dyDescent="0.2">
      <c r="B170" s="125"/>
      <c r="C170" s="380" t="s">
        <v>554</v>
      </c>
      <c r="D170" s="9"/>
      <c r="E170" s="9"/>
      <c r="F170" s="9"/>
      <c r="G170" s="9"/>
      <c r="H170" s="9"/>
      <c r="I170" s="9"/>
      <c r="J170" s="9"/>
      <c r="K170" s="9"/>
      <c r="L170" s="9"/>
      <c r="M170" s="9"/>
      <c r="N170" s="9"/>
      <c r="O170" s="9"/>
      <c r="P170" s="9"/>
      <c r="Q170" s="9"/>
      <c r="R170" s="9"/>
      <c r="S170" s="9"/>
      <c r="T170" s="9"/>
      <c r="U170" s="9"/>
      <c r="V170" s="9"/>
      <c r="W170" s="9"/>
      <c r="Y170" s="2" t="str">
        <f t="shared" si="68"/>
        <v>Ask an adult helper to find and watch a one-minute online video. Have your helper come up with three questions about the details, such as, "What was the jogger wearing?" then, watch the video and try to answer the questions.
FOR MORE FUN: Research memory to learn why recalling details can be difficult.</v>
      </c>
    </row>
    <row r="171" spans="2:25" x14ac:dyDescent="0.2">
      <c r="B171" s="125"/>
      <c r="C171" s="380" t="s">
        <v>555</v>
      </c>
      <c r="D171" s="9"/>
      <c r="E171" s="9"/>
      <c r="F171" s="9"/>
      <c r="G171" s="9"/>
      <c r="H171" s="9"/>
      <c r="I171" s="9"/>
      <c r="J171" s="9"/>
      <c r="K171" s="9"/>
      <c r="L171" s="9"/>
      <c r="M171" s="9"/>
      <c r="N171" s="9"/>
      <c r="O171" s="9"/>
      <c r="P171" s="9"/>
      <c r="Q171" s="9"/>
      <c r="R171" s="9"/>
      <c r="S171" s="9"/>
      <c r="T171" s="9"/>
      <c r="U171" s="9"/>
      <c r="V171" s="9"/>
      <c r="W171" s="9"/>
      <c r="Y171" s="2" t="str">
        <f t="shared" si="68"/>
        <v>Shake up a room. Have someone take five items out of a room and see if you can identify what was taken. Then ask someone to add items to the room and try to spot them.
FOR MORE FUN: Try this in a room that is crowded or really full of stuff.</v>
      </c>
    </row>
    <row r="172" spans="2:25" x14ac:dyDescent="0.2">
      <c r="B172" s="125"/>
      <c r="C172" s="380" t="s">
        <v>556</v>
      </c>
      <c r="D172" s="9"/>
      <c r="E172" s="9"/>
      <c r="F172" s="9"/>
      <c r="G172" s="9"/>
      <c r="H172" s="9"/>
      <c r="I172" s="9"/>
      <c r="J172" s="9"/>
      <c r="K172" s="9"/>
      <c r="L172" s="9"/>
      <c r="M172" s="9"/>
      <c r="N172" s="9"/>
      <c r="O172" s="9"/>
      <c r="P172" s="9"/>
      <c r="Q172" s="9"/>
      <c r="R172" s="9"/>
      <c r="S172" s="9"/>
      <c r="T172" s="9"/>
      <c r="U172" s="9"/>
      <c r="V172" s="9"/>
      <c r="W172" s="9"/>
      <c r="Y172" s="2" t="str">
        <f t="shared" si="68"/>
        <v>Take notice. Every day for one week, make note of three things you never noticed before as you go home from school. Is there a different car in someone's driveway? Was a tree cut down in a yard? Was a new sign put up at a store?</v>
      </c>
    </row>
    <row r="173" spans="2:25" x14ac:dyDescent="0.2">
      <c r="B173" s="2">
        <v>2</v>
      </c>
      <c r="C173" s="374" t="s">
        <v>557</v>
      </c>
      <c r="D173" s="126" t="str">
        <f>IF(COUNTIF(D170:D172,"A")&gt;=1,"C",IF(COUNTIF(D170:D172,"A")&gt;0,"P"," "))</f>
        <v xml:space="preserve"> </v>
      </c>
      <c r="E173" s="126" t="str">
        <f t="shared" ref="E173:R173" si="87">IF(COUNTIF(E170:E172,"A")&gt;=1,"C",IF(COUNTIF(E170:E172,"A")&gt;0,"P"," "))</f>
        <v xml:space="preserve"> </v>
      </c>
      <c r="F173" s="126" t="str">
        <f t="shared" si="87"/>
        <v xml:space="preserve"> </v>
      </c>
      <c r="G173" s="126" t="str">
        <f t="shared" si="87"/>
        <v xml:space="preserve"> </v>
      </c>
      <c r="H173" s="126" t="str">
        <f t="shared" si="87"/>
        <v xml:space="preserve"> </v>
      </c>
      <c r="I173" s="126" t="str">
        <f t="shared" si="87"/>
        <v xml:space="preserve"> </v>
      </c>
      <c r="J173" s="126" t="str">
        <f t="shared" si="87"/>
        <v xml:space="preserve"> </v>
      </c>
      <c r="K173" s="126" t="str">
        <f t="shared" si="87"/>
        <v xml:space="preserve"> </v>
      </c>
      <c r="L173" s="126" t="str">
        <f t="shared" si="87"/>
        <v xml:space="preserve"> </v>
      </c>
      <c r="M173" s="126" t="str">
        <f t="shared" si="87"/>
        <v xml:space="preserve"> </v>
      </c>
      <c r="N173" s="126" t="str">
        <f t="shared" si="87"/>
        <v xml:space="preserve"> </v>
      </c>
      <c r="O173" s="126" t="str">
        <f t="shared" si="87"/>
        <v xml:space="preserve"> </v>
      </c>
      <c r="P173" s="126" t="str">
        <f t="shared" si="87"/>
        <v xml:space="preserve"> </v>
      </c>
      <c r="Q173" s="126" t="str">
        <f t="shared" si="87"/>
        <v xml:space="preserve"> </v>
      </c>
      <c r="R173" s="126" t="str">
        <f t="shared" si="87"/>
        <v xml:space="preserve"> </v>
      </c>
      <c r="S173" s="126" t="str">
        <f t="shared" ref="S173:W173" si="88">IF(COUNTIF(S170:S172,"A")&gt;=1,"C",IF(COUNTIF(S170:S172,"A")&gt;0,"P"," "))</f>
        <v xml:space="preserve"> </v>
      </c>
      <c r="T173" s="126" t="str">
        <f t="shared" si="88"/>
        <v xml:space="preserve"> </v>
      </c>
      <c r="U173" s="126" t="str">
        <f t="shared" si="88"/>
        <v xml:space="preserve"> </v>
      </c>
      <c r="V173" s="126" t="str">
        <f t="shared" si="88"/>
        <v xml:space="preserve"> </v>
      </c>
      <c r="W173" s="126" t="str">
        <f t="shared" si="88"/>
        <v xml:space="preserve"> </v>
      </c>
      <c r="Y173" s="2" t="str">
        <f t="shared" si="68"/>
        <v>Sometimes detectives, spies, or special agents can't talk to one another because of distance or the chance of being found out. They have to use other ways to get messages to each other. Try cracking one of these cool codes.</v>
      </c>
    </row>
    <row r="174" spans="2:25" x14ac:dyDescent="0.2">
      <c r="B174" s="127"/>
      <c r="C174" s="380" t="s">
        <v>558</v>
      </c>
      <c r="D174" s="9"/>
      <c r="E174" s="9"/>
      <c r="F174" s="9"/>
      <c r="G174" s="9"/>
      <c r="H174" s="9"/>
      <c r="I174" s="9"/>
      <c r="J174" s="9"/>
      <c r="K174" s="9"/>
      <c r="L174" s="9"/>
      <c r="M174" s="9"/>
      <c r="N174" s="9"/>
      <c r="O174" s="9"/>
      <c r="P174" s="9"/>
      <c r="Q174" s="9"/>
      <c r="R174" s="9"/>
      <c r="S174" s="9"/>
      <c r="T174" s="9"/>
      <c r="U174" s="9"/>
      <c r="V174" s="9"/>
      <c r="W174" s="9"/>
      <c r="Y174" s="2" t="str">
        <f t="shared" si="68"/>
        <v>Learn some classic codes. First, try Morse code with one of your friends. Send them at least a five-word sentence. Then send the same message in Pigpen code, transposition, or another code. In what situations are each of these codes used?</v>
      </c>
    </row>
    <row r="175" spans="2:25" x14ac:dyDescent="0.2">
      <c r="B175" s="127"/>
      <c r="C175" s="380" t="s">
        <v>559</v>
      </c>
      <c r="D175" s="9"/>
      <c r="E175" s="9"/>
      <c r="F175" s="9"/>
      <c r="G175" s="9"/>
      <c r="H175" s="9"/>
      <c r="I175" s="9"/>
      <c r="J175" s="9"/>
      <c r="K175" s="9"/>
      <c r="L175" s="9"/>
      <c r="M175" s="9"/>
      <c r="N175" s="9"/>
      <c r="O175" s="9"/>
      <c r="P175" s="9"/>
      <c r="Q175" s="9"/>
      <c r="R175" s="9"/>
      <c r="S175" s="9"/>
      <c r="T175" s="9"/>
      <c r="U175" s="9"/>
      <c r="V175" s="9"/>
      <c r="W175" s="9"/>
      <c r="Y175" s="2" t="str">
        <f t="shared" si="68"/>
        <v>Create your own code with your friends. Write the letters in the alphabet, and beneath each, draw a picture or symbol. Make a dictionary so you can remember the code.
FOR MORE FUN: Find a page written in French, Spanish, Italian, or German. See how many words you recognize because you know "codes" from the English language.</v>
      </c>
    </row>
    <row r="176" spans="2:25" x14ac:dyDescent="0.2">
      <c r="B176" s="127"/>
      <c r="C176" s="380" t="s">
        <v>560</v>
      </c>
      <c r="D176" s="9"/>
      <c r="E176" s="9"/>
      <c r="F176" s="9"/>
      <c r="G176" s="9"/>
      <c r="H176" s="9"/>
      <c r="I176" s="9"/>
      <c r="J176" s="9"/>
      <c r="K176" s="9"/>
      <c r="L176" s="9"/>
      <c r="M176" s="9"/>
      <c r="N176" s="9"/>
      <c r="O176" s="9"/>
      <c r="P176" s="9"/>
      <c r="Q176" s="9"/>
      <c r="R176" s="9"/>
      <c r="S176" s="9"/>
      <c r="T176" s="9"/>
      <c r="U176" s="9"/>
      <c r="V176" s="9"/>
      <c r="W176" s="9"/>
      <c r="Y176" s="2" t="str">
        <f t="shared" si="68"/>
        <v>Make invisible inks. Write a message using a cotton swab dipped in lemon juice. Dry the paper in the sun or with a hair dryer to see the message. Then try again using baking soda and water-hold it under a light to see the words. Trade ideas with friends about why heat causes the inks to reveal your message.</v>
      </c>
    </row>
    <row r="177" spans="2:25" x14ac:dyDescent="0.2">
      <c r="B177" s="2">
        <v>3</v>
      </c>
      <c r="C177" s="373" t="s">
        <v>561</v>
      </c>
      <c r="D177" s="126" t="str">
        <f>IF(COUNTIF(D174:D176,"A")&gt;=1,"C",IF(COUNTIF(D174:D176,"A")&gt;0,"P"," "))</f>
        <v xml:space="preserve"> </v>
      </c>
      <c r="E177" s="126" t="str">
        <f t="shared" ref="E177:R177" si="89">IF(COUNTIF(E174:E176,"A")&gt;=1,"C",IF(COUNTIF(E174:E176,"A")&gt;0,"P"," "))</f>
        <v xml:space="preserve"> </v>
      </c>
      <c r="F177" s="126" t="str">
        <f t="shared" si="89"/>
        <v xml:space="preserve"> </v>
      </c>
      <c r="G177" s="126" t="str">
        <f t="shared" si="89"/>
        <v xml:space="preserve"> </v>
      </c>
      <c r="H177" s="126" t="str">
        <f t="shared" si="89"/>
        <v xml:space="preserve"> </v>
      </c>
      <c r="I177" s="126" t="str">
        <f t="shared" si="89"/>
        <v xml:space="preserve"> </v>
      </c>
      <c r="J177" s="126" t="str">
        <f t="shared" si="89"/>
        <v xml:space="preserve"> </v>
      </c>
      <c r="K177" s="126" t="str">
        <f t="shared" si="89"/>
        <v xml:space="preserve"> </v>
      </c>
      <c r="L177" s="126" t="str">
        <f t="shared" si="89"/>
        <v xml:space="preserve"> </v>
      </c>
      <c r="M177" s="126" t="str">
        <f t="shared" si="89"/>
        <v xml:space="preserve"> </v>
      </c>
      <c r="N177" s="126" t="str">
        <f t="shared" si="89"/>
        <v xml:space="preserve"> </v>
      </c>
      <c r="O177" s="126" t="str">
        <f t="shared" si="89"/>
        <v xml:space="preserve"> </v>
      </c>
      <c r="P177" s="126" t="str">
        <f t="shared" si="89"/>
        <v xml:space="preserve"> </v>
      </c>
      <c r="Q177" s="126" t="str">
        <f t="shared" si="89"/>
        <v xml:space="preserve"> </v>
      </c>
      <c r="R177" s="126" t="str">
        <f t="shared" si="89"/>
        <v xml:space="preserve"> </v>
      </c>
      <c r="S177" s="126" t="str">
        <f t="shared" ref="S177:W177" si="90">IF(COUNTIF(S174:S176,"A")&gt;=1,"C",IF(COUNTIF(S174:S176,"A")&gt;0,"P"," "))</f>
        <v xml:space="preserve"> </v>
      </c>
      <c r="T177" s="126" t="str">
        <f t="shared" si="90"/>
        <v xml:space="preserve"> </v>
      </c>
      <c r="U177" s="126" t="str">
        <f t="shared" si="90"/>
        <v xml:space="preserve"> </v>
      </c>
      <c r="V177" s="126" t="str">
        <f t="shared" si="90"/>
        <v xml:space="preserve"> </v>
      </c>
      <c r="W177" s="126" t="str">
        <f t="shared" si="90"/>
        <v xml:space="preserve"> </v>
      </c>
      <c r="Y177" s="2" t="str">
        <f t="shared" si="68"/>
        <v>From the biology of insects that can determine time of death to the precise physics that determine a bullet's trajectory, forensic experts need to know all types of science. Experiment with how forensic specialists use one of these classic sciences.</v>
      </c>
    </row>
    <row r="178" spans="2:25" x14ac:dyDescent="0.2">
      <c r="B178" s="127"/>
      <c r="C178" s="217" t="s">
        <v>562</v>
      </c>
      <c r="D178" s="9"/>
      <c r="E178" s="9"/>
      <c r="F178" s="9"/>
      <c r="G178" s="9"/>
      <c r="H178" s="9"/>
      <c r="I178" s="9"/>
      <c r="J178" s="9"/>
      <c r="K178" s="9"/>
      <c r="L178" s="9"/>
      <c r="M178" s="9"/>
      <c r="N178" s="9"/>
      <c r="O178" s="9"/>
      <c r="P178" s="9"/>
      <c r="Q178" s="9"/>
      <c r="R178" s="9"/>
      <c r="S178" s="9"/>
      <c r="T178" s="9"/>
      <c r="U178" s="9"/>
      <c r="V178" s="9"/>
      <c r="W178" s="9"/>
      <c r="Y178" s="2" t="str">
        <f t="shared" si="68"/>
        <v>forensic chemistry. Chromatography is the process forensic scientists use to separate the parts of a mixture so their individual parts can be analyzed. The method can be used to detect poisons or drugs present in a body, to find traces of explosives, or to identify ink in stains or ransom notes. Try ink chromatography in the experiment on page 6.</v>
      </c>
    </row>
    <row r="179" spans="2:25" x14ac:dyDescent="0.2">
      <c r="B179" s="127"/>
      <c r="C179" s="217" t="s">
        <v>563</v>
      </c>
      <c r="D179" s="9"/>
      <c r="E179" s="9"/>
      <c r="F179" s="9"/>
      <c r="G179" s="9"/>
      <c r="H179" s="9"/>
      <c r="I179" s="9"/>
      <c r="J179" s="9"/>
      <c r="K179" s="9"/>
      <c r="L179" s="9"/>
      <c r="M179" s="9"/>
      <c r="N179" s="9"/>
      <c r="O179" s="9"/>
      <c r="P179" s="9"/>
      <c r="Q179" s="9"/>
      <c r="R179" s="9"/>
      <c r="S179" s="9"/>
      <c r="T179" s="9"/>
      <c r="U179" s="9"/>
      <c r="V179" s="9"/>
      <c r="W179" s="9"/>
      <c r="Y179" s="2" t="str">
        <f t="shared" si="68"/>
        <v>Forensic physics. Ballistics and blood spatter analysis can be used to figure out the path and direction of a bullet or another impact. Try a "spatter" analysis in the experiment on page 7.</v>
      </c>
    </row>
    <row r="180" spans="2:25" x14ac:dyDescent="0.2">
      <c r="B180" s="127"/>
      <c r="C180" s="217" t="s">
        <v>564</v>
      </c>
      <c r="D180" s="9"/>
      <c r="E180" s="9"/>
      <c r="F180" s="9"/>
      <c r="G180" s="9"/>
      <c r="H180" s="9"/>
      <c r="I180" s="9"/>
      <c r="J180" s="9"/>
      <c r="K180" s="9"/>
      <c r="L180" s="9"/>
      <c r="M180" s="9"/>
      <c r="N180" s="9"/>
      <c r="O180" s="9"/>
      <c r="P180" s="9"/>
      <c r="Q180" s="9"/>
      <c r="R180" s="9"/>
      <c r="S180" s="9"/>
      <c r="T180" s="9"/>
      <c r="U180" s="9"/>
      <c r="V180" s="9"/>
      <c r="W180" s="9"/>
      <c r="Y180" s="2" t="str">
        <f t="shared" si="68"/>
        <v>Forensic biology. Every person's DNA is unique, so DNA evidence can be used to identify a suspect or a victim. Try extracting the DNA from a banana in the experiment on page 8. Or, if you have the help of an expert and a serious interest in biology, try an experiment in DNA "fingerprint," or profiling</v>
      </c>
    </row>
    <row r="181" spans="2:25" x14ac:dyDescent="0.2">
      <c r="B181" s="2">
        <v>4</v>
      </c>
      <c r="C181" s="373" t="s">
        <v>565</v>
      </c>
      <c r="D181" s="126" t="str">
        <f>IF(COUNTIF(D178:D180,"A")&gt;=1,"C",IF(COUNTIF(D178:D180,"A")&gt;0,"P"," "))</f>
        <v xml:space="preserve"> </v>
      </c>
      <c r="E181" s="126" t="str">
        <f t="shared" ref="E181:R181" si="91">IF(COUNTIF(E178:E180,"A")&gt;=1,"C",IF(COUNTIF(E178:E180,"A")&gt;0,"P"," "))</f>
        <v xml:space="preserve"> </v>
      </c>
      <c r="F181" s="126" t="str">
        <f t="shared" si="91"/>
        <v xml:space="preserve"> </v>
      </c>
      <c r="G181" s="126" t="str">
        <f t="shared" si="91"/>
        <v xml:space="preserve"> </v>
      </c>
      <c r="H181" s="126" t="str">
        <f t="shared" si="91"/>
        <v xml:space="preserve"> </v>
      </c>
      <c r="I181" s="126" t="str">
        <f t="shared" si="91"/>
        <v xml:space="preserve"> </v>
      </c>
      <c r="J181" s="126" t="str">
        <f t="shared" si="91"/>
        <v xml:space="preserve"> </v>
      </c>
      <c r="K181" s="126" t="str">
        <f t="shared" si="91"/>
        <v xml:space="preserve"> </v>
      </c>
      <c r="L181" s="126" t="str">
        <f t="shared" si="91"/>
        <v xml:space="preserve"> </v>
      </c>
      <c r="M181" s="126" t="str">
        <f t="shared" si="91"/>
        <v xml:space="preserve"> </v>
      </c>
      <c r="N181" s="126" t="str">
        <f t="shared" si="91"/>
        <v xml:space="preserve"> </v>
      </c>
      <c r="O181" s="126" t="str">
        <f t="shared" si="91"/>
        <v xml:space="preserve"> </v>
      </c>
      <c r="P181" s="126" t="str">
        <f t="shared" si="91"/>
        <v xml:space="preserve"> </v>
      </c>
      <c r="Q181" s="126" t="str">
        <f t="shared" si="91"/>
        <v xml:space="preserve"> </v>
      </c>
      <c r="R181" s="126" t="str">
        <f t="shared" si="91"/>
        <v xml:space="preserve"> </v>
      </c>
      <c r="S181" s="126" t="str">
        <f t="shared" ref="S181:W181" si="92">IF(COUNTIF(S178:S180,"A")&gt;=1,"C",IF(COUNTIF(S178:S180,"A")&gt;0,"P"," "))</f>
        <v xml:space="preserve"> </v>
      </c>
      <c r="T181" s="126" t="str">
        <f t="shared" si="92"/>
        <v xml:space="preserve"> </v>
      </c>
      <c r="U181" s="126" t="str">
        <f t="shared" si="92"/>
        <v xml:space="preserve"> </v>
      </c>
      <c r="V181" s="126" t="str">
        <f t="shared" si="92"/>
        <v xml:space="preserve"> </v>
      </c>
      <c r="W181" s="126" t="str">
        <f t="shared" si="92"/>
        <v xml:space="preserve"> </v>
      </c>
      <c r="Y181" s="2" t="str">
        <f t="shared" si="68"/>
        <v>Detectives often need to keep their feelings and ideas under wraps while they talk to a suspect. How do these experts keep their cool in an interrogation, and how do they read the body language of others?</v>
      </c>
    </row>
    <row r="182" spans="2:25" x14ac:dyDescent="0.2">
      <c r="B182" s="127"/>
      <c r="C182" s="217" t="s">
        <v>566</v>
      </c>
      <c r="D182" s="9"/>
      <c r="E182" s="9"/>
      <c r="F182" s="9"/>
      <c r="G182" s="9"/>
      <c r="H182" s="9"/>
      <c r="I182" s="9"/>
      <c r="J182" s="9"/>
      <c r="K182" s="9"/>
      <c r="L182" s="9"/>
      <c r="M182" s="9"/>
      <c r="N182" s="9"/>
      <c r="O182" s="9"/>
      <c r="P182" s="9"/>
      <c r="Q182" s="9"/>
      <c r="R182" s="9"/>
      <c r="S182" s="9"/>
      <c r="T182" s="9"/>
      <c r="U182" s="9"/>
      <c r="V182" s="9"/>
      <c r="W182" s="9"/>
      <c r="Y182" s="2" t="str">
        <f t="shared" si="68"/>
        <v>Find out about "tells." Unconscious face and body movements that indicate untruths are known as "tells." Card players use them as an important piece of their game strategy-eliminating tells is using your "poker face"! Research common tells, then host a card-game tournament to see tells in action. What are yours? Can your newfound knowledge help you make them less obvious?</v>
      </c>
    </row>
    <row r="183" spans="2:25" x14ac:dyDescent="0.2">
      <c r="B183" s="127"/>
      <c r="C183" s="217" t="s">
        <v>567</v>
      </c>
      <c r="D183" s="9"/>
      <c r="E183" s="9"/>
      <c r="F183" s="9"/>
      <c r="G183" s="9"/>
      <c r="H183" s="9"/>
      <c r="I183" s="9"/>
      <c r="J183" s="9"/>
      <c r="K183" s="9"/>
      <c r="L183" s="9"/>
      <c r="M183" s="9"/>
      <c r="N183" s="9"/>
      <c r="O183" s="9"/>
      <c r="P183" s="9"/>
      <c r="Q183" s="9"/>
      <c r="R183" s="9"/>
      <c r="S183" s="9"/>
      <c r="T183" s="9"/>
      <c r="U183" s="9"/>
      <c r="V183" s="9"/>
      <c r="W183" s="9"/>
      <c r="Y183" s="2" t="str">
        <f t="shared" si="68"/>
        <v>Research body language. Want to appear confident? Make strong eye contact, and don't jiggle your feet, legs, or fingers. Don't want anyone to know you're angry? Unclench your fists. Find out what body gestures and positions mean, then look at photos in magazines. If you were interrogating the people in the photos, what would their body language tell you?
FOR MORE FUN: Videotape yourself or look through photos of yourself. What messages are you sending the world?</v>
      </c>
    </row>
    <row r="184" spans="2:25" x14ac:dyDescent="0.2">
      <c r="B184" s="127"/>
      <c r="C184" s="217" t="s">
        <v>568</v>
      </c>
      <c r="D184" s="9"/>
      <c r="E184" s="9"/>
      <c r="F184" s="9"/>
      <c r="G184" s="9"/>
      <c r="H184" s="9"/>
      <c r="I184" s="9"/>
      <c r="J184" s="9"/>
      <c r="K184" s="9"/>
      <c r="L184" s="9"/>
      <c r="M184" s="9"/>
      <c r="N184" s="9"/>
      <c r="O184" s="9"/>
      <c r="P184" s="9"/>
      <c r="Q184" s="9"/>
      <c r="R184" s="9"/>
      <c r="S184" s="9"/>
      <c r="T184" s="9"/>
      <c r="U184" s="9"/>
      <c r="V184" s="9"/>
      <c r="W184" s="9"/>
      <c r="Y184" s="2" t="str">
        <f t="shared" si="68"/>
        <v>Check out voice analysis. It's not just body language that separates lies from truth. A suspect's tone of voice can speak volumes. Do a little research on this, then tape and analyze your own voice in different conversations under different circumstances. Can you tell when you were stressed or excited?</v>
      </c>
    </row>
    <row r="185" spans="2:25" x14ac:dyDescent="0.2">
      <c r="B185" s="2">
        <v>5</v>
      </c>
      <c r="C185" s="373" t="s">
        <v>569</v>
      </c>
      <c r="D185" s="126" t="str">
        <f>IF(COUNTIF(D182:D184,"A")&gt;=1,"C",IF(COUNTIF(D182:D184,"A")&gt;0,"P"," "))</f>
        <v xml:space="preserve"> </v>
      </c>
      <c r="E185" s="126" t="str">
        <f t="shared" ref="E185:R185" si="93">IF(COUNTIF(E182:E184,"A")&gt;=1,"C",IF(COUNTIF(E182:E184,"A")&gt;0,"P"," "))</f>
        <v xml:space="preserve"> </v>
      </c>
      <c r="F185" s="126" t="str">
        <f t="shared" si="93"/>
        <v xml:space="preserve"> </v>
      </c>
      <c r="G185" s="126" t="str">
        <f t="shared" si="93"/>
        <v xml:space="preserve"> </v>
      </c>
      <c r="H185" s="126" t="str">
        <f t="shared" si="93"/>
        <v xml:space="preserve"> </v>
      </c>
      <c r="I185" s="126" t="str">
        <f t="shared" si="93"/>
        <v xml:space="preserve"> </v>
      </c>
      <c r="J185" s="126" t="str">
        <f t="shared" si="93"/>
        <v xml:space="preserve"> </v>
      </c>
      <c r="K185" s="126" t="str">
        <f t="shared" si="93"/>
        <v xml:space="preserve"> </v>
      </c>
      <c r="L185" s="126" t="str">
        <f t="shared" si="93"/>
        <v xml:space="preserve"> </v>
      </c>
      <c r="M185" s="126" t="str">
        <f t="shared" si="93"/>
        <v xml:space="preserve"> </v>
      </c>
      <c r="N185" s="126" t="str">
        <f t="shared" si="93"/>
        <v xml:space="preserve"> </v>
      </c>
      <c r="O185" s="126" t="str">
        <f t="shared" si="93"/>
        <v xml:space="preserve"> </v>
      </c>
      <c r="P185" s="126" t="str">
        <f t="shared" si="93"/>
        <v xml:space="preserve"> </v>
      </c>
      <c r="Q185" s="126" t="str">
        <f t="shared" si="93"/>
        <v xml:space="preserve"> </v>
      </c>
      <c r="R185" s="126" t="str">
        <f t="shared" si="93"/>
        <v xml:space="preserve"> </v>
      </c>
      <c r="S185" s="126" t="str">
        <f t="shared" ref="S185:W185" si="94">IF(COUNTIF(S182:S184,"A")&gt;=1,"C",IF(COUNTIF(S182:S184,"A")&gt;0,"P"," "))</f>
        <v xml:space="preserve"> </v>
      </c>
      <c r="T185" s="126" t="str">
        <f t="shared" si="94"/>
        <v xml:space="preserve"> </v>
      </c>
      <c r="U185" s="126" t="str">
        <f t="shared" si="94"/>
        <v xml:space="preserve"> </v>
      </c>
      <c r="V185" s="126" t="str">
        <f t="shared" si="94"/>
        <v xml:space="preserve"> </v>
      </c>
      <c r="W185" s="126" t="str">
        <f t="shared" si="94"/>
        <v xml:space="preserve"> </v>
      </c>
      <c r="Y185" s="2" t="str">
        <f t="shared" si="68"/>
        <v>Having a career in forensics doesn't always involve chemistry, biology, math, or physics. Your artistic talents could translate into a career as a forensics photographer, artist, or sculptor. You could write scripts for all those TV shows we've been talking about. You could be a spy-or just dress up like one!</v>
      </c>
    </row>
    <row r="186" spans="2:25" x14ac:dyDescent="0.2">
      <c r="B186" s="127"/>
      <c r="C186" s="217" t="s">
        <v>570</v>
      </c>
      <c r="D186" s="9"/>
      <c r="E186" s="9"/>
      <c r="F186" s="9"/>
      <c r="G186" s="9"/>
      <c r="H186" s="9"/>
      <c r="I186" s="9"/>
      <c r="J186" s="9"/>
      <c r="K186" s="9"/>
      <c r="L186" s="9"/>
      <c r="M186" s="9"/>
      <c r="N186" s="9"/>
      <c r="O186" s="9"/>
      <c r="P186" s="9"/>
      <c r="Q186" s="9"/>
      <c r="R186" s="9"/>
      <c r="S186" s="9"/>
      <c r="T186" s="9"/>
      <c r="U186" s="9"/>
      <c r="V186" s="9"/>
      <c r="W186" s="9"/>
      <c r="Y186" s="2" t="str">
        <f t="shared" si="68"/>
        <v>Write a scene or script for your own forensic-science drama. What is the crime, how will it be solved, and who will solve it?
FOR MORE FUN: Perform your script for an audience.</v>
      </c>
    </row>
    <row r="187" spans="2:25" x14ac:dyDescent="0.2">
      <c r="B187" s="127"/>
      <c r="C187" s="217" t="s">
        <v>571</v>
      </c>
      <c r="D187" s="9"/>
      <c r="E187" s="9"/>
      <c r="F187" s="9"/>
      <c r="G187" s="9"/>
      <c r="H187" s="9"/>
      <c r="I187" s="9"/>
      <c r="J187" s="9"/>
      <c r="K187" s="9"/>
      <c r="L187" s="9"/>
      <c r="M187" s="9"/>
      <c r="N187" s="9"/>
      <c r="O187" s="9"/>
      <c r="P187" s="9"/>
      <c r="Q187" s="9"/>
      <c r="R187" s="9"/>
      <c r="S187" s="9"/>
      <c r="T187" s="9"/>
      <c r="U187" s="9"/>
      <c r="V187" s="9"/>
      <c r="W187" s="9"/>
      <c r="Y187" s="2" t="str">
        <f t="shared" si="68"/>
        <v>Sketch or sculpt a "suspect" or photograph a "crime scene." Have someone describe a person you've never met and sketch or sculpt that person. Or stage a crime scene, and take detailed photos. See the FBI's Handbook of Forensic Services for descriptions of how to photograph and sketch for forensic purposes.</v>
      </c>
    </row>
    <row r="188" spans="2:25" x14ac:dyDescent="0.2">
      <c r="B188" s="127"/>
      <c r="C188" s="217" t="s">
        <v>572</v>
      </c>
      <c r="D188" s="9"/>
      <c r="E188" s="9"/>
      <c r="F188" s="9"/>
      <c r="G188" s="9"/>
      <c r="H188" s="9"/>
      <c r="I188" s="9"/>
      <c r="J188" s="9"/>
      <c r="K188" s="9"/>
      <c r="L188" s="9"/>
      <c r="M188" s="9"/>
      <c r="N188" s="9"/>
      <c r="O188" s="9"/>
      <c r="P188" s="9"/>
      <c r="Q188" s="9"/>
      <c r="R188" s="9"/>
      <c r="S188" s="9"/>
      <c r="T188" s="9"/>
      <c r="U188" s="9"/>
      <c r="V188" s="9"/>
      <c r="W188" s="9"/>
      <c r="Y188" s="2" t="str">
        <f t="shared" si="68"/>
        <v>Create or re-create a spy scenario and design a disguise. The trick is to dress up enough to cover your recognizable features and to blend into the environment in which you'll be sleuthing. Go for costume, makeup, and hairstyle-get as detailed as you'd like! Ask your Girl Scout friends to do the same, and critique each other's disguises.</v>
      </c>
    </row>
    <row r="189" spans="2:25" ht="1.5" customHeight="1" thickBot="1" x14ac:dyDescent="0.25">
      <c r="D189" s="126" t="str">
        <f>IF(COUNTIF(D186:D188,"A")&gt;=1,"C",IF(COUNTIF(D186:D188,"A")&gt;0,"P"," "))</f>
        <v xml:space="preserve"> </v>
      </c>
      <c r="E189" s="126" t="str">
        <f t="shared" ref="E189:R189" si="95">IF(COUNTIF(E186:E188,"A")&gt;=1,"C",IF(COUNTIF(E186:E188,"A")&gt;0,"P"," "))</f>
        <v xml:space="preserve"> </v>
      </c>
      <c r="F189" s="126" t="str">
        <f t="shared" si="95"/>
        <v xml:space="preserve"> </v>
      </c>
      <c r="G189" s="126" t="str">
        <f t="shared" si="95"/>
        <v xml:space="preserve"> </v>
      </c>
      <c r="H189" s="126" t="str">
        <f t="shared" si="95"/>
        <v xml:space="preserve"> </v>
      </c>
      <c r="I189" s="126" t="str">
        <f t="shared" si="95"/>
        <v xml:space="preserve"> </v>
      </c>
      <c r="J189" s="126" t="str">
        <f t="shared" si="95"/>
        <v xml:space="preserve"> </v>
      </c>
      <c r="K189" s="126" t="str">
        <f t="shared" si="95"/>
        <v xml:space="preserve"> </v>
      </c>
      <c r="L189" s="126" t="str">
        <f t="shared" si="95"/>
        <v xml:space="preserve"> </v>
      </c>
      <c r="M189" s="126" t="str">
        <f t="shared" si="95"/>
        <v xml:space="preserve"> </v>
      </c>
      <c r="N189" s="126" t="str">
        <f t="shared" si="95"/>
        <v xml:space="preserve"> </v>
      </c>
      <c r="O189" s="126" t="str">
        <f t="shared" si="95"/>
        <v xml:space="preserve"> </v>
      </c>
      <c r="P189" s="126" t="str">
        <f t="shared" si="95"/>
        <v xml:space="preserve"> </v>
      </c>
      <c r="Q189" s="126" t="str">
        <f t="shared" si="95"/>
        <v xml:space="preserve"> </v>
      </c>
      <c r="R189" s="126" t="str">
        <f t="shared" si="95"/>
        <v xml:space="preserve"> </v>
      </c>
      <c r="S189" s="126" t="str">
        <f t="shared" ref="S189:W189" si="96">IF(COUNTIF(S186:S188,"A")&gt;=1,"C",IF(COUNTIF(S186:S188,"A")&gt;0,"P"," "))</f>
        <v xml:space="preserve"> </v>
      </c>
      <c r="T189" s="126" t="str">
        <f t="shared" si="96"/>
        <v xml:space="preserve"> </v>
      </c>
      <c r="U189" s="126" t="str">
        <f t="shared" si="96"/>
        <v xml:space="preserve"> </v>
      </c>
      <c r="V189" s="126" t="str">
        <f t="shared" si="96"/>
        <v xml:space="preserve"> </v>
      </c>
      <c r="W189" s="126" t="str">
        <f t="shared" si="96"/>
        <v xml:space="preserve"> </v>
      </c>
      <c r="Y189" s="2" t="str">
        <f t="shared" si="68"/>
        <v/>
      </c>
    </row>
    <row r="190" spans="2:25" ht="13.5" thickBot="1" x14ac:dyDescent="0.25">
      <c r="C190" s="73" t="s">
        <v>30</v>
      </c>
      <c r="D190" s="94" t="str">
        <f>IF(COUNTIF(D173:D189,"C")&gt;4,"C",IF(COUNTIF(D173:D189,"C")&gt;0,"P"," "))</f>
        <v xml:space="preserve"> </v>
      </c>
      <c r="E190" s="94" t="str">
        <f t="shared" ref="E190:R190" si="97">IF(COUNTIF(E173:E189,"C")&gt;4,"C",IF(COUNTIF(E173:E189,"C")&gt;0,"P"," "))</f>
        <v xml:space="preserve"> </v>
      </c>
      <c r="F190" s="94" t="str">
        <f t="shared" si="97"/>
        <v xml:space="preserve"> </v>
      </c>
      <c r="G190" s="94" t="str">
        <f t="shared" si="97"/>
        <v xml:space="preserve"> </v>
      </c>
      <c r="H190" s="94" t="str">
        <f t="shared" si="97"/>
        <v xml:space="preserve"> </v>
      </c>
      <c r="I190" s="94" t="str">
        <f t="shared" si="97"/>
        <v xml:space="preserve"> </v>
      </c>
      <c r="J190" s="94" t="str">
        <f t="shared" si="97"/>
        <v xml:space="preserve"> </v>
      </c>
      <c r="K190" s="94" t="str">
        <f t="shared" si="97"/>
        <v xml:space="preserve"> </v>
      </c>
      <c r="L190" s="94" t="str">
        <f t="shared" si="97"/>
        <v xml:space="preserve"> </v>
      </c>
      <c r="M190" s="94" t="str">
        <f t="shared" si="97"/>
        <v xml:space="preserve"> </v>
      </c>
      <c r="N190" s="94" t="str">
        <f t="shared" si="97"/>
        <v xml:space="preserve"> </v>
      </c>
      <c r="O190" s="94" t="str">
        <f t="shared" si="97"/>
        <v xml:space="preserve"> </v>
      </c>
      <c r="P190" s="94" t="str">
        <f t="shared" si="97"/>
        <v xml:space="preserve"> </v>
      </c>
      <c r="Q190" s="94" t="str">
        <f t="shared" si="97"/>
        <v xml:space="preserve"> </v>
      </c>
      <c r="R190" s="94" t="str">
        <f t="shared" si="97"/>
        <v xml:space="preserve"> </v>
      </c>
      <c r="S190" s="94" t="str">
        <f t="shared" ref="S190:W190" si="98">IF(COUNTIF(S173:S189,"C")&gt;4,"C",IF(COUNTIF(S173:S189,"C")&gt;0,"P"," "))</f>
        <v xml:space="preserve"> </v>
      </c>
      <c r="T190" s="94" t="str">
        <f t="shared" si="98"/>
        <v xml:space="preserve"> </v>
      </c>
      <c r="U190" s="94" t="str">
        <f t="shared" si="98"/>
        <v xml:space="preserve"> </v>
      </c>
      <c r="V190" s="94" t="str">
        <f t="shared" si="98"/>
        <v xml:space="preserve"> </v>
      </c>
      <c r="W190" s="94" t="str">
        <f t="shared" si="98"/>
        <v xml:space="preserve"> </v>
      </c>
      <c r="Y190" s="2" t="str">
        <f t="shared" si="68"/>
        <v/>
      </c>
    </row>
    <row r="191" spans="2:25" ht="15" x14ac:dyDescent="0.25">
      <c r="B191" s="124" t="s">
        <v>258</v>
      </c>
      <c r="Y191" s="2" t="str">
        <f t="shared" si="68"/>
        <v/>
      </c>
    </row>
    <row r="192" spans="2:25" x14ac:dyDescent="0.2">
      <c r="B192" s="2">
        <v>1</v>
      </c>
      <c r="C192" s="389" t="s">
        <v>141</v>
      </c>
      <c r="Y192" s="2" t="str">
        <f t="shared" si="68"/>
        <v>When you're packing in and packing out all your gear, pay special attention to preparation. Do one of the choices below to help you review the planning checklist on the next page.</v>
      </c>
    </row>
    <row r="193" spans="2:25" x14ac:dyDescent="0.2">
      <c r="B193" s="125"/>
      <c r="C193" s="217" t="s">
        <v>573</v>
      </c>
      <c r="D193" s="9"/>
      <c r="E193" s="9"/>
      <c r="F193" s="9"/>
      <c r="G193" s="9"/>
      <c r="H193" s="9"/>
      <c r="I193" s="9"/>
      <c r="J193" s="9"/>
      <c r="K193" s="9"/>
      <c r="L193" s="9"/>
      <c r="M193" s="9"/>
      <c r="N193" s="9"/>
      <c r="O193" s="9"/>
      <c r="P193" s="9"/>
      <c r="Q193" s="9"/>
      <c r="R193" s="9"/>
      <c r="S193" s="9"/>
      <c r="T193" s="9"/>
      <c r="U193" s="9"/>
      <c r="V193" s="9"/>
      <c r="W193" s="9"/>
      <c r="Y193" s="2" t="str">
        <f t="shared" si="68"/>
        <v>Talk an older Girl Scout or Girl Scout volunteer for tips. She should have tips on nearby campsites and recommendations for the kinds of gear you'll need to stay safe and have fun.</v>
      </c>
    </row>
    <row r="194" spans="2:25" x14ac:dyDescent="0.2">
      <c r="B194" s="125"/>
      <c r="C194" s="217" t="s">
        <v>574</v>
      </c>
      <c r="D194" s="9"/>
      <c r="E194" s="9"/>
      <c r="F194" s="9"/>
      <c r="G194" s="9"/>
      <c r="H194" s="9"/>
      <c r="I194" s="9"/>
      <c r="J194" s="9"/>
      <c r="K194" s="9"/>
      <c r="L194" s="9"/>
      <c r="M194" s="9"/>
      <c r="N194" s="9"/>
      <c r="O194" s="9"/>
      <c r="P194" s="9"/>
      <c r="Q194" s="9"/>
      <c r="R194" s="9"/>
      <c r="S194" s="9"/>
      <c r="T194" s="9"/>
      <c r="U194" s="9"/>
      <c r="V194" s="9"/>
      <c r="W194" s="9"/>
      <c r="Y194" s="2" t="str">
        <f t="shared" si="68"/>
        <v>Check with a member of a local trekking club. Ask the person to come speak to your group, tell you about trails in the area, and help you plan your adventure.</v>
      </c>
    </row>
    <row r="195" spans="2:25" x14ac:dyDescent="0.2">
      <c r="B195" s="125"/>
      <c r="C195" s="217" t="s">
        <v>142</v>
      </c>
      <c r="D195" s="9"/>
      <c r="E195" s="9"/>
      <c r="F195" s="9"/>
      <c r="G195" s="9"/>
      <c r="H195" s="9"/>
      <c r="I195" s="9"/>
      <c r="J195" s="9"/>
      <c r="K195" s="9"/>
      <c r="L195" s="9"/>
      <c r="M195" s="9"/>
      <c r="N195" s="9"/>
      <c r="O195" s="9"/>
      <c r="P195" s="9"/>
      <c r="Q195" s="9"/>
      <c r="R195" s="9"/>
      <c r="S195" s="9"/>
      <c r="T195" s="9"/>
      <c r="U195" s="9"/>
      <c r="V195" s="9"/>
      <c r="W195" s="9"/>
      <c r="Y195" s="2" t="str">
        <f t="shared" si="68"/>
        <v>Do it yourself. Pick up maps and information about places to trek from a library, bookstore, or recreation center. Look in hiking books or go online to research the supplies you'll need.</v>
      </c>
    </row>
    <row r="196" spans="2:25" x14ac:dyDescent="0.2">
      <c r="B196" s="2">
        <v>2</v>
      </c>
      <c r="C196" s="373" t="s">
        <v>575</v>
      </c>
      <c r="D196" s="126" t="str">
        <f>IF(COUNTIF(D193:D195,"A")&gt;=1,"C",IF(COUNTIF(D193:D195,"A")&gt;0,"P"," "))</f>
        <v xml:space="preserve"> </v>
      </c>
      <c r="E196" s="126" t="str">
        <f t="shared" ref="E196:R196" si="99">IF(COUNTIF(E193:E195,"A")&gt;=1,"C",IF(COUNTIF(E193:E195,"A")&gt;0,"P"," "))</f>
        <v xml:space="preserve"> </v>
      </c>
      <c r="F196" s="126" t="str">
        <f t="shared" si="99"/>
        <v xml:space="preserve"> </v>
      </c>
      <c r="G196" s="126" t="str">
        <f t="shared" si="99"/>
        <v xml:space="preserve"> </v>
      </c>
      <c r="H196" s="126" t="str">
        <f t="shared" si="99"/>
        <v xml:space="preserve"> </v>
      </c>
      <c r="I196" s="126" t="str">
        <f t="shared" si="99"/>
        <v xml:space="preserve"> </v>
      </c>
      <c r="J196" s="126" t="str">
        <f t="shared" si="99"/>
        <v xml:space="preserve"> </v>
      </c>
      <c r="K196" s="126" t="str">
        <f t="shared" si="99"/>
        <v xml:space="preserve"> </v>
      </c>
      <c r="L196" s="126" t="str">
        <f t="shared" si="99"/>
        <v xml:space="preserve"> </v>
      </c>
      <c r="M196" s="126" t="str">
        <f t="shared" si="99"/>
        <v xml:space="preserve"> </v>
      </c>
      <c r="N196" s="126" t="str">
        <f t="shared" si="99"/>
        <v xml:space="preserve"> </v>
      </c>
      <c r="O196" s="126" t="str">
        <f t="shared" si="99"/>
        <v xml:space="preserve"> </v>
      </c>
      <c r="P196" s="126" t="str">
        <f t="shared" si="99"/>
        <v xml:space="preserve"> </v>
      </c>
      <c r="Q196" s="126" t="str">
        <f t="shared" si="99"/>
        <v xml:space="preserve"> </v>
      </c>
      <c r="R196" s="126" t="str">
        <f t="shared" si="99"/>
        <v xml:space="preserve"> </v>
      </c>
      <c r="S196" s="126" t="str">
        <f t="shared" ref="S196:W196" si="100">IF(COUNTIF(S193:S195,"A")&gt;=1,"C",IF(COUNTIF(S193:S195,"A")&gt;0,"P"," "))</f>
        <v xml:space="preserve"> </v>
      </c>
      <c r="T196" s="126" t="str">
        <f t="shared" si="100"/>
        <v xml:space="preserve"> </v>
      </c>
      <c r="U196" s="126" t="str">
        <f t="shared" si="100"/>
        <v xml:space="preserve"> </v>
      </c>
      <c r="V196" s="126" t="str">
        <f t="shared" si="100"/>
        <v xml:space="preserve"> </v>
      </c>
      <c r="W196" s="126" t="str">
        <f t="shared" si="100"/>
        <v xml:space="preserve"> </v>
      </c>
      <c r="Y196" s="2" t="str">
        <f t="shared" si="68"/>
        <v>Hiking can be hard work, so make sure you're ready. Can you carry all your supplies over the distances and terrain you'll travel? Can you work together with your trailblazing companions? Get your group in mental and physical shape for the trip. (For at least one of the sessions, do your exercise with your pack fully loaded and in the shoes you plan to wear.)
Before you begin, fill out the quiz on the next page and discuss your answers with your group.</v>
      </c>
    </row>
    <row r="197" spans="2:25" x14ac:dyDescent="0.2">
      <c r="B197" s="127"/>
      <c r="C197" s="217" t="s">
        <v>576</v>
      </c>
      <c r="D197" s="9"/>
      <c r="E197" s="9"/>
      <c r="F197" s="9"/>
      <c r="G197" s="9"/>
      <c r="H197" s="9"/>
      <c r="I197" s="9"/>
      <c r="J197" s="9"/>
      <c r="K197" s="9"/>
      <c r="L197" s="9"/>
      <c r="M197" s="9"/>
      <c r="N197" s="9"/>
      <c r="O197" s="9"/>
      <c r="P197" s="9"/>
      <c r="Q197" s="9"/>
      <c r="R197" s="9"/>
      <c r="S197" s="9"/>
      <c r="T197" s="9"/>
      <c r="U197" s="9"/>
      <c r="V197" s="9"/>
      <c r="W197" s="9"/>
      <c r="Y197" s="2" t="str">
        <f t="shared" si="68"/>
        <v>Participate in a physically challenging team-building course. These might be offered through your Girl Scout council, Outward Bound, or another organization. To continue to practice the skills you gained on the course, meet at least twice before you go.</v>
      </c>
    </row>
    <row r="198" spans="2:25" x14ac:dyDescent="0.2">
      <c r="B198" s="127"/>
      <c r="C198" s="217" t="s">
        <v>577</v>
      </c>
      <c r="D198" s="9"/>
      <c r="E198" s="9"/>
      <c r="F198" s="9"/>
      <c r="G198" s="9"/>
      <c r="H198" s="9"/>
      <c r="I198" s="9"/>
      <c r="J198" s="9"/>
      <c r="K198" s="9"/>
      <c r="L198" s="9"/>
      <c r="M198" s="9"/>
      <c r="N198" s="9"/>
      <c r="O198" s="9"/>
      <c r="P198" s="9"/>
      <c r="Q198" s="9"/>
      <c r="R198" s="9"/>
      <c r="S198" s="9"/>
      <c r="T198" s="9"/>
      <c r="U198" s="9"/>
      <c r="V198" s="9"/>
      <c r="W198" s="9"/>
      <c r="Y198" s="2" t="str">
        <f t="shared" si="68"/>
        <v>Build teamwork and endurance. Do three hikes, bike trips, or jogs of at least 30 minutes each with friends you'll be hiking with. Try to practice on your own as well.</v>
      </c>
    </row>
    <row r="199" spans="2:25" x14ac:dyDescent="0.2">
      <c r="B199" s="127"/>
      <c r="C199" s="217" t="s">
        <v>578</v>
      </c>
      <c r="D199" s="9"/>
      <c r="E199" s="9"/>
      <c r="F199" s="9"/>
      <c r="G199" s="9"/>
      <c r="H199" s="9"/>
      <c r="I199" s="9"/>
      <c r="J199" s="9"/>
      <c r="K199" s="9"/>
      <c r="L199" s="9"/>
      <c r="M199" s="9"/>
      <c r="N199" s="9"/>
      <c r="O199" s="9"/>
      <c r="P199" s="9"/>
      <c r="Q199" s="9"/>
      <c r="R199" s="9"/>
      <c r="S199" s="9"/>
      <c r="T199" s="9"/>
      <c r="U199" s="9"/>
      <c r="V199" s="9"/>
      <c r="W199" s="9"/>
      <c r="Y199" s="2" t="str">
        <f t="shared" si="68"/>
        <v>Try a "boot camp" exercise course. Find a course in your community, or ask a coach or trainer to help you make your own. Practice the routine at least three times all together before you go. Try to practice on your own as well!</v>
      </c>
    </row>
    <row r="200" spans="2:25" x14ac:dyDescent="0.2">
      <c r="B200" s="2">
        <v>3</v>
      </c>
      <c r="C200" s="373" t="s">
        <v>579</v>
      </c>
      <c r="D200" s="126" t="str">
        <f>IF(COUNTIF(D197:D199,"A")&gt;=1,"C",IF(COUNTIF(D197:D199,"A")&gt;0,"P"," "))</f>
        <v xml:space="preserve"> </v>
      </c>
      <c r="E200" s="126" t="str">
        <f t="shared" ref="E200:R200" si="101">IF(COUNTIF(E197:E199,"A")&gt;=1,"C",IF(COUNTIF(E197:E199,"A")&gt;0,"P"," "))</f>
        <v xml:space="preserve"> </v>
      </c>
      <c r="F200" s="126" t="str">
        <f t="shared" si="101"/>
        <v xml:space="preserve"> </v>
      </c>
      <c r="G200" s="126" t="str">
        <f t="shared" si="101"/>
        <v xml:space="preserve"> </v>
      </c>
      <c r="H200" s="126" t="str">
        <f t="shared" si="101"/>
        <v xml:space="preserve"> </v>
      </c>
      <c r="I200" s="126" t="str">
        <f t="shared" si="101"/>
        <v xml:space="preserve"> </v>
      </c>
      <c r="J200" s="126" t="str">
        <f t="shared" si="101"/>
        <v xml:space="preserve"> </v>
      </c>
      <c r="K200" s="126" t="str">
        <f t="shared" si="101"/>
        <v xml:space="preserve"> </v>
      </c>
      <c r="L200" s="126" t="str">
        <f t="shared" si="101"/>
        <v xml:space="preserve"> </v>
      </c>
      <c r="M200" s="126" t="str">
        <f t="shared" si="101"/>
        <v xml:space="preserve"> </v>
      </c>
      <c r="N200" s="126" t="str">
        <f t="shared" si="101"/>
        <v xml:space="preserve"> </v>
      </c>
      <c r="O200" s="126" t="str">
        <f t="shared" si="101"/>
        <v xml:space="preserve"> </v>
      </c>
      <c r="P200" s="126" t="str">
        <f t="shared" si="101"/>
        <v xml:space="preserve"> </v>
      </c>
      <c r="Q200" s="126" t="str">
        <f t="shared" si="101"/>
        <v xml:space="preserve"> </v>
      </c>
      <c r="R200" s="126" t="str">
        <f t="shared" si="101"/>
        <v xml:space="preserve"> </v>
      </c>
      <c r="S200" s="126" t="str">
        <f t="shared" ref="S200:W200" si="102">IF(COUNTIF(S197:S199,"A")&gt;=1,"C",IF(COUNTIF(S197:S199,"A")&gt;0,"P"," "))</f>
        <v xml:space="preserve"> </v>
      </c>
      <c r="T200" s="126" t="str">
        <f t="shared" si="102"/>
        <v xml:space="preserve"> </v>
      </c>
      <c r="U200" s="126" t="str">
        <f t="shared" si="102"/>
        <v xml:space="preserve"> </v>
      </c>
      <c r="V200" s="126" t="str">
        <f t="shared" si="102"/>
        <v xml:space="preserve"> </v>
      </c>
      <c r="W200" s="126" t="str">
        <f t="shared" si="102"/>
        <v xml:space="preserve"> </v>
      </c>
      <c r="Y200" s="2" t="str">
        <f t="shared" ref="Y200:Y263" si="103">GetComments(C200)</f>
        <v>You'll need meals that are not only energy-packed but lightweight. What's the difference between freeze-dried and dehydrated foods? Which foods pack best? Which need to be repackaged? What do you need to eat to keep you warm, energized, and satisfied? Find the answers and plan your menu based on what you discover. Use one of the choices below to help you.</v>
      </c>
    </row>
    <row r="201" spans="2:25" x14ac:dyDescent="0.2">
      <c r="B201" s="127"/>
      <c r="C201" s="217" t="s">
        <v>580</v>
      </c>
      <c r="D201" s="9"/>
      <c r="E201" s="9"/>
      <c r="F201" s="9"/>
      <c r="G201" s="9"/>
      <c r="H201" s="9"/>
      <c r="I201" s="9"/>
      <c r="J201" s="9"/>
      <c r="K201" s="9"/>
      <c r="L201" s="9"/>
      <c r="M201" s="9"/>
      <c r="N201" s="9"/>
      <c r="O201" s="9"/>
      <c r="P201" s="9"/>
      <c r="Q201" s="9"/>
      <c r="R201" s="9"/>
      <c r="S201" s="9"/>
      <c r="T201" s="9"/>
      <c r="U201" s="9"/>
      <c r="V201" s="9"/>
      <c r="W201" s="9"/>
      <c r="Y201" s="2" t="str">
        <f t="shared" si="103"/>
        <v>Find three recipes for quick meals. Look for meals that can be cooked quickly in one pot using a cooking stove. Quick cooking means more time can be spent exploring. It also means using less cooking fuel. Ask your companions about their favorite foods and any allergy restrictions, and keep them in mind.</v>
      </c>
    </row>
    <row r="202" spans="2:25" x14ac:dyDescent="0.2">
      <c r="B202" s="127"/>
      <c r="C202" s="217" t="s">
        <v>581</v>
      </c>
      <c r="D202" s="9"/>
      <c r="E202" s="9"/>
      <c r="F202" s="9"/>
      <c r="G202" s="9"/>
      <c r="H202" s="9"/>
      <c r="I202" s="9"/>
      <c r="J202" s="9"/>
      <c r="K202" s="9"/>
      <c r="L202" s="9"/>
      <c r="M202" s="9"/>
      <c r="N202" s="9"/>
      <c r="O202" s="9"/>
      <c r="P202" s="9"/>
      <c r="Q202" s="9"/>
      <c r="R202" s="9"/>
      <c r="S202" s="9"/>
      <c r="T202" s="9"/>
      <c r="U202" s="9"/>
      <c r="V202" s="9"/>
      <c r="W202" s="9"/>
      <c r="Y202" s="2" t="str">
        <f t="shared" si="103"/>
        <v>Get into quick-energy snacks. You'll need fast fuel on your trek! Plan a menu to include energy bars and other non-cook lunch items. Then, try three different recipes for energy bars or quick snacks before you go, and make your favorite to take on your trek.</v>
      </c>
    </row>
    <row r="203" spans="2:25" x14ac:dyDescent="0.2">
      <c r="B203" s="127"/>
      <c r="C203" s="217" t="s">
        <v>582</v>
      </c>
      <c r="D203" s="9"/>
      <c r="E203" s="9"/>
      <c r="F203" s="9"/>
      <c r="G203" s="9"/>
      <c r="H203" s="9"/>
      <c r="I203" s="9"/>
      <c r="J203" s="9"/>
      <c r="K203" s="9"/>
      <c r="L203" s="9"/>
      <c r="M203" s="9"/>
      <c r="N203" s="9"/>
      <c r="O203" s="9"/>
      <c r="P203" s="9"/>
      <c r="Q203" s="9"/>
      <c r="R203" s="9"/>
      <c r="S203" s="9"/>
      <c r="T203" s="9"/>
      <c r="U203" s="9"/>
      <c r="V203" s="9"/>
      <c r="W203" s="9"/>
      <c r="Y203" s="2" t="str">
        <f t="shared" si="103"/>
        <v>Trash the trash challenge. Since you'll be packing out what you packed in, plan your menu to create as little trash as possible. Bringing just enough food for each person and selecting foods with minimal packaging are two ways to reduce trash-find at least three more.</v>
      </c>
    </row>
    <row r="204" spans="2:25" x14ac:dyDescent="0.2">
      <c r="B204" s="2">
        <v>4</v>
      </c>
      <c r="C204" s="373" t="s">
        <v>583</v>
      </c>
      <c r="D204" s="126" t="str">
        <f>IF(COUNTIF(D201:D203,"A")&gt;=1,"C",IF(COUNTIF(D201:D203,"A")&gt;0,"P"," "))</f>
        <v xml:space="preserve"> </v>
      </c>
      <c r="E204" s="126" t="str">
        <f t="shared" ref="E204:R204" si="104">IF(COUNTIF(E201:E203,"A")&gt;=1,"C",IF(COUNTIF(E201:E203,"A")&gt;0,"P"," "))</f>
        <v xml:space="preserve"> </v>
      </c>
      <c r="F204" s="126" t="str">
        <f t="shared" si="104"/>
        <v xml:space="preserve"> </v>
      </c>
      <c r="G204" s="126" t="str">
        <f t="shared" si="104"/>
        <v xml:space="preserve"> </v>
      </c>
      <c r="H204" s="126" t="str">
        <f t="shared" si="104"/>
        <v xml:space="preserve"> </v>
      </c>
      <c r="I204" s="126" t="str">
        <f t="shared" si="104"/>
        <v xml:space="preserve"> </v>
      </c>
      <c r="J204" s="126" t="str">
        <f t="shared" si="104"/>
        <v xml:space="preserve"> </v>
      </c>
      <c r="K204" s="126" t="str">
        <f t="shared" si="104"/>
        <v xml:space="preserve"> </v>
      </c>
      <c r="L204" s="126" t="str">
        <f t="shared" si="104"/>
        <v xml:space="preserve"> </v>
      </c>
      <c r="M204" s="126" t="str">
        <f t="shared" si="104"/>
        <v xml:space="preserve"> </v>
      </c>
      <c r="N204" s="126" t="str">
        <f t="shared" si="104"/>
        <v xml:space="preserve"> </v>
      </c>
      <c r="O204" s="126" t="str">
        <f t="shared" si="104"/>
        <v xml:space="preserve"> </v>
      </c>
      <c r="P204" s="126" t="str">
        <f t="shared" si="104"/>
        <v xml:space="preserve"> </v>
      </c>
      <c r="Q204" s="126" t="str">
        <f t="shared" si="104"/>
        <v xml:space="preserve"> </v>
      </c>
      <c r="R204" s="126" t="str">
        <f t="shared" si="104"/>
        <v xml:space="preserve"> </v>
      </c>
      <c r="S204" s="126" t="str">
        <f t="shared" ref="S204:W204" si="105">IF(COUNTIF(S201:S203,"A")&gt;=1,"C",IF(COUNTIF(S201:S203,"A")&gt;0,"P"," "))</f>
        <v xml:space="preserve"> </v>
      </c>
      <c r="T204" s="126" t="str">
        <f t="shared" si="105"/>
        <v xml:space="preserve"> </v>
      </c>
      <c r="U204" s="126" t="str">
        <f t="shared" si="105"/>
        <v xml:space="preserve"> </v>
      </c>
      <c r="V204" s="126" t="str">
        <f t="shared" si="105"/>
        <v xml:space="preserve"> </v>
      </c>
      <c r="W204" s="126" t="str">
        <f t="shared" si="105"/>
        <v xml:space="preserve"> </v>
      </c>
      <c r="Y204" s="2" t="str">
        <f t="shared" si="103"/>
        <v>You might already have some great trail skills, and if you don't, one of your trailblazing companions might. Within your group, assess what would be most useful for each person to learn and divide these choices accordingly.</v>
      </c>
    </row>
    <row r="205" spans="2:25" x14ac:dyDescent="0.2">
      <c r="B205" s="127"/>
      <c r="C205" s="217" t="s">
        <v>584</v>
      </c>
      <c r="D205" s="9"/>
      <c r="E205" s="9"/>
      <c r="F205" s="9"/>
      <c r="G205" s="9"/>
      <c r="H205" s="9"/>
      <c r="I205" s="9"/>
      <c r="J205" s="9"/>
      <c r="K205" s="9"/>
      <c r="L205" s="9"/>
      <c r="M205" s="9"/>
      <c r="N205" s="9"/>
      <c r="O205" s="9"/>
      <c r="P205" s="9"/>
      <c r="Q205" s="9"/>
      <c r="R205" s="9"/>
      <c r="S205" s="9"/>
      <c r="T205" s="9"/>
      <c r="U205" s="9"/>
      <c r="V205" s="9"/>
      <c r="W205" s="9"/>
      <c r="Y205" s="2" t="str">
        <f t="shared" si="103"/>
        <v>Learn how to purify water. The farther away from civilization you head, the less likely you are to find a water tap! Research the common water pollutants in the area where you'll travel. Find out about methods of purifying water and practice at least one.
FOR MORE FUN: Learn how to construct a solar still in the ground to extract water.</v>
      </c>
    </row>
    <row r="206" spans="2:25" x14ac:dyDescent="0.2">
      <c r="B206" s="127"/>
      <c r="C206" s="217" t="s">
        <v>585</v>
      </c>
      <c r="D206" s="9"/>
      <c r="E206" s="9"/>
      <c r="F206" s="9"/>
      <c r="G206" s="9"/>
      <c r="H206" s="9"/>
      <c r="I206" s="9"/>
      <c r="J206" s="9"/>
      <c r="K206" s="9"/>
      <c r="L206" s="9"/>
      <c r="M206" s="9"/>
      <c r="N206" s="9"/>
      <c r="O206" s="9"/>
      <c r="P206" s="9"/>
      <c r="Q206" s="9"/>
      <c r="R206" s="9"/>
      <c r="S206" s="9"/>
      <c r="T206" s="9"/>
      <c r="U206" s="9"/>
      <c r="V206" s="9"/>
      <c r="W206" s="9"/>
      <c r="Y206" s="2" t="str">
        <f t="shared" si="103"/>
        <v>Practice navigating with a map and compass or GPS unit. Trace out a hiking route on a topographical map. Describe what you would see along the way by visualizing the terrain from the map symbols, and decide where you'll take the rest breaks based on the topography. Remember, if you're taking technology on the trail, have a low-tech backup in case you move out of range of GPS satellites.
FOR MORE FUN: Try orienteering or geocaching on the trip.</v>
      </c>
    </row>
    <row r="207" spans="2:25" x14ac:dyDescent="0.2">
      <c r="B207" s="127"/>
      <c r="C207" s="217" t="s">
        <v>586</v>
      </c>
      <c r="D207" s="9"/>
      <c r="E207" s="9"/>
      <c r="F207" s="9"/>
      <c r="G207" s="9"/>
      <c r="H207" s="9"/>
      <c r="I207" s="9"/>
      <c r="J207" s="9"/>
      <c r="K207" s="9"/>
      <c r="L207" s="9"/>
      <c r="M207" s="9"/>
      <c r="N207" s="9"/>
      <c r="O207" s="9"/>
      <c r="P207" s="9"/>
      <c r="Q207" s="9"/>
      <c r="R207" s="9"/>
      <c r="S207" s="9"/>
      <c r="T207" s="9"/>
      <c r="U207" s="9"/>
      <c r="V207" s="9"/>
      <c r="W207" s="9"/>
      <c r="Y207" s="2" t="str">
        <f t="shared" si="103"/>
        <v>Pitch your tent three times in three different locations. Select a tent that will meet the needs of your group. Then practice assembling, taking down, and storing the tent in three locations with different conditions. You'll always want a well-drained, level tent site, but it's good to practice in various conditions-who knows where you might go trailblazing next!</v>
      </c>
    </row>
    <row r="208" spans="2:25" x14ac:dyDescent="0.2">
      <c r="B208" s="2">
        <v>5</v>
      </c>
      <c r="C208" s="373" t="s">
        <v>587</v>
      </c>
      <c r="D208" s="126" t="str">
        <f>IF(COUNTIF(D205:D207,"A")&gt;=1,"C",IF(COUNTIF(D205:D207,"A")&gt;0,"P"," "))</f>
        <v xml:space="preserve"> </v>
      </c>
      <c r="E208" s="126" t="str">
        <f t="shared" ref="E208:R208" si="106">IF(COUNTIF(E205:E207,"A")&gt;=1,"C",IF(COUNTIF(E205:E207,"A")&gt;0,"P"," "))</f>
        <v xml:space="preserve"> </v>
      </c>
      <c r="F208" s="126" t="str">
        <f t="shared" si="106"/>
        <v xml:space="preserve"> </v>
      </c>
      <c r="G208" s="126" t="str">
        <f t="shared" si="106"/>
        <v xml:space="preserve"> </v>
      </c>
      <c r="H208" s="126" t="str">
        <f t="shared" si="106"/>
        <v xml:space="preserve"> </v>
      </c>
      <c r="I208" s="126" t="str">
        <f t="shared" si="106"/>
        <v xml:space="preserve"> </v>
      </c>
      <c r="J208" s="126" t="str">
        <f t="shared" si="106"/>
        <v xml:space="preserve"> </v>
      </c>
      <c r="K208" s="126" t="str">
        <f t="shared" si="106"/>
        <v xml:space="preserve"> </v>
      </c>
      <c r="L208" s="126" t="str">
        <f t="shared" si="106"/>
        <v xml:space="preserve"> </v>
      </c>
      <c r="M208" s="126" t="str">
        <f t="shared" si="106"/>
        <v xml:space="preserve"> </v>
      </c>
      <c r="N208" s="126" t="str">
        <f t="shared" si="106"/>
        <v xml:space="preserve"> </v>
      </c>
      <c r="O208" s="126" t="str">
        <f t="shared" si="106"/>
        <v xml:space="preserve"> </v>
      </c>
      <c r="P208" s="126" t="str">
        <f t="shared" si="106"/>
        <v xml:space="preserve"> </v>
      </c>
      <c r="Q208" s="126" t="str">
        <f t="shared" si="106"/>
        <v xml:space="preserve"> </v>
      </c>
      <c r="R208" s="126" t="str">
        <f t="shared" si="106"/>
        <v xml:space="preserve"> </v>
      </c>
      <c r="S208" s="126" t="str">
        <f t="shared" ref="S208:W208" si="107">IF(COUNTIF(S205:S207,"A")&gt;=1,"C",IF(COUNTIF(S205:S207,"A")&gt;0,"P"," "))</f>
        <v xml:space="preserve"> </v>
      </c>
      <c r="T208" s="126" t="str">
        <f t="shared" si="107"/>
        <v xml:space="preserve"> </v>
      </c>
      <c r="U208" s="126" t="str">
        <f t="shared" si="107"/>
        <v xml:space="preserve"> </v>
      </c>
      <c r="V208" s="126" t="str">
        <f t="shared" si="107"/>
        <v xml:space="preserve"> </v>
      </c>
      <c r="W208" s="126" t="str">
        <f t="shared" si="107"/>
        <v xml:space="preserve"> </v>
      </c>
      <c r="Y208" s="2" t="str">
        <f t="shared" si="103"/>
        <v>Enjoy being away from it all and out in the natural world, using your skills and adventuring with friends. Practice Leave No Trace principles, and take time to bond and reflect on your experience. Try one of these activities once you've settled in for the evening.</v>
      </c>
    </row>
    <row r="209" spans="2:25" x14ac:dyDescent="0.2">
      <c r="B209" s="127"/>
      <c r="C209" s="217" t="s">
        <v>588</v>
      </c>
      <c r="D209" s="9"/>
      <c r="E209" s="9"/>
      <c r="F209" s="9"/>
      <c r="G209" s="9"/>
      <c r="H209" s="9"/>
      <c r="I209" s="9"/>
      <c r="J209" s="9"/>
      <c r="K209" s="9"/>
      <c r="L209" s="9"/>
      <c r="M209" s="9"/>
      <c r="N209" s="9"/>
      <c r="O209" s="9"/>
      <c r="P209" s="9"/>
      <c r="Q209" s="9"/>
      <c r="R209" s="9"/>
      <c r="S209" s="9"/>
      <c r="T209" s="9"/>
      <c r="U209" s="9"/>
      <c r="V209" s="9"/>
      <c r="W209" s="9"/>
      <c r="Y209" s="2" t="str">
        <f t="shared" si="103"/>
        <v>Play stuff-sack dramatics. From tents or packs, everyone finds the strangest thing they have. Then get into teams. Make as many stuff sacks as the number of teams, and mix up the objects evenly in the sacks. Then give each team 15 minutes to invent a play that uses every object as a prop. Remember, use the objects as things they're NOT-a banana is not a fruit, but a telephone, a stray sock, or a fancy glove.</v>
      </c>
    </row>
    <row r="210" spans="2:25" x14ac:dyDescent="0.2">
      <c r="B210" s="127"/>
      <c r="C210" s="217" t="s">
        <v>589</v>
      </c>
      <c r="D210" s="9"/>
      <c r="E210" s="9"/>
      <c r="F210" s="9"/>
      <c r="G210" s="9"/>
      <c r="H210" s="9"/>
      <c r="I210" s="9"/>
      <c r="J210" s="9"/>
      <c r="K210" s="9"/>
      <c r="L210" s="9"/>
      <c r="M210" s="9"/>
      <c r="N210" s="9"/>
      <c r="O210" s="9"/>
      <c r="P210" s="9"/>
      <c r="Q210" s="9"/>
      <c r="R210" s="9"/>
      <c r="S210" s="9"/>
      <c r="T210" s="9"/>
      <c r="U210" s="9"/>
      <c r="V210" s="9"/>
      <c r="W210" s="9"/>
      <c r="Y210" s="2" t="str">
        <f t="shared" si="103"/>
        <v>See the stars. Bring a guide to constellations with you, and identify as many as you can in the night sky. Talk about the stories behind the stars from Greek mythology. And what about a game of constellation charades using what you find out from stories?</v>
      </c>
    </row>
    <row r="211" spans="2:25" x14ac:dyDescent="0.2">
      <c r="B211" s="127"/>
      <c r="C211" s="217" t="s">
        <v>590</v>
      </c>
      <c r="D211" s="9"/>
      <c r="E211" s="9"/>
      <c r="F211" s="9"/>
      <c r="G211" s="9"/>
      <c r="H211" s="9"/>
      <c r="I211" s="9"/>
      <c r="J211" s="9"/>
      <c r="K211" s="9"/>
      <c r="L211" s="9"/>
      <c r="M211" s="9"/>
      <c r="N211" s="9"/>
      <c r="O211" s="9"/>
      <c r="P211" s="9"/>
      <c r="Q211" s="9"/>
      <c r="R211" s="9"/>
      <c r="S211" s="9"/>
      <c r="T211" s="9"/>
      <c r="U211" s="9"/>
      <c r="V211" s="9"/>
      <c r="W211" s="9"/>
      <c r="Y211" s="2" t="str">
        <f t="shared" si="103"/>
        <v>Tell a progressive story. One girl starts the story and tells it for a minute, then the story is picked up by the next girl until everyone has made up a part. You could even act out the story as you tell it, or tell your part in song!</v>
      </c>
    </row>
    <row r="212" spans="2:25" ht="1.5" customHeight="1" thickBot="1" x14ac:dyDescent="0.25">
      <c r="D212" s="126" t="str">
        <f>IF(COUNTIF(D209:D211,"A")&gt;=1,"C",IF(COUNTIF(D209:D211,"A")&gt;0,"P"," "))</f>
        <v xml:space="preserve"> </v>
      </c>
      <c r="E212" s="126" t="str">
        <f t="shared" ref="E212:R212" si="108">IF(COUNTIF(E209:E211,"A")&gt;=1,"C",IF(COUNTIF(E209:E211,"A")&gt;0,"P"," "))</f>
        <v xml:space="preserve"> </v>
      </c>
      <c r="F212" s="126" t="str">
        <f t="shared" si="108"/>
        <v xml:space="preserve"> </v>
      </c>
      <c r="G212" s="126" t="str">
        <f t="shared" si="108"/>
        <v xml:space="preserve"> </v>
      </c>
      <c r="H212" s="126" t="str">
        <f t="shared" si="108"/>
        <v xml:space="preserve"> </v>
      </c>
      <c r="I212" s="126" t="str">
        <f t="shared" si="108"/>
        <v xml:space="preserve"> </v>
      </c>
      <c r="J212" s="126" t="str">
        <f t="shared" si="108"/>
        <v xml:space="preserve"> </v>
      </c>
      <c r="K212" s="126" t="str">
        <f t="shared" si="108"/>
        <v xml:space="preserve"> </v>
      </c>
      <c r="L212" s="126" t="str">
        <f t="shared" si="108"/>
        <v xml:space="preserve"> </v>
      </c>
      <c r="M212" s="126" t="str">
        <f t="shared" si="108"/>
        <v xml:space="preserve"> </v>
      </c>
      <c r="N212" s="126" t="str">
        <f t="shared" si="108"/>
        <v xml:space="preserve"> </v>
      </c>
      <c r="O212" s="126" t="str">
        <f t="shared" si="108"/>
        <v xml:space="preserve"> </v>
      </c>
      <c r="P212" s="126" t="str">
        <f t="shared" si="108"/>
        <v xml:space="preserve"> </v>
      </c>
      <c r="Q212" s="126" t="str">
        <f t="shared" si="108"/>
        <v xml:space="preserve"> </v>
      </c>
      <c r="R212" s="126" t="str">
        <f t="shared" si="108"/>
        <v xml:space="preserve"> </v>
      </c>
      <c r="S212" s="126" t="str">
        <f t="shared" ref="S212:W212" si="109">IF(COUNTIF(S209:S211,"A")&gt;=1,"C",IF(COUNTIF(S209:S211,"A")&gt;0,"P"," "))</f>
        <v xml:space="preserve"> </v>
      </c>
      <c r="T212" s="126" t="str">
        <f t="shared" si="109"/>
        <v xml:space="preserve"> </v>
      </c>
      <c r="U212" s="126" t="str">
        <f t="shared" si="109"/>
        <v xml:space="preserve"> </v>
      </c>
      <c r="V212" s="126" t="str">
        <f t="shared" si="109"/>
        <v xml:space="preserve"> </v>
      </c>
      <c r="W212" s="126" t="str">
        <f t="shared" si="109"/>
        <v xml:space="preserve"> </v>
      </c>
      <c r="Y212" s="2" t="str">
        <f t="shared" si="103"/>
        <v/>
      </c>
    </row>
    <row r="213" spans="2:25" ht="13.5" thickBot="1" x14ac:dyDescent="0.25">
      <c r="C213" s="73" t="s">
        <v>30</v>
      </c>
      <c r="D213" s="94" t="str">
        <f>IF(COUNTIF(D196:D212,"C")&gt;4,"C",IF(COUNTIF(D196:D212,"C")&gt;0,"P"," "))</f>
        <v xml:space="preserve"> </v>
      </c>
      <c r="E213" s="94" t="str">
        <f t="shared" ref="E213:R213" si="110">IF(COUNTIF(E196:E212,"C")&gt;4,"C",IF(COUNTIF(E196:E212,"C")&gt;0,"P"," "))</f>
        <v xml:space="preserve"> </v>
      </c>
      <c r="F213" s="94" t="str">
        <f t="shared" si="110"/>
        <v xml:space="preserve"> </v>
      </c>
      <c r="G213" s="94" t="str">
        <f t="shared" si="110"/>
        <v xml:space="preserve"> </v>
      </c>
      <c r="H213" s="94" t="str">
        <f t="shared" si="110"/>
        <v xml:space="preserve"> </v>
      </c>
      <c r="I213" s="94" t="str">
        <f t="shared" si="110"/>
        <v xml:space="preserve"> </v>
      </c>
      <c r="J213" s="94" t="str">
        <f t="shared" si="110"/>
        <v xml:space="preserve"> </v>
      </c>
      <c r="K213" s="94" t="str">
        <f t="shared" si="110"/>
        <v xml:space="preserve"> </v>
      </c>
      <c r="L213" s="94" t="str">
        <f t="shared" si="110"/>
        <v xml:space="preserve"> </v>
      </c>
      <c r="M213" s="94" t="str">
        <f t="shared" si="110"/>
        <v xml:space="preserve"> </v>
      </c>
      <c r="N213" s="94" t="str">
        <f t="shared" si="110"/>
        <v xml:space="preserve"> </v>
      </c>
      <c r="O213" s="94" t="str">
        <f t="shared" si="110"/>
        <v xml:space="preserve"> </v>
      </c>
      <c r="P213" s="94" t="str">
        <f t="shared" si="110"/>
        <v xml:space="preserve"> </v>
      </c>
      <c r="Q213" s="94" t="str">
        <f t="shared" si="110"/>
        <v xml:space="preserve"> </v>
      </c>
      <c r="R213" s="94" t="str">
        <f t="shared" si="110"/>
        <v xml:space="preserve"> </v>
      </c>
      <c r="S213" s="94" t="str">
        <f t="shared" ref="S213:W213" si="111">IF(COUNTIF(S196:S212,"C")&gt;4,"C",IF(COUNTIF(S196:S212,"C")&gt;0,"P"," "))</f>
        <v xml:space="preserve"> </v>
      </c>
      <c r="T213" s="94" t="str">
        <f t="shared" si="111"/>
        <v xml:space="preserve"> </v>
      </c>
      <c r="U213" s="94" t="str">
        <f t="shared" si="111"/>
        <v xml:space="preserve"> </v>
      </c>
      <c r="V213" s="94" t="str">
        <f t="shared" si="111"/>
        <v xml:space="preserve"> </v>
      </c>
      <c r="W213" s="94" t="str">
        <f t="shared" si="111"/>
        <v xml:space="preserve"> </v>
      </c>
      <c r="Y213" s="2" t="str">
        <f t="shared" si="103"/>
        <v/>
      </c>
    </row>
    <row r="214" spans="2:25" ht="15" x14ac:dyDescent="0.25">
      <c r="B214" s="124" t="s">
        <v>259</v>
      </c>
      <c r="Y214" s="2" t="str">
        <f t="shared" si="103"/>
        <v/>
      </c>
    </row>
    <row r="215" spans="2:25" x14ac:dyDescent="0.2">
      <c r="B215" s="2">
        <v>1</v>
      </c>
      <c r="C215" s="381" t="s">
        <v>591</v>
      </c>
      <c r="Y215" s="2" t="str">
        <f t="shared" si="103"/>
        <v>Kids of different ages have different needs, desires, and behaviors. In this step, do one choice to find out more about three of these age groups: newborns, infants, toddlers, preschoolers, young kids (ages 5-7), and older kids (ages 8-10).
Take notes on what you learn about these questions (you might turn them into a chart for easy reference!):
What's important to know about these three age groups?
What do kids this age look like?
What do they act like?
How do they interact with others?</v>
      </c>
    </row>
    <row r="216" spans="2:25" x14ac:dyDescent="0.2">
      <c r="B216" s="125"/>
      <c r="C216" s="217" t="s">
        <v>592</v>
      </c>
      <c r="D216" s="9"/>
      <c r="E216" s="9"/>
      <c r="F216" s="9"/>
      <c r="G216" s="9"/>
      <c r="H216" s="9"/>
      <c r="I216" s="9"/>
      <c r="J216" s="9"/>
      <c r="K216" s="9"/>
      <c r="L216" s="9"/>
      <c r="M216" s="9"/>
      <c r="N216" s="9"/>
      <c r="O216" s="9"/>
      <c r="P216" s="9"/>
      <c r="Q216" s="9"/>
      <c r="R216" s="9"/>
      <c r="S216" s="9"/>
      <c r="T216" s="9"/>
      <c r="U216" s="9"/>
      <c r="V216" s="9"/>
      <c r="W216" s="9"/>
      <c r="Y216" s="2" t="str">
        <f t="shared" si="103"/>
        <v>Observe kids in person for at least one hour. It could be at a day-care center, preschool, after-school program, or with an older girl who has a regular babysitting job. Act as a scientific researcher, and take notes about your observations. When you get home, do some research in books or online, and compare your observations with professional opinions on childhood development.</v>
      </c>
    </row>
    <row r="217" spans="2:25" x14ac:dyDescent="0.2">
      <c r="B217" s="125"/>
      <c r="C217" s="217" t="s">
        <v>593</v>
      </c>
      <c r="D217" s="9"/>
      <c r="E217" s="9"/>
      <c r="F217" s="9"/>
      <c r="G217" s="9"/>
      <c r="H217" s="9"/>
      <c r="I217" s="9"/>
      <c r="J217" s="9"/>
      <c r="K217" s="9"/>
      <c r="L217" s="9"/>
      <c r="M217" s="9"/>
      <c r="N217" s="9"/>
      <c r="O217" s="9"/>
      <c r="P217" s="9"/>
      <c r="Q217" s="9"/>
      <c r="R217" s="9"/>
      <c r="S217" s="9"/>
      <c r="T217" s="9"/>
      <c r="U217" s="9"/>
      <c r="V217" s="9"/>
      <c r="W217" s="9"/>
      <c r="Y217" s="2" t="str">
        <f t="shared" si="103"/>
        <v>Ask an expert. A school counselor, developmental psychologist, day-care professional, or health-care provider can provide you with valuable knowledge from their years of experience. Before your interview, do some basic research on how kids in the three groups you're interested in act, so you can ask informed questions.</v>
      </c>
    </row>
    <row r="218" spans="2:25" x14ac:dyDescent="0.2">
      <c r="B218" s="125"/>
      <c r="C218" s="217" t="s">
        <v>594</v>
      </c>
      <c r="D218" s="9"/>
      <c r="E218" s="9"/>
      <c r="F218" s="9"/>
      <c r="G218" s="9"/>
      <c r="H218" s="9"/>
      <c r="I218" s="9"/>
      <c r="J218" s="9"/>
      <c r="K218" s="9"/>
      <c r="L218" s="9"/>
      <c r="M218" s="9"/>
      <c r="N218" s="9"/>
      <c r="O218" s="9"/>
      <c r="P218" s="9"/>
      <c r="Q218" s="9"/>
      <c r="R218" s="9"/>
      <c r="S218" s="9"/>
      <c r="T218" s="9"/>
      <c r="U218" s="9"/>
      <c r="V218" s="9"/>
      <c r="W218" s="9"/>
      <c r="Y218" s="2" t="str">
        <f t="shared" si="103"/>
        <v>Find information at the library or online. Watch videos that show kids in action. Then write a one-paragraph summary of your findings for each age level to help you remember what you've found out. (It's easier to cement information in your mind when you talk to professionals or see things firsthand.) You'll impress potential employers when you're able to share all you know!</v>
      </c>
    </row>
    <row r="219" spans="2:25" x14ac:dyDescent="0.2">
      <c r="B219" s="2">
        <v>2</v>
      </c>
      <c r="C219" s="373" t="s">
        <v>595</v>
      </c>
      <c r="D219" s="126" t="str">
        <f>IF(COUNTIF(D216:D218,"A")&gt;=1,"C",IF(COUNTIF(D216:D218,"A")&gt;0,"P"," "))</f>
        <v xml:space="preserve"> </v>
      </c>
      <c r="E219" s="126" t="str">
        <f t="shared" ref="E219:R219" si="112">IF(COUNTIF(E216:E218,"A")&gt;=1,"C",IF(COUNTIF(E216:E218,"A")&gt;0,"P"," "))</f>
        <v xml:space="preserve"> </v>
      </c>
      <c r="F219" s="126" t="str">
        <f t="shared" si="112"/>
        <v xml:space="preserve"> </v>
      </c>
      <c r="G219" s="126" t="str">
        <f t="shared" si="112"/>
        <v xml:space="preserve"> </v>
      </c>
      <c r="H219" s="126" t="str">
        <f t="shared" si="112"/>
        <v xml:space="preserve"> </v>
      </c>
      <c r="I219" s="126" t="str">
        <f t="shared" si="112"/>
        <v xml:space="preserve"> </v>
      </c>
      <c r="J219" s="126" t="str">
        <f t="shared" si="112"/>
        <v xml:space="preserve"> </v>
      </c>
      <c r="K219" s="126" t="str">
        <f t="shared" si="112"/>
        <v xml:space="preserve"> </v>
      </c>
      <c r="L219" s="126" t="str">
        <f t="shared" si="112"/>
        <v xml:space="preserve"> </v>
      </c>
      <c r="M219" s="126" t="str">
        <f t="shared" si="112"/>
        <v xml:space="preserve"> </v>
      </c>
      <c r="N219" s="126" t="str">
        <f t="shared" si="112"/>
        <v xml:space="preserve"> </v>
      </c>
      <c r="O219" s="126" t="str">
        <f t="shared" si="112"/>
        <v xml:space="preserve"> </v>
      </c>
      <c r="P219" s="126" t="str">
        <f t="shared" si="112"/>
        <v xml:space="preserve"> </v>
      </c>
      <c r="Q219" s="126" t="str">
        <f t="shared" si="112"/>
        <v xml:space="preserve"> </v>
      </c>
      <c r="R219" s="126" t="str">
        <f t="shared" si="112"/>
        <v xml:space="preserve"> </v>
      </c>
      <c r="S219" s="126" t="str">
        <f t="shared" ref="S219:W219" si="113">IF(COUNTIF(S216:S218,"A")&gt;=1,"C",IF(COUNTIF(S216:S218,"A")&gt;0,"P"," "))</f>
        <v xml:space="preserve"> </v>
      </c>
      <c r="T219" s="126" t="str">
        <f t="shared" si="113"/>
        <v xml:space="preserve"> </v>
      </c>
      <c r="U219" s="126" t="str">
        <f t="shared" si="113"/>
        <v xml:space="preserve"> </v>
      </c>
      <c r="V219" s="126" t="str">
        <f t="shared" si="113"/>
        <v xml:space="preserve"> </v>
      </c>
      <c r="W219" s="126" t="str">
        <f t="shared" si="113"/>
        <v xml:space="preserve"> </v>
      </c>
      <c r="Y219" s="2" t="str">
        <f t="shared" si="103"/>
        <v>The number-one rule of sitting is to keep kids safe! Babies and toddlers need diapering and toilet help. Temper tantrums, meltdowns, sibling rivalry, scrapes and tumbles, behavioral issues-it's all art of the day-to-day experience of dealing with kids. Learn crucial skills in one of the following ways.</v>
      </c>
    </row>
    <row r="220" spans="2:25" x14ac:dyDescent="0.2">
      <c r="B220" s="127"/>
      <c r="C220" s="217" t="s">
        <v>596</v>
      </c>
      <c r="D220" s="9"/>
      <c r="E220" s="9"/>
      <c r="F220" s="9"/>
      <c r="G220" s="9"/>
      <c r="H220" s="9"/>
      <c r="I220" s="9"/>
      <c r="J220" s="9"/>
      <c r="K220" s="9"/>
      <c r="L220" s="9"/>
      <c r="M220" s="9"/>
      <c r="N220" s="9"/>
      <c r="O220" s="9"/>
      <c r="P220" s="9"/>
      <c r="Q220" s="9"/>
      <c r="R220" s="9"/>
      <c r="S220" s="9"/>
      <c r="T220" s="9"/>
      <c r="U220" s="9"/>
      <c r="V220" s="9"/>
      <c r="W220" s="9"/>
      <c r="Y220" s="2" t="str">
        <f t="shared" si="103"/>
        <v>Attend a babysitter training course. Many hospitals, colleges, and community centers offer these courses. Your Girl Scout council might as well. (If you attend a course that includes first aid training, that course completes both this step and step 1 of the Cadette First Aid badge.)</v>
      </c>
    </row>
    <row r="221" spans="2:25" x14ac:dyDescent="0.2">
      <c r="B221" s="127"/>
      <c r="C221" s="217" t="s">
        <v>597</v>
      </c>
      <c r="D221" s="9"/>
      <c r="E221" s="9"/>
      <c r="F221" s="9"/>
      <c r="G221" s="9"/>
      <c r="H221" s="9"/>
      <c r="I221" s="9"/>
      <c r="J221" s="9"/>
      <c r="K221" s="9"/>
      <c r="L221" s="9"/>
      <c r="M221" s="9"/>
      <c r="N221" s="9"/>
      <c r="O221" s="9"/>
      <c r="P221" s="9"/>
      <c r="Q221" s="9"/>
      <c r="R221" s="9"/>
      <c r="S221" s="9"/>
      <c r="T221" s="9"/>
      <c r="U221" s="9"/>
      <c r="V221" s="9"/>
      <c r="W221" s="9"/>
      <c r="Y221" s="2" t="str">
        <f t="shared" si="103"/>
        <v>Interview five moms about what they expect from a babysitter. What are the top-three behavioral, safety, and emergency situations they expect babysitters to be able to handle? If these are situations you aren't prepared for, find a way to prepare, and do so.</v>
      </c>
    </row>
    <row r="222" spans="2:25" x14ac:dyDescent="0.2">
      <c r="B222" s="127"/>
      <c r="C222" s="217" t="s">
        <v>598</v>
      </c>
      <c r="D222" s="9"/>
      <c r="E222" s="9"/>
      <c r="F222" s="9"/>
      <c r="G222" s="9"/>
      <c r="H222" s="9"/>
      <c r="I222" s="9"/>
      <c r="J222" s="9"/>
      <c r="K222" s="9"/>
      <c r="L222" s="9"/>
      <c r="M222" s="9"/>
      <c r="N222" s="9"/>
      <c r="O222" s="9"/>
      <c r="P222" s="9"/>
      <c r="Q222" s="9"/>
      <c r="R222" s="9"/>
      <c r="S222" s="9"/>
      <c r="T222" s="9"/>
      <c r="U222" s="9"/>
      <c r="V222" s="9"/>
      <c r="W222" s="9"/>
      <c r="Y222" s="2" t="str">
        <f t="shared" si="103"/>
        <v>Interview five experienced babysitters, nannies, or child-care specialists. Ask about behavioral challenges and emergency situations they've encountered on the job. What did they do? What would they suggest you do? How would you handle these situations? If you're missing important knowledge, find a way to get it, and go for it.</v>
      </c>
    </row>
    <row r="223" spans="2:25" x14ac:dyDescent="0.2">
      <c r="B223" s="2">
        <v>3</v>
      </c>
      <c r="C223" s="373" t="s">
        <v>599</v>
      </c>
      <c r="D223" s="126" t="str">
        <f>IF(COUNTIF(D220:D222,"A")&gt;=1,"C",IF(COUNTIF(D220:D222,"A")&gt;0,"P"," "))</f>
        <v xml:space="preserve"> </v>
      </c>
      <c r="E223" s="126" t="str">
        <f t="shared" ref="E223:R223" si="114">IF(COUNTIF(E220:E222,"A")&gt;=1,"C",IF(COUNTIF(E220:E222,"A")&gt;0,"P"," "))</f>
        <v xml:space="preserve"> </v>
      </c>
      <c r="F223" s="126" t="str">
        <f t="shared" si="114"/>
        <v xml:space="preserve"> </v>
      </c>
      <c r="G223" s="126" t="str">
        <f t="shared" si="114"/>
        <v xml:space="preserve"> </v>
      </c>
      <c r="H223" s="126" t="str">
        <f t="shared" si="114"/>
        <v xml:space="preserve"> </v>
      </c>
      <c r="I223" s="126" t="str">
        <f t="shared" si="114"/>
        <v xml:space="preserve"> </v>
      </c>
      <c r="J223" s="126" t="str">
        <f t="shared" si="114"/>
        <v xml:space="preserve"> </v>
      </c>
      <c r="K223" s="126" t="str">
        <f t="shared" si="114"/>
        <v xml:space="preserve"> </v>
      </c>
      <c r="L223" s="126" t="str">
        <f t="shared" si="114"/>
        <v xml:space="preserve"> </v>
      </c>
      <c r="M223" s="126" t="str">
        <f t="shared" si="114"/>
        <v xml:space="preserve"> </v>
      </c>
      <c r="N223" s="126" t="str">
        <f t="shared" si="114"/>
        <v xml:space="preserve"> </v>
      </c>
      <c r="O223" s="126" t="str">
        <f t="shared" si="114"/>
        <v xml:space="preserve"> </v>
      </c>
      <c r="P223" s="126" t="str">
        <f t="shared" si="114"/>
        <v xml:space="preserve"> </v>
      </c>
      <c r="Q223" s="126" t="str">
        <f t="shared" si="114"/>
        <v xml:space="preserve"> </v>
      </c>
      <c r="R223" s="126" t="str">
        <f t="shared" si="114"/>
        <v xml:space="preserve"> </v>
      </c>
      <c r="S223" s="126" t="str">
        <f t="shared" ref="S223:W223" si="115">IF(COUNTIF(S220:S222,"A")&gt;=1,"C",IF(COUNTIF(S220:S222,"A")&gt;0,"P"," "))</f>
        <v xml:space="preserve"> </v>
      </c>
      <c r="T223" s="126" t="str">
        <f t="shared" si="115"/>
        <v xml:space="preserve"> </v>
      </c>
      <c r="U223" s="126" t="str">
        <f t="shared" si="115"/>
        <v xml:space="preserve"> </v>
      </c>
      <c r="V223" s="126" t="str">
        <f t="shared" si="115"/>
        <v xml:space="preserve"> </v>
      </c>
      <c r="W223" s="126" t="str">
        <f t="shared" si="115"/>
        <v xml:space="preserve"> </v>
      </c>
      <c r="Y223" s="2" t="str">
        <f t="shared" si="103"/>
        <v>As you become familiar with playtime in one of these choices, take notes to use throughout your career as a babysitter! Be aware of safety concerns at playtime, too-review the sidebar for a list of safe toys for each age group.</v>
      </c>
    </row>
    <row r="224" spans="2:25" x14ac:dyDescent="0.2">
      <c r="B224" s="127"/>
      <c r="C224" s="217" t="s">
        <v>600</v>
      </c>
      <c r="D224" s="9"/>
      <c r="E224" s="9"/>
      <c r="F224" s="9"/>
      <c r="G224" s="9"/>
      <c r="H224" s="9"/>
      <c r="I224" s="9"/>
      <c r="J224" s="9"/>
      <c r="K224" s="9"/>
      <c r="L224" s="9"/>
      <c r="M224" s="9"/>
      <c r="N224" s="9"/>
      <c r="O224" s="9"/>
      <c r="P224" s="9"/>
      <c r="Q224" s="9"/>
      <c r="R224" s="9"/>
      <c r="S224" s="9"/>
      <c r="T224" s="9"/>
      <c r="U224" s="9"/>
      <c r="V224" s="9"/>
      <c r="W224" s="9"/>
      <c r="Y224" s="2" t="str">
        <f t="shared" si="103"/>
        <v>Interview an educational toy or game creator. With an adult's help, find a staff member at a game or toy company that develops toys for kids. Prepare questions and ask for advice about how to best use the toys with kids of different ages.</v>
      </c>
    </row>
    <row r="225" spans="1:25" x14ac:dyDescent="0.2">
      <c r="B225" s="127"/>
      <c r="C225" s="217" t="s">
        <v>601</v>
      </c>
      <c r="D225" s="9"/>
      <c r="E225" s="9"/>
      <c r="F225" s="9"/>
      <c r="G225" s="9"/>
      <c r="H225" s="9"/>
      <c r="I225" s="9"/>
      <c r="J225" s="9"/>
      <c r="K225" s="9"/>
      <c r="L225" s="9"/>
      <c r="M225" s="9"/>
      <c r="N225" s="9"/>
      <c r="O225" s="9"/>
      <c r="P225" s="9"/>
      <c r="Q225" s="9"/>
      <c r="R225" s="9"/>
      <c r="S225" s="9"/>
      <c r="T225" s="9"/>
      <c r="U225" s="9"/>
      <c r="V225" s="9"/>
      <c r="W225" s="9"/>
      <c r="Y225" s="2" t="str">
        <f t="shared" si="103"/>
        <v>Observe kids at a toy store for two hours. First, speak with the store manager to make sure it's okay to spend time there. (You could spend two hours in one store, or do two one-hour sessions at different stores.) While you're there, take notes on what kinds of games and toys are most attractive to kids of various ages.</v>
      </c>
    </row>
    <row r="226" spans="1:25" x14ac:dyDescent="0.2">
      <c r="B226" s="127"/>
      <c r="C226" s="217" t="s">
        <v>602</v>
      </c>
      <c r="D226" s="9"/>
      <c r="E226" s="9"/>
      <c r="F226" s="9"/>
      <c r="G226" s="9"/>
      <c r="H226" s="9"/>
      <c r="I226" s="9"/>
      <c r="J226" s="9"/>
      <c r="K226" s="9"/>
      <c r="L226" s="9"/>
      <c r="M226" s="9"/>
      <c r="N226" s="9"/>
      <c r="O226" s="9"/>
      <c r="P226" s="9"/>
      <c r="Q226" s="9"/>
      <c r="R226" s="9"/>
      <c r="S226" s="9"/>
      <c r="T226" s="9"/>
      <c r="U226" s="9"/>
      <c r="V226" s="9"/>
      <c r="W226" s="9"/>
      <c r="Y226" s="2" t="str">
        <f t="shared" si="103"/>
        <v>Volunteer for at least two hours. It could be at a day-care center or a preschool, an after-school program, or as an assistant to an older girl with a sitting job. As you watch kids play and interact, take note of the fun active games and of quieter things like drawing and crafting. (If you choose this activity in step 1, do a separate visit for this step.)</v>
      </c>
    </row>
    <row r="227" spans="1:25" x14ac:dyDescent="0.2">
      <c r="B227" s="2">
        <v>4</v>
      </c>
      <c r="C227" s="373" t="s">
        <v>603</v>
      </c>
      <c r="D227" s="126" t="str">
        <f>IF(COUNTIF(D224:D226,"A")&gt;=1,"C",IF(COUNTIF(D224:D226,"A")&gt;0,"P"," "))</f>
        <v xml:space="preserve"> </v>
      </c>
      <c r="E227" s="126" t="str">
        <f t="shared" ref="E227:R227" si="116">IF(COUNTIF(E224:E226,"A")&gt;=1,"C",IF(COUNTIF(E224:E226,"A")&gt;0,"P"," "))</f>
        <v xml:space="preserve"> </v>
      </c>
      <c r="F227" s="126" t="str">
        <f t="shared" si="116"/>
        <v xml:space="preserve"> </v>
      </c>
      <c r="G227" s="126" t="str">
        <f t="shared" si="116"/>
        <v xml:space="preserve"> </v>
      </c>
      <c r="H227" s="126" t="str">
        <f t="shared" si="116"/>
        <v xml:space="preserve"> </v>
      </c>
      <c r="I227" s="126" t="str">
        <f t="shared" si="116"/>
        <v xml:space="preserve"> </v>
      </c>
      <c r="J227" s="126" t="str">
        <f t="shared" si="116"/>
        <v xml:space="preserve"> </v>
      </c>
      <c r="K227" s="126" t="str">
        <f t="shared" si="116"/>
        <v xml:space="preserve"> </v>
      </c>
      <c r="L227" s="126" t="str">
        <f t="shared" si="116"/>
        <v xml:space="preserve"> </v>
      </c>
      <c r="M227" s="126" t="str">
        <f t="shared" si="116"/>
        <v xml:space="preserve"> </v>
      </c>
      <c r="N227" s="126" t="str">
        <f t="shared" si="116"/>
        <v xml:space="preserve"> </v>
      </c>
      <c r="O227" s="126" t="str">
        <f t="shared" si="116"/>
        <v xml:space="preserve"> </v>
      </c>
      <c r="P227" s="126" t="str">
        <f t="shared" si="116"/>
        <v xml:space="preserve"> </v>
      </c>
      <c r="Q227" s="126" t="str">
        <f t="shared" si="116"/>
        <v xml:space="preserve"> </v>
      </c>
      <c r="R227" s="126" t="str">
        <f t="shared" si="116"/>
        <v xml:space="preserve"> </v>
      </c>
      <c r="S227" s="126" t="str">
        <f t="shared" ref="S227:W227" si="117">IF(COUNTIF(S224:S226,"A")&gt;=1,"C",IF(COUNTIF(S224:S226,"A")&gt;0,"P"," "))</f>
        <v xml:space="preserve"> </v>
      </c>
      <c r="T227" s="126" t="str">
        <f t="shared" si="117"/>
        <v xml:space="preserve"> </v>
      </c>
      <c r="U227" s="126" t="str">
        <f t="shared" si="117"/>
        <v xml:space="preserve"> </v>
      </c>
      <c r="V227" s="126" t="str">
        <f t="shared" si="117"/>
        <v xml:space="preserve"> </v>
      </c>
      <c r="W227" s="126" t="str">
        <f t="shared" si="117"/>
        <v xml:space="preserve"> </v>
      </c>
      <c r="Y227" s="2" t="str">
        <f t="shared" si="103"/>
        <v>Now that you've observed an know what to expect from kids of different ages, think about how many kids and what ages you'd be comfortable babysitting. Review the "Market Prep" box for some tips before you begin this step. Then begin to search for a family whose need matches your desires and capabilities. Start with people you know well: family, friends, and neighbors. (If you already have a babysitting job, use this step to find a new employer for your job in step 5.)</v>
      </c>
    </row>
    <row r="228" spans="1:25" x14ac:dyDescent="0.2">
      <c r="B228" s="127"/>
      <c r="C228" s="217" t="s">
        <v>604</v>
      </c>
      <c r="D228" s="9"/>
      <c r="E228" s="9"/>
      <c r="F228" s="9"/>
      <c r="G228" s="9"/>
      <c r="H228" s="9"/>
      <c r="I228" s="9"/>
      <c r="J228" s="9"/>
      <c r="K228" s="9"/>
      <c r="L228" s="9"/>
      <c r="M228" s="9"/>
      <c r="N228" s="9"/>
      <c r="O228" s="9"/>
      <c r="P228" s="9"/>
      <c r="Q228" s="9"/>
      <c r="R228" s="9"/>
      <c r="S228" s="9"/>
      <c r="T228" s="9"/>
      <c r="U228" s="9"/>
      <c r="V228" s="9"/>
      <c r="W228" s="9"/>
      <c r="Y228" s="2" t="str">
        <f t="shared" si="103"/>
        <v>Market yourself. Have your introduction speech and your questions ready, and call around, keeping notes on who is interested and what they need, including if and when you should call back.</v>
      </c>
    </row>
    <row r="229" spans="1:25" x14ac:dyDescent="0.2">
      <c r="B229" s="127"/>
      <c r="C229" s="217" t="s">
        <v>605</v>
      </c>
      <c r="D229" s="9"/>
      <c r="E229" s="9"/>
      <c r="F229" s="9"/>
      <c r="G229" s="9"/>
      <c r="H229" s="9"/>
      <c r="I229" s="9"/>
      <c r="J229" s="9"/>
      <c r="K229" s="9"/>
      <c r="L229" s="9"/>
      <c r="M229" s="9"/>
      <c r="N229" s="9"/>
      <c r="O229" s="9"/>
      <c r="P229" s="9"/>
      <c r="Q229" s="9"/>
      <c r="R229" s="9"/>
      <c r="S229" s="9"/>
      <c r="T229" s="9"/>
      <c r="U229" s="9"/>
      <c r="V229" s="9"/>
      <c r="W229" s="9"/>
      <c r="Y229" s="2" t="str">
        <f t="shared" si="103"/>
        <v>Create a questionnaire to give to family, friends, and neighbors. On one side of a flyer, write your name, qualifications, and the type of babysitting job you're seeking. On the flip side, write a questionnaire for your potential employers to fill out-it might include number of children and their ages; when the family generally needs babysitting help; what, if any, household responsibilities they expect you to complete; their basic house rules; and if they have any pets.</v>
      </c>
    </row>
    <row r="230" spans="1:25" x14ac:dyDescent="0.2">
      <c r="B230" s="127"/>
      <c r="C230" s="217" t="s">
        <v>606</v>
      </c>
      <c r="D230" s="9"/>
      <c r="E230" s="9"/>
      <c r="F230" s="9"/>
      <c r="G230" s="9"/>
      <c r="H230" s="9"/>
      <c r="I230" s="9"/>
      <c r="J230" s="9"/>
      <c r="K230" s="9"/>
      <c r="L230" s="9"/>
      <c r="M230" s="9"/>
      <c r="N230" s="9"/>
      <c r="O230" s="9"/>
      <c r="P230" s="9"/>
      <c r="Q230" s="9"/>
      <c r="R230" s="9"/>
      <c r="S230" s="9"/>
      <c r="T230" s="9"/>
      <c r="U230" s="9"/>
      <c r="V230" s="9"/>
      <c r="W230" s="9"/>
      <c r="Y230" s="2" t="str">
        <f t="shared" si="103"/>
        <v>Conduct interviews with potential employers. Think about places where you might find possible customers. What about before a PTA meeting or after a worship service?</v>
      </c>
    </row>
    <row r="231" spans="1:25" x14ac:dyDescent="0.2">
      <c r="B231" s="2">
        <v>5</v>
      </c>
      <c r="C231" s="373" t="s">
        <v>607</v>
      </c>
      <c r="D231" s="126" t="str">
        <f>IF(COUNTIF(D228:D230,"A")&gt;=1,"C",IF(COUNTIF(D228:D230,"A")&gt;0,"P"," "))</f>
        <v xml:space="preserve"> </v>
      </c>
      <c r="E231" s="126" t="str">
        <f t="shared" ref="E231:R231" si="118">IF(COUNTIF(E228:E230,"A")&gt;=1,"C",IF(COUNTIF(E228:E230,"A")&gt;0,"P"," "))</f>
        <v xml:space="preserve"> </v>
      </c>
      <c r="F231" s="126" t="str">
        <f t="shared" si="118"/>
        <v xml:space="preserve"> </v>
      </c>
      <c r="G231" s="126" t="str">
        <f t="shared" si="118"/>
        <v xml:space="preserve"> </v>
      </c>
      <c r="H231" s="126" t="str">
        <f t="shared" si="118"/>
        <v xml:space="preserve"> </v>
      </c>
      <c r="I231" s="126" t="str">
        <f t="shared" si="118"/>
        <v xml:space="preserve"> </v>
      </c>
      <c r="J231" s="126" t="str">
        <f t="shared" si="118"/>
        <v xml:space="preserve"> </v>
      </c>
      <c r="K231" s="126" t="str">
        <f t="shared" si="118"/>
        <v xml:space="preserve"> </v>
      </c>
      <c r="L231" s="126" t="str">
        <f t="shared" si="118"/>
        <v xml:space="preserve"> </v>
      </c>
      <c r="M231" s="126" t="str">
        <f t="shared" si="118"/>
        <v xml:space="preserve"> </v>
      </c>
      <c r="N231" s="126" t="str">
        <f t="shared" si="118"/>
        <v xml:space="preserve"> </v>
      </c>
      <c r="O231" s="126" t="str">
        <f t="shared" si="118"/>
        <v xml:space="preserve"> </v>
      </c>
      <c r="P231" s="126" t="str">
        <f t="shared" si="118"/>
        <v xml:space="preserve"> </v>
      </c>
      <c r="Q231" s="126" t="str">
        <f t="shared" si="118"/>
        <v xml:space="preserve"> </v>
      </c>
      <c r="R231" s="126" t="str">
        <f t="shared" si="118"/>
        <v xml:space="preserve"> </v>
      </c>
      <c r="S231" s="126" t="str">
        <f t="shared" ref="S231:W231" si="119">IF(COUNTIF(S228:S230,"A")&gt;=1,"C",IF(COUNTIF(S228:S230,"A")&gt;0,"P"," "))</f>
        <v xml:space="preserve"> </v>
      </c>
      <c r="T231" s="126" t="str">
        <f t="shared" si="119"/>
        <v xml:space="preserve"> </v>
      </c>
      <c r="U231" s="126" t="str">
        <f t="shared" si="119"/>
        <v xml:space="preserve"> </v>
      </c>
      <c r="V231" s="126" t="str">
        <f t="shared" si="119"/>
        <v xml:space="preserve"> </v>
      </c>
      <c r="W231" s="126" t="str">
        <f t="shared" si="119"/>
        <v xml:space="preserve"> </v>
      </c>
      <c r="Y231" s="2" t="str">
        <f t="shared" si="103"/>
        <v>For your first job, you could co-sit with a friend, be an apprentice to an older girl, or act as a parent's helper. Set up a job with the family you feel most comfortable sitting for. Know the information listed on the parent's form, or fill it out with the parents (see page 6). Then do one of the following to add a healthy dose of fun-for both you and the kids! Use what you've learned in previous steps as you pick the right kind of fun for you and your charges.</v>
      </c>
    </row>
    <row r="232" spans="1:25" x14ac:dyDescent="0.2">
      <c r="B232" s="127"/>
      <c r="C232" s="217" t="s">
        <v>608</v>
      </c>
      <c r="D232" s="9"/>
      <c r="E232" s="9"/>
      <c r="F232" s="9"/>
      <c r="G232" s="9"/>
      <c r="H232" s="9"/>
      <c r="I232" s="9"/>
      <c r="J232" s="9"/>
      <c r="K232" s="9"/>
      <c r="L232" s="9"/>
      <c r="M232" s="9"/>
      <c r="N232" s="9"/>
      <c r="O232" s="9"/>
      <c r="P232" s="9"/>
      <c r="Q232" s="9"/>
      <c r="R232" s="9"/>
      <c r="S232" s="9"/>
      <c r="T232" s="9"/>
      <c r="U232" s="9"/>
      <c r="V232" s="9"/>
      <c r="W232" s="9"/>
      <c r="Y232" s="2" t="str">
        <f t="shared" si="103"/>
        <v>Come prepared for a game. You could plan a scavenger hunt, teach your favorite board game (or learn to play the kids' favorite before you arrive), or bring a great bedtime story to read using fun voices for each character.
FOR MORE FUN: Customize an existing toy or game.</v>
      </c>
    </row>
    <row r="233" spans="1:25" x14ac:dyDescent="0.2">
      <c r="B233" s="127"/>
      <c r="C233" s="217" t="s">
        <v>609</v>
      </c>
      <c r="D233" s="9"/>
      <c r="E233" s="9"/>
      <c r="F233" s="9"/>
      <c r="G233" s="9"/>
      <c r="H233" s="9"/>
      <c r="I233" s="9"/>
      <c r="J233" s="9"/>
      <c r="K233" s="9"/>
      <c r="L233" s="9"/>
      <c r="M233" s="9"/>
      <c r="N233" s="9"/>
      <c r="O233" s="9"/>
      <c r="P233" s="9"/>
      <c r="Q233" s="9"/>
      <c r="R233" s="9"/>
      <c r="S233" s="9"/>
      <c r="T233" s="9"/>
      <c r="U233" s="9"/>
      <c r="V233" s="9"/>
      <c r="W233" s="9"/>
      <c r="Y233" s="2" t="str">
        <f t="shared" si="103"/>
        <v>Make a tasty snack. Are the kids allowed snacks? Ask what foods, if any, will be available, and if it's okay to make a kid-friendly recipe. What about raisin faces on jelly toast, no-bake granola bars, or fruit smoothies? If the kids are old enough, let them help you make the recipe-it's a great chance to teach them about healthy living.
FOR MORE FUN: Find out the child's favorite foods, and create a great snack using them!</v>
      </c>
    </row>
    <row r="234" spans="1:25" x14ac:dyDescent="0.2">
      <c r="B234" s="127"/>
      <c r="C234" s="217" t="s">
        <v>610</v>
      </c>
      <c r="D234" s="9"/>
      <c r="E234" s="9"/>
      <c r="F234" s="9"/>
      <c r="G234" s="9"/>
      <c r="H234" s="9"/>
      <c r="I234" s="9"/>
      <c r="J234" s="9"/>
      <c r="K234" s="9"/>
      <c r="L234" s="9"/>
      <c r="M234" s="9"/>
      <c r="N234" s="9"/>
      <c r="O234" s="9"/>
      <c r="P234" s="9"/>
      <c r="Q234" s="9"/>
      <c r="R234" s="9"/>
      <c r="S234" s="9"/>
      <c r="T234" s="9"/>
      <c r="U234" s="9"/>
      <c r="V234" s="9"/>
      <c r="W234" s="9"/>
      <c r="Y234" s="2" t="str">
        <f t="shared" si="103"/>
        <v>Play a fun craft. Find a simple recipe for play dough, bring paper bags to make puppets with, or ask about family art supplies and teach a little lesson about an art or craft you enjoy (or want to learn with the kids).</v>
      </c>
    </row>
    <row r="235" spans="1:25" ht="1.5" customHeight="1" thickBot="1" x14ac:dyDescent="0.25">
      <c r="D235" s="126" t="str">
        <f>IF(COUNTIF(D232:D234,"A")&gt;=1,"C",IF(COUNTIF(D232:D234,"A")&gt;0,"P"," "))</f>
        <v xml:space="preserve"> </v>
      </c>
      <c r="E235" s="126" t="str">
        <f t="shared" ref="E235:R235" si="120">IF(COUNTIF(E232:E234,"A")&gt;=1,"C",IF(COUNTIF(E232:E234,"A")&gt;0,"P"," "))</f>
        <v xml:space="preserve"> </v>
      </c>
      <c r="F235" s="126" t="str">
        <f t="shared" si="120"/>
        <v xml:space="preserve"> </v>
      </c>
      <c r="G235" s="126" t="str">
        <f t="shared" si="120"/>
        <v xml:space="preserve"> </v>
      </c>
      <c r="H235" s="126" t="str">
        <f t="shared" si="120"/>
        <v xml:space="preserve"> </v>
      </c>
      <c r="I235" s="126" t="str">
        <f t="shared" si="120"/>
        <v xml:space="preserve"> </v>
      </c>
      <c r="J235" s="126" t="str">
        <f t="shared" si="120"/>
        <v xml:space="preserve"> </v>
      </c>
      <c r="K235" s="126" t="str">
        <f t="shared" si="120"/>
        <v xml:space="preserve"> </v>
      </c>
      <c r="L235" s="126" t="str">
        <f t="shared" si="120"/>
        <v xml:space="preserve"> </v>
      </c>
      <c r="M235" s="126" t="str">
        <f t="shared" si="120"/>
        <v xml:space="preserve"> </v>
      </c>
      <c r="N235" s="126" t="str">
        <f t="shared" si="120"/>
        <v xml:space="preserve"> </v>
      </c>
      <c r="O235" s="126" t="str">
        <f t="shared" si="120"/>
        <v xml:space="preserve"> </v>
      </c>
      <c r="P235" s="126" t="str">
        <f t="shared" si="120"/>
        <v xml:space="preserve"> </v>
      </c>
      <c r="Q235" s="126" t="str">
        <f t="shared" si="120"/>
        <v xml:space="preserve"> </v>
      </c>
      <c r="R235" s="126" t="str">
        <f t="shared" si="120"/>
        <v xml:space="preserve"> </v>
      </c>
      <c r="S235" s="126" t="str">
        <f t="shared" ref="S235:W235" si="121">IF(COUNTIF(S232:S234,"A")&gt;=1,"C",IF(COUNTIF(S232:S234,"A")&gt;0,"P"," "))</f>
        <v xml:space="preserve"> </v>
      </c>
      <c r="T235" s="126" t="str">
        <f t="shared" si="121"/>
        <v xml:space="preserve"> </v>
      </c>
      <c r="U235" s="126" t="str">
        <f t="shared" si="121"/>
        <v xml:space="preserve"> </v>
      </c>
      <c r="V235" s="126" t="str">
        <f t="shared" si="121"/>
        <v xml:space="preserve"> </v>
      </c>
      <c r="W235" s="126" t="str">
        <f t="shared" si="121"/>
        <v xml:space="preserve"> </v>
      </c>
      <c r="Y235" s="2" t="str">
        <f t="shared" si="103"/>
        <v/>
      </c>
    </row>
    <row r="236" spans="1:25" ht="13.5" thickBot="1" x14ac:dyDescent="0.25">
      <c r="C236" s="73" t="s">
        <v>30</v>
      </c>
      <c r="D236" s="94" t="str">
        <f>IF(COUNTIF(D219:D235,"C")&gt;4,"C",IF(COUNTIF(D219:D235,"C")&gt;0,"P"," "))</f>
        <v xml:space="preserve"> </v>
      </c>
      <c r="E236" s="94" t="str">
        <f t="shared" ref="E236:R236" si="122">IF(COUNTIF(E219:E235,"C")&gt;4,"C",IF(COUNTIF(E219:E235,"C")&gt;0,"P"," "))</f>
        <v xml:space="preserve"> </v>
      </c>
      <c r="F236" s="94" t="str">
        <f t="shared" si="122"/>
        <v xml:space="preserve"> </v>
      </c>
      <c r="G236" s="94" t="str">
        <f t="shared" si="122"/>
        <v xml:space="preserve"> </v>
      </c>
      <c r="H236" s="94" t="str">
        <f t="shared" si="122"/>
        <v xml:space="preserve"> </v>
      </c>
      <c r="I236" s="94" t="str">
        <f t="shared" si="122"/>
        <v xml:space="preserve"> </v>
      </c>
      <c r="J236" s="94" t="str">
        <f t="shared" si="122"/>
        <v xml:space="preserve"> </v>
      </c>
      <c r="K236" s="94" t="str">
        <f t="shared" si="122"/>
        <v xml:space="preserve"> </v>
      </c>
      <c r="L236" s="94" t="str">
        <f t="shared" si="122"/>
        <v xml:space="preserve"> </v>
      </c>
      <c r="M236" s="94" t="str">
        <f t="shared" si="122"/>
        <v xml:space="preserve"> </v>
      </c>
      <c r="N236" s="94" t="str">
        <f t="shared" si="122"/>
        <v xml:space="preserve"> </v>
      </c>
      <c r="O236" s="94" t="str">
        <f t="shared" si="122"/>
        <v xml:space="preserve"> </v>
      </c>
      <c r="P236" s="94" t="str">
        <f t="shared" si="122"/>
        <v xml:space="preserve"> </v>
      </c>
      <c r="Q236" s="94" t="str">
        <f t="shared" si="122"/>
        <v xml:space="preserve"> </v>
      </c>
      <c r="R236" s="94" t="str">
        <f t="shared" si="122"/>
        <v xml:space="preserve"> </v>
      </c>
      <c r="S236" s="94" t="str">
        <f t="shared" ref="S236:W236" si="123">IF(COUNTIF(S219:S235,"C")&gt;4,"C",IF(COUNTIF(S219:S235,"C")&gt;0,"P"," "))</f>
        <v xml:space="preserve"> </v>
      </c>
      <c r="T236" s="94" t="str">
        <f t="shared" si="123"/>
        <v xml:space="preserve"> </v>
      </c>
      <c r="U236" s="94" t="str">
        <f t="shared" si="123"/>
        <v xml:space="preserve"> </v>
      </c>
      <c r="V236" s="94" t="str">
        <f t="shared" si="123"/>
        <v xml:space="preserve"> </v>
      </c>
      <c r="W236" s="94" t="str">
        <f t="shared" si="123"/>
        <v xml:space="preserve"> </v>
      </c>
      <c r="Y236" s="2" t="str">
        <f t="shared" si="103"/>
        <v/>
      </c>
    </row>
    <row r="237" spans="1:25" ht="18" x14ac:dyDescent="0.2">
      <c r="A237" s="550" t="s">
        <v>2</v>
      </c>
      <c r="B237" s="550"/>
      <c r="C237" s="550"/>
      <c r="D237" s="550"/>
      <c r="E237" s="550"/>
      <c r="F237" s="550"/>
      <c r="G237" s="550"/>
      <c r="H237" s="550"/>
      <c r="I237" s="550"/>
      <c r="J237" s="550"/>
      <c r="K237" s="550"/>
      <c r="L237" s="550"/>
      <c r="M237" s="550"/>
      <c r="N237" s="550"/>
      <c r="O237" s="550"/>
      <c r="P237" s="550"/>
      <c r="Q237" s="550"/>
      <c r="R237" s="550"/>
      <c r="S237" s="550"/>
      <c r="T237" s="550"/>
      <c r="U237" s="550"/>
      <c r="V237" s="550"/>
      <c r="W237" s="550"/>
      <c r="Y237" s="2" t="str">
        <f t="shared" si="103"/>
        <v/>
      </c>
    </row>
    <row r="238" spans="1:25" ht="15" x14ac:dyDescent="0.25">
      <c r="B238" s="124" t="s">
        <v>260</v>
      </c>
      <c r="Y238" s="2" t="str">
        <f t="shared" si="103"/>
        <v/>
      </c>
    </row>
    <row r="239" spans="1:25" x14ac:dyDescent="0.2">
      <c r="B239" s="2">
        <v>1</v>
      </c>
      <c r="C239" s="383" t="s">
        <v>708</v>
      </c>
      <c r="Y239" s="2" t="str">
        <f t="shared" si="103"/>
        <v>Find information about life after dark. If the cultural institution or science center you choose offers overnight events, you might arrange with your family or Girl Scout sisters to spend the night. Whatever the hours of your visit, use it to become better acquainted with the night.</v>
      </c>
    </row>
    <row r="240" spans="1:25" x14ac:dyDescent="0.2">
      <c r="B240" s="125"/>
      <c r="C240" s="217" t="s">
        <v>709</v>
      </c>
      <c r="D240" s="9"/>
      <c r="E240" s="9"/>
      <c r="F240" s="9"/>
      <c r="G240" s="9"/>
      <c r="H240" s="9"/>
      <c r="I240" s="9"/>
      <c r="J240" s="9"/>
      <c r="K240" s="9"/>
      <c r="L240" s="9"/>
      <c r="M240" s="9"/>
      <c r="N240" s="9"/>
      <c r="O240" s="9"/>
      <c r="P240" s="9"/>
      <c r="Q240" s="9"/>
      <c r="R240" s="9"/>
      <c r="S240" s="9"/>
      <c r="T240" s="9"/>
      <c r="U240" s="9"/>
      <c r="V240" s="9"/>
      <c r="W240" s="9"/>
      <c r="Y240" s="2" t="str">
        <f t="shared" si="103"/>
        <v>Share the night. At an art museum or library, find three paintings of famous nighttime scenes, or three bedtime books or poems about the night. Tell your friends the stories behind the pictures, or read the poems or stories together.</v>
      </c>
    </row>
    <row r="241" spans="2:25" x14ac:dyDescent="0.2">
      <c r="B241" s="125"/>
      <c r="C241" s="217" t="s">
        <v>710</v>
      </c>
      <c r="D241" s="9"/>
      <c r="E241" s="9"/>
      <c r="F241" s="9"/>
      <c r="G241" s="9"/>
      <c r="H241" s="9"/>
      <c r="I241" s="9"/>
      <c r="J241" s="9"/>
      <c r="K241" s="9"/>
      <c r="L241" s="9"/>
      <c r="M241" s="9"/>
      <c r="N241" s="9"/>
      <c r="O241" s="9"/>
      <c r="P241" s="9"/>
      <c r="Q241" s="9"/>
      <c r="R241" s="9"/>
      <c r="S241" s="9"/>
      <c r="T241" s="9"/>
      <c r="U241" s="9"/>
      <c r="V241" s="9"/>
      <c r="W241" s="9"/>
      <c r="Y241" s="2" t="str">
        <f t="shared" si="103"/>
        <v>Get into nightlife. At a zoo or aquarium, gather three fun facts about one creature's nocturnal habits. If you can, talk about what you've learned as you watch the creature in action.</v>
      </c>
    </row>
    <row r="242" spans="2:25" x14ac:dyDescent="0.2">
      <c r="B242" s="125"/>
      <c r="C242" s="217" t="s">
        <v>837</v>
      </c>
      <c r="D242" s="9"/>
      <c r="E242" s="9"/>
      <c r="F242" s="9"/>
      <c r="G242" s="9"/>
      <c r="H242" s="9"/>
      <c r="I242" s="9"/>
      <c r="J242" s="9"/>
      <c r="K242" s="9"/>
      <c r="L242" s="9"/>
      <c r="M242" s="9"/>
      <c r="N242" s="9"/>
      <c r="O242" s="9"/>
      <c r="P242" s="9"/>
      <c r="Q242" s="9"/>
      <c r="R242" s="9"/>
      <c r="S242" s="9"/>
      <c r="T242" s="9"/>
      <c r="U242" s="9"/>
      <c r="V242" s="9"/>
      <c r="W242" s="9"/>
      <c r="Y242" s="2" t="str">
        <f t="shared" si="103"/>
        <v>Go solar (or lunar, or extraterrestrial…). At a planetarium, find five fun facts about stars, planets, and the night sky. Share them as you enjoy a planetary show or display.</v>
      </c>
    </row>
    <row r="243" spans="2:25" x14ac:dyDescent="0.2">
      <c r="B243" s="2">
        <v>2</v>
      </c>
      <c r="C243" s="373" t="s">
        <v>711</v>
      </c>
      <c r="D243" s="126" t="str">
        <f>IF(COUNTIF(D240:D242,"A")&gt;=1,"C",IF(COUNTIF(D240:D242,"A")&gt;0,"P"," "))</f>
        <v xml:space="preserve"> </v>
      </c>
      <c r="E243" s="126" t="str">
        <f t="shared" ref="E243:R243" si="124">IF(COUNTIF(E240:E242,"A")&gt;=1,"C",IF(COUNTIF(E240:E242,"A")&gt;0,"P"," "))</f>
        <v xml:space="preserve"> </v>
      </c>
      <c r="F243" s="126" t="str">
        <f t="shared" si="124"/>
        <v xml:space="preserve"> </v>
      </c>
      <c r="G243" s="126" t="str">
        <f t="shared" si="124"/>
        <v xml:space="preserve"> </v>
      </c>
      <c r="H243" s="126" t="str">
        <f t="shared" si="124"/>
        <v xml:space="preserve"> </v>
      </c>
      <c r="I243" s="126" t="str">
        <f t="shared" si="124"/>
        <v xml:space="preserve"> </v>
      </c>
      <c r="J243" s="126" t="str">
        <f t="shared" si="124"/>
        <v xml:space="preserve"> </v>
      </c>
      <c r="K243" s="126" t="str">
        <f t="shared" si="124"/>
        <v xml:space="preserve"> </v>
      </c>
      <c r="L243" s="126" t="str">
        <f t="shared" si="124"/>
        <v xml:space="preserve"> </v>
      </c>
      <c r="M243" s="126" t="str">
        <f t="shared" si="124"/>
        <v xml:space="preserve"> </v>
      </c>
      <c r="N243" s="126" t="str">
        <f t="shared" si="124"/>
        <v xml:space="preserve"> </v>
      </c>
      <c r="O243" s="126" t="str">
        <f t="shared" si="124"/>
        <v xml:space="preserve"> </v>
      </c>
      <c r="P243" s="126" t="str">
        <f t="shared" si="124"/>
        <v xml:space="preserve"> </v>
      </c>
      <c r="Q243" s="126" t="str">
        <f t="shared" si="124"/>
        <v xml:space="preserve"> </v>
      </c>
      <c r="R243" s="126" t="str">
        <f t="shared" si="124"/>
        <v xml:space="preserve"> </v>
      </c>
      <c r="S243" s="126" t="str">
        <f t="shared" ref="S243:W243" si="125">IF(COUNTIF(S240:S242,"A")&gt;=1,"C",IF(COUNTIF(S240:S242,"A")&gt;0,"P"," "))</f>
        <v xml:space="preserve"> </v>
      </c>
      <c r="T243" s="126" t="str">
        <f t="shared" si="125"/>
        <v xml:space="preserve"> </v>
      </c>
      <c r="U243" s="126" t="str">
        <f t="shared" si="125"/>
        <v xml:space="preserve"> </v>
      </c>
      <c r="V243" s="126" t="str">
        <f t="shared" si="125"/>
        <v xml:space="preserve"> </v>
      </c>
      <c r="W243" s="126" t="str">
        <f t="shared" si="125"/>
        <v xml:space="preserve"> </v>
      </c>
      <c r="Y243" s="2" t="str">
        <f t="shared" si="103"/>
        <v>Get out and enjoy how the cloak of darkness and the glitter of stars make the ordinary extraordinary. How do things change after dark? Scribble thoughts in a journal by flashlight, record audio or video, or find your own way to document your experience so you can share the night mysteries with others.</v>
      </c>
    </row>
    <row r="244" spans="2:25" x14ac:dyDescent="0.2">
      <c r="B244" s="127"/>
      <c r="C244" s="217" t="s">
        <v>712</v>
      </c>
      <c r="D244" s="9"/>
      <c r="E244" s="9"/>
      <c r="F244" s="9"/>
      <c r="G244" s="9"/>
      <c r="H244" s="9"/>
      <c r="I244" s="9"/>
      <c r="J244" s="9"/>
      <c r="K244" s="9"/>
      <c r="L244" s="9"/>
      <c r="M244" s="9"/>
      <c r="N244" s="9"/>
      <c r="O244" s="9"/>
      <c r="P244" s="9"/>
      <c r="Q244" s="9"/>
      <c r="R244" s="9"/>
      <c r="S244" s="9"/>
      <c r="T244" s="9"/>
      <c r="U244" s="9"/>
      <c r="V244" s="9"/>
      <c r="W244" s="9"/>
      <c r="Y244" s="2" t="str">
        <f t="shared" si="103"/>
        <v>Tour your neighborhood at night. First, map out your route and follow it during the day. Then travel the same route after dark. Note what's different, from shapes to sounds to creatures to your feelings about your surroundings.</v>
      </c>
    </row>
    <row r="245" spans="2:25" x14ac:dyDescent="0.2">
      <c r="B245" s="127"/>
      <c r="C245" s="217" t="s">
        <v>713</v>
      </c>
      <c r="D245" s="9"/>
      <c r="E245" s="9"/>
      <c r="F245" s="9"/>
      <c r="G245" s="9"/>
      <c r="H245" s="9"/>
      <c r="I245" s="9"/>
      <c r="J245" s="9"/>
      <c r="K245" s="9"/>
      <c r="L245" s="9"/>
      <c r="M245" s="9"/>
      <c r="N245" s="9"/>
      <c r="O245" s="9"/>
      <c r="P245" s="9"/>
      <c r="Q245" s="9"/>
      <c r="R245" s="9"/>
      <c r="S245" s="9"/>
      <c r="T245" s="9"/>
      <c r="U245" s="9"/>
      <c r="V245" s="9"/>
      <c r="W245" s="9"/>
      <c r="Y245" s="2" t="str">
        <f t="shared" si="103"/>
        <v>Visit a park, trail, lake, stream, or other natural environment. Use all five senses to notice what's different after dark.
FOR MORE FUN: Put on a pair of inexpensive nighttime goggles (sold by toy or science stores) to see how they change the view of the world.</v>
      </c>
    </row>
    <row r="246" spans="2:25" x14ac:dyDescent="0.2">
      <c r="B246" s="127"/>
      <c r="C246" s="217" t="s">
        <v>714</v>
      </c>
      <c r="D246" s="9"/>
      <c r="E246" s="9"/>
      <c r="F246" s="9"/>
      <c r="G246" s="9"/>
      <c r="H246" s="9"/>
      <c r="I246" s="9"/>
      <c r="J246" s="9"/>
      <c r="K246" s="9"/>
      <c r="L246" s="9"/>
      <c r="M246" s="9"/>
      <c r="N246" s="9"/>
      <c r="O246" s="9"/>
      <c r="P246" s="9"/>
      <c r="Q246" s="9"/>
      <c r="R246" s="9"/>
      <c r="S246" s="9"/>
      <c r="T246" s="9"/>
      <c r="U246" s="9"/>
      <c r="V246" s="9"/>
      <c r="W246" s="9"/>
      <c r="Y246" s="2" t="str">
        <f t="shared" si="103"/>
        <v>Visit a place that's open 24 hours. Perhaps it's a grocery store, restaurant, hotel, or airport. How is the place different after dark? Do you feel any different being there?</v>
      </c>
    </row>
    <row r="247" spans="2:25" x14ac:dyDescent="0.2">
      <c r="B247" s="2">
        <v>3</v>
      </c>
      <c r="C247" s="373" t="s">
        <v>715</v>
      </c>
      <c r="D247" s="126" t="str">
        <f>IF(COUNTIF(D244:D246,"A")&gt;=1,"C",IF(COUNTIF(D244:D246,"A")&gt;0,"P"," "))</f>
        <v xml:space="preserve"> </v>
      </c>
      <c r="E247" s="126" t="str">
        <f t="shared" ref="E247:R247" si="126">IF(COUNTIF(E244:E246,"A")&gt;=1,"C",IF(COUNTIF(E244:E246,"A")&gt;0,"P"," "))</f>
        <v xml:space="preserve"> </v>
      </c>
      <c r="F247" s="126" t="str">
        <f t="shared" si="126"/>
        <v xml:space="preserve"> </v>
      </c>
      <c r="G247" s="126" t="str">
        <f t="shared" si="126"/>
        <v xml:space="preserve"> </v>
      </c>
      <c r="H247" s="126" t="str">
        <f t="shared" si="126"/>
        <v xml:space="preserve"> </v>
      </c>
      <c r="I247" s="126" t="str">
        <f t="shared" si="126"/>
        <v xml:space="preserve"> </v>
      </c>
      <c r="J247" s="126" t="str">
        <f t="shared" si="126"/>
        <v xml:space="preserve"> </v>
      </c>
      <c r="K247" s="126" t="str">
        <f t="shared" si="126"/>
        <v xml:space="preserve"> </v>
      </c>
      <c r="L247" s="126" t="str">
        <f t="shared" si="126"/>
        <v xml:space="preserve"> </v>
      </c>
      <c r="M247" s="126" t="str">
        <f t="shared" si="126"/>
        <v xml:space="preserve"> </v>
      </c>
      <c r="N247" s="126" t="str">
        <f t="shared" si="126"/>
        <v xml:space="preserve"> </v>
      </c>
      <c r="O247" s="126" t="str">
        <f t="shared" si="126"/>
        <v xml:space="preserve"> </v>
      </c>
      <c r="P247" s="126" t="str">
        <f t="shared" si="126"/>
        <v xml:space="preserve"> </v>
      </c>
      <c r="Q247" s="126" t="str">
        <f t="shared" si="126"/>
        <v xml:space="preserve"> </v>
      </c>
      <c r="R247" s="126" t="str">
        <f t="shared" si="126"/>
        <v xml:space="preserve"> </v>
      </c>
      <c r="S247" s="126" t="str">
        <f t="shared" ref="S247:W247" si="127">IF(COUNTIF(S244:S246,"A")&gt;=1,"C",IF(COUNTIF(S244:S246,"A")&gt;0,"P"," "))</f>
        <v xml:space="preserve"> </v>
      </c>
      <c r="T247" s="126" t="str">
        <f t="shared" si="127"/>
        <v xml:space="preserve"> </v>
      </c>
      <c r="U247" s="126" t="str">
        <f t="shared" si="127"/>
        <v xml:space="preserve"> </v>
      </c>
      <c r="V247" s="126" t="str">
        <f t="shared" si="127"/>
        <v xml:space="preserve"> </v>
      </c>
      <c r="W247" s="126" t="str">
        <f t="shared" si="127"/>
        <v xml:space="preserve"> </v>
      </c>
      <c r="Y247" s="2" t="str">
        <f t="shared" si="103"/>
        <v>Many people are on the job while the rest of the world sleeps-check out all the examples in the sidebar. Find out what it's like to be employed as a night owl, and capture your experience in one of these ways.</v>
      </c>
    </row>
    <row r="248" spans="2:25" x14ac:dyDescent="0.2">
      <c r="B248" s="127"/>
      <c r="C248" s="217" t="s">
        <v>716</v>
      </c>
      <c r="D248" s="9"/>
      <c r="E248" s="9"/>
      <c r="F248" s="9"/>
      <c r="G248" s="9"/>
      <c r="H248" s="9"/>
      <c r="I248" s="9"/>
      <c r="J248" s="9"/>
      <c r="K248" s="9"/>
      <c r="L248" s="9"/>
      <c r="M248" s="9"/>
      <c r="N248" s="9"/>
      <c r="O248" s="9"/>
      <c r="P248" s="9"/>
      <c r="Q248" s="9"/>
      <c r="R248" s="9"/>
      <c r="S248" s="9"/>
      <c r="T248" s="9"/>
      <c r="U248" s="9"/>
      <c r="V248" s="9"/>
      <c r="W248" s="9"/>
      <c r="Y248" s="2" t="str">
        <f t="shared" si="103"/>
        <v>Be an investigative reporter. Interview someone who works the night shift and record audio to share, or write your interview and share it in your local paper or on a Girl Scout or family website.
FOR MORE FUN: Make and share an old-fashioned radio show that dramatizes a scene at the interviewee's workplace.</v>
      </c>
    </row>
    <row r="249" spans="2:25" x14ac:dyDescent="0.2">
      <c r="B249" s="127"/>
      <c r="C249" s="217" t="s">
        <v>717</v>
      </c>
      <c r="D249" s="9"/>
      <c r="E249" s="9"/>
      <c r="F249" s="9"/>
      <c r="G249" s="9"/>
      <c r="H249" s="9"/>
      <c r="I249" s="9"/>
      <c r="J249" s="9"/>
      <c r="K249" s="9"/>
      <c r="L249" s="9"/>
      <c r="M249" s="9"/>
      <c r="N249" s="9"/>
      <c r="O249" s="9"/>
      <c r="P249" s="9"/>
      <c r="Q249" s="9"/>
      <c r="R249" s="9"/>
      <c r="S249" s="9"/>
      <c r="T249" s="9"/>
      <c r="U249" s="9"/>
      <c r="V249" s="9"/>
      <c r="W249" s="9"/>
      <c r="Y249" s="2" t="str">
        <f t="shared" si="103"/>
        <v>Take part in the night shift. Visit the person at their workplace and imagine yourself in the job. What is a typical shift like? How does having a nighttime job affect other parts of your life?
FOR MORE FUN: Take video of your visit and share it with your community or school.</v>
      </c>
    </row>
    <row r="250" spans="2:25" x14ac:dyDescent="0.2">
      <c r="B250" s="127"/>
      <c r="C250" s="217" t="s">
        <v>718</v>
      </c>
      <c r="D250" s="9"/>
      <c r="E250" s="9"/>
      <c r="F250" s="9"/>
      <c r="G250" s="9"/>
      <c r="H250" s="9"/>
      <c r="I250" s="9"/>
      <c r="J250" s="9"/>
      <c r="K250" s="9"/>
      <c r="L250" s="9"/>
      <c r="M250" s="9"/>
      <c r="N250" s="9"/>
      <c r="O250" s="9"/>
      <c r="P250" s="9"/>
      <c r="Q250" s="9"/>
      <c r="R250" s="9"/>
      <c r="S250" s="9"/>
      <c r="T250" s="9"/>
      <c r="U250" s="9"/>
      <c r="V250" s="9"/>
      <c r="W250" s="9"/>
      <c r="Y250" s="2" t="str">
        <f t="shared" si="103"/>
        <v>Create a photo essay. If you can visit a night worker, take pictures of the person to include. Or find nighttime work pictures in magazines or online. Put together a photo essay or photo collage that captures your feelings about what it's like to work at night.</v>
      </c>
    </row>
    <row r="251" spans="2:25" x14ac:dyDescent="0.2">
      <c r="B251" s="2">
        <v>4</v>
      </c>
      <c r="C251" s="373" t="s">
        <v>719</v>
      </c>
      <c r="D251" s="126" t="str">
        <f>IF(COUNTIF(D248:D250,"A")&gt;=1,"C",IF(COUNTIF(D248:D250,"A")&gt;0,"P"," "))</f>
        <v xml:space="preserve"> </v>
      </c>
      <c r="E251" s="126" t="str">
        <f t="shared" ref="E251:R251" si="128">IF(COUNTIF(E248:E250,"A")&gt;=1,"C",IF(COUNTIF(E248:E250,"A")&gt;0,"P"," "))</f>
        <v xml:space="preserve"> </v>
      </c>
      <c r="F251" s="126" t="str">
        <f t="shared" si="128"/>
        <v xml:space="preserve"> </v>
      </c>
      <c r="G251" s="126" t="str">
        <f t="shared" si="128"/>
        <v xml:space="preserve"> </v>
      </c>
      <c r="H251" s="126" t="str">
        <f t="shared" si="128"/>
        <v xml:space="preserve"> </v>
      </c>
      <c r="I251" s="126" t="str">
        <f t="shared" si="128"/>
        <v xml:space="preserve"> </v>
      </c>
      <c r="J251" s="126" t="str">
        <f t="shared" si="128"/>
        <v xml:space="preserve"> </v>
      </c>
      <c r="K251" s="126" t="str">
        <f t="shared" si="128"/>
        <v xml:space="preserve"> </v>
      </c>
      <c r="L251" s="126" t="str">
        <f t="shared" si="128"/>
        <v xml:space="preserve"> </v>
      </c>
      <c r="M251" s="126" t="str">
        <f t="shared" si="128"/>
        <v xml:space="preserve"> </v>
      </c>
      <c r="N251" s="126" t="str">
        <f t="shared" si="128"/>
        <v xml:space="preserve"> </v>
      </c>
      <c r="O251" s="126" t="str">
        <f t="shared" si="128"/>
        <v xml:space="preserve"> </v>
      </c>
      <c r="P251" s="126" t="str">
        <f t="shared" si="128"/>
        <v xml:space="preserve"> </v>
      </c>
      <c r="Q251" s="126" t="str">
        <f t="shared" si="128"/>
        <v xml:space="preserve"> </v>
      </c>
      <c r="R251" s="126" t="str">
        <f t="shared" si="128"/>
        <v xml:space="preserve"> </v>
      </c>
      <c r="S251" s="126" t="str">
        <f t="shared" ref="S251:W251" si="129">IF(COUNTIF(S248:S250,"A")&gt;=1,"C",IF(COUNTIF(S248:S250,"A")&gt;0,"P"," "))</f>
        <v xml:space="preserve"> </v>
      </c>
      <c r="T251" s="126" t="str">
        <f t="shared" si="129"/>
        <v xml:space="preserve"> </v>
      </c>
      <c r="U251" s="126" t="str">
        <f t="shared" si="129"/>
        <v xml:space="preserve"> </v>
      </c>
      <c r="V251" s="126" t="str">
        <f t="shared" si="129"/>
        <v xml:space="preserve"> </v>
      </c>
      <c r="W251" s="126" t="str">
        <f t="shared" si="129"/>
        <v xml:space="preserve"> </v>
      </c>
      <c r="Y251" s="2" t="str">
        <f t="shared" si="103"/>
        <v>From planets to constellations, from moonflower to evening primrose, from bats to owls to anacondas, some parts of the natural world come alive-or only appear-at night. Become more familiar with the natural night world.</v>
      </c>
    </row>
    <row r="252" spans="2:25" x14ac:dyDescent="0.2">
      <c r="B252" s="127"/>
      <c r="C252" s="217" t="s">
        <v>720</v>
      </c>
      <c r="D252" s="9"/>
      <c r="E252" s="9"/>
      <c r="F252" s="9"/>
      <c r="G252" s="9"/>
      <c r="H252" s="9"/>
      <c r="I252" s="9"/>
      <c r="J252" s="9"/>
      <c r="K252" s="9"/>
      <c r="L252" s="9"/>
      <c r="M252" s="9"/>
      <c r="N252" s="9"/>
      <c r="O252" s="9"/>
      <c r="P252" s="9"/>
      <c r="Q252" s="9"/>
      <c r="R252" s="9"/>
      <c r="S252" s="9"/>
      <c r="T252" s="9"/>
      <c r="U252" s="9"/>
      <c r="V252" s="9"/>
      <c r="W252" s="9"/>
      <c r="Y252" s="2" t="str">
        <f t="shared" si="103"/>
        <v>Examine the night sky. Take this chance to learn more about an astronomy topic that interests you. You might make a drawing of the Big Dipper and North Star twice in on evening three hours apart as Cadettes in 1963 did to earn their Star badge. Or you could look through a telescope at three or more heavenly objects, such as a star cluster, a galaxy, or a moon, as girls did to earn their Aerospace badge in 1980.</v>
      </c>
    </row>
    <row r="253" spans="2:25" x14ac:dyDescent="0.2">
      <c r="B253" s="127"/>
      <c r="C253" s="217" t="s">
        <v>721</v>
      </c>
      <c r="D253" s="9"/>
      <c r="E253" s="9"/>
      <c r="F253" s="9"/>
      <c r="G253" s="9"/>
      <c r="H253" s="9"/>
      <c r="I253" s="9"/>
      <c r="J253" s="9"/>
      <c r="K253" s="9"/>
      <c r="L253" s="9"/>
      <c r="M253" s="9"/>
      <c r="N253" s="9"/>
      <c r="O253" s="9"/>
      <c r="P253" s="9"/>
      <c r="Q253" s="9"/>
      <c r="R253" s="9"/>
      <c r="S253" s="9"/>
      <c r="T253" s="9"/>
      <c r="U253" s="9"/>
      <c r="V253" s="9"/>
      <c r="W253" s="9"/>
      <c r="Y253" s="2" t="str">
        <f t="shared" si="103"/>
        <v>Create a nocturnal animal. How do cats see in the dark? How do bats navigate? Design your own super-night-sense animal, combining aspects of real animals and your own ideas. Share it as a sketch, sculpture, or collage.</v>
      </c>
    </row>
    <row r="254" spans="2:25" x14ac:dyDescent="0.2">
      <c r="B254" s="127"/>
      <c r="C254" s="217" t="s">
        <v>722</v>
      </c>
      <c r="D254" s="9"/>
      <c r="E254" s="9"/>
      <c r="F254" s="9"/>
      <c r="G254" s="9"/>
      <c r="H254" s="9"/>
      <c r="I254" s="9"/>
      <c r="J254" s="9"/>
      <c r="K254" s="9"/>
      <c r="L254" s="9"/>
      <c r="M254" s="9"/>
      <c r="N254" s="9"/>
      <c r="O254" s="9"/>
      <c r="P254" s="9"/>
      <c r="Q254" s="9"/>
      <c r="R254" s="9"/>
      <c r="S254" s="9"/>
      <c r="T254" s="9"/>
      <c r="U254" s="9"/>
      <c r="V254" s="9"/>
      <c r="W254" s="9"/>
      <c r="Y254" s="2" t="str">
        <f t="shared" si="103"/>
        <v>Sketch a landscape plan for your own "midnight garden." These gardens are full of night-blooming flowers and flowers that simmer in moonlight. For inspiration, try to see at least one such flower in the dark. A nursery is a good place to start!</v>
      </c>
    </row>
    <row r="255" spans="2:25" x14ac:dyDescent="0.2">
      <c r="B255" s="2">
        <v>5</v>
      </c>
      <c r="C255" s="373" t="s">
        <v>723</v>
      </c>
      <c r="D255" s="126" t="str">
        <f>IF(COUNTIF(D252:D254,"A")&gt;=1,"C",IF(COUNTIF(D252:D254,"A")&gt;0,"P"," "))</f>
        <v xml:space="preserve"> </v>
      </c>
      <c r="E255" s="126" t="str">
        <f t="shared" ref="E255:R255" si="130">IF(COUNTIF(E252:E254,"A")&gt;=1,"C",IF(COUNTIF(E252:E254,"A")&gt;0,"P"," "))</f>
        <v xml:space="preserve"> </v>
      </c>
      <c r="F255" s="126" t="str">
        <f t="shared" si="130"/>
        <v xml:space="preserve"> </v>
      </c>
      <c r="G255" s="126" t="str">
        <f t="shared" si="130"/>
        <v xml:space="preserve"> </v>
      </c>
      <c r="H255" s="126" t="str">
        <f t="shared" si="130"/>
        <v xml:space="preserve"> </v>
      </c>
      <c r="I255" s="126" t="str">
        <f t="shared" si="130"/>
        <v xml:space="preserve"> </v>
      </c>
      <c r="J255" s="126" t="str">
        <f t="shared" si="130"/>
        <v xml:space="preserve"> </v>
      </c>
      <c r="K255" s="126" t="str">
        <f t="shared" si="130"/>
        <v xml:space="preserve"> </v>
      </c>
      <c r="L255" s="126" t="str">
        <f t="shared" si="130"/>
        <v xml:space="preserve"> </v>
      </c>
      <c r="M255" s="126" t="str">
        <f t="shared" si="130"/>
        <v xml:space="preserve"> </v>
      </c>
      <c r="N255" s="126" t="str">
        <f t="shared" si="130"/>
        <v xml:space="preserve"> </v>
      </c>
      <c r="O255" s="126" t="str">
        <f t="shared" si="130"/>
        <v xml:space="preserve"> </v>
      </c>
      <c r="P255" s="126" t="str">
        <f t="shared" si="130"/>
        <v xml:space="preserve"> </v>
      </c>
      <c r="Q255" s="126" t="str">
        <f t="shared" si="130"/>
        <v xml:space="preserve"> </v>
      </c>
      <c r="R255" s="126" t="str">
        <f t="shared" si="130"/>
        <v xml:space="preserve"> </v>
      </c>
      <c r="S255" s="126" t="str">
        <f t="shared" ref="S255:W255" si="131">IF(COUNTIF(S252:S254,"A")&gt;=1,"C",IF(COUNTIF(S252:S254,"A")&gt;0,"P"," "))</f>
        <v xml:space="preserve"> </v>
      </c>
      <c r="T255" s="126" t="str">
        <f t="shared" si="131"/>
        <v xml:space="preserve"> </v>
      </c>
      <c r="U255" s="126" t="str">
        <f t="shared" si="131"/>
        <v xml:space="preserve"> </v>
      </c>
      <c r="V255" s="126" t="str">
        <f t="shared" si="131"/>
        <v xml:space="preserve"> </v>
      </c>
      <c r="W255" s="126" t="str">
        <f t="shared" si="131"/>
        <v xml:space="preserve"> </v>
      </c>
      <c r="Y255" s="2" t="str">
        <f t="shared" si="103"/>
        <v>Get to know even more about those wee hours by ramping up a nighttime or slumber party with one of these activities. (Even if it's your family in sleeping bags in the living room, it can still be an adventure!)</v>
      </c>
    </row>
    <row r="256" spans="2:25" x14ac:dyDescent="0.2">
      <c r="B256" s="127"/>
      <c r="C256" s="217" t="s">
        <v>724</v>
      </c>
      <c r="D256" s="9"/>
      <c r="E256" s="9"/>
      <c r="F256" s="9"/>
      <c r="G256" s="9"/>
      <c r="H256" s="9"/>
      <c r="I256" s="9"/>
      <c r="J256" s="9"/>
      <c r="K256" s="9"/>
      <c r="L256" s="9"/>
      <c r="M256" s="9"/>
      <c r="N256" s="9"/>
      <c r="O256" s="9"/>
      <c r="P256" s="9"/>
      <c r="Q256" s="9"/>
      <c r="R256" s="9"/>
      <c r="S256" s="9"/>
      <c r="T256" s="9"/>
      <c r="U256" s="9"/>
      <c r="V256" s="9"/>
      <c r="W256" s="9"/>
      <c r="Y256" s="2" t="str">
        <f t="shared" si="103"/>
        <v>A "night" activity for younger Girl Scouts. You might make a planet or Star Finder (find instructions on the NASA website), paint glow-in-the-dark T-shirts or create constellations from star stickers. Make fun snacks to share (star-shaped cookies?).
FOR MORE FUN: Ask older girls to stay later and watch space-themed movies.</v>
      </c>
    </row>
    <row r="257" spans="2:25" x14ac:dyDescent="0.2">
      <c r="B257" s="127"/>
      <c r="C257" s="217" t="s">
        <v>725</v>
      </c>
      <c r="D257" s="9"/>
      <c r="E257" s="9"/>
      <c r="F257" s="9"/>
      <c r="G257" s="9"/>
      <c r="H257" s="9"/>
      <c r="I257" s="9"/>
      <c r="J257" s="9"/>
      <c r="K257" s="9"/>
      <c r="L257" s="9"/>
      <c r="M257" s="9"/>
      <c r="N257" s="9"/>
      <c r="O257" s="9"/>
      <c r="P257" s="9"/>
      <c r="Q257" s="9"/>
      <c r="R257" s="9"/>
      <c r="S257" s="9"/>
      <c r="T257" s="9"/>
      <c r="U257" s="9"/>
      <c r="V257" s="9"/>
      <c r="W257" s="9"/>
      <c r="Y257" s="2" t="str">
        <f t="shared" si="103"/>
        <v xml:space="preserve">A "Power Down!" night. Pretend you live before electricity. Spend at least three hours with your family using no lights, television, or other electronics. Figure out how to light and heat your house, cook food, and entertain yourselves.
FOR MORE FUN: Give the night a theme-pretend you're living during pioneer days or the Renaissance. </v>
      </c>
    </row>
    <row r="258" spans="2:25" x14ac:dyDescent="0.2">
      <c r="B258" s="127"/>
      <c r="C258" s="217" t="s">
        <v>726</v>
      </c>
      <c r="D258" s="9"/>
      <c r="E258" s="9"/>
      <c r="F258" s="9"/>
      <c r="G258" s="9"/>
      <c r="H258" s="9"/>
      <c r="I258" s="9"/>
      <c r="J258" s="9"/>
      <c r="K258" s="9"/>
      <c r="L258" s="9"/>
      <c r="M258" s="9"/>
      <c r="N258" s="9"/>
      <c r="O258" s="9"/>
      <c r="P258" s="9"/>
      <c r="Q258" s="9"/>
      <c r="R258" s="9"/>
      <c r="S258" s="9"/>
      <c r="T258" s="9"/>
      <c r="U258" s="9"/>
      <c r="V258" s="9"/>
      <c r="W258" s="9"/>
      <c r="Y258" s="2" t="str">
        <f t="shared" si="103"/>
        <v>A nighttime legend. For centuries, storytellers invented legends about the night, like how constellations came to live in the sky. Find one of these stories to tell friends and family-or find your own constellation and tell how yours came to be.</v>
      </c>
    </row>
    <row r="259" spans="2:25" ht="1.5" customHeight="1" thickBot="1" x14ac:dyDescent="0.25">
      <c r="D259" s="126" t="str">
        <f>IF(COUNTIF(D256:D258,"A")&gt;=1,"C",IF(COUNTIF(D256:D258,"A")&gt;0,"P"," "))</f>
        <v xml:space="preserve"> </v>
      </c>
      <c r="E259" s="126" t="str">
        <f t="shared" ref="E259:R259" si="132">IF(COUNTIF(E256:E258,"A")&gt;=1,"C",IF(COUNTIF(E256:E258,"A")&gt;0,"P"," "))</f>
        <v xml:space="preserve"> </v>
      </c>
      <c r="F259" s="126" t="str">
        <f t="shared" si="132"/>
        <v xml:space="preserve"> </v>
      </c>
      <c r="G259" s="126" t="str">
        <f t="shared" si="132"/>
        <v xml:space="preserve"> </v>
      </c>
      <c r="H259" s="126" t="str">
        <f t="shared" si="132"/>
        <v xml:space="preserve"> </v>
      </c>
      <c r="I259" s="126" t="str">
        <f t="shared" si="132"/>
        <v xml:space="preserve"> </v>
      </c>
      <c r="J259" s="126" t="str">
        <f t="shared" si="132"/>
        <v xml:space="preserve"> </v>
      </c>
      <c r="K259" s="126" t="str">
        <f t="shared" si="132"/>
        <v xml:space="preserve"> </v>
      </c>
      <c r="L259" s="126" t="str">
        <f t="shared" si="132"/>
        <v xml:space="preserve"> </v>
      </c>
      <c r="M259" s="126" t="str">
        <f t="shared" si="132"/>
        <v xml:space="preserve"> </v>
      </c>
      <c r="N259" s="126" t="str">
        <f t="shared" si="132"/>
        <v xml:space="preserve"> </v>
      </c>
      <c r="O259" s="126" t="str">
        <f t="shared" si="132"/>
        <v xml:space="preserve"> </v>
      </c>
      <c r="P259" s="126" t="str">
        <f t="shared" si="132"/>
        <v xml:space="preserve"> </v>
      </c>
      <c r="Q259" s="126" t="str">
        <f t="shared" si="132"/>
        <v xml:space="preserve"> </v>
      </c>
      <c r="R259" s="126" t="str">
        <f t="shared" si="132"/>
        <v xml:space="preserve"> </v>
      </c>
      <c r="S259" s="126" t="str">
        <f t="shared" ref="S259:W259" si="133">IF(COUNTIF(S256:S258,"A")&gt;=1,"C",IF(COUNTIF(S256:S258,"A")&gt;0,"P"," "))</f>
        <v xml:space="preserve"> </v>
      </c>
      <c r="T259" s="126" t="str">
        <f t="shared" si="133"/>
        <v xml:space="preserve"> </v>
      </c>
      <c r="U259" s="126" t="str">
        <f t="shared" si="133"/>
        <v xml:space="preserve"> </v>
      </c>
      <c r="V259" s="126" t="str">
        <f t="shared" si="133"/>
        <v xml:space="preserve"> </v>
      </c>
      <c r="W259" s="126" t="str">
        <f t="shared" si="133"/>
        <v xml:space="preserve"> </v>
      </c>
      <c r="Y259" s="2" t="str">
        <f t="shared" si="103"/>
        <v/>
      </c>
    </row>
    <row r="260" spans="2:25" ht="13.5" thickBot="1" x14ac:dyDescent="0.25">
      <c r="C260" s="73" t="s">
        <v>30</v>
      </c>
      <c r="D260" s="94" t="str">
        <f>IF(COUNTIF(D243:D259,"C")&gt;4,"C",IF(COUNTIF(D243:D259,"C")&gt;0,"P"," "))</f>
        <v xml:space="preserve"> </v>
      </c>
      <c r="E260" s="94" t="str">
        <f t="shared" ref="E260:R260" si="134">IF(COUNTIF(E243:E259,"C")&gt;4,"C",IF(COUNTIF(E243:E259,"C")&gt;0,"P"," "))</f>
        <v xml:space="preserve"> </v>
      </c>
      <c r="F260" s="94" t="str">
        <f t="shared" si="134"/>
        <v xml:space="preserve"> </v>
      </c>
      <c r="G260" s="94" t="str">
        <f t="shared" si="134"/>
        <v xml:space="preserve"> </v>
      </c>
      <c r="H260" s="94" t="str">
        <f t="shared" si="134"/>
        <v xml:space="preserve"> </v>
      </c>
      <c r="I260" s="94" t="str">
        <f t="shared" si="134"/>
        <v xml:space="preserve"> </v>
      </c>
      <c r="J260" s="94" t="str">
        <f t="shared" si="134"/>
        <v xml:space="preserve"> </v>
      </c>
      <c r="K260" s="94" t="str">
        <f t="shared" si="134"/>
        <v xml:space="preserve"> </v>
      </c>
      <c r="L260" s="94" t="str">
        <f t="shared" si="134"/>
        <v xml:space="preserve"> </v>
      </c>
      <c r="M260" s="94" t="str">
        <f t="shared" si="134"/>
        <v xml:space="preserve"> </v>
      </c>
      <c r="N260" s="94" t="str">
        <f t="shared" si="134"/>
        <v xml:space="preserve"> </v>
      </c>
      <c r="O260" s="94" t="str">
        <f t="shared" si="134"/>
        <v xml:space="preserve"> </v>
      </c>
      <c r="P260" s="94" t="str">
        <f t="shared" si="134"/>
        <v xml:space="preserve"> </v>
      </c>
      <c r="Q260" s="94" t="str">
        <f t="shared" si="134"/>
        <v xml:space="preserve"> </v>
      </c>
      <c r="R260" s="94" t="str">
        <f t="shared" si="134"/>
        <v xml:space="preserve"> </v>
      </c>
      <c r="S260" s="94" t="str">
        <f t="shared" ref="S260:W260" si="135">IF(COUNTIF(S243:S259,"C")&gt;4,"C",IF(COUNTIF(S243:S259,"C")&gt;0,"P"," "))</f>
        <v xml:space="preserve"> </v>
      </c>
      <c r="T260" s="94" t="str">
        <f t="shared" si="135"/>
        <v xml:space="preserve"> </v>
      </c>
      <c r="U260" s="94" t="str">
        <f t="shared" si="135"/>
        <v xml:space="preserve"> </v>
      </c>
      <c r="V260" s="94" t="str">
        <f t="shared" si="135"/>
        <v xml:space="preserve"> </v>
      </c>
      <c r="W260" s="94" t="str">
        <f t="shared" si="135"/>
        <v xml:space="preserve"> </v>
      </c>
      <c r="Y260" s="2" t="str">
        <f t="shared" si="103"/>
        <v/>
      </c>
    </row>
    <row r="261" spans="2:25" ht="15" x14ac:dyDescent="0.25">
      <c r="B261" s="124" t="s">
        <v>261</v>
      </c>
      <c r="Y261" s="2" t="str">
        <f t="shared" si="103"/>
        <v/>
      </c>
    </row>
    <row r="262" spans="2:25" x14ac:dyDescent="0.2">
      <c r="B262" s="2">
        <v>1</v>
      </c>
      <c r="C262" s="389" t="s">
        <v>415</v>
      </c>
      <c r="Y262" s="2" t="str">
        <f t="shared" si="103"/>
        <v>Explore the connection between humans and animals. The lives of humans and other animals have been linked for thousands of years-and the connection keeps getting stronger!</v>
      </c>
    </row>
    <row r="263" spans="2:25" x14ac:dyDescent="0.2">
      <c r="B263" s="125"/>
      <c r="C263" s="217" t="s">
        <v>727</v>
      </c>
      <c r="D263" s="9"/>
      <c r="E263" s="9"/>
      <c r="F263" s="9"/>
      <c r="G263" s="9"/>
      <c r="H263" s="9"/>
      <c r="I263" s="9"/>
      <c r="J263" s="9"/>
      <c r="K263" s="9"/>
      <c r="L263" s="9"/>
      <c r="M263" s="9"/>
      <c r="N263" s="9"/>
      <c r="O263" s="9"/>
      <c r="P263" s="9"/>
      <c r="Q263" s="9"/>
      <c r="R263" s="9"/>
      <c r="S263" s="9"/>
      <c r="T263" s="9"/>
      <c r="U263" s="9"/>
      <c r="V263" s="9"/>
      <c r="W263" s="9"/>
      <c r="Y263" s="2" t="str">
        <f t="shared" si="103"/>
        <v>Find out how views of animals have changed over the centuries. People used to think animals had no feelings, and they didn't always let cats and dogs sleep on their beds! Find 10 examples of how and why the human-animal connection has changed over time, then share what you've learned with friends, classmates, or a group of younger girls.</v>
      </c>
    </row>
    <row r="264" spans="2:25" x14ac:dyDescent="0.2">
      <c r="B264" s="125"/>
      <c r="C264" s="217" t="s">
        <v>728</v>
      </c>
      <c r="D264" s="9"/>
      <c r="E264" s="9"/>
      <c r="F264" s="9"/>
      <c r="G264" s="9"/>
      <c r="H264" s="9"/>
      <c r="I264" s="9"/>
      <c r="J264" s="9"/>
      <c r="K264" s="9"/>
      <c r="L264" s="9"/>
      <c r="M264" s="9"/>
      <c r="N264" s="9"/>
      <c r="O264" s="9"/>
      <c r="P264" s="9"/>
      <c r="Q264" s="9"/>
      <c r="R264" s="9"/>
      <c r="S264" s="9"/>
      <c r="T264" s="9"/>
      <c r="U264" s="9"/>
      <c r="V264" s="9"/>
      <c r="W264" s="9"/>
      <c r="Y264" s="2" t="str">
        <f t="shared" ref="Y264:Y327" si="136">GetComments(C264)</f>
        <v>Watch a documentary series on the human-animal connection. Then host a screening party about it. Come up with five topics or questions to discuss. For instance: How are certain animals, such as dogs and cows, viewed and treated in different parts of the world? Why?</v>
      </c>
    </row>
    <row r="265" spans="2:25" x14ac:dyDescent="0.2">
      <c r="B265" s="125"/>
      <c r="C265" s="217" t="s">
        <v>729</v>
      </c>
      <c r="D265" s="9"/>
      <c r="E265" s="9"/>
      <c r="F265" s="9"/>
      <c r="G265" s="9"/>
      <c r="H265" s="9"/>
      <c r="I265" s="9"/>
      <c r="J265" s="9"/>
      <c r="K265" s="9"/>
      <c r="L265" s="9"/>
      <c r="M265" s="9"/>
      <c r="N265" s="9"/>
      <c r="O265" s="9"/>
      <c r="P265" s="9"/>
      <c r="Q265" s="9"/>
      <c r="R265" s="9"/>
      <c r="S265" s="9"/>
      <c r="T265" s="9"/>
      <c r="U265" s="9"/>
      <c r="V265" s="9"/>
      <c r="W265" s="9"/>
      <c r="Y265" s="2" t="str">
        <f t="shared" si="136"/>
        <v>Show how animals helped at key points in history. Where would humans be if we hadn't began to use oxen to plow fields? What would have happened in 1776 if Paul Rever hadn't been able to ride his horse? Pinpoint five moments when animals took a role in human history, then share one-or all-in a skit or video show for friends and family.</v>
      </c>
    </row>
    <row r="266" spans="2:25" x14ac:dyDescent="0.2">
      <c r="B266" s="2">
        <v>2</v>
      </c>
      <c r="C266" s="393" t="s">
        <v>730</v>
      </c>
      <c r="D266" s="126" t="str">
        <f>IF(COUNTIF(D263:D265,"A")&gt;=1,"C",IF(COUNTIF(D263:D265,"A")&gt;0,"P"," "))</f>
        <v xml:space="preserve"> </v>
      </c>
      <c r="E266" s="126" t="str">
        <f t="shared" ref="E266:R266" si="137">IF(COUNTIF(E263:E265,"A")&gt;=1,"C",IF(COUNTIF(E263:E265,"A")&gt;0,"P"," "))</f>
        <v xml:space="preserve"> </v>
      </c>
      <c r="F266" s="126" t="str">
        <f t="shared" si="137"/>
        <v xml:space="preserve"> </v>
      </c>
      <c r="G266" s="126" t="str">
        <f t="shared" si="137"/>
        <v xml:space="preserve"> </v>
      </c>
      <c r="H266" s="126" t="str">
        <f t="shared" si="137"/>
        <v xml:space="preserve"> </v>
      </c>
      <c r="I266" s="126" t="str">
        <f t="shared" si="137"/>
        <v xml:space="preserve"> </v>
      </c>
      <c r="J266" s="126" t="str">
        <f t="shared" si="137"/>
        <v xml:space="preserve"> </v>
      </c>
      <c r="K266" s="126" t="str">
        <f t="shared" si="137"/>
        <v xml:space="preserve"> </v>
      </c>
      <c r="L266" s="126" t="str">
        <f t="shared" si="137"/>
        <v xml:space="preserve"> </v>
      </c>
      <c r="M266" s="126" t="str">
        <f t="shared" si="137"/>
        <v xml:space="preserve"> </v>
      </c>
      <c r="N266" s="126" t="str">
        <f t="shared" si="137"/>
        <v xml:space="preserve"> </v>
      </c>
      <c r="O266" s="126" t="str">
        <f t="shared" si="137"/>
        <v xml:space="preserve"> </v>
      </c>
      <c r="P266" s="126" t="str">
        <f t="shared" si="137"/>
        <v xml:space="preserve"> </v>
      </c>
      <c r="Q266" s="126" t="str">
        <f t="shared" si="137"/>
        <v xml:space="preserve"> </v>
      </c>
      <c r="R266" s="126" t="str">
        <f t="shared" si="137"/>
        <v xml:space="preserve"> </v>
      </c>
      <c r="S266" s="126" t="str">
        <f t="shared" ref="S266:W266" si="138">IF(COUNTIF(S263:S265,"A")&gt;=1,"C",IF(COUNTIF(S263:S265,"A")&gt;0,"P"," "))</f>
        <v xml:space="preserve"> </v>
      </c>
      <c r="T266" s="126" t="str">
        <f t="shared" si="138"/>
        <v xml:space="preserve"> </v>
      </c>
      <c r="U266" s="126" t="str">
        <f t="shared" si="138"/>
        <v xml:space="preserve"> </v>
      </c>
      <c r="V266" s="126" t="str">
        <f t="shared" si="138"/>
        <v xml:space="preserve"> </v>
      </c>
      <c r="W266" s="126" t="str">
        <f t="shared" si="138"/>
        <v xml:space="preserve"> </v>
      </c>
      <c r="Y266" s="2" t="str">
        <f t="shared" si="136"/>
        <v>Find out how animals help keep people safe. If you're ever in danger, an animal may truly be your best friend. Fire departments still use canine units to find fire victims. Police work with dogs (and sometimes pigs and ferrets) to detect drugs, bombs, and unexploded mines. And in disasters such as earthquakes, tornadoes, floods, or explosions, animals often help find survivors.</v>
      </c>
    </row>
    <row r="267" spans="2:25" x14ac:dyDescent="0.2">
      <c r="B267" s="127"/>
      <c r="C267" s="217" t="s">
        <v>731</v>
      </c>
      <c r="D267" s="9"/>
      <c r="E267" s="9"/>
      <c r="F267" s="9"/>
      <c r="G267" s="9"/>
      <c r="H267" s="9"/>
      <c r="I267" s="9"/>
      <c r="J267" s="9"/>
      <c r="K267" s="9"/>
      <c r="L267" s="9"/>
      <c r="M267" s="9"/>
      <c r="N267" s="9"/>
      <c r="O267" s="9"/>
      <c r="P267" s="9"/>
      <c r="Q267" s="9"/>
      <c r="R267" s="9"/>
      <c r="S267" s="9"/>
      <c r="T267" s="9"/>
      <c r="U267" s="9"/>
      <c r="V267" s="9"/>
      <c r="W267" s="9"/>
      <c r="Y267" s="2" t="str">
        <f t="shared" si="136"/>
        <v>Check out a safety team that uses animals. You might visit a fire department, police department, or search-and-rescue team. How do the animals help them? What special skills do people need to work with these animals?</v>
      </c>
    </row>
    <row r="268" spans="2:25" x14ac:dyDescent="0.2">
      <c r="B268" s="127"/>
      <c r="C268" s="217" t="s">
        <v>732</v>
      </c>
      <c r="D268" s="9"/>
      <c r="E268" s="9"/>
      <c r="F268" s="9"/>
      <c r="G268" s="9"/>
      <c r="H268" s="9"/>
      <c r="I268" s="9"/>
      <c r="J268" s="9"/>
      <c r="K268" s="9"/>
      <c r="L268" s="9"/>
      <c r="M268" s="9"/>
      <c r="N268" s="9"/>
      <c r="O268" s="9"/>
      <c r="P268" s="9"/>
      <c r="Q268" s="9"/>
      <c r="R268" s="9"/>
      <c r="S268" s="9"/>
      <c r="T268" s="9"/>
      <c r="U268" s="9"/>
      <c r="V268" s="9"/>
      <c r="W268" s="9"/>
      <c r="Y268" s="2" t="str">
        <f t="shared" si="136"/>
        <v>Talk to a trainer. Find someone who trains animals to work with firefighters, police officers, or search-and-rescue teams. Which animals are best for this kind of work? How are they trained? What kind of educational background would you need for this career?</v>
      </c>
    </row>
    <row r="269" spans="2:25" x14ac:dyDescent="0.2">
      <c r="B269" s="127"/>
      <c r="C269" s="217" t="s">
        <v>733</v>
      </c>
      <c r="D269" s="9"/>
      <c r="E269" s="9"/>
      <c r="F269" s="9"/>
      <c r="G269" s="9"/>
      <c r="H269" s="9"/>
      <c r="I269" s="9"/>
      <c r="J269" s="9"/>
      <c r="K269" s="9"/>
      <c r="L269" s="9"/>
      <c r="M269" s="9"/>
      <c r="N269" s="9"/>
      <c r="O269" s="9"/>
      <c r="P269" s="9"/>
      <c r="Q269" s="9"/>
      <c r="R269" s="9"/>
      <c r="S269" s="9"/>
      <c r="T269" s="9"/>
      <c r="U269" s="9"/>
      <c r="V269" s="9"/>
      <c r="W269" s="9"/>
      <c r="Y269" s="2" t="str">
        <f t="shared" si="136"/>
        <v>Read stories about animal heroes. Even animals that haven't been trained to save people often rise to the occasion. Cats have alerted sleeping families to house fires. Dogs have carried out of collapsing buildings. Find five animal-hero stories and share them with others.
FOR MORE FUN: Find out if there are any animal heroes in your own community.</v>
      </c>
    </row>
    <row r="270" spans="2:25" x14ac:dyDescent="0.2">
      <c r="B270" s="2">
        <v>3</v>
      </c>
      <c r="C270" s="373" t="s">
        <v>734</v>
      </c>
      <c r="D270" s="126" t="str">
        <f>IF(COUNTIF(D267:D269,"A")&gt;=1,"C",IF(COUNTIF(D267:D269,"A")&gt;0,"P"," "))</f>
        <v xml:space="preserve"> </v>
      </c>
      <c r="E270" s="126" t="str">
        <f t="shared" ref="E270:R270" si="139">IF(COUNTIF(E267:E269,"A")&gt;=1,"C",IF(COUNTIF(E267:E269,"A")&gt;0,"P"," "))</f>
        <v xml:space="preserve"> </v>
      </c>
      <c r="F270" s="126" t="str">
        <f t="shared" si="139"/>
        <v xml:space="preserve"> </v>
      </c>
      <c r="G270" s="126" t="str">
        <f t="shared" si="139"/>
        <v xml:space="preserve"> </v>
      </c>
      <c r="H270" s="126" t="str">
        <f t="shared" si="139"/>
        <v xml:space="preserve"> </v>
      </c>
      <c r="I270" s="126" t="str">
        <f t="shared" si="139"/>
        <v xml:space="preserve"> </v>
      </c>
      <c r="J270" s="126" t="str">
        <f t="shared" si="139"/>
        <v xml:space="preserve"> </v>
      </c>
      <c r="K270" s="126" t="str">
        <f t="shared" si="139"/>
        <v xml:space="preserve"> </v>
      </c>
      <c r="L270" s="126" t="str">
        <f t="shared" si="139"/>
        <v xml:space="preserve"> </v>
      </c>
      <c r="M270" s="126" t="str">
        <f t="shared" si="139"/>
        <v xml:space="preserve"> </v>
      </c>
      <c r="N270" s="126" t="str">
        <f t="shared" si="139"/>
        <v xml:space="preserve"> </v>
      </c>
      <c r="O270" s="126" t="str">
        <f t="shared" si="139"/>
        <v xml:space="preserve"> </v>
      </c>
      <c r="P270" s="126" t="str">
        <f t="shared" si="139"/>
        <v xml:space="preserve"> </v>
      </c>
      <c r="Q270" s="126" t="str">
        <f t="shared" si="139"/>
        <v xml:space="preserve"> </v>
      </c>
      <c r="R270" s="126" t="str">
        <f t="shared" si="139"/>
        <v xml:space="preserve"> </v>
      </c>
      <c r="S270" s="126" t="str">
        <f t="shared" ref="S270:W270" si="140">IF(COUNTIF(S267:S269,"A")&gt;=1,"C",IF(COUNTIF(S267:S269,"A")&gt;0,"P"," "))</f>
        <v xml:space="preserve"> </v>
      </c>
      <c r="T270" s="126" t="str">
        <f t="shared" si="140"/>
        <v xml:space="preserve"> </v>
      </c>
      <c r="U270" s="126" t="str">
        <f t="shared" si="140"/>
        <v xml:space="preserve"> </v>
      </c>
      <c r="V270" s="126" t="str">
        <f t="shared" si="140"/>
        <v xml:space="preserve"> </v>
      </c>
      <c r="W270" s="126" t="str">
        <f t="shared" si="140"/>
        <v xml:space="preserve"> </v>
      </c>
      <c r="Y270" s="2" t="str">
        <f t="shared" si="136"/>
        <v>Know how animals help people emotionally. Studies show that just being around an animal can reduce stress, lower blood pressure, and make people feel happier. Find out more about the mood-boosting effect of animals!</v>
      </c>
    </row>
    <row r="271" spans="2:25" x14ac:dyDescent="0.2">
      <c r="B271" s="127"/>
      <c r="C271" s="217" t="s">
        <v>735</v>
      </c>
      <c r="D271" s="9"/>
      <c r="E271" s="9"/>
      <c r="F271" s="9"/>
      <c r="G271" s="9"/>
      <c r="H271" s="9"/>
      <c r="I271" s="9"/>
      <c r="J271" s="9"/>
      <c r="K271" s="9"/>
      <c r="L271" s="9"/>
      <c r="M271" s="9"/>
      <c r="N271" s="9"/>
      <c r="O271" s="9"/>
      <c r="P271" s="9"/>
      <c r="Q271" s="9"/>
      <c r="R271" s="9"/>
      <c r="S271" s="9"/>
      <c r="T271" s="9"/>
      <c r="U271" s="9"/>
      <c r="V271" s="9"/>
      <c r="W271" s="9"/>
      <c r="Y271" s="2" t="str">
        <f t="shared" si="136"/>
        <v>Talk to a vet or psychologist. Find out how caring for a pet affects people's emotional and mental health, and read some of the research being done in this area. How are the studies created? How can someone put the findings to use in her own life?</v>
      </c>
    </row>
    <row r="272" spans="2:25" x14ac:dyDescent="0.2">
      <c r="B272" s="127"/>
      <c r="C272" s="217" t="s">
        <v>736</v>
      </c>
      <c r="D272" s="9"/>
      <c r="E272" s="9"/>
      <c r="F272" s="9"/>
      <c r="G272" s="9"/>
      <c r="H272" s="9"/>
      <c r="I272" s="9"/>
      <c r="J272" s="9"/>
      <c r="K272" s="9"/>
      <c r="L272" s="9"/>
      <c r="M272" s="9"/>
      <c r="N272" s="9"/>
      <c r="O272" s="9"/>
      <c r="P272" s="9"/>
      <c r="Q272" s="9"/>
      <c r="R272" s="9"/>
      <c r="S272" s="9"/>
      <c r="T272" s="9"/>
      <c r="U272" s="9"/>
      <c r="V272" s="9"/>
      <c r="W272" s="9"/>
      <c r="Y272" s="2" t="str">
        <f t="shared" si="136"/>
        <v>Visit an organization that uses animals to help people emotionally. For example, special horse-riding programs help people with autism or post-traumatic stress disorder. Other organizations take pets to senior centers, rehab facilities, or hospitals. Find out about the studies that were used to create these programs, how the animals are trained, and what volunteers have to know before working with the animals.</v>
      </c>
    </row>
    <row r="273" spans="2:25" x14ac:dyDescent="0.2">
      <c r="B273" s="127"/>
      <c r="C273" s="217" t="s">
        <v>737</v>
      </c>
      <c r="D273" s="9"/>
      <c r="E273" s="9"/>
      <c r="F273" s="9"/>
      <c r="G273" s="9"/>
      <c r="H273" s="9"/>
      <c r="I273" s="9"/>
      <c r="J273" s="9"/>
      <c r="K273" s="9"/>
      <c r="L273" s="9"/>
      <c r="M273" s="9"/>
      <c r="N273" s="9"/>
      <c r="O273" s="9"/>
      <c r="P273" s="9"/>
      <c r="Q273" s="9"/>
      <c r="R273" s="9"/>
      <c r="S273" s="9"/>
      <c r="T273" s="9"/>
      <c r="U273" s="9"/>
      <c r="V273" s="9"/>
      <c r="W273" s="9"/>
      <c r="Y273" s="2" t="str">
        <f t="shared" si="136"/>
        <v>Interview at least five pet owners. Ask how their pet helps them feel better, and capture their stories in writing, audio, or video. If you want to share their stories on a blog or in a short film, get their permission first.</v>
      </c>
    </row>
    <row r="274" spans="2:25" x14ac:dyDescent="0.2">
      <c r="B274" s="2">
        <v>4</v>
      </c>
      <c r="C274" s="373" t="s">
        <v>738</v>
      </c>
      <c r="D274" s="126" t="str">
        <f>IF(COUNTIF(D271:D273,"A")&gt;=1,"C",IF(COUNTIF(D271:D273,"A")&gt;0,"P"," "))</f>
        <v xml:space="preserve"> </v>
      </c>
      <c r="E274" s="126" t="str">
        <f t="shared" ref="E274:R274" si="141">IF(COUNTIF(E271:E273,"A")&gt;=1,"C",IF(COUNTIF(E271:E273,"A")&gt;0,"P"," "))</f>
        <v xml:space="preserve"> </v>
      </c>
      <c r="F274" s="126" t="str">
        <f t="shared" si="141"/>
        <v xml:space="preserve"> </v>
      </c>
      <c r="G274" s="126" t="str">
        <f t="shared" si="141"/>
        <v xml:space="preserve"> </v>
      </c>
      <c r="H274" s="126" t="str">
        <f t="shared" si="141"/>
        <v xml:space="preserve"> </v>
      </c>
      <c r="I274" s="126" t="str">
        <f t="shared" si="141"/>
        <v xml:space="preserve"> </v>
      </c>
      <c r="J274" s="126" t="str">
        <f t="shared" si="141"/>
        <v xml:space="preserve"> </v>
      </c>
      <c r="K274" s="126" t="str">
        <f t="shared" si="141"/>
        <v xml:space="preserve"> </v>
      </c>
      <c r="L274" s="126" t="str">
        <f t="shared" si="141"/>
        <v xml:space="preserve"> </v>
      </c>
      <c r="M274" s="126" t="str">
        <f t="shared" si="141"/>
        <v xml:space="preserve"> </v>
      </c>
      <c r="N274" s="126" t="str">
        <f t="shared" si="141"/>
        <v xml:space="preserve"> </v>
      </c>
      <c r="O274" s="126" t="str">
        <f t="shared" si="141"/>
        <v xml:space="preserve"> </v>
      </c>
      <c r="P274" s="126" t="str">
        <f t="shared" si="141"/>
        <v xml:space="preserve"> </v>
      </c>
      <c r="Q274" s="126" t="str">
        <f t="shared" si="141"/>
        <v xml:space="preserve"> </v>
      </c>
      <c r="R274" s="126" t="str">
        <f t="shared" si="141"/>
        <v xml:space="preserve"> </v>
      </c>
      <c r="S274" s="126" t="str">
        <f t="shared" ref="S274:W274" si="142">IF(COUNTIF(S271:S273,"A")&gt;=1,"C",IF(COUNTIF(S271:S273,"A")&gt;0,"P"," "))</f>
        <v xml:space="preserve"> </v>
      </c>
      <c r="T274" s="126" t="str">
        <f t="shared" si="142"/>
        <v xml:space="preserve"> </v>
      </c>
      <c r="U274" s="126" t="str">
        <f t="shared" si="142"/>
        <v xml:space="preserve"> </v>
      </c>
      <c r="V274" s="126" t="str">
        <f t="shared" si="142"/>
        <v xml:space="preserve"> </v>
      </c>
      <c r="W274" s="126" t="str">
        <f t="shared" si="142"/>
        <v xml:space="preserve"> </v>
      </c>
      <c r="Y274" s="2" t="str">
        <f t="shared" si="136"/>
        <v>Check out how animals help people with disabilities. Most people know about Seeing Eye dogs, which are trained to help people who are visually impaired live independent lives. Many other animals, including monkeys, parrots, and miniature horses, help people with physical disabilities.</v>
      </c>
    </row>
    <row r="275" spans="2:25" x14ac:dyDescent="0.2">
      <c r="B275" s="127"/>
      <c r="C275" s="217" t="s">
        <v>739</v>
      </c>
      <c r="D275" s="9"/>
      <c r="E275" s="9"/>
      <c r="F275" s="9"/>
      <c r="G275" s="9"/>
      <c r="H275" s="9"/>
      <c r="I275" s="9"/>
      <c r="J275" s="9"/>
      <c r="K275" s="9"/>
      <c r="L275" s="9"/>
      <c r="M275" s="9"/>
      <c r="N275" s="9"/>
      <c r="O275" s="9"/>
      <c r="P275" s="9"/>
      <c r="Q275" s="9"/>
      <c r="R275" s="9"/>
      <c r="S275" s="9"/>
      <c r="T275" s="9"/>
      <c r="U275" s="9"/>
      <c r="V275" s="9"/>
      <c r="W275" s="9"/>
      <c r="Y275" s="2" t="str">
        <f t="shared" si="136"/>
        <v>Talk to someone who trains assistance animals. It could be animals that help people with disabilities or health conditions like visual or hearing impairment, epilepsy, or paralysis. What's involved in training the animal? Why is their animal particularly suited to helping people in a certain way? What kind of preparation is needed to go into this type of career?</v>
      </c>
    </row>
    <row r="276" spans="2:25" x14ac:dyDescent="0.2">
      <c r="B276" s="127"/>
      <c r="C276" s="217" t="s">
        <v>740</v>
      </c>
      <c r="D276" s="9"/>
      <c r="E276" s="9"/>
      <c r="F276" s="9"/>
      <c r="G276" s="9"/>
      <c r="H276" s="9"/>
      <c r="I276" s="9"/>
      <c r="J276" s="9"/>
      <c r="K276" s="9"/>
      <c r="L276" s="9"/>
      <c r="M276" s="9"/>
      <c r="N276" s="9"/>
      <c r="O276" s="9"/>
      <c r="P276" s="9"/>
      <c r="Q276" s="9"/>
      <c r="R276" s="9"/>
      <c r="S276" s="9"/>
      <c r="T276" s="9"/>
      <c r="U276" s="9"/>
      <c r="V276" s="9"/>
      <c r="W276" s="9"/>
      <c r="Y276" s="2" t="str">
        <f t="shared" si="136"/>
        <v>Speak to someone who has an assistance animal. How has it changed their life? How easy or difficult was it to learn how to work with the animal? If you can, meet the animal, too!
FOR MORE FUN: Take video or audio of your interview and share it with other Girl Scouts.</v>
      </c>
    </row>
    <row r="277" spans="2:25" x14ac:dyDescent="0.2">
      <c r="B277" s="127"/>
      <c r="C277" s="217" t="s">
        <v>741</v>
      </c>
      <c r="D277" s="9"/>
      <c r="E277" s="9"/>
      <c r="F277" s="9"/>
      <c r="G277" s="9"/>
      <c r="H277" s="9"/>
      <c r="I277" s="9"/>
      <c r="J277" s="9"/>
      <c r="K277" s="9"/>
      <c r="L277" s="9"/>
      <c r="M277" s="9"/>
      <c r="N277" s="9"/>
      <c r="O277" s="9"/>
      <c r="P277" s="9"/>
      <c r="Q277" s="9"/>
      <c r="R277" s="9"/>
      <c r="S277" s="9"/>
      <c r="T277" s="9"/>
      <c r="U277" s="9"/>
      <c r="V277" s="9"/>
      <c r="W277" s="9"/>
      <c r="Y277" s="2" t="str">
        <f t="shared" si="136"/>
        <v>Research the pros and cons of training assistance animals. As more kinds of animals are being trained to help humans, some people are questioning how and why the animals are selected. Look into different sides of this issue, and share your opinion in writing or artwork.</v>
      </c>
    </row>
    <row r="278" spans="2:25" x14ac:dyDescent="0.2">
      <c r="B278" s="2">
        <v>5</v>
      </c>
      <c r="C278" s="373" t="s">
        <v>742</v>
      </c>
      <c r="D278" s="126" t="str">
        <f>IF(COUNTIF(D275:D277,"A")&gt;=1,"C",IF(COUNTIF(D275:D277,"A")&gt;0,"P"," "))</f>
        <v xml:space="preserve"> </v>
      </c>
      <c r="E278" s="126" t="str">
        <f t="shared" ref="E278:R278" si="143">IF(COUNTIF(E275:E277,"A")&gt;=1,"C",IF(COUNTIF(E275:E277,"A")&gt;0,"P"," "))</f>
        <v xml:space="preserve"> </v>
      </c>
      <c r="F278" s="126" t="str">
        <f t="shared" si="143"/>
        <v xml:space="preserve"> </v>
      </c>
      <c r="G278" s="126" t="str">
        <f t="shared" si="143"/>
        <v xml:space="preserve"> </v>
      </c>
      <c r="H278" s="126" t="str">
        <f t="shared" si="143"/>
        <v xml:space="preserve"> </v>
      </c>
      <c r="I278" s="126" t="str">
        <f t="shared" si="143"/>
        <v xml:space="preserve"> </v>
      </c>
      <c r="J278" s="126" t="str">
        <f t="shared" si="143"/>
        <v xml:space="preserve"> </v>
      </c>
      <c r="K278" s="126" t="str">
        <f t="shared" si="143"/>
        <v xml:space="preserve"> </v>
      </c>
      <c r="L278" s="126" t="str">
        <f t="shared" si="143"/>
        <v xml:space="preserve"> </v>
      </c>
      <c r="M278" s="126" t="str">
        <f t="shared" si="143"/>
        <v xml:space="preserve"> </v>
      </c>
      <c r="N278" s="126" t="str">
        <f t="shared" si="143"/>
        <v xml:space="preserve"> </v>
      </c>
      <c r="O278" s="126" t="str">
        <f t="shared" si="143"/>
        <v xml:space="preserve"> </v>
      </c>
      <c r="P278" s="126" t="str">
        <f t="shared" si="143"/>
        <v xml:space="preserve"> </v>
      </c>
      <c r="Q278" s="126" t="str">
        <f t="shared" si="143"/>
        <v xml:space="preserve"> </v>
      </c>
      <c r="R278" s="126" t="str">
        <f t="shared" si="143"/>
        <v xml:space="preserve"> </v>
      </c>
      <c r="S278" s="126" t="str">
        <f t="shared" ref="S278:W278" si="144">IF(COUNTIF(S275:S277,"A")&gt;=1,"C",IF(COUNTIF(S275:S277,"A")&gt;0,"P"," "))</f>
        <v xml:space="preserve"> </v>
      </c>
      <c r="T278" s="126" t="str">
        <f t="shared" si="144"/>
        <v xml:space="preserve"> </v>
      </c>
      <c r="U278" s="126" t="str">
        <f t="shared" si="144"/>
        <v xml:space="preserve"> </v>
      </c>
      <c r="V278" s="126" t="str">
        <f t="shared" si="144"/>
        <v xml:space="preserve"> </v>
      </c>
      <c r="W278" s="126" t="str">
        <f t="shared" si="144"/>
        <v xml:space="preserve"> </v>
      </c>
      <c r="Y278" s="2" t="str">
        <f t="shared" si="136"/>
        <v>Look at how animals might help us in the future. Scientists continue to work with animals, hoping to find new ways to use their special skills.</v>
      </c>
    </row>
    <row r="279" spans="2:25" x14ac:dyDescent="0.2">
      <c r="B279" s="127"/>
      <c r="C279" s="217" t="s">
        <v>743</v>
      </c>
      <c r="D279" s="9"/>
      <c r="E279" s="9"/>
      <c r="F279" s="9"/>
      <c r="G279" s="9"/>
      <c r="H279" s="9"/>
      <c r="I279" s="9"/>
      <c r="J279" s="9"/>
      <c r="K279" s="9"/>
      <c r="L279" s="9"/>
      <c r="M279" s="9"/>
      <c r="N279" s="9"/>
      <c r="O279" s="9"/>
      <c r="P279" s="9"/>
      <c r="Q279" s="9"/>
      <c r="R279" s="9"/>
      <c r="S279" s="9"/>
      <c r="T279" s="9"/>
      <c r="U279" s="9"/>
      <c r="V279" s="9"/>
      <c r="W279" s="9"/>
      <c r="Y279" s="2" t="str">
        <f t="shared" si="136"/>
        <v>Get a sense of different animals' unique skills and abilities. Rats have an excellent sense of smell. Pigeons posses phenomenal eyesight. Goldfish are experts at detecting water pollution. Research the senses and abilities of five animals, and create a chart comparing them with humans. Can you think of a way to someday train an animal to use those skills to help people?</v>
      </c>
    </row>
    <row r="280" spans="2:25" x14ac:dyDescent="0.2">
      <c r="B280" s="127"/>
      <c r="C280" s="217" t="s">
        <v>744</v>
      </c>
      <c r="D280" s="9"/>
      <c r="E280" s="9"/>
      <c r="F280" s="9"/>
      <c r="G280" s="9"/>
      <c r="H280" s="9"/>
      <c r="I280" s="9"/>
      <c r="J280" s="9"/>
      <c r="K280" s="9"/>
      <c r="L280" s="9"/>
      <c r="M280" s="9"/>
      <c r="N280" s="9"/>
      <c r="O280" s="9"/>
      <c r="P280" s="9"/>
      <c r="Q280" s="9"/>
      <c r="R280" s="9"/>
      <c r="S280" s="9"/>
      <c r="T280" s="9"/>
      <c r="U280" s="9"/>
      <c r="V280" s="9"/>
      <c r="W280" s="9"/>
      <c r="Y280" s="2" t="str">
        <f t="shared" si="136"/>
        <v>Talk to an animal expert at a zoo or university. Ask about how researchers are finding new and different ways animals may help humans in the future. For example, bees are being trained to find land mines, rats are being taught to detect tuberculosis, and whales are being tagged to help collect data from the ocean. Find at least three more examples.</v>
      </c>
    </row>
    <row r="281" spans="2:25" x14ac:dyDescent="0.2">
      <c r="B281" s="127"/>
      <c r="C281" s="217" t="s">
        <v>745</v>
      </c>
      <c r="D281" s="9"/>
      <c r="E281" s="9"/>
      <c r="F281" s="9"/>
      <c r="G281" s="9"/>
      <c r="H281" s="9"/>
      <c r="I281" s="9"/>
      <c r="J281" s="9"/>
      <c r="K281" s="9"/>
      <c r="L281" s="9"/>
      <c r="M281" s="9"/>
      <c r="N281" s="9"/>
      <c r="O281" s="9"/>
      <c r="P281" s="9"/>
      <c r="Q281" s="9"/>
      <c r="R281" s="9"/>
      <c r="S281" s="9"/>
      <c r="T281" s="9"/>
      <c r="U281" s="9"/>
      <c r="V281" s="9"/>
      <c r="W281" s="9"/>
      <c r="Y281" s="2" t="str">
        <f t="shared" si="136"/>
        <v>Practice being a scientist. Conduct your own observation of an animal's behavior. Whether you're watching a raccoon in the backyard or your own pet, train your eye to notice details about the animal-how it moves, eats, and sleeps; how it reacts to humans; when it seems tired or energetic. Keep a log book of your observations for a week.
FOR MORE FUN: Ask an animal expert or scientist to review your work and talk to you about how a researcher could use your observations to set up an experiment with that animal.</v>
      </c>
    </row>
    <row r="282" spans="2:25" ht="1.5" customHeight="1" thickBot="1" x14ac:dyDescent="0.25">
      <c r="D282" s="126" t="str">
        <f>IF(COUNTIF(D279:D281,"A")&gt;=1,"C",IF(COUNTIF(D279:D281,"A")&gt;0,"P"," "))</f>
        <v xml:space="preserve"> </v>
      </c>
      <c r="E282" s="126" t="str">
        <f t="shared" ref="E282:R282" si="145">IF(COUNTIF(E279:E281,"A")&gt;=1,"C",IF(COUNTIF(E279:E281,"A")&gt;0,"P"," "))</f>
        <v xml:space="preserve"> </v>
      </c>
      <c r="F282" s="126" t="str">
        <f t="shared" si="145"/>
        <v xml:space="preserve"> </v>
      </c>
      <c r="G282" s="126" t="str">
        <f t="shared" si="145"/>
        <v xml:space="preserve"> </v>
      </c>
      <c r="H282" s="126" t="str">
        <f t="shared" si="145"/>
        <v xml:space="preserve"> </v>
      </c>
      <c r="I282" s="126" t="str">
        <f t="shared" si="145"/>
        <v xml:space="preserve"> </v>
      </c>
      <c r="J282" s="126" t="str">
        <f t="shared" si="145"/>
        <v xml:space="preserve"> </v>
      </c>
      <c r="K282" s="126" t="str">
        <f t="shared" si="145"/>
        <v xml:space="preserve"> </v>
      </c>
      <c r="L282" s="126" t="str">
        <f t="shared" si="145"/>
        <v xml:space="preserve"> </v>
      </c>
      <c r="M282" s="126" t="str">
        <f t="shared" si="145"/>
        <v xml:space="preserve"> </v>
      </c>
      <c r="N282" s="126" t="str">
        <f t="shared" si="145"/>
        <v xml:space="preserve"> </v>
      </c>
      <c r="O282" s="126" t="str">
        <f t="shared" si="145"/>
        <v xml:space="preserve"> </v>
      </c>
      <c r="P282" s="126" t="str">
        <f t="shared" si="145"/>
        <v xml:space="preserve"> </v>
      </c>
      <c r="Q282" s="126" t="str">
        <f t="shared" si="145"/>
        <v xml:space="preserve"> </v>
      </c>
      <c r="R282" s="126" t="str">
        <f t="shared" si="145"/>
        <v xml:space="preserve"> </v>
      </c>
      <c r="S282" s="126" t="str">
        <f t="shared" ref="S282:W282" si="146">IF(COUNTIF(S279:S281,"A")&gt;=1,"C",IF(COUNTIF(S279:S281,"A")&gt;0,"P"," "))</f>
        <v xml:space="preserve"> </v>
      </c>
      <c r="T282" s="126" t="str">
        <f t="shared" si="146"/>
        <v xml:space="preserve"> </v>
      </c>
      <c r="U282" s="126" t="str">
        <f t="shared" si="146"/>
        <v xml:space="preserve"> </v>
      </c>
      <c r="V282" s="126" t="str">
        <f t="shared" si="146"/>
        <v xml:space="preserve"> </v>
      </c>
      <c r="W282" s="126" t="str">
        <f t="shared" si="146"/>
        <v xml:space="preserve"> </v>
      </c>
      <c r="Y282" s="2" t="str">
        <f t="shared" si="136"/>
        <v/>
      </c>
    </row>
    <row r="283" spans="2:25" ht="13.5" thickBot="1" x14ac:dyDescent="0.25">
      <c r="C283" s="73" t="s">
        <v>30</v>
      </c>
      <c r="D283" s="94" t="str">
        <f>IF(COUNTIF(D266:D282,"C")&gt;4,"C",IF(COUNTIF(D266:D282,"C")&gt;0,"P"," "))</f>
        <v xml:space="preserve"> </v>
      </c>
      <c r="E283" s="94" t="str">
        <f t="shared" ref="E283:R283" si="147">IF(COUNTIF(E266:E282,"C")&gt;4,"C",IF(COUNTIF(E266:E282,"C")&gt;0,"P"," "))</f>
        <v xml:space="preserve"> </v>
      </c>
      <c r="F283" s="94" t="str">
        <f t="shared" si="147"/>
        <v xml:space="preserve"> </v>
      </c>
      <c r="G283" s="94" t="str">
        <f t="shared" si="147"/>
        <v xml:space="preserve"> </v>
      </c>
      <c r="H283" s="94" t="str">
        <f t="shared" si="147"/>
        <v xml:space="preserve"> </v>
      </c>
      <c r="I283" s="94" t="str">
        <f t="shared" si="147"/>
        <v xml:space="preserve"> </v>
      </c>
      <c r="J283" s="94" t="str">
        <f t="shared" si="147"/>
        <v xml:space="preserve"> </v>
      </c>
      <c r="K283" s="94" t="str">
        <f t="shared" si="147"/>
        <v xml:space="preserve"> </v>
      </c>
      <c r="L283" s="94" t="str">
        <f t="shared" si="147"/>
        <v xml:space="preserve"> </v>
      </c>
      <c r="M283" s="94" t="str">
        <f t="shared" si="147"/>
        <v xml:space="preserve"> </v>
      </c>
      <c r="N283" s="94" t="str">
        <f t="shared" si="147"/>
        <v xml:space="preserve"> </v>
      </c>
      <c r="O283" s="94" t="str">
        <f t="shared" si="147"/>
        <v xml:space="preserve"> </v>
      </c>
      <c r="P283" s="94" t="str">
        <f t="shared" si="147"/>
        <v xml:space="preserve"> </v>
      </c>
      <c r="Q283" s="94" t="str">
        <f t="shared" si="147"/>
        <v xml:space="preserve"> </v>
      </c>
      <c r="R283" s="94" t="str">
        <f t="shared" si="147"/>
        <v xml:space="preserve"> </v>
      </c>
      <c r="S283" s="94" t="str">
        <f t="shared" ref="S283:W283" si="148">IF(COUNTIF(S266:S282,"C")&gt;4,"C",IF(COUNTIF(S266:S282,"C")&gt;0,"P"," "))</f>
        <v xml:space="preserve"> </v>
      </c>
      <c r="T283" s="94" t="str">
        <f t="shared" si="148"/>
        <v xml:space="preserve"> </v>
      </c>
      <c r="U283" s="94" t="str">
        <f t="shared" si="148"/>
        <v xml:space="preserve"> </v>
      </c>
      <c r="V283" s="94" t="str">
        <f t="shared" si="148"/>
        <v xml:space="preserve"> </v>
      </c>
      <c r="W283" s="94" t="str">
        <f t="shared" si="148"/>
        <v xml:space="preserve"> </v>
      </c>
      <c r="Y283" s="2" t="str">
        <f t="shared" si="136"/>
        <v/>
      </c>
    </row>
    <row r="284" spans="2:25" ht="15" x14ac:dyDescent="0.25">
      <c r="B284" s="124" t="s">
        <v>262</v>
      </c>
      <c r="Y284" s="2" t="str">
        <f t="shared" si="136"/>
        <v/>
      </c>
    </row>
    <row r="285" spans="2:25" x14ac:dyDescent="0.2">
      <c r="B285" s="2">
        <v>1</v>
      </c>
      <c r="C285" s="389" t="s">
        <v>746</v>
      </c>
      <c r="Y285" s="2" t="str">
        <f t="shared" si="136"/>
        <v>Your field day is a team competition. Ideally, you should have at least four teams with five players each. Each team should have a name and a captain to explain rules and keep things organized. Use this step to gather your team (see sidebar for ideas). Then, as a show of team unity and to get everyone excited, pick one of the choices to help you create a uniform.</v>
      </c>
    </row>
    <row r="286" spans="2:25" x14ac:dyDescent="0.2">
      <c r="B286" s="125"/>
      <c r="C286" s="217" t="s">
        <v>747</v>
      </c>
      <c r="D286" s="9"/>
      <c r="E286" s="9"/>
      <c r="F286" s="9"/>
      <c r="G286" s="9"/>
      <c r="H286" s="9"/>
      <c r="I286" s="9"/>
      <c r="J286" s="9"/>
      <c r="K286" s="9"/>
      <c r="L286" s="9"/>
      <c r="M286" s="9"/>
      <c r="N286" s="9"/>
      <c r="O286" s="9"/>
      <c r="P286" s="9"/>
      <c r="Q286" s="9"/>
      <c r="R286" s="9"/>
      <c r="S286" s="9"/>
      <c r="T286" s="9"/>
      <c r="U286" s="9"/>
      <c r="V286" s="9"/>
      <c r="W286" s="9"/>
      <c r="Y286" s="2" t="str">
        <f t="shared" si="136"/>
        <v>Go Blue! Go, Red! One great way to make each team stand out is to color-coordinate them. You might host a captains' meeting before the competition and have a random color raffle. Each team must dress in the color its captain draws.</v>
      </c>
    </row>
    <row r="287" spans="2:25" x14ac:dyDescent="0.2">
      <c r="B287" s="125"/>
      <c r="C287" s="217" t="s">
        <v>748</v>
      </c>
      <c r="D287" s="9"/>
      <c r="E287" s="9"/>
      <c r="F287" s="9"/>
      <c r="G287" s="9"/>
      <c r="H287" s="9"/>
      <c r="I287" s="9"/>
      <c r="J287" s="9"/>
      <c r="K287" s="9"/>
      <c r="L287" s="9"/>
      <c r="M287" s="9"/>
      <c r="N287" s="9"/>
      <c r="O287" s="9"/>
      <c r="P287" s="9"/>
      <c r="Q287" s="9"/>
      <c r="R287" s="9"/>
      <c r="S287" s="9"/>
      <c r="T287" s="9"/>
      <c r="U287" s="9"/>
      <c r="V287" s="9"/>
      <c r="W287" s="9"/>
      <c r="Y287" s="2" t="str">
        <f t="shared" si="136"/>
        <v>Unique uniforms. Host a T-shirt-making party before your field day kicks off. Ask everyone playing to bring a plain white T-shirt to decorate with markers, fabric paints, sparkles, and anything else that represents your team spirit.</v>
      </c>
    </row>
    <row r="288" spans="2:25" x14ac:dyDescent="0.2">
      <c r="B288" s="125"/>
      <c r="C288" s="217" t="s">
        <v>749</v>
      </c>
      <c r="D288" s="9"/>
      <c r="E288" s="9"/>
      <c r="F288" s="9"/>
      <c r="G288" s="9"/>
      <c r="H288" s="9"/>
      <c r="I288" s="9"/>
      <c r="J288" s="9"/>
      <c r="K288" s="9"/>
      <c r="L288" s="9"/>
      <c r="M288" s="9"/>
      <c r="N288" s="9"/>
      <c r="O288" s="9"/>
      <c r="P288" s="9"/>
      <c r="Q288" s="9"/>
      <c r="R288" s="9"/>
      <c r="S288" s="9"/>
      <c r="T288" s="9"/>
      <c r="U288" s="9"/>
      <c r="V288" s="9"/>
      <c r="W288" s="9"/>
      <c r="Y288" s="2" t="str">
        <f t="shared" si="136"/>
        <v>Theme costumes. Give each team captain a set of rules for costumes-for example, they shouldn't cost a lot, and players need to be able to run and jump in their outfits. Then let each team's imagination run wild! (How great would it be to watch a team of superheroes competing against a team of cowgirls?)</v>
      </c>
    </row>
    <row r="289" spans="2:25" x14ac:dyDescent="0.2">
      <c r="B289" s="2">
        <v>2</v>
      </c>
      <c r="C289" s="373" t="s">
        <v>750</v>
      </c>
      <c r="D289" s="126" t="str">
        <f>IF(COUNTIF(D286:D288,"A")&gt;=1,"C",IF(COUNTIF(D286:D288,"A")&gt;0,"P"," "))</f>
        <v xml:space="preserve"> </v>
      </c>
      <c r="E289" s="126" t="str">
        <f t="shared" ref="E289:R289" si="149">IF(COUNTIF(E286:E288,"A")&gt;=1,"C",IF(COUNTIF(E286:E288,"A")&gt;0,"P"," "))</f>
        <v xml:space="preserve"> </v>
      </c>
      <c r="F289" s="126" t="str">
        <f t="shared" si="149"/>
        <v xml:space="preserve"> </v>
      </c>
      <c r="G289" s="126" t="str">
        <f t="shared" si="149"/>
        <v xml:space="preserve"> </v>
      </c>
      <c r="H289" s="126" t="str">
        <f t="shared" si="149"/>
        <v xml:space="preserve"> </v>
      </c>
      <c r="I289" s="126" t="str">
        <f t="shared" si="149"/>
        <v xml:space="preserve"> </v>
      </c>
      <c r="J289" s="126" t="str">
        <f t="shared" si="149"/>
        <v xml:space="preserve"> </v>
      </c>
      <c r="K289" s="126" t="str">
        <f t="shared" si="149"/>
        <v xml:space="preserve"> </v>
      </c>
      <c r="L289" s="126" t="str">
        <f t="shared" si="149"/>
        <v xml:space="preserve"> </v>
      </c>
      <c r="M289" s="126" t="str">
        <f t="shared" si="149"/>
        <v xml:space="preserve"> </v>
      </c>
      <c r="N289" s="126" t="str">
        <f t="shared" si="149"/>
        <v xml:space="preserve"> </v>
      </c>
      <c r="O289" s="126" t="str">
        <f t="shared" si="149"/>
        <v xml:space="preserve"> </v>
      </c>
      <c r="P289" s="126" t="str">
        <f t="shared" si="149"/>
        <v xml:space="preserve"> </v>
      </c>
      <c r="Q289" s="126" t="str">
        <f t="shared" si="149"/>
        <v xml:space="preserve"> </v>
      </c>
      <c r="R289" s="126" t="str">
        <f t="shared" si="149"/>
        <v xml:space="preserve"> </v>
      </c>
      <c r="S289" s="126" t="str">
        <f t="shared" ref="S289:W289" si="150">IF(COUNTIF(S286:S288,"A")&gt;=1,"C",IF(COUNTIF(S286:S288,"A")&gt;0,"P"," "))</f>
        <v xml:space="preserve"> </v>
      </c>
      <c r="T289" s="126" t="str">
        <f t="shared" si="150"/>
        <v xml:space="preserve"> </v>
      </c>
      <c r="U289" s="126" t="str">
        <f t="shared" si="150"/>
        <v xml:space="preserve"> </v>
      </c>
      <c r="V289" s="126" t="str">
        <f t="shared" si="150"/>
        <v xml:space="preserve"> </v>
      </c>
      <c r="W289" s="126" t="str">
        <f t="shared" si="150"/>
        <v xml:space="preserve"> </v>
      </c>
      <c r="Y289" s="2" t="str">
        <f t="shared" si="136"/>
        <v>Make the first event a blast from the past! Pick a game or event that used to be played but isn't popular anymore. Then give it a modern twist (and explain to everyone the historical inspiration behind your game). If you're having trouble coming up with an event, talk it over with your gym teacher or research games from the past.</v>
      </c>
    </row>
    <row r="290" spans="2:25" x14ac:dyDescent="0.2">
      <c r="B290" s="127"/>
      <c r="C290" s="217" t="s">
        <v>751</v>
      </c>
      <c r="D290" s="9"/>
      <c r="E290" s="9"/>
      <c r="F290" s="9"/>
      <c r="G290" s="9"/>
      <c r="H290" s="9"/>
      <c r="I290" s="9"/>
      <c r="J290" s="9"/>
      <c r="K290" s="9"/>
      <c r="L290" s="9"/>
      <c r="M290" s="9"/>
      <c r="N290" s="9"/>
      <c r="O290" s="9"/>
      <c r="P290" s="9"/>
      <c r="Q290" s="9"/>
      <c r="R290" s="9"/>
      <c r="S290" s="9"/>
      <c r="T290" s="9"/>
      <c r="U290" s="9"/>
      <c r="V290" s="9"/>
      <c r="W290" s="9"/>
      <c r="Y290" s="2" t="str">
        <f t="shared" si="136"/>
        <v>An amazing race. Re-create a historical racing event. For example, the ancient Greeks and Romans couldn't live without their chariot races. You could replace the chariots with wagons filled with stuffed animals. Each team could take turns pulling the wagon, stopping to replace any animals that fall out along the way.</v>
      </c>
    </row>
    <row r="291" spans="2:25" x14ac:dyDescent="0.2">
      <c r="B291" s="127"/>
      <c r="C291" s="217" t="s">
        <v>752</v>
      </c>
      <c r="D291" s="9"/>
      <c r="E291" s="9"/>
      <c r="F291" s="9"/>
      <c r="G291" s="9"/>
      <c r="H291" s="9"/>
      <c r="I291" s="9"/>
      <c r="J291" s="9"/>
      <c r="K291" s="9"/>
      <c r="L291" s="9"/>
      <c r="M291" s="9"/>
      <c r="N291" s="9"/>
      <c r="O291" s="9"/>
      <c r="P291" s="9"/>
      <c r="Q291" s="9"/>
      <c r="R291" s="9"/>
      <c r="S291" s="9"/>
      <c r="T291" s="9"/>
      <c r="U291" s="9"/>
      <c r="V291" s="9"/>
      <c r="W291" s="9"/>
      <c r="Y291" s="2" t="str">
        <f t="shared" si="136"/>
        <v>Target practice. Everyone from Egyptians to Alaskan Inuits held archery competitions. Create your own target game by setting up 10 objects-soda cans, dolls, paper bull's-eyes strung from branches - and see how many objects players from each team can hit with a water balloon or tennis ball.</v>
      </c>
    </row>
    <row r="292" spans="2:25" x14ac:dyDescent="0.2">
      <c r="B292" s="127"/>
      <c r="C292" s="217" t="s">
        <v>753</v>
      </c>
      <c r="D292" s="9"/>
      <c r="E292" s="9"/>
      <c r="F292" s="9"/>
      <c r="G292" s="9"/>
      <c r="H292" s="9"/>
      <c r="I292" s="9"/>
      <c r="J292" s="9"/>
      <c r="K292" s="9"/>
      <c r="L292" s="9"/>
      <c r="M292" s="9"/>
      <c r="N292" s="9"/>
      <c r="O292" s="9"/>
      <c r="P292" s="9"/>
      <c r="Q292" s="9"/>
      <c r="R292" s="9"/>
      <c r="S292" s="9"/>
      <c r="T292" s="9"/>
      <c r="U292" s="9"/>
      <c r="V292" s="9"/>
      <c r="W292" s="9"/>
      <c r="Y292" s="2" t="str">
        <f t="shared" si="136"/>
        <v>Tests of strength. From hammer throws to log-tossing competitions, the Scottish Highland games are famed for their strength competitions. Create your own match of might! Perhaps you could challenge teams to kick a soccer ball or throw a Frisbee the farthest?</v>
      </c>
    </row>
    <row r="293" spans="2:25" x14ac:dyDescent="0.2">
      <c r="B293" s="2">
        <v>3</v>
      </c>
      <c r="C293" s="373" t="s">
        <v>754</v>
      </c>
      <c r="D293" s="126" t="str">
        <f>IF(COUNTIF(D290:D292,"A")&gt;=1,"C",IF(COUNTIF(D290:D292,"A")&gt;0,"P"," "))</f>
        <v xml:space="preserve"> </v>
      </c>
      <c r="E293" s="126" t="str">
        <f t="shared" ref="E293:R293" si="151">IF(COUNTIF(E290:E292,"A")&gt;=1,"C",IF(COUNTIF(E290:E292,"A")&gt;0,"P"," "))</f>
        <v xml:space="preserve"> </v>
      </c>
      <c r="F293" s="126" t="str">
        <f t="shared" si="151"/>
        <v xml:space="preserve"> </v>
      </c>
      <c r="G293" s="126" t="str">
        <f t="shared" si="151"/>
        <v xml:space="preserve"> </v>
      </c>
      <c r="H293" s="126" t="str">
        <f t="shared" si="151"/>
        <v xml:space="preserve"> </v>
      </c>
      <c r="I293" s="126" t="str">
        <f t="shared" si="151"/>
        <v xml:space="preserve"> </v>
      </c>
      <c r="J293" s="126" t="str">
        <f t="shared" si="151"/>
        <v xml:space="preserve"> </v>
      </c>
      <c r="K293" s="126" t="str">
        <f t="shared" si="151"/>
        <v xml:space="preserve"> </v>
      </c>
      <c r="L293" s="126" t="str">
        <f t="shared" si="151"/>
        <v xml:space="preserve"> </v>
      </c>
      <c r="M293" s="126" t="str">
        <f t="shared" si="151"/>
        <v xml:space="preserve"> </v>
      </c>
      <c r="N293" s="126" t="str">
        <f t="shared" si="151"/>
        <v xml:space="preserve"> </v>
      </c>
      <c r="O293" s="126" t="str">
        <f t="shared" si="151"/>
        <v xml:space="preserve"> </v>
      </c>
      <c r="P293" s="126" t="str">
        <f t="shared" si="151"/>
        <v xml:space="preserve"> </v>
      </c>
      <c r="Q293" s="126" t="str">
        <f t="shared" si="151"/>
        <v xml:space="preserve"> </v>
      </c>
      <c r="R293" s="126" t="str">
        <f t="shared" si="151"/>
        <v xml:space="preserve"> </v>
      </c>
      <c r="S293" s="126" t="str">
        <f t="shared" ref="S293:W293" si="152">IF(COUNTIF(S290:S292,"A")&gt;=1,"C",IF(COUNTIF(S290:S292,"A")&gt;0,"P"," "))</f>
        <v xml:space="preserve"> </v>
      </c>
      <c r="T293" s="126" t="str">
        <f t="shared" si="152"/>
        <v xml:space="preserve"> </v>
      </c>
      <c r="U293" s="126" t="str">
        <f t="shared" si="152"/>
        <v xml:space="preserve"> </v>
      </c>
      <c r="V293" s="126" t="str">
        <f t="shared" si="152"/>
        <v xml:space="preserve"> </v>
      </c>
      <c r="W293" s="126" t="str">
        <f t="shared" si="152"/>
        <v xml:space="preserve"> </v>
      </c>
      <c r="Y293" s="2" t="str">
        <f t="shared" si="136"/>
        <v>Give the next big event at your field day an unexpected twist by getting players to exercise their brains with a unique, science-based game. If you're stuck trying to design a winning game, try speaking with a high school teacher-they'll likely have plenty of great ideas.</v>
      </c>
    </row>
    <row r="294" spans="2:25" x14ac:dyDescent="0.2">
      <c r="B294" s="127"/>
      <c r="C294" s="217" t="s">
        <v>755</v>
      </c>
      <c r="D294" s="9"/>
      <c r="E294" s="9"/>
      <c r="F294" s="9"/>
      <c r="G294" s="9"/>
      <c r="H294" s="9"/>
      <c r="I294" s="9"/>
      <c r="J294" s="9"/>
      <c r="K294" s="9"/>
      <c r="L294" s="9"/>
      <c r="M294" s="9"/>
      <c r="N294" s="9"/>
      <c r="O294" s="9"/>
      <c r="P294" s="9"/>
      <c r="Q294" s="9"/>
      <c r="R294" s="9"/>
      <c r="S294" s="9"/>
      <c r="T294" s="9"/>
      <c r="U294" s="9"/>
      <c r="V294" s="9"/>
      <c r="W294" s="9"/>
      <c r="Y294" s="2" t="str">
        <f t="shared" si="136"/>
        <v>Construction challenge. One popular construction project is the egg drop, where teams get identical amounts of straws and tape to create a protective shell for an egg. Drop the egg from escalating heights, and the team whose egg remains unbroken the longest wins.
FOR MORE FUN: Make this a team-building activity that starts before the field day. Every team mails you a potato chip. Open the packages at the field day-the team whose chip arrives unbroken wins!</v>
      </c>
    </row>
    <row r="295" spans="2:25" x14ac:dyDescent="0.2">
      <c r="B295" s="127"/>
      <c r="C295" s="217" t="s">
        <v>756</v>
      </c>
      <c r="D295" s="9"/>
      <c r="E295" s="9"/>
      <c r="F295" s="9"/>
      <c r="G295" s="9"/>
      <c r="H295" s="9"/>
      <c r="I295" s="9"/>
      <c r="J295" s="9"/>
      <c r="K295" s="9"/>
      <c r="L295" s="9"/>
      <c r="M295" s="9"/>
      <c r="N295" s="9"/>
      <c r="O295" s="9"/>
      <c r="P295" s="9"/>
      <c r="Q295" s="9"/>
      <c r="R295" s="9"/>
      <c r="S295" s="9"/>
      <c r="T295" s="9"/>
      <c r="U295" s="9"/>
      <c r="V295" s="9"/>
      <c r="W295" s="9"/>
      <c r="Y295" s="2" t="str">
        <f t="shared" si="136"/>
        <v>Soar winners. Challenge each team to create a flying object! You could give each team an identical piece of paper to create a paper airplane, and whoever gets the longest toss wins the game. Or maybe the challenge is to create a water-balloon catapult? (Girl Scouts in 1980 staged a kite-flying contest to earn their World of Today and Tomorrow badge.)</v>
      </c>
    </row>
    <row r="296" spans="2:25" x14ac:dyDescent="0.2">
      <c r="B296" s="127"/>
      <c r="C296" s="217" t="s">
        <v>757</v>
      </c>
      <c r="D296" s="9"/>
      <c r="E296" s="9"/>
      <c r="F296" s="9"/>
      <c r="G296" s="9"/>
      <c r="H296" s="9"/>
      <c r="I296" s="9"/>
      <c r="J296" s="9"/>
      <c r="K296" s="9"/>
      <c r="L296" s="9"/>
      <c r="M296" s="9"/>
      <c r="N296" s="9"/>
      <c r="O296" s="9"/>
      <c r="P296" s="9"/>
      <c r="Q296" s="9"/>
      <c r="R296" s="9"/>
      <c r="S296" s="9"/>
      <c r="T296" s="9"/>
      <c r="U296" s="9"/>
      <c r="V296" s="9"/>
      <c r="W296" s="9"/>
      <c r="Y296" s="2" t="str">
        <f t="shared" si="136"/>
        <v>Make it "flink." A "flinker" is a fun name for an object that doesn't float to the top or sink to the bottom of a container of water-it stays in the middle and "flinks." See which team can make an object flink for the longest time. Each team needs a plastic, see-through container filled with water (like a wide-mouthed two-liter bottle), something to be the flinker (like a packing peanut or cork), heavier things to attach to the flinker (like washers, pennies, beads, or paper clips), and something to attach them with (string, waterproof tape, or pipe cleaners).</v>
      </c>
    </row>
    <row r="297" spans="2:25" x14ac:dyDescent="0.2">
      <c r="B297" s="2">
        <v>4</v>
      </c>
      <c r="C297" s="373" t="s">
        <v>758</v>
      </c>
      <c r="D297" s="126" t="str">
        <f>IF(COUNTIF(D294:D296,"A")&gt;=1,"C",IF(COUNTIF(D294:D296,"A")&gt;0,"P"," "))</f>
        <v xml:space="preserve"> </v>
      </c>
      <c r="E297" s="126" t="str">
        <f t="shared" ref="E297:R297" si="153">IF(COUNTIF(E294:E296,"A")&gt;=1,"C",IF(COUNTIF(E294:E296,"A")&gt;0,"P"," "))</f>
        <v xml:space="preserve"> </v>
      </c>
      <c r="F297" s="126" t="str">
        <f t="shared" si="153"/>
        <v xml:space="preserve"> </v>
      </c>
      <c r="G297" s="126" t="str">
        <f t="shared" si="153"/>
        <v xml:space="preserve"> </v>
      </c>
      <c r="H297" s="126" t="str">
        <f t="shared" si="153"/>
        <v xml:space="preserve"> </v>
      </c>
      <c r="I297" s="126" t="str">
        <f t="shared" si="153"/>
        <v xml:space="preserve"> </v>
      </c>
      <c r="J297" s="126" t="str">
        <f t="shared" si="153"/>
        <v xml:space="preserve"> </v>
      </c>
      <c r="K297" s="126" t="str">
        <f t="shared" si="153"/>
        <v xml:space="preserve"> </v>
      </c>
      <c r="L297" s="126" t="str">
        <f t="shared" si="153"/>
        <v xml:space="preserve"> </v>
      </c>
      <c r="M297" s="126" t="str">
        <f t="shared" si="153"/>
        <v xml:space="preserve"> </v>
      </c>
      <c r="N297" s="126" t="str">
        <f t="shared" si="153"/>
        <v xml:space="preserve"> </v>
      </c>
      <c r="O297" s="126" t="str">
        <f t="shared" si="153"/>
        <v xml:space="preserve"> </v>
      </c>
      <c r="P297" s="126" t="str">
        <f t="shared" si="153"/>
        <v xml:space="preserve"> </v>
      </c>
      <c r="Q297" s="126" t="str">
        <f t="shared" si="153"/>
        <v xml:space="preserve"> </v>
      </c>
      <c r="R297" s="126" t="str">
        <f t="shared" si="153"/>
        <v xml:space="preserve"> </v>
      </c>
      <c r="S297" s="126" t="str">
        <f t="shared" ref="S297:W297" si="154">IF(COUNTIF(S294:S296,"A")&gt;=1,"C",IF(COUNTIF(S294:S296,"A")&gt;0,"P"," "))</f>
        <v xml:space="preserve"> </v>
      </c>
      <c r="T297" s="126" t="str">
        <f t="shared" si="154"/>
        <v xml:space="preserve"> </v>
      </c>
      <c r="U297" s="126" t="str">
        <f t="shared" si="154"/>
        <v xml:space="preserve"> </v>
      </c>
      <c r="V297" s="126" t="str">
        <f t="shared" si="154"/>
        <v xml:space="preserve"> </v>
      </c>
      <c r="W297" s="126" t="str">
        <f t="shared" si="154"/>
        <v xml:space="preserve"> </v>
      </c>
      <c r="Y297" s="2" t="str">
        <f t="shared" si="136"/>
        <v>Now it's time to make fiction a reality for an amazing event that your competitors might have read about or seen played, but never experienced in real life. Your challenge is to bring to life a fictional game from a favorite book, movie, TV show, song, video game, or other sources of inspiration.</v>
      </c>
    </row>
    <row r="298" spans="2:25" x14ac:dyDescent="0.2">
      <c r="B298" s="127"/>
      <c r="C298" s="217" t="s">
        <v>759</v>
      </c>
      <c r="D298" s="9"/>
      <c r="E298" s="9"/>
      <c r="F298" s="9"/>
      <c r="G298" s="9"/>
      <c r="H298" s="9"/>
      <c r="I298" s="9"/>
      <c r="J298" s="9"/>
      <c r="K298" s="9"/>
      <c r="L298" s="9"/>
      <c r="M298" s="9"/>
      <c r="N298" s="9"/>
      <c r="O298" s="9"/>
      <c r="P298" s="9"/>
      <c r="Q298" s="9"/>
      <c r="R298" s="9"/>
      <c r="S298" s="9"/>
      <c r="T298" s="9"/>
      <c r="U298" s="9"/>
      <c r="V298" s="9"/>
      <c r="W298" s="9"/>
      <c r="Y298" s="2" t="str">
        <f t="shared" si="136"/>
        <v>From read to reality. Pick a game from a book and find a way to turn it into a competition. For example, everyone knows about Quidditch from the Harry Potter series. But until someone invents a flying broom, Muggles need to find another way to play (see sidebar). What about naming someone as Snitch and turning Quidditch into a game of tag?</v>
      </c>
    </row>
    <row r="299" spans="2:25" x14ac:dyDescent="0.2">
      <c r="B299" s="127"/>
      <c r="C299" s="217" t="s">
        <v>760</v>
      </c>
      <c r="D299" s="9"/>
      <c r="E299" s="9"/>
      <c r="F299" s="9"/>
      <c r="G299" s="9"/>
      <c r="H299" s="9"/>
      <c r="I299" s="9"/>
      <c r="J299" s="9"/>
      <c r="K299" s="9"/>
      <c r="L299" s="9"/>
      <c r="M299" s="9"/>
      <c r="N299" s="9"/>
      <c r="O299" s="9"/>
      <c r="P299" s="9"/>
      <c r="Q299" s="9"/>
      <c r="R299" s="9"/>
      <c r="S299" s="9"/>
      <c r="T299" s="9"/>
      <c r="U299" s="9"/>
      <c r="V299" s="9"/>
      <c r="W299" s="9"/>
      <c r="Y299" s="2" t="str">
        <f t="shared" si="136"/>
        <v>From virtual to reality. Pick a favorite video game and turn it into a field-day event. Take the arcade classic Pac-Man, for example. You could make a maze filled with tennis balls to collect. The team that collects the most tennis balls without being tagged out by "ghosts" wins!</v>
      </c>
    </row>
    <row r="300" spans="2:25" x14ac:dyDescent="0.2">
      <c r="B300" s="127"/>
      <c r="C300" s="217" t="s">
        <v>761</v>
      </c>
      <c r="D300" s="9"/>
      <c r="E300" s="9"/>
      <c r="F300" s="9"/>
      <c r="G300" s="9"/>
      <c r="H300" s="9"/>
      <c r="I300" s="9"/>
      <c r="J300" s="9"/>
      <c r="K300" s="9"/>
      <c r="L300" s="9"/>
      <c r="M300" s="9"/>
      <c r="N300" s="9"/>
      <c r="O300" s="9"/>
      <c r="P300" s="9"/>
      <c r="Q300" s="9"/>
      <c r="R300" s="9"/>
      <c r="S300" s="9"/>
      <c r="T300" s="9"/>
      <c r="U300" s="9"/>
      <c r="V300" s="9"/>
      <c r="W300" s="9"/>
      <c r="Y300" s="2" t="str">
        <f t="shared" si="136"/>
        <v>From board to reality. Turn a favorite board game into a field-day sport. For example, how would you turn Scrabble into an event? One way would be to create a pile of cardboard cutout letters, and challenge each team to create as many words as possible in two minutes.</v>
      </c>
    </row>
    <row r="301" spans="2:25" x14ac:dyDescent="0.2">
      <c r="B301" s="2">
        <v>5</v>
      </c>
      <c r="C301" s="373" t="s">
        <v>762</v>
      </c>
      <c r="D301" s="126" t="str">
        <f>IF(COUNTIF(D298:D300,"A")&gt;=1,"C",IF(COUNTIF(D298:D300,"A")&gt;0,"P"," "))</f>
        <v xml:space="preserve"> </v>
      </c>
      <c r="E301" s="126" t="str">
        <f t="shared" ref="E301:R301" si="155">IF(COUNTIF(E298:E300,"A")&gt;=1,"C",IF(COUNTIF(E298:E300,"A")&gt;0,"P"," "))</f>
        <v xml:space="preserve"> </v>
      </c>
      <c r="F301" s="126" t="str">
        <f t="shared" si="155"/>
        <v xml:space="preserve"> </v>
      </c>
      <c r="G301" s="126" t="str">
        <f t="shared" si="155"/>
        <v xml:space="preserve"> </v>
      </c>
      <c r="H301" s="126" t="str">
        <f t="shared" si="155"/>
        <v xml:space="preserve"> </v>
      </c>
      <c r="I301" s="126" t="str">
        <f t="shared" si="155"/>
        <v xml:space="preserve"> </v>
      </c>
      <c r="J301" s="126" t="str">
        <f t="shared" si="155"/>
        <v xml:space="preserve"> </v>
      </c>
      <c r="K301" s="126" t="str">
        <f t="shared" si="155"/>
        <v xml:space="preserve"> </v>
      </c>
      <c r="L301" s="126" t="str">
        <f t="shared" si="155"/>
        <v xml:space="preserve"> </v>
      </c>
      <c r="M301" s="126" t="str">
        <f t="shared" si="155"/>
        <v xml:space="preserve"> </v>
      </c>
      <c r="N301" s="126" t="str">
        <f t="shared" si="155"/>
        <v xml:space="preserve"> </v>
      </c>
      <c r="O301" s="126" t="str">
        <f t="shared" si="155"/>
        <v xml:space="preserve"> </v>
      </c>
      <c r="P301" s="126" t="str">
        <f t="shared" si="155"/>
        <v xml:space="preserve"> </v>
      </c>
      <c r="Q301" s="126" t="str">
        <f t="shared" si="155"/>
        <v xml:space="preserve"> </v>
      </c>
      <c r="R301" s="126" t="str">
        <f t="shared" si="155"/>
        <v xml:space="preserve"> </v>
      </c>
      <c r="S301" s="126" t="str">
        <f t="shared" ref="S301:W301" si="156">IF(COUNTIF(S298:S300,"A")&gt;=1,"C",IF(COUNTIF(S298:S300,"A")&gt;0,"P"," "))</f>
        <v xml:space="preserve"> </v>
      </c>
      <c r="T301" s="126" t="str">
        <f t="shared" si="156"/>
        <v xml:space="preserve"> </v>
      </c>
      <c r="U301" s="126" t="str">
        <f t="shared" si="156"/>
        <v xml:space="preserve"> </v>
      </c>
      <c r="V301" s="126" t="str">
        <f t="shared" si="156"/>
        <v xml:space="preserve"> </v>
      </c>
      <c r="W301" s="126" t="str">
        <f t="shared" si="156"/>
        <v xml:space="preserve"> </v>
      </c>
      <c r="Y301" s="2" t="str">
        <f t="shared" si="136"/>
        <v>End your competition with the wildest, craziest event yet-a wacky pentathlon that requires every competitor on every team to take part. A pentathlon is an event made up of five different competitions. Your challenge? Create a five-step end to your field day that the world has never seen before!</v>
      </c>
    </row>
    <row r="302" spans="2:25" x14ac:dyDescent="0.2">
      <c r="B302" s="127"/>
      <c r="C302" s="217" t="s">
        <v>803</v>
      </c>
      <c r="D302" s="9"/>
      <c r="E302" s="9"/>
      <c r="F302" s="9"/>
      <c r="G302" s="9"/>
      <c r="H302" s="9"/>
      <c r="I302" s="9"/>
      <c r="J302" s="9"/>
      <c r="K302" s="9"/>
      <c r="L302" s="9"/>
      <c r="M302" s="9"/>
      <c r="N302" s="9"/>
      <c r="O302" s="9"/>
      <c r="P302" s="9"/>
      <c r="Q302" s="9"/>
      <c r="R302" s="9"/>
      <c r="S302" s="9"/>
      <c r="T302" s="9"/>
      <c r="U302" s="9"/>
      <c r="V302" s="9"/>
      <c r="W302" s="9"/>
      <c r="Y302" s="2" t="str">
        <f t="shared" si="136"/>
        <v>A puzzle pentathlon. Combine speed and smarts with a series of five puzzle-based challenges. You could start by having captains race to put shuffled decks of cards in numerical order, then have the next team member build a foot-tall house of cards. You have plenty of ways to go-just pick puzzles that can be completed relatively quickly.</v>
      </c>
    </row>
    <row r="303" spans="2:25" x14ac:dyDescent="0.2">
      <c r="B303" s="127"/>
      <c r="C303" s="217" t="s">
        <v>804</v>
      </c>
      <c r="D303" s="9"/>
      <c r="E303" s="9"/>
      <c r="F303" s="9"/>
      <c r="G303" s="9"/>
      <c r="H303" s="9"/>
      <c r="I303" s="9"/>
      <c r="J303" s="9"/>
      <c r="K303" s="9"/>
      <c r="L303" s="9"/>
      <c r="M303" s="9"/>
      <c r="N303" s="9"/>
      <c r="O303" s="9"/>
      <c r="P303" s="9"/>
      <c r="Q303" s="9"/>
      <c r="R303" s="9"/>
      <c r="S303" s="9"/>
      <c r="T303" s="9"/>
      <c r="U303" s="9"/>
      <c r="V303" s="9"/>
      <c r="W303" s="9"/>
      <c r="Y303" s="2" t="str">
        <f t="shared" si="136"/>
        <v>A relay pentathlon. There are dozens - if not hundreds - of wacky race games. Your challenge is to pick five that work well in order. On the first leg, you could make players race while balancing an egg on a wooden spoon. Then teammates could partner up for a three-legged race, followed by a 50-yard dash with books balanced on their heads!</v>
      </c>
    </row>
    <row r="304" spans="2:25" x14ac:dyDescent="0.2">
      <c r="B304" s="127"/>
      <c r="C304" s="217" t="s">
        <v>805</v>
      </c>
      <c r="D304" s="9"/>
      <c r="E304" s="9"/>
      <c r="F304" s="9"/>
      <c r="G304" s="9"/>
      <c r="H304" s="9"/>
      <c r="I304" s="9"/>
      <c r="J304" s="9"/>
      <c r="K304" s="9"/>
      <c r="L304" s="9"/>
      <c r="M304" s="9"/>
      <c r="N304" s="9"/>
      <c r="O304" s="9"/>
      <c r="P304" s="9"/>
      <c r="Q304" s="9"/>
      <c r="R304" s="9"/>
      <c r="S304" s="9"/>
      <c r="T304" s="9"/>
      <c r="U304" s="9"/>
      <c r="V304" s="9"/>
      <c r="W304" s="9"/>
      <c r="Y304" s="2" t="str">
        <f t="shared" si="136"/>
        <v>A wheel pentathlon. Get pulses racing - and competitors laughing - with five wacky wheel-based events. You could start with a tricycle race, with one player from each team required to pedal a lap on a tiny tricycle. Then you could move onto the likes of a scooter dash followed by limbo on roller skates or a unicycle challenge.</v>
      </c>
    </row>
    <row r="305" spans="2:25" ht="1.5" customHeight="1" thickBot="1" x14ac:dyDescent="0.25">
      <c r="D305" s="126" t="str">
        <f>IF(COUNTIF(D302:D304,"A")&gt;=1,"C",IF(COUNTIF(D302:D304,"A")&gt;0,"P"," "))</f>
        <v xml:space="preserve"> </v>
      </c>
      <c r="E305" s="126" t="str">
        <f t="shared" ref="E305:R305" si="157">IF(COUNTIF(E302:E304,"A")&gt;=1,"C",IF(COUNTIF(E302:E304,"A")&gt;0,"P"," "))</f>
        <v xml:space="preserve"> </v>
      </c>
      <c r="F305" s="126" t="str">
        <f t="shared" si="157"/>
        <v xml:space="preserve"> </v>
      </c>
      <c r="G305" s="126" t="str">
        <f t="shared" si="157"/>
        <v xml:space="preserve"> </v>
      </c>
      <c r="H305" s="126" t="str">
        <f t="shared" si="157"/>
        <v xml:space="preserve"> </v>
      </c>
      <c r="I305" s="126" t="str">
        <f t="shared" si="157"/>
        <v xml:space="preserve"> </v>
      </c>
      <c r="J305" s="126" t="str">
        <f t="shared" si="157"/>
        <v xml:space="preserve"> </v>
      </c>
      <c r="K305" s="126" t="str">
        <f t="shared" si="157"/>
        <v xml:space="preserve"> </v>
      </c>
      <c r="L305" s="126" t="str">
        <f t="shared" si="157"/>
        <v xml:space="preserve"> </v>
      </c>
      <c r="M305" s="126" t="str">
        <f t="shared" si="157"/>
        <v xml:space="preserve"> </v>
      </c>
      <c r="N305" s="126" t="str">
        <f t="shared" si="157"/>
        <v xml:space="preserve"> </v>
      </c>
      <c r="O305" s="126" t="str">
        <f t="shared" si="157"/>
        <v xml:space="preserve"> </v>
      </c>
      <c r="P305" s="126" t="str">
        <f t="shared" si="157"/>
        <v xml:space="preserve"> </v>
      </c>
      <c r="Q305" s="126" t="str">
        <f t="shared" si="157"/>
        <v xml:space="preserve"> </v>
      </c>
      <c r="R305" s="126" t="str">
        <f t="shared" si="157"/>
        <v xml:space="preserve"> </v>
      </c>
      <c r="S305" s="126" t="str">
        <f t="shared" ref="S305:W305" si="158">IF(COUNTIF(S302:S304,"A")&gt;=1,"C",IF(COUNTIF(S302:S304,"A")&gt;0,"P"," "))</f>
        <v xml:space="preserve"> </v>
      </c>
      <c r="T305" s="126" t="str">
        <f t="shared" si="158"/>
        <v xml:space="preserve"> </v>
      </c>
      <c r="U305" s="126" t="str">
        <f t="shared" si="158"/>
        <v xml:space="preserve"> </v>
      </c>
      <c r="V305" s="126" t="str">
        <f t="shared" si="158"/>
        <v xml:space="preserve"> </v>
      </c>
      <c r="W305" s="126" t="str">
        <f t="shared" si="158"/>
        <v xml:space="preserve"> </v>
      </c>
      <c r="Y305" s="2" t="str">
        <f t="shared" si="136"/>
        <v/>
      </c>
    </row>
    <row r="306" spans="2:25" ht="13.5" thickBot="1" x14ac:dyDescent="0.25">
      <c r="C306" s="73" t="s">
        <v>30</v>
      </c>
      <c r="D306" s="94" t="str">
        <f>IF(COUNTIF(D289:D305,"C")&gt;4,"C",IF(COUNTIF(D289:D305,"C")&gt;0,"P"," "))</f>
        <v xml:space="preserve"> </v>
      </c>
      <c r="E306" s="94" t="str">
        <f t="shared" ref="E306:R306" si="159">IF(COUNTIF(E289:E305,"C")&gt;4,"C",IF(COUNTIF(E289:E305,"C")&gt;0,"P"," "))</f>
        <v xml:space="preserve"> </v>
      </c>
      <c r="F306" s="94" t="str">
        <f t="shared" si="159"/>
        <v xml:space="preserve"> </v>
      </c>
      <c r="G306" s="94" t="str">
        <f t="shared" si="159"/>
        <v xml:space="preserve"> </v>
      </c>
      <c r="H306" s="94" t="str">
        <f t="shared" si="159"/>
        <v xml:space="preserve"> </v>
      </c>
      <c r="I306" s="94" t="str">
        <f t="shared" si="159"/>
        <v xml:space="preserve"> </v>
      </c>
      <c r="J306" s="94" t="str">
        <f t="shared" si="159"/>
        <v xml:space="preserve"> </v>
      </c>
      <c r="K306" s="94" t="str">
        <f t="shared" si="159"/>
        <v xml:space="preserve"> </v>
      </c>
      <c r="L306" s="94" t="str">
        <f t="shared" si="159"/>
        <v xml:space="preserve"> </v>
      </c>
      <c r="M306" s="94" t="str">
        <f t="shared" si="159"/>
        <v xml:space="preserve"> </v>
      </c>
      <c r="N306" s="94" t="str">
        <f t="shared" si="159"/>
        <v xml:space="preserve"> </v>
      </c>
      <c r="O306" s="94" t="str">
        <f t="shared" si="159"/>
        <v xml:space="preserve"> </v>
      </c>
      <c r="P306" s="94" t="str">
        <f t="shared" si="159"/>
        <v xml:space="preserve"> </v>
      </c>
      <c r="Q306" s="94" t="str">
        <f t="shared" si="159"/>
        <v xml:space="preserve"> </v>
      </c>
      <c r="R306" s="94" t="str">
        <f t="shared" si="159"/>
        <v xml:space="preserve"> </v>
      </c>
      <c r="S306" s="94" t="str">
        <f t="shared" ref="S306:W306" si="160">IF(COUNTIF(S289:S305,"C")&gt;4,"C",IF(COUNTIF(S289:S305,"C")&gt;0,"P"," "))</f>
        <v xml:space="preserve"> </v>
      </c>
      <c r="T306" s="94" t="str">
        <f t="shared" si="160"/>
        <v xml:space="preserve"> </v>
      </c>
      <c r="U306" s="94" t="str">
        <f t="shared" si="160"/>
        <v xml:space="preserve"> </v>
      </c>
      <c r="V306" s="94" t="str">
        <f t="shared" si="160"/>
        <v xml:space="preserve"> </v>
      </c>
      <c r="W306" s="94" t="str">
        <f t="shared" si="160"/>
        <v xml:space="preserve"> </v>
      </c>
      <c r="Y306" s="2" t="str">
        <f t="shared" si="136"/>
        <v/>
      </c>
    </row>
    <row r="307" spans="2:25" ht="15" x14ac:dyDescent="0.25">
      <c r="B307" s="124" t="s">
        <v>263</v>
      </c>
      <c r="Y307" s="2" t="str">
        <f t="shared" si="136"/>
        <v/>
      </c>
    </row>
    <row r="308" spans="2:25" x14ac:dyDescent="0.2">
      <c r="B308" s="2">
        <v>1</v>
      </c>
      <c r="C308" s="389" t="s">
        <v>763</v>
      </c>
      <c r="Y308" s="2" t="str">
        <f t="shared" si="136"/>
        <v>Being an entrepreneur isn't just about making money. It's also about providing people with a product or service that helps improve their lives. Business can be a powerful way to make the world we live in a better place. In this step, pick a choice to help you identify issues your clients face. Then brainstorm 25 ideas for products or services that might help solve those issues-and improve their lives!</v>
      </c>
    </row>
    <row r="309" spans="2:25" x14ac:dyDescent="0.2">
      <c r="B309" s="125"/>
      <c r="C309" s="217" t="s">
        <v>764</v>
      </c>
      <c r="D309" s="9"/>
      <c r="E309" s="9"/>
      <c r="F309" s="9"/>
      <c r="G309" s="9"/>
      <c r="H309" s="9"/>
      <c r="I309" s="9"/>
      <c r="J309" s="9"/>
      <c r="K309" s="9"/>
      <c r="L309" s="9"/>
      <c r="M309" s="9"/>
      <c r="N309" s="9"/>
      <c r="O309" s="9"/>
      <c r="P309" s="9"/>
      <c r="Q309" s="9"/>
      <c r="R309" s="9"/>
      <c r="S309" s="9"/>
      <c r="T309" s="9"/>
      <c r="U309" s="9"/>
      <c r="V309" s="9"/>
      <c r="W309" s="9"/>
      <c r="Y309" s="2" t="str">
        <f t="shared" si="136"/>
        <v>Interview your client. For example, if you chose "classmates eating lunch at school," your client could be another classmate or one of the people who work in the cafeteria. Identify issues and brainstorm together.</v>
      </c>
    </row>
    <row r="310" spans="2:25" x14ac:dyDescent="0.2">
      <c r="B310" s="125"/>
      <c r="C310" s="217" t="s">
        <v>765</v>
      </c>
      <c r="D310" s="9"/>
      <c r="E310" s="9"/>
      <c r="F310" s="9"/>
      <c r="G310" s="9"/>
      <c r="H310" s="9"/>
      <c r="I310" s="9"/>
      <c r="J310" s="9"/>
      <c r="K310" s="9"/>
      <c r="L310" s="9"/>
      <c r="M310" s="9"/>
      <c r="N310" s="9"/>
      <c r="O310" s="9"/>
      <c r="P310" s="9"/>
      <c r="Q310" s="9"/>
      <c r="R310" s="9"/>
      <c r="S310" s="9"/>
      <c r="T310" s="9"/>
      <c r="U310" s="9"/>
      <c r="V310" s="9"/>
      <c r="W310" s="9"/>
      <c r="Y310" s="2" t="str">
        <f t="shared" si="136"/>
        <v>Become a keen observer. Watch people doing the activity in the place you've chosen. You could do this in one sitting, one day, or over the course of a few days. Keep your notebook close by to capture your ideas when they come to you.</v>
      </c>
    </row>
    <row r="311" spans="2:25" x14ac:dyDescent="0.2">
      <c r="B311" s="125"/>
      <c r="C311" s="217" t="s">
        <v>766</v>
      </c>
      <c r="D311" s="9"/>
      <c r="E311" s="9"/>
      <c r="F311" s="9"/>
      <c r="G311" s="9"/>
      <c r="H311" s="9"/>
      <c r="I311" s="9"/>
      <c r="J311" s="9"/>
      <c r="K311" s="9"/>
      <c r="L311" s="9"/>
      <c r="M311" s="9"/>
      <c r="N311" s="9"/>
      <c r="O311" s="9"/>
      <c r="P311" s="9"/>
      <c r="Q311" s="9"/>
      <c r="R311" s="9"/>
      <c r="S311" s="9"/>
      <c r="T311" s="9"/>
      <c r="U311" s="9"/>
      <c r="V311" s="9"/>
      <c r="W311" s="9"/>
      <c r="Y311" s="2" t="str">
        <f t="shared" si="136"/>
        <v>Group brainstorm. Put together a brainstorm session with fellow Girl Scouts, friends, or family. This choice works best if the people in the group have firsthand experience-either they are clients or know the clients' situation well.</v>
      </c>
    </row>
    <row r="312" spans="2:25" x14ac:dyDescent="0.2">
      <c r="B312" s="2">
        <v>2</v>
      </c>
      <c r="C312" s="373" t="s">
        <v>801</v>
      </c>
      <c r="D312" s="126" t="str">
        <f>IF(COUNTIF(D309:D311,"A")&gt;=1,"C",IF(COUNTIF(D309:D311,"A")&gt;0,"P"," "))</f>
        <v xml:space="preserve"> </v>
      </c>
      <c r="E312" s="126" t="str">
        <f t="shared" ref="E312:R312" si="161">IF(COUNTIF(E309:E311,"A")&gt;=1,"C",IF(COUNTIF(E309:E311,"A")&gt;0,"P"," "))</f>
        <v xml:space="preserve"> </v>
      </c>
      <c r="F312" s="126" t="str">
        <f t="shared" si="161"/>
        <v xml:space="preserve"> </v>
      </c>
      <c r="G312" s="126" t="str">
        <f t="shared" si="161"/>
        <v xml:space="preserve"> </v>
      </c>
      <c r="H312" s="126" t="str">
        <f t="shared" si="161"/>
        <v xml:space="preserve"> </v>
      </c>
      <c r="I312" s="126" t="str">
        <f t="shared" si="161"/>
        <v xml:space="preserve"> </v>
      </c>
      <c r="J312" s="126" t="str">
        <f t="shared" si="161"/>
        <v xml:space="preserve"> </v>
      </c>
      <c r="K312" s="126" t="str">
        <f t="shared" si="161"/>
        <v xml:space="preserve"> </v>
      </c>
      <c r="L312" s="126" t="str">
        <f t="shared" si="161"/>
        <v xml:space="preserve"> </v>
      </c>
      <c r="M312" s="126" t="str">
        <f t="shared" si="161"/>
        <v xml:space="preserve"> </v>
      </c>
      <c r="N312" s="126" t="str">
        <f t="shared" si="161"/>
        <v xml:space="preserve"> </v>
      </c>
      <c r="O312" s="126" t="str">
        <f t="shared" si="161"/>
        <v xml:space="preserve"> </v>
      </c>
      <c r="P312" s="126" t="str">
        <f t="shared" si="161"/>
        <v xml:space="preserve"> </v>
      </c>
      <c r="Q312" s="126" t="str">
        <f t="shared" si="161"/>
        <v xml:space="preserve"> </v>
      </c>
      <c r="R312" s="126" t="str">
        <f t="shared" si="161"/>
        <v xml:space="preserve"> </v>
      </c>
      <c r="S312" s="126" t="str">
        <f t="shared" ref="S312:W312" si="162">IF(COUNTIF(S309:S311,"A")&gt;=1,"C",IF(COUNTIF(S309:S311,"A")&gt;0,"P"," "))</f>
        <v xml:space="preserve"> </v>
      </c>
      <c r="T312" s="126" t="str">
        <f t="shared" si="162"/>
        <v xml:space="preserve"> </v>
      </c>
      <c r="U312" s="126" t="str">
        <f t="shared" si="162"/>
        <v xml:space="preserve"> </v>
      </c>
      <c r="V312" s="126" t="str">
        <f t="shared" si="162"/>
        <v xml:space="preserve"> </v>
      </c>
      <c r="W312" s="126" t="str">
        <f t="shared" si="162"/>
        <v xml:space="preserve"> </v>
      </c>
      <c r="Y312" s="2" t="str">
        <f t="shared" si="136"/>
        <v>Now that you've come up with a bunch of different ideas, take a critical look at them. Choose the idea you think is best, pick one of the following techniques to make it better, and fill out information about your improved idea in the chart on page 5.</v>
      </c>
    </row>
    <row r="313" spans="2:25" x14ac:dyDescent="0.2">
      <c r="B313" s="127"/>
      <c r="C313" s="217" t="s">
        <v>767</v>
      </c>
      <c r="D313" s="9"/>
      <c r="E313" s="9"/>
      <c r="F313" s="9"/>
      <c r="G313" s="9"/>
      <c r="H313" s="9"/>
      <c r="I313" s="9"/>
      <c r="J313" s="9"/>
      <c r="K313" s="9"/>
      <c r="L313" s="9"/>
      <c r="M313" s="9"/>
      <c r="N313" s="9"/>
      <c r="O313" s="9"/>
      <c r="P313" s="9"/>
      <c r="Q313" s="9"/>
      <c r="R313" s="9"/>
      <c r="S313" s="9"/>
      <c r="T313" s="9"/>
      <c r="U313" s="9"/>
      <c r="V313" s="9"/>
      <c r="W313" s="9"/>
      <c r="Y313" s="2" t="str">
        <f t="shared" si="136"/>
        <v>Divide your idea into different parts and improve each part. For example, if one of your ideas for "classmates eating lunch at school" is a lunch box that attaches onto a backpack, you could separate it into attaching, closing, and materials. Then you'd design a strong attachment method, a reliable closure, and an environmentally friendly fabric.</v>
      </c>
    </row>
    <row r="314" spans="2:25" x14ac:dyDescent="0.2">
      <c r="B314" s="127"/>
      <c r="C314" s="217" t="s">
        <v>768</v>
      </c>
      <c r="D314" s="9"/>
      <c r="E314" s="9"/>
      <c r="F314" s="9"/>
      <c r="G314" s="9"/>
      <c r="H314" s="9"/>
      <c r="I314" s="9"/>
      <c r="J314" s="9"/>
      <c r="K314" s="9"/>
      <c r="L314" s="9"/>
      <c r="M314" s="9"/>
      <c r="N314" s="9"/>
      <c r="O314" s="9"/>
      <c r="P314" s="9"/>
      <c r="Q314" s="9"/>
      <c r="R314" s="9"/>
      <c r="S314" s="9"/>
      <c r="T314" s="9"/>
      <c r="U314" s="9"/>
      <c r="V314" s="9"/>
      <c r="W314" s="9"/>
      <c r="Y314" s="2" t="str">
        <f t="shared" si="136"/>
        <v>Beat your competitors! Look at how others have innovated for your client-and make your innovation even better. See the box on page 5 for tips on how to do this.</v>
      </c>
    </row>
    <row r="315" spans="2:25" x14ac:dyDescent="0.2">
      <c r="B315" s="127"/>
      <c r="C315" s="217" t="s">
        <v>769</v>
      </c>
      <c r="D315" s="9"/>
      <c r="E315" s="9"/>
      <c r="F315" s="9"/>
      <c r="G315" s="9"/>
      <c r="H315" s="9"/>
      <c r="I315" s="9"/>
      <c r="J315" s="9"/>
      <c r="K315" s="9"/>
      <c r="L315" s="9"/>
      <c r="M315" s="9"/>
      <c r="N315" s="9"/>
      <c r="O315" s="9"/>
      <c r="P315" s="9"/>
      <c r="Q315" s="9"/>
      <c r="R315" s="9"/>
      <c r="S315" s="9"/>
      <c r="T315" s="9"/>
      <c r="U315" s="9"/>
      <c r="V315" s="9"/>
      <c r="W315" s="9"/>
      <c r="Y315" s="2" t="str">
        <f t="shared" si="136"/>
        <v>Use a "guideline." Creating guidelines that you must follow can help you focus-and result in a better idea. Use one of these guidelines to help you improve your idea, or come up with a guideline of your own:
An older person should be able to use it
A small child should be able to use it
It should be very affordable
Someone living 50 years from now should be able to use it</v>
      </c>
    </row>
    <row r="316" spans="2:25" x14ac:dyDescent="0.2">
      <c r="B316" s="2">
        <v>3</v>
      </c>
      <c r="C316" s="373" t="s">
        <v>770</v>
      </c>
      <c r="D316" s="126" t="str">
        <f>IF(COUNTIF(D313:D315,"A")&gt;=1,"C",IF(COUNTIF(D313:D315,"A")&gt;0,"P"," "))</f>
        <v xml:space="preserve"> </v>
      </c>
      <c r="E316" s="126" t="str">
        <f t="shared" ref="E316:R316" si="163">IF(COUNTIF(E313:E315,"A")&gt;=1,"C",IF(COUNTIF(E313:E315,"A")&gt;0,"P"," "))</f>
        <v xml:space="preserve"> </v>
      </c>
      <c r="F316" s="126" t="str">
        <f t="shared" si="163"/>
        <v xml:space="preserve"> </v>
      </c>
      <c r="G316" s="126" t="str">
        <f t="shared" si="163"/>
        <v xml:space="preserve"> </v>
      </c>
      <c r="H316" s="126" t="str">
        <f t="shared" si="163"/>
        <v xml:space="preserve"> </v>
      </c>
      <c r="I316" s="126" t="str">
        <f t="shared" si="163"/>
        <v xml:space="preserve"> </v>
      </c>
      <c r="J316" s="126" t="str">
        <f t="shared" si="163"/>
        <v xml:space="preserve"> </v>
      </c>
      <c r="K316" s="126" t="str">
        <f t="shared" si="163"/>
        <v xml:space="preserve"> </v>
      </c>
      <c r="L316" s="126" t="str">
        <f t="shared" si="163"/>
        <v xml:space="preserve"> </v>
      </c>
      <c r="M316" s="126" t="str">
        <f t="shared" si="163"/>
        <v xml:space="preserve"> </v>
      </c>
      <c r="N316" s="126" t="str">
        <f t="shared" si="163"/>
        <v xml:space="preserve"> </v>
      </c>
      <c r="O316" s="126" t="str">
        <f t="shared" si="163"/>
        <v xml:space="preserve"> </v>
      </c>
      <c r="P316" s="126" t="str">
        <f t="shared" si="163"/>
        <v xml:space="preserve"> </v>
      </c>
      <c r="Q316" s="126" t="str">
        <f t="shared" si="163"/>
        <v xml:space="preserve"> </v>
      </c>
      <c r="R316" s="126" t="str">
        <f t="shared" si="163"/>
        <v xml:space="preserve"> </v>
      </c>
      <c r="S316" s="126" t="str">
        <f t="shared" ref="S316:W316" si="164">IF(COUNTIF(S313:S315,"A")&gt;=1,"C",IF(COUNTIF(S313:S315,"A")&gt;0,"P"," "))</f>
        <v xml:space="preserve"> </v>
      </c>
      <c r="T316" s="126" t="str">
        <f t="shared" si="164"/>
        <v xml:space="preserve"> </v>
      </c>
      <c r="U316" s="126" t="str">
        <f t="shared" si="164"/>
        <v xml:space="preserve"> </v>
      </c>
      <c r="V316" s="126" t="str">
        <f t="shared" si="164"/>
        <v xml:space="preserve"> </v>
      </c>
      <c r="W316" s="126" t="str">
        <f t="shared" si="164"/>
        <v xml:space="preserve"> </v>
      </c>
      <c r="Y316" s="2" t="str">
        <f t="shared" si="136"/>
        <v>Coming up with a good idea is only the first part of starting a business. Entrepreneurs have to consider things like what their product or service might cost to make, what customers might pay for it, and how to let people know it exists.</v>
      </c>
    </row>
    <row r="317" spans="2:25" x14ac:dyDescent="0.2">
      <c r="B317" s="127"/>
      <c r="C317" s="217" t="s">
        <v>771</v>
      </c>
      <c r="D317" s="9"/>
      <c r="E317" s="9"/>
      <c r="F317" s="9"/>
      <c r="G317" s="9"/>
      <c r="H317" s="9"/>
      <c r="I317" s="9"/>
      <c r="J317" s="9"/>
      <c r="K317" s="9"/>
      <c r="L317" s="9"/>
      <c r="M317" s="9"/>
      <c r="N317" s="9"/>
      <c r="O317" s="9"/>
      <c r="P317" s="9"/>
      <c r="Q317" s="9"/>
      <c r="R317" s="9"/>
      <c r="S317" s="9"/>
      <c r="T317" s="9"/>
      <c r="U317" s="9"/>
      <c r="V317" s="9"/>
      <c r="W317" s="9"/>
      <c r="Y317" s="2" t="str">
        <f t="shared" si="136"/>
        <v>Seed money. "Seed money" is the money you need to get your business started. Use the Seed Money Worksheet on the next page to figure out what it would take to make your idea and sell it.</v>
      </c>
    </row>
    <row r="318" spans="2:25" x14ac:dyDescent="0.2">
      <c r="B318" s="127"/>
      <c r="C318" s="217" t="s">
        <v>772</v>
      </c>
      <c r="D318" s="9"/>
      <c r="E318" s="9"/>
      <c r="F318" s="9"/>
      <c r="G318" s="9"/>
      <c r="H318" s="9"/>
      <c r="I318" s="9"/>
      <c r="J318" s="9"/>
      <c r="K318" s="9"/>
      <c r="L318" s="9"/>
      <c r="M318" s="9"/>
      <c r="N318" s="9"/>
      <c r="O318" s="9"/>
      <c r="P318" s="9"/>
      <c r="Q318" s="9"/>
      <c r="R318" s="9"/>
      <c r="S318" s="9"/>
      <c r="T318" s="9"/>
      <c r="U318" s="9"/>
      <c r="V318" s="9"/>
      <c r="W318" s="9"/>
      <c r="Y318" s="2" t="str">
        <f t="shared" si="136"/>
        <v>Business models. A "business model" is how an entrepreneur sells a product or service. Mall stores make money by selling a product that you pay for. Magazines make money by putting ads in the magazine. Use the Business Models Worksheet on page 8 to help you imagine ways your idea could make money.</v>
      </c>
    </row>
    <row r="319" spans="2:25" x14ac:dyDescent="0.2">
      <c r="B319" s="127"/>
      <c r="C319" s="217" t="s">
        <v>773</v>
      </c>
      <c r="D319" s="9"/>
      <c r="E319" s="9"/>
      <c r="F319" s="9"/>
      <c r="G319" s="9"/>
      <c r="H319" s="9"/>
      <c r="I319" s="9"/>
      <c r="J319" s="9"/>
      <c r="K319" s="9"/>
      <c r="L319" s="9"/>
      <c r="M319" s="9"/>
      <c r="N319" s="9"/>
      <c r="O319" s="9"/>
      <c r="P319" s="9"/>
      <c r="Q319" s="9"/>
      <c r="R319" s="9"/>
      <c r="S319" s="9"/>
      <c r="T319" s="9"/>
      <c r="U319" s="9"/>
      <c r="V319" s="9"/>
      <c r="W319" s="9"/>
      <c r="Y319" s="2" t="str">
        <f t="shared" si="136"/>
        <v>Merchandising. If your innovation is a product, go to a store that might sell it. Decide where your product could be displayed, or "merchandised." If you've invented a new dog leash, it would go do the pet section. But where else could it be merchandised? Maybe next to the running shoes, because people like to go running with their dogs. Write down at least five places your product might be sold.
FOR MORE FUN: Design eco-friendly packaging. Would your leash be sold wound around recycled cardboard? Or would it hang with a price tag attached?</v>
      </c>
    </row>
    <row r="320" spans="2:25" x14ac:dyDescent="0.2">
      <c r="B320" s="2">
        <v>4</v>
      </c>
      <c r="C320" s="373" t="s">
        <v>774</v>
      </c>
      <c r="D320" s="126" t="str">
        <f>IF(COUNTIF(D317:D319,"A")&gt;=1,"C",IF(COUNTIF(D317:D319,"A")&gt;0,"P"," "))</f>
        <v xml:space="preserve"> </v>
      </c>
      <c r="E320" s="126" t="str">
        <f t="shared" ref="E320:R320" si="165">IF(COUNTIF(E317:E319,"A")&gt;=1,"C",IF(COUNTIF(E317:E319,"A")&gt;0,"P"," "))</f>
        <v xml:space="preserve"> </v>
      </c>
      <c r="F320" s="126" t="str">
        <f t="shared" si="165"/>
        <v xml:space="preserve"> </v>
      </c>
      <c r="G320" s="126" t="str">
        <f t="shared" si="165"/>
        <v xml:space="preserve"> </v>
      </c>
      <c r="H320" s="126" t="str">
        <f t="shared" si="165"/>
        <v xml:space="preserve"> </v>
      </c>
      <c r="I320" s="126" t="str">
        <f t="shared" si="165"/>
        <v xml:space="preserve"> </v>
      </c>
      <c r="J320" s="126" t="str">
        <f t="shared" si="165"/>
        <v xml:space="preserve"> </v>
      </c>
      <c r="K320" s="126" t="str">
        <f t="shared" si="165"/>
        <v xml:space="preserve"> </v>
      </c>
      <c r="L320" s="126" t="str">
        <f t="shared" si="165"/>
        <v xml:space="preserve"> </v>
      </c>
      <c r="M320" s="126" t="str">
        <f t="shared" si="165"/>
        <v xml:space="preserve"> </v>
      </c>
      <c r="N320" s="126" t="str">
        <f t="shared" si="165"/>
        <v xml:space="preserve"> </v>
      </c>
      <c r="O320" s="126" t="str">
        <f t="shared" si="165"/>
        <v xml:space="preserve"> </v>
      </c>
      <c r="P320" s="126" t="str">
        <f t="shared" si="165"/>
        <v xml:space="preserve"> </v>
      </c>
      <c r="Q320" s="126" t="str">
        <f t="shared" si="165"/>
        <v xml:space="preserve"> </v>
      </c>
      <c r="R320" s="126" t="str">
        <f t="shared" si="165"/>
        <v xml:space="preserve"> </v>
      </c>
      <c r="S320" s="126" t="str">
        <f t="shared" ref="S320:W320" si="166">IF(COUNTIF(S317:S319,"A")&gt;=1,"C",IF(COUNTIF(S317:S319,"A")&gt;0,"P"," "))</f>
        <v xml:space="preserve"> </v>
      </c>
      <c r="T320" s="126" t="str">
        <f t="shared" si="166"/>
        <v xml:space="preserve"> </v>
      </c>
      <c r="U320" s="126" t="str">
        <f t="shared" si="166"/>
        <v xml:space="preserve"> </v>
      </c>
      <c r="V320" s="126" t="str">
        <f t="shared" si="166"/>
        <v xml:space="preserve"> </v>
      </c>
      <c r="W320" s="126" t="str">
        <f t="shared" si="166"/>
        <v xml:space="preserve"> </v>
      </c>
      <c r="Y320" s="2" t="str">
        <f t="shared" si="136"/>
        <v>You've researched your client, improved your product, and considered how your business idea might make money. Now it's time to practice what it would be like to pull it all together, pitch it, and take part in the most important step of innovation-getting feedback! Use one of these methods to prepare for the share.</v>
      </c>
    </row>
    <row r="321" spans="2:25" x14ac:dyDescent="0.2">
      <c r="B321" s="127"/>
      <c r="C321" s="217" t="s">
        <v>775</v>
      </c>
      <c r="D321" s="9"/>
      <c r="E321" s="9"/>
      <c r="F321" s="9"/>
      <c r="G321" s="9"/>
      <c r="H321" s="9"/>
      <c r="I321" s="9"/>
      <c r="J321" s="9"/>
      <c r="K321" s="9"/>
      <c r="L321" s="9"/>
      <c r="M321" s="9"/>
      <c r="N321" s="9"/>
      <c r="O321" s="9"/>
      <c r="P321" s="9"/>
      <c r="Q321" s="9"/>
      <c r="R321" s="9"/>
      <c r="S321" s="9"/>
      <c r="T321" s="9"/>
      <c r="U321" s="9"/>
      <c r="V321" s="9"/>
      <c r="W321" s="9"/>
      <c r="Y321" s="2" t="str">
        <f t="shared" si="136"/>
        <v>Write up a five-point business plan. Creating a business plan should help you develop your idea more fully and get it ready to show to others for feedback. Check out the box for more about what you should include.</v>
      </c>
    </row>
    <row r="322" spans="2:25" x14ac:dyDescent="0.2">
      <c r="B322" s="127"/>
      <c r="C322" s="217" t="s">
        <v>776</v>
      </c>
      <c r="D322" s="9"/>
      <c r="E322" s="9"/>
      <c r="F322" s="9"/>
      <c r="G322" s="9"/>
      <c r="H322" s="9"/>
      <c r="I322" s="9"/>
      <c r="J322" s="9"/>
      <c r="K322" s="9"/>
      <c r="L322" s="9"/>
      <c r="M322" s="9"/>
      <c r="N322" s="9"/>
      <c r="O322" s="9"/>
      <c r="P322" s="9"/>
      <c r="Q322" s="9"/>
      <c r="R322" s="9"/>
      <c r="S322" s="9"/>
      <c r="T322" s="9"/>
      <c r="U322" s="9"/>
      <c r="V322" s="9"/>
      <c r="W322" s="9"/>
      <c r="Y322" s="2" t="str">
        <f t="shared" si="136"/>
        <v>Develop your "pitch." Create at least five slides to explain what your product or service would be, who would use it, and the research and development you've done to refine your business idea.</v>
      </c>
    </row>
    <row r="323" spans="2:25" x14ac:dyDescent="0.2">
      <c r="B323" s="127"/>
      <c r="C323" s="217" t="s">
        <v>777</v>
      </c>
      <c r="D323" s="9"/>
      <c r="E323" s="9"/>
      <c r="F323" s="9"/>
      <c r="G323" s="9"/>
      <c r="H323" s="9"/>
      <c r="I323" s="9"/>
      <c r="J323" s="9"/>
      <c r="K323" s="9"/>
      <c r="L323" s="9"/>
      <c r="M323" s="9"/>
      <c r="N323" s="9"/>
      <c r="O323" s="9"/>
      <c r="P323" s="9"/>
      <c r="Q323" s="9"/>
      <c r="R323" s="9"/>
      <c r="S323" s="9"/>
      <c r="T323" s="9"/>
      <c r="U323" s="9"/>
      <c r="V323" s="9"/>
      <c r="W323" s="9"/>
      <c r="Y323" s="2" t="str">
        <f t="shared" si="136"/>
        <v>Make a mock up of an advertisement or commercial. This could be a print ad, a storyboard or script for a commercial, or the filmed commercial itself.</v>
      </c>
    </row>
    <row r="324" spans="2:25" x14ac:dyDescent="0.2">
      <c r="B324" s="2">
        <v>5</v>
      </c>
      <c r="C324" s="373" t="s">
        <v>802</v>
      </c>
      <c r="D324" s="126" t="str">
        <f>IF(COUNTIF(D321:D323,"A")&gt;=1,"C",IF(COUNTIF(D321:D323,"A")&gt;0,"P"," "))</f>
        <v xml:space="preserve"> </v>
      </c>
      <c r="E324" s="126" t="str">
        <f t="shared" ref="E324:R324" si="167">IF(COUNTIF(E321:E323,"A")&gt;=1,"C",IF(COUNTIF(E321:E323,"A")&gt;0,"P"," "))</f>
        <v xml:space="preserve"> </v>
      </c>
      <c r="F324" s="126" t="str">
        <f t="shared" si="167"/>
        <v xml:space="preserve"> </v>
      </c>
      <c r="G324" s="126" t="str">
        <f t="shared" si="167"/>
        <v xml:space="preserve"> </v>
      </c>
      <c r="H324" s="126" t="str">
        <f t="shared" si="167"/>
        <v xml:space="preserve"> </v>
      </c>
      <c r="I324" s="126" t="str">
        <f t="shared" si="167"/>
        <v xml:space="preserve"> </v>
      </c>
      <c r="J324" s="126" t="str">
        <f t="shared" si="167"/>
        <v xml:space="preserve"> </v>
      </c>
      <c r="K324" s="126" t="str">
        <f t="shared" si="167"/>
        <v xml:space="preserve"> </v>
      </c>
      <c r="L324" s="126" t="str">
        <f t="shared" si="167"/>
        <v xml:space="preserve"> </v>
      </c>
      <c r="M324" s="126" t="str">
        <f t="shared" si="167"/>
        <v xml:space="preserve"> </v>
      </c>
      <c r="N324" s="126" t="str">
        <f t="shared" si="167"/>
        <v xml:space="preserve"> </v>
      </c>
      <c r="O324" s="126" t="str">
        <f t="shared" si="167"/>
        <v xml:space="preserve"> </v>
      </c>
      <c r="P324" s="126" t="str">
        <f t="shared" si="167"/>
        <v xml:space="preserve"> </v>
      </c>
      <c r="Q324" s="126" t="str">
        <f t="shared" si="167"/>
        <v xml:space="preserve"> </v>
      </c>
      <c r="R324" s="126" t="str">
        <f t="shared" si="167"/>
        <v xml:space="preserve"> </v>
      </c>
      <c r="S324" s="126" t="str">
        <f t="shared" ref="S324:W324" si="168">IF(COUNTIF(S321:S323,"A")&gt;=1,"C",IF(COUNTIF(S321:S323,"A")&gt;0,"P"," "))</f>
        <v xml:space="preserve"> </v>
      </c>
      <c r="T324" s="126" t="str">
        <f t="shared" si="168"/>
        <v xml:space="preserve"> </v>
      </c>
      <c r="U324" s="126" t="str">
        <f t="shared" si="168"/>
        <v xml:space="preserve"> </v>
      </c>
      <c r="V324" s="126" t="str">
        <f t="shared" si="168"/>
        <v xml:space="preserve"> </v>
      </c>
      <c r="W324" s="126" t="str">
        <f t="shared" si="168"/>
        <v xml:space="preserve"> </v>
      </c>
      <c r="Y324" s="2" t="str">
        <f t="shared" si="136"/>
        <v>Practice sharing your business ideas. A good innovator asks for and listens to constructive feedback. In fact, "failure" is encouraged-if you don't mess up at first, how will you know what can be improved? Try to shake the feeling that you should get it all right and enjoy this step. Share what you made in step 4, and learn from others how your business ideas-and the way you present them-can get even better.</v>
      </c>
    </row>
    <row r="325" spans="2:25" x14ac:dyDescent="0.2">
      <c r="B325" s="127"/>
      <c r="C325" s="217" t="s">
        <v>778</v>
      </c>
      <c r="D325" s="9"/>
      <c r="E325" s="9"/>
      <c r="F325" s="9"/>
      <c r="G325" s="9"/>
      <c r="H325" s="9"/>
      <c r="I325" s="9"/>
      <c r="J325" s="9"/>
      <c r="K325" s="9"/>
      <c r="L325" s="9"/>
      <c r="M325" s="9"/>
      <c r="N325" s="9"/>
      <c r="O325" s="9"/>
      <c r="P325" s="9"/>
      <c r="Q325" s="9"/>
      <c r="R325" s="9"/>
      <c r="S325" s="9"/>
      <c r="T325" s="9"/>
      <c r="U325" s="9"/>
      <c r="V325" s="9"/>
      <c r="W325" s="9"/>
      <c r="Y325" s="2" t="str">
        <f t="shared" si="136"/>
        <v>Present your idea to someone who hasn't seen it yet. It may be one of your parents, an older sibling, one of your teachers, or a neighbor. Because they haven't yet heard about your innovation, they'll have new reactions.</v>
      </c>
    </row>
    <row r="326" spans="2:25" x14ac:dyDescent="0.2">
      <c r="B326" s="127"/>
      <c r="C326" s="217" t="s">
        <v>779</v>
      </c>
      <c r="D326" s="9"/>
      <c r="E326" s="9"/>
      <c r="F326" s="9"/>
      <c r="G326" s="9"/>
      <c r="H326" s="9"/>
      <c r="I326" s="9"/>
      <c r="J326" s="9"/>
      <c r="K326" s="9"/>
      <c r="L326" s="9"/>
      <c r="M326" s="9"/>
      <c r="N326" s="9"/>
      <c r="O326" s="9"/>
      <c r="P326" s="9"/>
      <c r="Q326" s="9"/>
      <c r="R326" s="9"/>
      <c r="S326" s="9"/>
      <c r="T326" s="9"/>
      <c r="U326" s="9"/>
      <c r="V326" s="9"/>
      <c r="W326" s="9"/>
      <c r="Y326" s="2" t="str">
        <f t="shared" si="136"/>
        <v>Present to an expert. Find someone who has experience with the subject area of your idea. Does your idea have to do with taking care of a sick person? Then share it with a nurse. Does your idea have to do with gardening? Then share it with someone who runs a nursery.</v>
      </c>
    </row>
    <row r="327" spans="2:25" x14ac:dyDescent="0.2">
      <c r="B327" s="127"/>
      <c r="C327" s="217" t="s">
        <v>780</v>
      </c>
      <c r="D327" s="9"/>
      <c r="E327" s="9"/>
      <c r="F327" s="9"/>
      <c r="G327" s="9"/>
      <c r="H327" s="9"/>
      <c r="I327" s="9"/>
      <c r="J327" s="9"/>
      <c r="K327" s="9"/>
      <c r="L327" s="9"/>
      <c r="M327" s="9"/>
      <c r="N327" s="9"/>
      <c r="O327" s="9"/>
      <c r="P327" s="9"/>
      <c r="Q327" s="9"/>
      <c r="R327" s="9"/>
      <c r="S327" s="9"/>
      <c r="T327" s="9"/>
      <c r="U327" s="9"/>
      <c r="V327" s="9"/>
      <c r="W327" s="9"/>
      <c r="Y327" s="2" t="str">
        <f t="shared" si="136"/>
        <v>Gather a group of clients. Share your idea with the people who would use your idea if it were to be turned into a real business.</v>
      </c>
    </row>
    <row r="328" spans="2:25" ht="1.5" customHeight="1" thickBot="1" x14ac:dyDescent="0.25">
      <c r="D328" s="126" t="str">
        <f>IF(COUNTIF(D325:D327,"A")&gt;=1,"C",IF(COUNTIF(D325:D327,"A")&gt;0,"P"," "))</f>
        <v xml:space="preserve"> </v>
      </c>
      <c r="E328" s="126" t="str">
        <f t="shared" ref="E328:R328" si="169">IF(COUNTIF(E325:E327,"A")&gt;=1,"C",IF(COUNTIF(E325:E327,"A")&gt;0,"P"," "))</f>
        <v xml:space="preserve"> </v>
      </c>
      <c r="F328" s="126" t="str">
        <f t="shared" si="169"/>
        <v xml:space="preserve"> </v>
      </c>
      <c r="G328" s="126" t="str">
        <f t="shared" si="169"/>
        <v xml:space="preserve"> </v>
      </c>
      <c r="H328" s="126" t="str">
        <f t="shared" si="169"/>
        <v xml:space="preserve"> </v>
      </c>
      <c r="I328" s="126" t="str">
        <f t="shared" si="169"/>
        <v xml:space="preserve"> </v>
      </c>
      <c r="J328" s="126" t="str">
        <f t="shared" si="169"/>
        <v xml:space="preserve"> </v>
      </c>
      <c r="K328" s="126" t="str">
        <f t="shared" si="169"/>
        <v xml:space="preserve"> </v>
      </c>
      <c r="L328" s="126" t="str">
        <f t="shared" si="169"/>
        <v xml:space="preserve"> </v>
      </c>
      <c r="M328" s="126" t="str">
        <f t="shared" si="169"/>
        <v xml:space="preserve"> </v>
      </c>
      <c r="N328" s="126" t="str">
        <f t="shared" si="169"/>
        <v xml:space="preserve"> </v>
      </c>
      <c r="O328" s="126" t="str">
        <f t="shared" si="169"/>
        <v xml:space="preserve"> </v>
      </c>
      <c r="P328" s="126" t="str">
        <f t="shared" si="169"/>
        <v xml:space="preserve"> </v>
      </c>
      <c r="Q328" s="126" t="str">
        <f t="shared" si="169"/>
        <v xml:space="preserve"> </v>
      </c>
      <c r="R328" s="126" t="str">
        <f t="shared" si="169"/>
        <v xml:space="preserve"> </v>
      </c>
      <c r="S328" s="126" t="str">
        <f t="shared" ref="S328:W328" si="170">IF(COUNTIF(S325:S327,"A")&gt;=1,"C",IF(COUNTIF(S325:S327,"A")&gt;0,"P"," "))</f>
        <v xml:space="preserve"> </v>
      </c>
      <c r="T328" s="126" t="str">
        <f t="shared" si="170"/>
        <v xml:space="preserve"> </v>
      </c>
      <c r="U328" s="126" t="str">
        <f t="shared" si="170"/>
        <v xml:space="preserve"> </v>
      </c>
      <c r="V328" s="126" t="str">
        <f t="shared" si="170"/>
        <v xml:space="preserve"> </v>
      </c>
      <c r="W328" s="126" t="str">
        <f t="shared" si="170"/>
        <v xml:space="preserve"> </v>
      </c>
      <c r="Y328" s="2" t="str">
        <f t="shared" ref="Y328:Y391" si="171">GetComments(C328)</f>
        <v/>
      </c>
    </row>
    <row r="329" spans="2:25" ht="13.5" thickBot="1" x14ac:dyDescent="0.25">
      <c r="C329" s="73" t="s">
        <v>30</v>
      </c>
      <c r="D329" s="94" t="str">
        <f>IF(COUNTIF(D312:D328,"C")&gt;4,"C",IF(COUNTIF(D312:D328,"C")&gt;0,"P"," "))</f>
        <v xml:space="preserve"> </v>
      </c>
      <c r="E329" s="94" t="str">
        <f t="shared" ref="E329:R329" si="172">IF(COUNTIF(E312:E328,"C")&gt;4,"C",IF(COUNTIF(E312:E328,"C")&gt;0,"P"," "))</f>
        <v xml:space="preserve"> </v>
      </c>
      <c r="F329" s="94" t="str">
        <f t="shared" si="172"/>
        <v xml:space="preserve"> </v>
      </c>
      <c r="G329" s="94" t="str">
        <f t="shared" si="172"/>
        <v xml:space="preserve"> </v>
      </c>
      <c r="H329" s="94" t="str">
        <f t="shared" si="172"/>
        <v xml:space="preserve"> </v>
      </c>
      <c r="I329" s="94" t="str">
        <f t="shared" si="172"/>
        <v xml:space="preserve"> </v>
      </c>
      <c r="J329" s="94" t="str">
        <f t="shared" si="172"/>
        <v xml:space="preserve"> </v>
      </c>
      <c r="K329" s="94" t="str">
        <f t="shared" si="172"/>
        <v xml:space="preserve"> </v>
      </c>
      <c r="L329" s="94" t="str">
        <f t="shared" si="172"/>
        <v xml:space="preserve"> </v>
      </c>
      <c r="M329" s="94" t="str">
        <f t="shared" si="172"/>
        <v xml:space="preserve"> </v>
      </c>
      <c r="N329" s="94" t="str">
        <f t="shared" si="172"/>
        <v xml:space="preserve"> </v>
      </c>
      <c r="O329" s="94" t="str">
        <f t="shared" si="172"/>
        <v xml:space="preserve"> </v>
      </c>
      <c r="P329" s="94" t="str">
        <f t="shared" si="172"/>
        <v xml:space="preserve"> </v>
      </c>
      <c r="Q329" s="94" t="str">
        <f t="shared" si="172"/>
        <v xml:space="preserve"> </v>
      </c>
      <c r="R329" s="94" t="str">
        <f t="shared" si="172"/>
        <v xml:space="preserve"> </v>
      </c>
      <c r="S329" s="94" t="str">
        <f t="shared" ref="S329:W329" si="173">IF(COUNTIF(S312:S328,"C")&gt;4,"C",IF(COUNTIF(S312:S328,"C")&gt;0,"P"," "))</f>
        <v xml:space="preserve"> </v>
      </c>
      <c r="T329" s="94" t="str">
        <f t="shared" si="173"/>
        <v xml:space="preserve"> </v>
      </c>
      <c r="U329" s="94" t="str">
        <f t="shared" si="173"/>
        <v xml:space="preserve"> </v>
      </c>
      <c r="V329" s="94" t="str">
        <f t="shared" si="173"/>
        <v xml:space="preserve"> </v>
      </c>
      <c r="W329" s="94" t="str">
        <f t="shared" si="173"/>
        <v xml:space="preserve"> </v>
      </c>
      <c r="Y329" s="2" t="str">
        <f t="shared" si="171"/>
        <v/>
      </c>
    </row>
    <row r="330" spans="2:25" ht="15" x14ac:dyDescent="0.25">
      <c r="B330" s="124" t="s">
        <v>264</v>
      </c>
      <c r="Y330" s="2" t="str">
        <f t="shared" si="171"/>
        <v/>
      </c>
    </row>
    <row r="331" spans="2:25" x14ac:dyDescent="0.2">
      <c r="B331" s="2">
        <v>1</v>
      </c>
      <c r="C331" s="389" t="s">
        <v>781</v>
      </c>
      <c r="Y331" s="2" t="str">
        <f t="shared" si="171"/>
        <v>Oops! It happens every day-somebody hits "send" or posts something that causes anger, hurt, or embarrassment for herself and others. To kick off this badge, explore the impact of an "oops." Look for the "wow" moments, too: Online communications can cause as much good as not-so-good. Add to your list the tips you find on avoiding the oopses and increasing the wows.</v>
      </c>
    </row>
    <row r="332" spans="2:25" x14ac:dyDescent="0.2">
      <c r="B332" s="125"/>
      <c r="C332" s="217" t="s">
        <v>782</v>
      </c>
      <c r="D332" s="9"/>
      <c r="E332" s="9"/>
      <c r="F332" s="9"/>
      <c r="G332" s="9"/>
      <c r="H332" s="9"/>
      <c r="I332" s="9"/>
      <c r="J332" s="9"/>
      <c r="K332" s="9"/>
      <c r="L332" s="9"/>
      <c r="M332" s="9"/>
      <c r="N332" s="9"/>
      <c r="O332" s="9"/>
      <c r="P332" s="9"/>
      <c r="Q332" s="9"/>
      <c r="R332" s="9"/>
      <c r="S332" s="9"/>
      <c r="T332" s="9"/>
      <c r="U332" s="9"/>
      <c r="V332" s="9"/>
      <c r="W332" s="9"/>
      <c r="Y332" s="2" t="str">
        <f t="shared" si="171"/>
        <v>Brainstorm some "oops" and "wow" tips with friends. Spend at least a half hour sharing these two kinds of moments-those you've heard about from friends or family or those you've read about. Then discuss what tips you can learn from these real-life stories, and add them to your list.
FOR MORE FUN: Survey your friends and family before your discussion, and bring the stories they share. (You could also do a survey in class or at lunch, asking for anonymous responses.)</v>
      </c>
    </row>
    <row r="333" spans="2:25" x14ac:dyDescent="0.2">
      <c r="B333" s="125"/>
      <c r="C333" s="217" t="s">
        <v>783</v>
      </c>
      <c r="D333" s="9"/>
      <c r="E333" s="9"/>
      <c r="F333" s="9"/>
      <c r="G333" s="9"/>
      <c r="H333" s="9"/>
      <c r="I333" s="9"/>
      <c r="J333" s="9"/>
      <c r="K333" s="9"/>
      <c r="L333" s="9"/>
      <c r="M333" s="9"/>
      <c r="N333" s="9"/>
      <c r="O333" s="9"/>
      <c r="P333" s="9"/>
      <c r="Q333" s="9"/>
      <c r="R333" s="9"/>
      <c r="S333" s="9"/>
      <c r="T333" s="9"/>
      <c r="U333" s="9"/>
      <c r="V333" s="9"/>
      <c r="W333" s="9"/>
      <c r="Y333" s="2" t="str">
        <f t="shared" si="171"/>
        <v>Interview someone with a job that involves sending lots of e-mails. Find out their stories of "oops" in the workplace. What happened, and what were the consequences? Do they have any tips on avoiding the "oops" moments? Ask for an on-the-job moment when digital communication has caused good.
FOR MORE FUN: It's hard to tell the tone of a message when you can't hear someone's voice. Read an e-mail out loud three times, using different intonation each time (such as friendly, angry, or busy). Does it seem like a different message each time? Brainstorm ideas for adding emotional cues to written messages so they come across as "wow" instead of "ouch."</v>
      </c>
    </row>
    <row r="334" spans="2:25" x14ac:dyDescent="0.2">
      <c r="B334" s="125"/>
      <c r="C334" s="217" t="s">
        <v>784</v>
      </c>
      <c r="D334" s="9"/>
      <c r="E334" s="9"/>
      <c r="F334" s="9"/>
      <c r="G334" s="9"/>
      <c r="H334" s="9"/>
      <c r="I334" s="9"/>
      <c r="J334" s="9"/>
      <c r="K334" s="9"/>
      <c r="L334" s="9"/>
      <c r="M334" s="9"/>
      <c r="N334" s="9"/>
      <c r="O334" s="9"/>
      <c r="P334" s="9"/>
      <c r="Q334" s="9"/>
      <c r="R334" s="9"/>
      <c r="S334" s="9"/>
      <c r="T334" s="9"/>
      <c r="U334" s="9"/>
      <c r="V334" s="9"/>
      <c r="W334" s="9"/>
      <c r="Y334" s="2" t="str">
        <f t="shared" si="171"/>
        <v>Read four published stories. First, find two stories about people who've sent or posted messages that caused hurt-for themselves, for others, for family, or for their job. What have those involved learned? Now look for two stories about how online communication has caused good. (Ask a librarian for some recommendations if you need help finding stories.)</v>
      </c>
    </row>
    <row r="335" spans="2:25" x14ac:dyDescent="0.2">
      <c r="B335" s="2">
        <v>2</v>
      </c>
      <c r="C335" s="373" t="s">
        <v>785</v>
      </c>
      <c r="D335" s="126" t="str">
        <f>IF(COUNTIF(D332:D334,"A")&gt;=1,"C",IF(COUNTIF(D332:D334,"A")&gt;0,"P"," "))</f>
        <v xml:space="preserve"> </v>
      </c>
      <c r="E335" s="126" t="str">
        <f t="shared" ref="E335:R335" si="174">IF(COUNTIF(E332:E334,"A")&gt;=1,"C",IF(COUNTIF(E332:E334,"A")&gt;0,"P"," "))</f>
        <v xml:space="preserve"> </v>
      </c>
      <c r="F335" s="126" t="str">
        <f t="shared" si="174"/>
        <v xml:space="preserve"> </v>
      </c>
      <c r="G335" s="126" t="str">
        <f t="shared" si="174"/>
        <v xml:space="preserve"> </v>
      </c>
      <c r="H335" s="126" t="str">
        <f t="shared" si="174"/>
        <v xml:space="preserve"> </v>
      </c>
      <c r="I335" s="126" t="str">
        <f t="shared" si="174"/>
        <v xml:space="preserve"> </v>
      </c>
      <c r="J335" s="126" t="str">
        <f t="shared" si="174"/>
        <v xml:space="preserve"> </v>
      </c>
      <c r="K335" s="126" t="str">
        <f t="shared" si="174"/>
        <v xml:space="preserve"> </v>
      </c>
      <c r="L335" s="126" t="str">
        <f t="shared" si="174"/>
        <v xml:space="preserve"> </v>
      </c>
      <c r="M335" s="126" t="str">
        <f t="shared" si="174"/>
        <v xml:space="preserve"> </v>
      </c>
      <c r="N335" s="126" t="str">
        <f t="shared" si="174"/>
        <v xml:space="preserve"> </v>
      </c>
      <c r="O335" s="126" t="str">
        <f t="shared" si="174"/>
        <v xml:space="preserve"> </v>
      </c>
      <c r="P335" s="126" t="str">
        <f t="shared" si="174"/>
        <v xml:space="preserve"> </v>
      </c>
      <c r="Q335" s="126" t="str">
        <f t="shared" si="174"/>
        <v xml:space="preserve"> </v>
      </c>
      <c r="R335" s="126" t="str">
        <f t="shared" si="174"/>
        <v xml:space="preserve"> </v>
      </c>
      <c r="S335" s="126" t="str">
        <f t="shared" ref="S335:W335" si="175">IF(COUNTIF(S332:S334,"A")&gt;=1,"C",IF(COUNTIF(S332:S334,"A")&gt;0,"P"," "))</f>
        <v xml:space="preserve"> </v>
      </c>
      <c r="T335" s="126" t="str">
        <f t="shared" si="175"/>
        <v xml:space="preserve"> </v>
      </c>
      <c r="U335" s="126" t="str">
        <f t="shared" si="175"/>
        <v xml:space="preserve"> </v>
      </c>
      <c r="V335" s="126" t="str">
        <f t="shared" si="175"/>
        <v xml:space="preserve"> </v>
      </c>
      <c r="W335" s="126" t="str">
        <f t="shared" si="175"/>
        <v xml:space="preserve"> </v>
      </c>
      <c r="Y335" s="2" t="str">
        <f t="shared" si="171"/>
        <v>Dig into stories of "ouch"-and repair some hurt if necessary. Take a closer look at how online communications can be misunderstood, resulting in some "ouch" moments. Texting and IM'ing in particular can be culprits since it's so quick and easy to send a message. As you do one of these choices, add to your list of netiquette tips.</v>
      </c>
    </row>
    <row r="336" spans="2:25" x14ac:dyDescent="0.2">
      <c r="B336" s="127"/>
      <c r="C336" s="217" t="s">
        <v>786</v>
      </c>
      <c r="D336" s="9"/>
      <c r="E336" s="9"/>
      <c r="F336" s="9"/>
      <c r="G336" s="9"/>
      <c r="H336" s="9"/>
      <c r="I336" s="9"/>
      <c r="J336" s="9"/>
      <c r="K336" s="9"/>
      <c r="L336" s="9"/>
      <c r="M336" s="9"/>
      <c r="N336" s="9"/>
      <c r="O336" s="9"/>
      <c r="P336" s="9"/>
      <c r="Q336" s="9"/>
      <c r="R336" s="9"/>
      <c r="S336" s="9"/>
      <c r="T336" s="9"/>
      <c r="U336" s="9"/>
      <c r="V336" s="9"/>
      <c r="W336" s="9"/>
      <c r="Y336" s="2" t="str">
        <f t="shared" si="171"/>
        <v>Go through your last 50 texts. Quiz yourself about each one. Are there any you feel ashamed about sending or that might have caused hurt? Would any cause hurt if they got forwarded? And would you be comfortable saying each thing to the recipient's face? After your review, clear the air with a live conversation if necessary!</v>
      </c>
    </row>
    <row r="337" spans="2:25" x14ac:dyDescent="0.2">
      <c r="B337" s="127"/>
      <c r="C337" s="217" t="s">
        <v>787</v>
      </c>
      <c r="D337" s="9"/>
      <c r="E337" s="9"/>
      <c r="F337" s="9"/>
      <c r="G337" s="9"/>
      <c r="H337" s="9"/>
      <c r="I337" s="9"/>
      <c r="J337" s="9"/>
      <c r="K337" s="9"/>
      <c r="L337" s="9"/>
      <c r="M337" s="9"/>
      <c r="N337" s="9"/>
      <c r="O337" s="9"/>
      <c r="P337" s="9"/>
      <c r="Q337" s="9"/>
      <c r="R337" s="9"/>
      <c r="S337" s="9"/>
      <c r="T337" s="9"/>
      <c r="U337" s="9"/>
      <c r="V337" s="9"/>
      <c r="W337" s="9"/>
      <c r="Y337" s="2" t="str">
        <f t="shared" si="171"/>
        <v>Interview a psychologist, guidance counselor, minister, or expert in emotional health. Find out about how they've seen digital "ouches" impact young people. With this expert's guidance, brainstorm with your group to get ideas for helping people stop these behaviors and for helping someone who's been hurt by them. Add the ideas to your netiquette list. If this process makes you realize where some miscommunication might have happened in your life, take this chance to clear the air.</v>
      </c>
    </row>
    <row r="338" spans="2:25" x14ac:dyDescent="0.2">
      <c r="B338" s="127"/>
      <c r="C338" s="217" t="s">
        <v>788</v>
      </c>
      <c r="D338" s="9"/>
      <c r="E338" s="9"/>
      <c r="F338" s="9"/>
      <c r="G338" s="9"/>
      <c r="H338" s="9"/>
      <c r="I338" s="9"/>
      <c r="J338" s="9"/>
      <c r="K338" s="9"/>
      <c r="L338" s="9"/>
      <c r="M338" s="9"/>
      <c r="N338" s="9"/>
      <c r="O338" s="9"/>
      <c r="P338" s="9"/>
      <c r="Q338" s="9"/>
      <c r="R338" s="9"/>
      <c r="S338" s="9"/>
      <c r="T338" s="9"/>
      <c r="U338" s="9"/>
      <c r="V338" s="9"/>
      <c r="W338" s="9"/>
      <c r="Y338" s="2" t="str">
        <f t="shared" si="171"/>
        <v>Start a kindness practice. Every day for two weeks, go out of your way to send a message via text, e-mail, or social media praising others for something well done. Notice how other people respond, and use that information to add tips to your list. This is a great chance to repair some "ouch" moments in your own life, if any have cropped up!</v>
      </c>
    </row>
    <row r="339" spans="2:25" x14ac:dyDescent="0.2">
      <c r="B339" s="2">
        <v>3</v>
      </c>
      <c r="C339" s="373" t="s">
        <v>789</v>
      </c>
      <c r="D339" s="126" t="str">
        <f>IF(COUNTIF(D336:D338,"A")&gt;=1,"C",IF(COUNTIF(D336:D338,"A")&gt;0,"P"," "))</f>
        <v xml:space="preserve"> </v>
      </c>
      <c r="E339" s="126" t="str">
        <f t="shared" ref="E339:R339" si="176">IF(COUNTIF(E336:E338,"A")&gt;=1,"C",IF(COUNTIF(E336:E338,"A")&gt;0,"P"," "))</f>
        <v xml:space="preserve"> </v>
      </c>
      <c r="F339" s="126" t="str">
        <f t="shared" si="176"/>
        <v xml:space="preserve"> </v>
      </c>
      <c r="G339" s="126" t="str">
        <f t="shared" si="176"/>
        <v xml:space="preserve"> </v>
      </c>
      <c r="H339" s="126" t="str">
        <f t="shared" si="176"/>
        <v xml:space="preserve"> </v>
      </c>
      <c r="I339" s="126" t="str">
        <f t="shared" si="176"/>
        <v xml:space="preserve"> </v>
      </c>
      <c r="J339" s="126" t="str">
        <f t="shared" si="176"/>
        <v xml:space="preserve"> </v>
      </c>
      <c r="K339" s="126" t="str">
        <f t="shared" si="176"/>
        <v xml:space="preserve"> </v>
      </c>
      <c r="L339" s="126" t="str">
        <f t="shared" si="176"/>
        <v xml:space="preserve"> </v>
      </c>
      <c r="M339" s="126" t="str">
        <f t="shared" si="176"/>
        <v xml:space="preserve"> </v>
      </c>
      <c r="N339" s="126" t="str">
        <f t="shared" si="176"/>
        <v xml:space="preserve"> </v>
      </c>
      <c r="O339" s="126" t="str">
        <f t="shared" si="176"/>
        <v xml:space="preserve"> </v>
      </c>
      <c r="P339" s="126" t="str">
        <f t="shared" si="176"/>
        <v xml:space="preserve"> </v>
      </c>
      <c r="Q339" s="126" t="str">
        <f t="shared" si="176"/>
        <v xml:space="preserve"> </v>
      </c>
      <c r="R339" s="126" t="str">
        <f t="shared" si="176"/>
        <v xml:space="preserve"> </v>
      </c>
      <c r="S339" s="126" t="str">
        <f t="shared" ref="S339:W339" si="177">IF(COUNTIF(S336:S338,"A")&gt;=1,"C",IF(COUNTIF(S336:S338,"A")&gt;0,"P"," "))</f>
        <v xml:space="preserve"> </v>
      </c>
      <c r="T339" s="126" t="str">
        <f t="shared" si="177"/>
        <v xml:space="preserve"> </v>
      </c>
      <c r="U339" s="126" t="str">
        <f t="shared" si="177"/>
        <v xml:space="preserve"> </v>
      </c>
      <c r="V339" s="126" t="str">
        <f t="shared" si="177"/>
        <v xml:space="preserve"> </v>
      </c>
      <c r="W339" s="126" t="str">
        <f t="shared" si="177"/>
        <v xml:space="preserve"> </v>
      </c>
      <c r="Y339" s="2" t="str">
        <f t="shared" si="171"/>
        <v>Look at e-mail, commenting, or blogging. Everyone uses the Internet in their own way. You may post a lot of comments, belong to a gaming community, have your own blog, or share information in tweets or via e-mail. Do the choice below that's most relevant to your net self. Use what you find out to add to your netiquette rules. If you're in a Cadette group, share your new tips with them.</v>
      </c>
    </row>
    <row r="340" spans="2:25" x14ac:dyDescent="0.2">
      <c r="B340" s="127"/>
      <c r="C340" s="217" t="s">
        <v>790</v>
      </c>
      <c r="D340" s="9"/>
      <c r="E340" s="9"/>
      <c r="F340" s="9"/>
      <c r="G340" s="9"/>
      <c r="H340" s="9"/>
      <c r="I340" s="9"/>
      <c r="J340" s="9"/>
      <c r="K340" s="9"/>
      <c r="L340" s="9"/>
      <c r="M340" s="9"/>
      <c r="N340" s="9"/>
      <c r="O340" s="9"/>
      <c r="P340" s="9"/>
      <c r="Q340" s="9"/>
      <c r="R340" s="9"/>
      <c r="S340" s="9"/>
      <c r="T340" s="9"/>
      <c r="U340" s="9"/>
      <c r="V340" s="9"/>
      <c r="W340" s="9"/>
      <c r="Y340" s="2" t="str">
        <f t="shared" si="171"/>
        <v>Get into e-mail etiquette. E-mail is used for business and more formal online communications, and being able to use it considerately and correctly is an important part of your online persona. You'll want to know how to be effective when you land that first internship. Give five businesspeople the e-mail etiquette quiz on the next page to find out what they prefer.
FOR MORE FUN: Create a top 10 list of e-mail dos and don'ts to share with your online network-you might forward it to those who are interested!</v>
      </c>
    </row>
    <row r="341" spans="2:25" x14ac:dyDescent="0.2">
      <c r="B341" s="127"/>
      <c r="C341" s="217" t="s">
        <v>791</v>
      </c>
      <c r="D341" s="9"/>
      <c r="E341" s="9"/>
      <c r="F341" s="9"/>
      <c r="G341" s="9"/>
      <c r="H341" s="9"/>
      <c r="I341" s="9"/>
      <c r="J341" s="9"/>
      <c r="K341" s="9"/>
      <c r="L341" s="9"/>
      <c r="M341" s="9"/>
      <c r="N341" s="9"/>
      <c r="O341" s="9"/>
      <c r="P341" s="9"/>
      <c r="Q341" s="9"/>
      <c r="R341" s="9"/>
      <c r="S341" s="9"/>
      <c r="T341" s="9"/>
      <c r="U341" s="9"/>
      <c r="V341" s="9"/>
      <c r="W341" s="9"/>
      <c r="Y341" s="2" t="str">
        <f t="shared" si="171"/>
        <v>Find your best commenting voice. At best, threads of commentary following blog posts or on social media profiles can be like a Q and A session after a talk, offering more ideas or support for someone's accomplishment or idea. At worst, they're places for people to have fun at others' expense. In the middle ground are comments like "cool"-they're positive, but don't encourage discussion. Find five examples of useful comments and five not-so-great comments. Review them-what do they have in common? What rules would you add to your list about useful commenting?</v>
      </c>
    </row>
    <row r="342" spans="2:25" x14ac:dyDescent="0.2">
      <c r="B342" s="127"/>
      <c r="C342" s="217" t="s">
        <v>792</v>
      </c>
      <c r="D342" s="9"/>
      <c r="E342" s="9"/>
      <c r="F342" s="9"/>
      <c r="G342" s="9"/>
      <c r="H342" s="9"/>
      <c r="I342" s="9"/>
      <c r="J342" s="9"/>
      <c r="K342" s="9"/>
      <c r="L342" s="9"/>
      <c r="M342" s="9"/>
      <c r="N342" s="9"/>
      <c r="O342" s="9"/>
      <c r="P342" s="9"/>
      <c r="Q342" s="9"/>
      <c r="R342" s="9"/>
      <c r="S342" s="9"/>
      <c r="T342" s="9"/>
      <c r="U342" s="9"/>
      <c r="V342" s="9"/>
      <c r="W342" s="9"/>
      <c r="Y342" s="2" t="str">
        <f t="shared" si="171"/>
        <v>Good net sportsmanship. Poll gamers about the kind of online sportsmanship they like to see. You might look at recent articles about gaming etiquette for ideas. Then add some tips to your growing list.</v>
      </c>
    </row>
    <row r="343" spans="2:25" x14ac:dyDescent="0.2">
      <c r="B343" s="2">
        <v>4</v>
      </c>
      <c r="C343" s="373" t="s">
        <v>793</v>
      </c>
      <c r="D343" s="126" t="str">
        <f>IF(COUNTIF(D340:D342,"A")&gt;=1,"C",IF(COUNTIF(D340:D342,"A")&gt;0,"P"," "))</f>
        <v xml:space="preserve"> </v>
      </c>
      <c r="E343" s="126" t="str">
        <f t="shared" ref="E343:R343" si="178">IF(COUNTIF(E340:E342,"A")&gt;=1,"C",IF(COUNTIF(E340:E342,"A")&gt;0,"P"," "))</f>
        <v xml:space="preserve"> </v>
      </c>
      <c r="F343" s="126" t="str">
        <f t="shared" si="178"/>
        <v xml:space="preserve"> </v>
      </c>
      <c r="G343" s="126" t="str">
        <f t="shared" si="178"/>
        <v xml:space="preserve"> </v>
      </c>
      <c r="H343" s="126" t="str">
        <f t="shared" si="178"/>
        <v xml:space="preserve"> </v>
      </c>
      <c r="I343" s="126" t="str">
        <f t="shared" si="178"/>
        <v xml:space="preserve"> </v>
      </c>
      <c r="J343" s="126" t="str">
        <f t="shared" si="178"/>
        <v xml:space="preserve"> </v>
      </c>
      <c r="K343" s="126" t="str">
        <f t="shared" si="178"/>
        <v xml:space="preserve"> </v>
      </c>
      <c r="L343" s="126" t="str">
        <f t="shared" si="178"/>
        <v xml:space="preserve"> </v>
      </c>
      <c r="M343" s="126" t="str">
        <f t="shared" si="178"/>
        <v xml:space="preserve"> </v>
      </c>
      <c r="N343" s="126" t="str">
        <f t="shared" si="178"/>
        <v xml:space="preserve"> </v>
      </c>
      <c r="O343" s="126" t="str">
        <f t="shared" si="178"/>
        <v xml:space="preserve"> </v>
      </c>
      <c r="P343" s="126" t="str">
        <f t="shared" si="178"/>
        <v xml:space="preserve"> </v>
      </c>
      <c r="Q343" s="126" t="str">
        <f t="shared" si="178"/>
        <v xml:space="preserve"> </v>
      </c>
      <c r="R343" s="126" t="str">
        <f t="shared" si="178"/>
        <v xml:space="preserve"> </v>
      </c>
      <c r="S343" s="126" t="str">
        <f t="shared" ref="S343:W343" si="179">IF(COUNTIF(S340:S342,"A")&gt;=1,"C",IF(COUNTIF(S340:S342,"A")&gt;0,"P"," "))</f>
        <v xml:space="preserve"> </v>
      </c>
      <c r="T343" s="126" t="str">
        <f t="shared" si="179"/>
        <v xml:space="preserve"> </v>
      </c>
      <c r="U343" s="126" t="str">
        <f t="shared" si="179"/>
        <v xml:space="preserve"> </v>
      </c>
      <c r="V343" s="126" t="str">
        <f t="shared" si="179"/>
        <v xml:space="preserve"> </v>
      </c>
      <c r="W343" s="126" t="str">
        <f t="shared" si="179"/>
        <v xml:space="preserve"> </v>
      </c>
      <c r="Y343" s="2" t="str">
        <f t="shared" si="171"/>
        <v>Decide what makes a great social media profile. Consumer organizations find that teenagers tend not to use privacy settings on social media wisely. Often it's because they assume the information is for friends only (that's true only if you set it that way). Then there's the issue of whether friends of friends can see your info-and if you want them to. How would you feel if you went on a friend's Facebook page and saw she posted "Bored to death right now" while she was hanging out with you? Use the questions in the sidebar to guide you in this step.</v>
      </c>
    </row>
    <row r="344" spans="2:25" x14ac:dyDescent="0.2">
      <c r="B344" s="127"/>
      <c r="C344" s="217" t="s">
        <v>794</v>
      </c>
      <c r="D344" s="9"/>
      <c r="E344" s="9"/>
      <c r="F344" s="9"/>
      <c r="G344" s="9"/>
      <c r="H344" s="9"/>
      <c r="I344" s="9"/>
      <c r="J344" s="9"/>
      <c r="K344" s="9"/>
      <c r="L344" s="9"/>
      <c r="M344" s="9"/>
      <c r="N344" s="9"/>
      <c r="O344" s="9"/>
      <c r="P344" s="9"/>
      <c r="Q344" s="9"/>
      <c r="R344" s="9"/>
      <c r="S344" s="9"/>
      <c r="T344" s="9"/>
      <c r="U344" s="9"/>
      <c r="V344" s="9"/>
      <c r="W344" s="9"/>
      <c r="Y344" s="2" t="str">
        <f t="shared" si="171"/>
        <v>Discuss some character profiles. Before a meeting with your Cadette group, have everyone create a pretend social media profile for a character from a book or movie. Use the same template for everyone-decide beforehand which bits of information to include. Think up some good and not-so-good details to share in your character's profile. At your meeting, discuss each, and come up with dos and don'ts for creating social media profiles.</v>
      </c>
    </row>
    <row r="345" spans="2:25" x14ac:dyDescent="0.2">
      <c r="B345" s="127"/>
      <c r="C345" s="217" t="s">
        <v>795</v>
      </c>
      <c r="D345" s="9"/>
      <c r="E345" s="9"/>
      <c r="F345" s="9"/>
      <c r="G345" s="9"/>
      <c r="H345" s="9"/>
      <c r="I345" s="9"/>
      <c r="J345" s="9"/>
      <c r="K345" s="9"/>
      <c r="L345" s="9"/>
      <c r="M345" s="9"/>
      <c r="N345" s="9"/>
      <c r="O345" s="9"/>
      <c r="P345" s="9"/>
      <c r="Q345" s="9"/>
      <c r="R345" s="9"/>
      <c r="S345" s="9"/>
      <c r="T345" s="9"/>
      <c r="U345" s="9"/>
      <c r="V345" s="9"/>
      <c r="W345" s="9"/>
      <c r="Y345" s="2" t="str">
        <f t="shared" si="171"/>
        <v>Get feedback on a profile of your own. Create a profile you might use for an online group. Then ask for feedback from friends your age, older girls, and adults. (If you already have an online profile, use this choice to ask for feedback on your profile, then edit it with advice from others in your network.)</v>
      </c>
    </row>
    <row r="346" spans="2:25" x14ac:dyDescent="0.2">
      <c r="B346" s="127"/>
      <c r="C346" s="217" t="s">
        <v>796</v>
      </c>
      <c r="D346" s="9"/>
      <c r="E346" s="9"/>
      <c r="F346" s="9"/>
      <c r="G346" s="9"/>
      <c r="H346" s="9"/>
      <c r="I346" s="9"/>
      <c r="J346" s="9"/>
      <c r="K346" s="9"/>
      <c r="L346" s="9"/>
      <c r="M346" s="9"/>
      <c r="N346" s="9"/>
      <c r="O346" s="9"/>
      <c r="P346" s="9"/>
      <c r="Q346" s="9"/>
      <c r="R346" s="9"/>
      <c r="S346" s="9"/>
      <c r="T346" s="9"/>
      <c r="U346" s="9"/>
      <c r="V346" s="9"/>
      <c r="W346" s="9"/>
      <c r="Y346" s="2" t="str">
        <f t="shared" si="171"/>
        <v>Read three stories that discuss profiles. These could be personal or news stories about creating them, choosing pictures for them, what they say about you, or how companies use them when hiring. Add some tips to your "rules to live by," and then use the advice to edit or create your online presence.</v>
      </c>
    </row>
    <row r="347" spans="2:25" x14ac:dyDescent="0.2">
      <c r="B347" s="2">
        <v>5</v>
      </c>
      <c r="C347" s="373" t="s">
        <v>797</v>
      </c>
      <c r="D347" s="126" t="str">
        <f>IF(COUNTIF(D344:D346,"A")&gt;=1,"C",IF(COUNTIF(D344:D346,"A")&gt;0,"P"," "))</f>
        <v xml:space="preserve"> </v>
      </c>
      <c r="E347" s="126" t="str">
        <f t="shared" ref="E347:R347" si="180">IF(COUNTIF(E344:E346,"A")&gt;=1,"C",IF(COUNTIF(E344:E346,"A")&gt;0,"P"," "))</f>
        <v xml:space="preserve"> </v>
      </c>
      <c r="F347" s="126" t="str">
        <f t="shared" si="180"/>
        <v xml:space="preserve"> </v>
      </c>
      <c r="G347" s="126" t="str">
        <f t="shared" si="180"/>
        <v xml:space="preserve"> </v>
      </c>
      <c r="H347" s="126" t="str">
        <f t="shared" si="180"/>
        <v xml:space="preserve"> </v>
      </c>
      <c r="I347" s="126" t="str">
        <f t="shared" si="180"/>
        <v xml:space="preserve"> </v>
      </c>
      <c r="J347" s="126" t="str">
        <f t="shared" si="180"/>
        <v xml:space="preserve"> </v>
      </c>
      <c r="K347" s="126" t="str">
        <f t="shared" si="180"/>
        <v xml:space="preserve"> </v>
      </c>
      <c r="L347" s="126" t="str">
        <f t="shared" si="180"/>
        <v xml:space="preserve"> </v>
      </c>
      <c r="M347" s="126" t="str">
        <f t="shared" si="180"/>
        <v xml:space="preserve"> </v>
      </c>
      <c r="N347" s="126" t="str">
        <f t="shared" si="180"/>
        <v xml:space="preserve"> </v>
      </c>
      <c r="O347" s="126" t="str">
        <f t="shared" si="180"/>
        <v xml:space="preserve"> </v>
      </c>
      <c r="P347" s="126" t="str">
        <f t="shared" si="180"/>
        <v xml:space="preserve"> </v>
      </c>
      <c r="Q347" s="126" t="str">
        <f t="shared" si="180"/>
        <v xml:space="preserve"> </v>
      </c>
      <c r="R347" s="126" t="str">
        <f t="shared" si="180"/>
        <v xml:space="preserve"> </v>
      </c>
      <c r="S347" s="126" t="str">
        <f t="shared" ref="S347:W347" si="181">IF(COUNTIF(S344:S346,"A")&gt;=1,"C",IF(COUNTIF(S344:S346,"A")&gt;0,"P"," "))</f>
        <v xml:space="preserve"> </v>
      </c>
      <c r="T347" s="126" t="str">
        <f t="shared" si="181"/>
        <v xml:space="preserve"> </v>
      </c>
      <c r="U347" s="126" t="str">
        <f t="shared" si="181"/>
        <v xml:space="preserve"> </v>
      </c>
      <c r="V347" s="126" t="str">
        <f t="shared" si="181"/>
        <v xml:space="preserve"> </v>
      </c>
      <c r="W347" s="126" t="str">
        <f t="shared" si="181"/>
        <v xml:space="preserve"> </v>
      </c>
      <c r="Y347" s="2" t="str">
        <f t="shared" si="171"/>
        <v>Chances are, you've got a lot of notes after the last four steps. That's a lot of great advice to share with others to help them stay safe, sound, and successful online. Spread the word about best practices in netiquette through one of these choices.</v>
      </c>
    </row>
    <row r="348" spans="2:25" x14ac:dyDescent="0.2">
      <c r="B348" s="127"/>
      <c r="C348" s="217" t="s">
        <v>798</v>
      </c>
      <c r="D348" s="9"/>
      <c r="E348" s="9"/>
      <c r="F348" s="9"/>
      <c r="G348" s="9"/>
      <c r="H348" s="9"/>
      <c r="I348" s="9"/>
      <c r="J348" s="9"/>
      <c r="K348" s="9"/>
      <c r="L348" s="9"/>
      <c r="M348" s="9"/>
      <c r="N348" s="9"/>
      <c r="O348" s="9"/>
      <c r="P348" s="9"/>
      <c r="Q348" s="9"/>
      <c r="R348" s="9"/>
      <c r="S348" s="9"/>
      <c r="T348" s="9"/>
      <c r="U348" s="9"/>
      <c r="V348" s="9"/>
      <c r="W348" s="9"/>
      <c r="Y348" s="2" t="str">
        <f t="shared" si="171"/>
        <v>Make it a pledge. Turn your tips into a netiquette pledge. Sign the bottom to commit to putting the pledge into action-and to inspire others to do so. Then share it with friends, family, teachers, Girl Scout friends-anyone in your community, both on-and offline, who could benefit from your insights.
FOR MORE FUN: Take the best of everyone's lists, and merge them together to make a team list with your Cadette group. Share as a group, too!</v>
      </c>
    </row>
    <row r="349" spans="2:25" x14ac:dyDescent="0.2">
      <c r="B349" s="127"/>
      <c r="C349" s="217" t="s">
        <v>799</v>
      </c>
      <c r="D349" s="9"/>
      <c r="E349" s="9"/>
      <c r="F349" s="9"/>
      <c r="G349" s="9"/>
      <c r="H349" s="9"/>
      <c r="I349" s="9"/>
      <c r="J349" s="9"/>
      <c r="K349" s="9"/>
      <c r="L349" s="9"/>
      <c r="M349" s="9"/>
      <c r="N349" s="9"/>
      <c r="O349" s="9"/>
      <c r="P349" s="9"/>
      <c r="Q349" s="9"/>
      <c r="R349" s="9"/>
      <c r="S349" s="9"/>
      <c r="T349" s="9"/>
      <c r="U349" s="9"/>
      <c r="V349" s="9"/>
      <c r="W349" s="9"/>
      <c r="Y349" s="2" t="str">
        <f t="shared" si="171"/>
        <v>Edit into a top 10. Review the tips you've gathered, and see if they fit into larger categories. Can you edit them into 10 top rules-then add some pizzazz? Include, art, stories that illustrate your points, anecdotes-anything that will help others understand why each tip is important. Share your list in a slide show, blog post, social media posting, PDF to an e-mail network, or in another appropriate way.</v>
      </c>
    </row>
    <row r="350" spans="2:25" x14ac:dyDescent="0.2">
      <c r="B350" s="127"/>
      <c r="C350" s="217" t="s">
        <v>800</v>
      </c>
      <c r="D350" s="9"/>
      <c r="E350" s="9"/>
      <c r="F350" s="9"/>
      <c r="G350" s="9"/>
      <c r="H350" s="9"/>
      <c r="I350" s="9"/>
      <c r="J350" s="9"/>
      <c r="K350" s="9"/>
      <c r="L350" s="9"/>
      <c r="M350" s="9"/>
      <c r="N350" s="9"/>
      <c r="O350" s="9"/>
      <c r="P350" s="9"/>
      <c r="Q350" s="9"/>
      <c r="R350" s="9"/>
      <c r="S350" s="9"/>
      <c r="T350" s="9"/>
      <c r="U350" s="9"/>
      <c r="V350" s="9"/>
      <c r="W350" s="9"/>
      <c r="Y350" s="2" t="str">
        <f t="shared" si="171"/>
        <v>Present it. Find the common themes in your tips, and turn them into a fun monologue, scene, or skit to capture on video and post to an online community. Or present it as an in-person skit at a school or Girl Scout event, or in a puppet show for a younger audience. (If you've earned your Screenwriter or Digital Movie Maker badge, you could use your skills here!)</v>
      </c>
    </row>
    <row r="351" spans="2:25" ht="1.5" customHeight="1" thickBot="1" x14ac:dyDescent="0.25">
      <c r="D351" s="126" t="str">
        <f>IF(COUNTIF(D348:D350,"A")&gt;=1,"C",IF(COUNTIF(D348:D350,"A")&gt;0,"P"," "))</f>
        <v xml:space="preserve"> </v>
      </c>
      <c r="E351" s="126" t="str">
        <f t="shared" ref="E351:R351" si="182">IF(COUNTIF(E348:E350,"A")&gt;=1,"C",IF(COUNTIF(E348:E350,"A")&gt;0,"P"," "))</f>
        <v xml:space="preserve"> </v>
      </c>
      <c r="F351" s="126" t="str">
        <f t="shared" si="182"/>
        <v xml:space="preserve"> </v>
      </c>
      <c r="G351" s="126" t="str">
        <f t="shared" si="182"/>
        <v xml:space="preserve"> </v>
      </c>
      <c r="H351" s="126" t="str">
        <f t="shared" si="182"/>
        <v xml:space="preserve"> </v>
      </c>
      <c r="I351" s="126" t="str">
        <f t="shared" si="182"/>
        <v xml:space="preserve"> </v>
      </c>
      <c r="J351" s="126" t="str">
        <f t="shared" si="182"/>
        <v xml:space="preserve"> </v>
      </c>
      <c r="K351" s="126" t="str">
        <f t="shared" si="182"/>
        <v xml:space="preserve"> </v>
      </c>
      <c r="L351" s="126" t="str">
        <f t="shared" si="182"/>
        <v xml:space="preserve"> </v>
      </c>
      <c r="M351" s="126" t="str">
        <f t="shared" si="182"/>
        <v xml:space="preserve"> </v>
      </c>
      <c r="N351" s="126" t="str">
        <f t="shared" si="182"/>
        <v xml:space="preserve"> </v>
      </c>
      <c r="O351" s="126" t="str">
        <f t="shared" si="182"/>
        <v xml:space="preserve"> </v>
      </c>
      <c r="P351" s="126" t="str">
        <f t="shared" si="182"/>
        <v xml:space="preserve"> </v>
      </c>
      <c r="Q351" s="126" t="str">
        <f t="shared" si="182"/>
        <v xml:space="preserve"> </v>
      </c>
      <c r="R351" s="126" t="str">
        <f t="shared" si="182"/>
        <v xml:space="preserve"> </v>
      </c>
      <c r="S351" s="126" t="str">
        <f t="shared" ref="S351:W351" si="183">IF(COUNTIF(S348:S350,"A")&gt;=1,"C",IF(COUNTIF(S348:S350,"A")&gt;0,"P"," "))</f>
        <v xml:space="preserve"> </v>
      </c>
      <c r="T351" s="126" t="str">
        <f t="shared" si="183"/>
        <v xml:space="preserve"> </v>
      </c>
      <c r="U351" s="126" t="str">
        <f t="shared" si="183"/>
        <v xml:space="preserve"> </v>
      </c>
      <c r="V351" s="126" t="str">
        <f t="shared" si="183"/>
        <v xml:space="preserve"> </v>
      </c>
      <c r="W351" s="126" t="str">
        <f t="shared" si="183"/>
        <v xml:space="preserve"> </v>
      </c>
      <c r="Y351" s="2" t="str">
        <f t="shared" si="171"/>
        <v/>
      </c>
    </row>
    <row r="352" spans="2:25" ht="13.5" thickBot="1" x14ac:dyDescent="0.25">
      <c r="C352" s="73" t="s">
        <v>30</v>
      </c>
      <c r="D352" s="94" t="str">
        <f>IF(COUNTIF(D335:D351,"C")&gt;4,"C",IF(COUNTIF(D335:D351,"C")&gt;0,"P"," "))</f>
        <v xml:space="preserve"> </v>
      </c>
      <c r="E352" s="94" t="str">
        <f t="shared" ref="E352:R352" si="184">IF(COUNTIF(E335:E351,"C")&gt;4,"C",IF(COUNTIF(E335:E351,"C")&gt;0,"P"," "))</f>
        <v xml:space="preserve"> </v>
      </c>
      <c r="F352" s="94" t="str">
        <f t="shared" si="184"/>
        <v xml:space="preserve"> </v>
      </c>
      <c r="G352" s="94" t="str">
        <f t="shared" si="184"/>
        <v xml:space="preserve"> </v>
      </c>
      <c r="H352" s="94" t="str">
        <f t="shared" si="184"/>
        <v xml:space="preserve"> </v>
      </c>
      <c r="I352" s="94" t="str">
        <f t="shared" si="184"/>
        <v xml:space="preserve"> </v>
      </c>
      <c r="J352" s="94" t="str">
        <f t="shared" si="184"/>
        <v xml:space="preserve"> </v>
      </c>
      <c r="K352" s="94" t="str">
        <f t="shared" si="184"/>
        <v xml:space="preserve"> </v>
      </c>
      <c r="L352" s="94" t="str">
        <f t="shared" si="184"/>
        <v xml:space="preserve"> </v>
      </c>
      <c r="M352" s="94" t="str">
        <f t="shared" si="184"/>
        <v xml:space="preserve"> </v>
      </c>
      <c r="N352" s="94" t="str">
        <f t="shared" si="184"/>
        <v xml:space="preserve"> </v>
      </c>
      <c r="O352" s="94" t="str">
        <f t="shared" si="184"/>
        <v xml:space="preserve"> </v>
      </c>
      <c r="P352" s="94" t="str">
        <f t="shared" si="184"/>
        <v xml:space="preserve"> </v>
      </c>
      <c r="Q352" s="94" t="str">
        <f t="shared" si="184"/>
        <v xml:space="preserve"> </v>
      </c>
      <c r="R352" s="94" t="str">
        <f t="shared" si="184"/>
        <v xml:space="preserve"> </v>
      </c>
      <c r="S352" s="94" t="str">
        <f t="shared" ref="S352:W352" si="185">IF(COUNTIF(S335:S351,"C")&gt;4,"C",IF(COUNTIF(S335:S351,"C")&gt;0,"P"," "))</f>
        <v xml:space="preserve"> </v>
      </c>
      <c r="T352" s="94" t="str">
        <f t="shared" si="185"/>
        <v xml:space="preserve"> </v>
      </c>
      <c r="U352" s="94" t="str">
        <f t="shared" si="185"/>
        <v xml:space="preserve"> </v>
      </c>
      <c r="V352" s="94" t="str">
        <f t="shared" si="185"/>
        <v xml:space="preserve"> </v>
      </c>
      <c r="W352" s="94" t="str">
        <f t="shared" si="185"/>
        <v xml:space="preserve"> </v>
      </c>
      <c r="Y352" s="2" t="str">
        <f t="shared" si="171"/>
        <v/>
      </c>
    </row>
    <row r="353" spans="1:25" ht="18" x14ac:dyDescent="0.2">
      <c r="A353" s="550" t="s">
        <v>98</v>
      </c>
      <c r="B353" s="550"/>
      <c r="C353" s="550"/>
      <c r="D353" s="550"/>
      <c r="E353" s="550"/>
      <c r="F353" s="550"/>
      <c r="G353" s="550"/>
      <c r="H353" s="550"/>
      <c r="I353" s="550"/>
      <c r="J353" s="550"/>
      <c r="K353" s="550"/>
      <c r="L353" s="550"/>
      <c r="M353" s="550"/>
      <c r="N353" s="550"/>
      <c r="O353" s="550"/>
      <c r="P353" s="550"/>
      <c r="Q353" s="550"/>
      <c r="R353" s="550"/>
      <c r="S353" s="550"/>
      <c r="T353" s="550"/>
      <c r="U353" s="550"/>
      <c r="V353" s="550"/>
      <c r="W353" s="550"/>
      <c r="Y353" s="2" t="str">
        <f t="shared" si="171"/>
        <v/>
      </c>
    </row>
    <row r="354" spans="1:25" ht="15" x14ac:dyDescent="0.25">
      <c r="A354" s="6"/>
      <c r="B354" s="128" t="s">
        <v>265</v>
      </c>
      <c r="C354" s="129"/>
      <c r="D354" s="130"/>
      <c r="E354" s="130"/>
      <c r="F354" s="130"/>
      <c r="G354" s="130"/>
      <c r="H354" s="130"/>
      <c r="I354" s="130"/>
      <c r="J354" s="130"/>
      <c r="K354" s="130"/>
      <c r="L354" s="130"/>
      <c r="M354" s="130"/>
      <c r="N354" s="130"/>
      <c r="O354" s="130"/>
      <c r="P354" s="130"/>
      <c r="Q354" s="130"/>
      <c r="R354" s="130"/>
      <c r="S354" s="130"/>
      <c r="T354" s="130"/>
      <c r="U354" s="130"/>
      <c r="V354" s="130"/>
      <c r="W354" s="130"/>
      <c r="Y354" s="2" t="str">
        <f t="shared" si="171"/>
        <v/>
      </c>
    </row>
    <row r="355" spans="1:25" x14ac:dyDescent="0.2">
      <c r="A355" s="6"/>
      <c r="B355" s="70">
        <v>1</v>
      </c>
      <c r="C355" s="384" t="s">
        <v>287</v>
      </c>
      <c r="D355" s="131"/>
      <c r="E355" s="132"/>
      <c r="F355" s="132"/>
      <c r="G355" s="132"/>
      <c r="H355" s="132"/>
      <c r="I355" s="132"/>
      <c r="J355" s="132"/>
      <c r="K355" s="132"/>
      <c r="L355" s="132"/>
      <c r="M355" s="132"/>
      <c r="N355" s="132"/>
      <c r="O355" s="132"/>
      <c r="P355" s="132"/>
      <c r="Q355" s="132"/>
      <c r="R355" s="132"/>
      <c r="S355" s="449"/>
      <c r="T355" s="449"/>
      <c r="U355" s="449"/>
      <c r="V355" s="449"/>
      <c r="W355" s="449"/>
      <c r="Y355" s="2" t="str">
        <f t="shared" si="171"/>
        <v>Get to know the art form in one of these fun ways.</v>
      </c>
    </row>
    <row r="356" spans="1:25" x14ac:dyDescent="0.2">
      <c r="A356" s="6"/>
      <c r="B356" s="133"/>
      <c r="C356" s="385" t="s">
        <v>291</v>
      </c>
      <c r="D356" s="48"/>
      <c r="E356" s="35"/>
      <c r="F356" s="35"/>
      <c r="G356" s="35"/>
      <c r="H356" s="35"/>
      <c r="I356" s="35"/>
      <c r="J356" s="35"/>
      <c r="K356" s="35"/>
      <c r="L356" s="35"/>
      <c r="M356" s="35"/>
      <c r="N356" s="35"/>
      <c r="O356" s="35"/>
      <c r="P356" s="35"/>
      <c r="Q356" s="35"/>
      <c r="R356" s="35"/>
      <c r="S356" s="35"/>
      <c r="T356" s="35"/>
      <c r="U356" s="35"/>
      <c r="V356" s="35"/>
      <c r="W356" s="35"/>
      <c r="Y356" s="2" t="str">
        <f t="shared" si="171"/>
        <v>Collect comic strips from the paper for one week. Read them each day paying attention to how all the elements work together. Keep track of what you like and don't like, how artists show feelings and actions, and how they work timing to make punch lines great.
FOR MORE FUN: At the end of the week, take your favorites, cut the panels into squares, jumble them up, and rearrange them to make new panels and a new story.</v>
      </c>
    </row>
    <row r="357" spans="1:25" x14ac:dyDescent="0.2">
      <c r="A357" s="6"/>
      <c r="B357" s="133"/>
      <c r="C357" s="385" t="s">
        <v>292</v>
      </c>
      <c r="D357" s="48"/>
      <c r="E357" s="35"/>
      <c r="F357" s="35"/>
      <c r="G357" s="35"/>
      <c r="H357" s="35"/>
      <c r="I357" s="35"/>
      <c r="J357" s="35"/>
      <c r="K357" s="35"/>
      <c r="L357" s="35"/>
      <c r="M357" s="35"/>
      <c r="N357" s="35"/>
      <c r="O357" s="35"/>
      <c r="P357" s="35"/>
      <c r="Q357" s="35"/>
      <c r="R357" s="35"/>
      <c r="S357" s="35"/>
      <c r="T357" s="35"/>
      <c r="U357" s="35"/>
      <c r="V357" s="35"/>
      <c r="W357" s="35"/>
      <c r="Y357" s="2" t="str">
        <f t="shared" si="171"/>
        <v>Visit with a comic artist. If you can, visit one artist in person. Or, read autobiographical information about three artists in books, magazine articles, and online. How do their styles differ? Which is your favorite and why?</v>
      </c>
    </row>
    <row r="358" spans="1:25" x14ac:dyDescent="0.2">
      <c r="A358" s="6"/>
      <c r="B358" s="133"/>
      <c r="C358" s="385" t="s">
        <v>293</v>
      </c>
      <c r="D358" s="134"/>
      <c r="E358" s="35"/>
      <c r="F358" s="35"/>
      <c r="G358" s="35"/>
      <c r="H358" s="35"/>
      <c r="I358" s="35"/>
      <c r="J358" s="35"/>
      <c r="K358" s="35"/>
      <c r="L358" s="35"/>
      <c r="M358" s="35"/>
      <c r="N358" s="35"/>
      <c r="O358" s="35"/>
      <c r="P358" s="35"/>
      <c r="Q358" s="35"/>
      <c r="R358" s="35"/>
      <c r="S358" s="35"/>
      <c r="T358" s="35"/>
      <c r="U358" s="35"/>
      <c r="V358" s="35"/>
      <c r="W358" s="35"/>
      <c r="Y358" s="2" t="str">
        <f t="shared" si="171"/>
        <v>Make sticky-note comics. Get the hang of comic stories by drawing one of these on a sticky note (rough, rough sketching, remember!):
a dog floating on a raft
a hawk diving
a girl at bat
Take another sticky note and add:
the cat that's swimming past the dog
the prey the hawk is diving for
the ball the girl is trying to hit
Now, take a third sticky note and add another element to each panel:
another cat chasing the first cat that's swimming past the dog
a larger hawk after the prey the hawk is diving for
the catcher waiting for the ball the girl is trying to hit
Now, imagine how these could be turned into a comic story. Then make up a story with friends.
FOR MORE FUN: Draw all nine scenarios and make them tell one story!</v>
      </c>
    </row>
    <row r="359" spans="1:25" x14ac:dyDescent="0.2">
      <c r="A359" s="6"/>
      <c r="B359" s="70">
        <v>2</v>
      </c>
      <c r="C359" s="135" t="s">
        <v>288</v>
      </c>
      <c r="D359" s="126" t="str">
        <f>IF(COUNTIF(D356:D358,"A")&gt;=1,"C",IF(COUNTIF(D356:D358,"A")&gt;0,"P"," "))</f>
        <v xml:space="preserve"> </v>
      </c>
      <c r="E359" s="126" t="str">
        <f t="shared" ref="E359:R359" si="186">IF(COUNTIF(E356:E358,"A")&gt;=1,"C",IF(COUNTIF(E356:E358,"A")&gt;0,"P"," "))</f>
        <v xml:space="preserve"> </v>
      </c>
      <c r="F359" s="126" t="str">
        <f t="shared" si="186"/>
        <v xml:space="preserve"> </v>
      </c>
      <c r="G359" s="126" t="str">
        <f t="shared" si="186"/>
        <v xml:space="preserve"> </v>
      </c>
      <c r="H359" s="126" t="str">
        <f t="shared" si="186"/>
        <v xml:space="preserve"> </v>
      </c>
      <c r="I359" s="126" t="str">
        <f t="shared" si="186"/>
        <v xml:space="preserve"> </v>
      </c>
      <c r="J359" s="126" t="str">
        <f t="shared" si="186"/>
        <v xml:space="preserve"> </v>
      </c>
      <c r="K359" s="126" t="str">
        <f t="shared" si="186"/>
        <v xml:space="preserve"> </v>
      </c>
      <c r="L359" s="126" t="str">
        <f t="shared" si="186"/>
        <v xml:space="preserve"> </v>
      </c>
      <c r="M359" s="126" t="str">
        <f t="shared" si="186"/>
        <v xml:space="preserve"> </v>
      </c>
      <c r="N359" s="126" t="str">
        <f t="shared" si="186"/>
        <v xml:space="preserve"> </v>
      </c>
      <c r="O359" s="126" t="str">
        <f t="shared" si="186"/>
        <v xml:space="preserve"> </v>
      </c>
      <c r="P359" s="126" t="str">
        <f t="shared" si="186"/>
        <v xml:space="preserve"> </v>
      </c>
      <c r="Q359" s="126" t="str">
        <f t="shared" si="186"/>
        <v xml:space="preserve"> </v>
      </c>
      <c r="R359" s="126" t="str">
        <f t="shared" si="186"/>
        <v xml:space="preserve"> </v>
      </c>
      <c r="S359" s="126" t="str">
        <f t="shared" ref="S359:W359" si="187">IF(COUNTIF(S356:S358,"A")&gt;=1,"C",IF(COUNTIF(S356:S358,"A")&gt;0,"P"," "))</f>
        <v xml:space="preserve"> </v>
      </c>
      <c r="T359" s="126" t="str">
        <f t="shared" si="187"/>
        <v xml:space="preserve"> </v>
      </c>
      <c r="U359" s="126" t="str">
        <f t="shared" si="187"/>
        <v xml:space="preserve"> </v>
      </c>
      <c r="V359" s="126" t="str">
        <f t="shared" si="187"/>
        <v xml:space="preserve"> </v>
      </c>
      <c r="W359" s="126" t="str">
        <f t="shared" si="187"/>
        <v xml:space="preserve"> </v>
      </c>
      <c r="Y359" s="2" t="str">
        <f t="shared" si="171"/>
        <v>At heart, comics are another method of storytelling. If you've got comic characters in mind already (people or animals you doodle in notebooks, perhaps?), let those inspire your story. If not, the story you come up with will lead you to your characters. Keep your story simple-it might even be one quick moment! In the next steps, you'll turn this story into a four-panel comic.</v>
      </c>
    </row>
    <row r="360" spans="1:25" x14ac:dyDescent="0.2">
      <c r="A360" s="6"/>
      <c r="B360" s="133"/>
      <c r="C360" s="385" t="s">
        <v>294</v>
      </c>
      <c r="D360" s="89"/>
      <c r="E360" s="35"/>
      <c r="F360" s="35"/>
      <c r="G360" s="35"/>
      <c r="H360" s="35"/>
      <c r="I360" s="35"/>
      <c r="J360" s="35"/>
      <c r="K360" s="35"/>
      <c r="L360" s="35"/>
      <c r="M360" s="35"/>
      <c r="N360" s="35"/>
      <c r="O360" s="35"/>
      <c r="P360" s="35"/>
      <c r="Q360" s="35"/>
      <c r="R360" s="35"/>
      <c r="S360" s="35"/>
      <c r="T360" s="35"/>
      <c r="U360" s="35"/>
      <c r="V360" s="35"/>
      <c r="W360" s="35"/>
      <c r="Y360" s="2" t="str">
        <f t="shared" si="171"/>
        <v>Think of a story from your life. Choose something that happened to you, a friend, or a family member. It could be a funny moment or a dramatic one, a favorite memory or an activity from Girl Scouts you want to share.</v>
      </c>
    </row>
    <row r="361" spans="1:25" x14ac:dyDescent="0.2">
      <c r="A361" s="6"/>
      <c r="B361" s="133"/>
      <c r="C361" s="385" t="s">
        <v>295</v>
      </c>
      <c r="D361" s="35"/>
      <c r="E361" s="35"/>
      <c r="F361" s="35"/>
      <c r="G361" s="35"/>
      <c r="H361" s="35"/>
      <c r="I361" s="35"/>
      <c r="J361" s="35"/>
      <c r="K361" s="35"/>
      <c r="L361" s="35"/>
      <c r="M361" s="35"/>
      <c r="N361" s="35"/>
      <c r="O361" s="35"/>
      <c r="P361" s="35"/>
      <c r="Q361" s="35"/>
      <c r="R361" s="35"/>
      <c r="S361" s="35"/>
      <c r="T361" s="35"/>
      <c r="U361" s="35"/>
      <c r="V361" s="35"/>
      <c r="W361" s="35"/>
      <c r="Y361" s="2" t="str">
        <f t="shared" si="171"/>
        <v>Think of a story from a book or movie. Have you seen a movie or read a book recently that had a part in it that you could turn into a comic strip?</v>
      </c>
    </row>
    <row r="362" spans="1:25" x14ac:dyDescent="0.2">
      <c r="A362" s="6"/>
      <c r="B362" s="133"/>
      <c r="C362" s="385" t="s">
        <v>296</v>
      </c>
      <c r="D362" s="35"/>
      <c r="E362" s="35"/>
      <c r="F362" s="35"/>
      <c r="G362" s="35"/>
      <c r="H362" s="35"/>
      <c r="I362" s="35"/>
      <c r="J362" s="35"/>
      <c r="K362" s="35"/>
      <c r="L362" s="35"/>
      <c r="M362" s="35"/>
      <c r="N362" s="35"/>
      <c r="O362" s="35"/>
      <c r="P362" s="35"/>
      <c r="Q362" s="35"/>
      <c r="R362" s="35"/>
      <c r="S362" s="35"/>
      <c r="T362" s="35"/>
      <c r="U362" s="35"/>
      <c r="V362" s="35"/>
      <c r="W362" s="35"/>
      <c r="Y362" s="2" t="str">
        <f t="shared" si="171"/>
        <v>Make something up. Think about the comic books, comic strips, or graphic novels you've liked. Now think of your own made-up story that would make a good comic tale.</v>
      </c>
    </row>
    <row r="363" spans="1:25" x14ac:dyDescent="0.2">
      <c r="A363" s="6"/>
      <c r="B363" s="70">
        <v>3</v>
      </c>
      <c r="C363" s="135" t="s">
        <v>143</v>
      </c>
      <c r="D363" s="126" t="str">
        <f>IF(COUNTIF(D360:D362,"A")&gt;=1,"C",IF(COUNTIF(D360:D362,"A")&gt;0,"P"," "))</f>
        <v xml:space="preserve"> </v>
      </c>
      <c r="E363" s="126" t="str">
        <f t="shared" ref="E363:R363" si="188">IF(COUNTIF(E360:E362,"A")&gt;=1,"C",IF(COUNTIF(E360:E362,"A")&gt;0,"P"," "))</f>
        <v xml:space="preserve"> </v>
      </c>
      <c r="F363" s="126" t="str">
        <f t="shared" si="188"/>
        <v xml:space="preserve"> </v>
      </c>
      <c r="G363" s="126" t="str">
        <f t="shared" si="188"/>
        <v xml:space="preserve"> </v>
      </c>
      <c r="H363" s="126" t="str">
        <f t="shared" si="188"/>
        <v xml:space="preserve"> </v>
      </c>
      <c r="I363" s="126" t="str">
        <f t="shared" si="188"/>
        <v xml:space="preserve"> </v>
      </c>
      <c r="J363" s="126" t="str">
        <f t="shared" si="188"/>
        <v xml:space="preserve"> </v>
      </c>
      <c r="K363" s="126" t="str">
        <f t="shared" si="188"/>
        <v xml:space="preserve"> </v>
      </c>
      <c r="L363" s="126" t="str">
        <f t="shared" si="188"/>
        <v xml:space="preserve"> </v>
      </c>
      <c r="M363" s="126" t="str">
        <f t="shared" si="188"/>
        <v xml:space="preserve"> </v>
      </c>
      <c r="N363" s="126" t="str">
        <f t="shared" si="188"/>
        <v xml:space="preserve"> </v>
      </c>
      <c r="O363" s="126" t="str">
        <f t="shared" si="188"/>
        <v xml:space="preserve"> </v>
      </c>
      <c r="P363" s="126" t="str">
        <f t="shared" si="188"/>
        <v xml:space="preserve"> </v>
      </c>
      <c r="Q363" s="126" t="str">
        <f t="shared" si="188"/>
        <v xml:space="preserve"> </v>
      </c>
      <c r="R363" s="126" t="str">
        <f t="shared" si="188"/>
        <v xml:space="preserve"> </v>
      </c>
      <c r="S363" s="126" t="str">
        <f t="shared" ref="S363:W363" si="189">IF(COUNTIF(S360:S362,"A")&gt;=1,"C",IF(COUNTIF(S360:S362,"A")&gt;0,"P"," "))</f>
        <v xml:space="preserve"> </v>
      </c>
      <c r="T363" s="126" t="str">
        <f t="shared" si="189"/>
        <v xml:space="preserve"> </v>
      </c>
      <c r="U363" s="126" t="str">
        <f t="shared" si="189"/>
        <v xml:space="preserve"> </v>
      </c>
      <c r="V363" s="126" t="str">
        <f t="shared" si="189"/>
        <v xml:space="preserve"> </v>
      </c>
      <c r="W363" s="126" t="str">
        <f t="shared" si="189"/>
        <v xml:space="preserve"> </v>
      </c>
      <c r="Y363" s="2" t="str">
        <f t="shared" si="171"/>
        <v>Take the characters in your story and start some rough sketching. (You may have only one character, depending on your story.) Stick figures are great! Bring them to life one of these ways.</v>
      </c>
    </row>
    <row r="364" spans="1:25" x14ac:dyDescent="0.2">
      <c r="A364" s="6"/>
      <c r="B364" s="133"/>
      <c r="C364" s="385" t="s">
        <v>297</v>
      </c>
      <c r="D364" s="35"/>
      <c r="E364" s="35"/>
      <c r="F364" s="35"/>
      <c r="G364" s="35"/>
      <c r="H364" s="35"/>
      <c r="I364" s="35"/>
      <c r="J364" s="35"/>
      <c r="K364" s="35"/>
      <c r="L364" s="35"/>
      <c r="M364" s="35"/>
      <c r="N364" s="35"/>
      <c r="O364" s="35"/>
      <c r="P364" s="35"/>
      <c r="Q364" s="35"/>
      <c r="R364" s="35"/>
      <c r="S364" s="35"/>
      <c r="T364" s="35"/>
      <c r="U364" s="35"/>
      <c r="V364" s="35"/>
      <c r="W364" s="35"/>
      <c r="Y364" s="2" t="str">
        <f t="shared" si="171"/>
        <v>Use tracing paper. Find a comic strip with a style you love. Trace 10 or 12 panels, paying attention to the forms beneath the drawings, the simple shapes the artist likely started with. Now see if you can draw each character in your story in a similar fashion.</v>
      </c>
    </row>
    <row r="365" spans="1:25" x14ac:dyDescent="0.2">
      <c r="A365" s="6"/>
      <c r="B365" s="133"/>
      <c r="C365" s="385" t="s">
        <v>298</v>
      </c>
      <c r="D365" s="35"/>
      <c r="E365" s="35"/>
      <c r="F365" s="35"/>
      <c r="G365" s="35"/>
      <c r="H365" s="35"/>
      <c r="I365" s="35"/>
      <c r="J365" s="35"/>
      <c r="K365" s="35"/>
      <c r="L365" s="35"/>
      <c r="M365" s="35"/>
      <c r="N365" s="35"/>
      <c r="O365" s="35"/>
      <c r="P365" s="35"/>
      <c r="Q365" s="35"/>
      <c r="R365" s="35"/>
      <c r="S365" s="35"/>
      <c r="T365" s="35"/>
      <c r="U365" s="35"/>
      <c r="V365" s="35"/>
      <c r="W365" s="35"/>
      <c r="Y365" s="2" t="str">
        <f t="shared" si="171"/>
        <v>Do a "free draw". Get a big stack of scrap paper and just keep drawing. And drawing. And drawing! Move quickly at first. Refine any details as you go until you feel you have characters worked out.</v>
      </c>
    </row>
    <row r="366" spans="1:25" x14ac:dyDescent="0.2">
      <c r="A366" s="6"/>
      <c r="B366" s="133"/>
      <c r="C366" s="385" t="s">
        <v>299</v>
      </c>
      <c r="D366" s="35"/>
      <c r="E366" s="35"/>
      <c r="F366" s="35"/>
      <c r="G366" s="35"/>
      <c r="H366" s="35"/>
      <c r="I366" s="35"/>
      <c r="J366" s="35"/>
      <c r="K366" s="35"/>
      <c r="L366" s="35"/>
      <c r="M366" s="35"/>
      <c r="N366" s="35"/>
      <c r="O366" s="35"/>
      <c r="P366" s="35"/>
      <c r="Q366" s="35"/>
      <c r="R366" s="35"/>
      <c r="S366" s="35"/>
      <c r="T366" s="35"/>
      <c r="U366" s="35"/>
      <c r="V366" s="35"/>
      <c r="W366" s="35"/>
      <c r="Y366" s="2" t="str">
        <f t="shared" si="171"/>
        <v>Use a how-to book, video, or software. Are your characters people, animals, or both? Find one of the many manuals, such as the Marvel comics software, that give step-by-step instruction on drawing humans and particular animals.</v>
      </c>
    </row>
    <row r="367" spans="1:25" x14ac:dyDescent="0.2">
      <c r="A367" s="6"/>
      <c r="B367" s="70">
        <v>4</v>
      </c>
      <c r="C367" s="135" t="s">
        <v>289</v>
      </c>
      <c r="D367" s="126" t="str">
        <f>IF(COUNTIF(D364:D366,"A")&gt;=1,"C",IF(COUNTIF(D364:D366,"A")&gt;0,"P"," "))</f>
        <v xml:space="preserve"> </v>
      </c>
      <c r="E367" s="126" t="str">
        <f t="shared" ref="E367:R367" si="190">IF(COUNTIF(E364:E366,"A")&gt;=1,"C",IF(COUNTIF(E364:E366,"A")&gt;0,"P"," "))</f>
        <v xml:space="preserve"> </v>
      </c>
      <c r="F367" s="126" t="str">
        <f t="shared" si="190"/>
        <v xml:space="preserve"> </v>
      </c>
      <c r="G367" s="126" t="str">
        <f t="shared" si="190"/>
        <v xml:space="preserve"> </v>
      </c>
      <c r="H367" s="126" t="str">
        <f t="shared" si="190"/>
        <v xml:space="preserve"> </v>
      </c>
      <c r="I367" s="126" t="str">
        <f t="shared" si="190"/>
        <v xml:space="preserve"> </v>
      </c>
      <c r="J367" s="126" t="str">
        <f t="shared" si="190"/>
        <v xml:space="preserve"> </v>
      </c>
      <c r="K367" s="126" t="str">
        <f t="shared" si="190"/>
        <v xml:space="preserve"> </v>
      </c>
      <c r="L367" s="126" t="str">
        <f t="shared" si="190"/>
        <v xml:space="preserve"> </v>
      </c>
      <c r="M367" s="126" t="str">
        <f t="shared" si="190"/>
        <v xml:space="preserve"> </v>
      </c>
      <c r="N367" s="126" t="str">
        <f t="shared" si="190"/>
        <v xml:space="preserve"> </v>
      </c>
      <c r="O367" s="126" t="str">
        <f t="shared" si="190"/>
        <v xml:space="preserve"> </v>
      </c>
      <c r="P367" s="126" t="str">
        <f t="shared" si="190"/>
        <v xml:space="preserve"> </v>
      </c>
      <c r="Q367" s="126" t="str">
        <f t="shared" si="190"/>
        <v xml:space="preserve"> </v>
      </c>
      <c r="R367" s="126" t="str">
        <f t="shared" si="190"/>
        <v xml:space="preserve"> </v>
      </c>
      <c r="S367" s="126" t="str">
        <f t="shared" ref="S367:W367" si="191">IF(COUNTIF(S364:S366,"A")&gt;=1,"C",IF(COUNTIF(S364:S366,"A")&gt;0,"P"," "))</f>
        <v xml:space="preserve"> </v>
      </c>
      <c r="T367" s="126" t="str">
        <f t="shared" si="191"/>
        <v xml:space="preserve"> </v>
      </c>
      <c r="U367" s="126" t="str">
        <f t="shared" si="191"/>
        <v xml:space="preserve"> </v>
      </c>
      <c r="V367" s="126" t="str">
        <f t="shared" si="191"/>
        <v xml:space="preserve"> </v>
      </c>
      <c r="W367" s="126" t="str">
        <f t="shared" si="191"/>
        <v xml:space="preserve"> </v>
      </c>
      <c r="Y367" s="2" t="str">
        <f t="shared" si="171"/>
        <v>It's time to put your characters into action, and that means framing them-drawing them in little boxes called panels. So imagine your story as characters in a series of actions. Create panels with sticky notes or by using a ruler to draw them on paper. Tell your story from step 2 by placing your characters into four panels in one of these ways.</v>
      </c>
    </row>
    <row r="368" spans="1:25" x14ac:dyDescent="0.2">
      <c r="A368" s="6"/>
      <c r="B368" s="133"/>
      <c r="C368" s="385" t="s">
        <v>300</v>
      </c>
      <c r="D368" s="35"/>
      <c r="E368" s="35"/>
      <c r="F368" s="35"/>
      <c r="G368" s="35"/>
      <c r="H368" s="35"/>
      <c r="I368" s="35"/>
      <c r="J368" s="35"/>
      <c r="K368" s="35"/>
      <c r="L368" s="35"/>
      <c r="M368" s="35"/>
      <c r="N368" s="35"/>
      <c r="O368" s="35"/>
      <c r="P368" s="35"/>
      <c r="Q368" s="35"/>
      <c r="R368" s="88"/>
      <c r="S368" s="88"/>
      <c r="T368" s="88"/>
      <c r="U368" s="88"/>
      <c r="V368" s="88"/>
      <c r="W368" s="88"/>
      <c r="Y368" s="2" t="str">
        <f t="shared" si="171"/>
        <v>Use facial expressions. Some comics use only faces to illustrate their stories, simply changing the expressions to show emotion and move the story along.</v>
      </c>
    </row>
    <row r="369" spans="1:25" x14ac:dyDescent="0.2">
      <c r="A369" s="6"/>
      <c r="B369" s="133"/>
      <c r="C369" s="385" t="s">
        <v>301</v>
      </c>
      <c r="D369" s="35"/>
      <c r="E369" s="35"/>
      <c r="F369" s="35"/>
      <c r="G369" s="35"/>
      <c r="H369" s="35"/>
      <c r="I369" s="35"/>
      <c r="J369" s="35"/>
      <c r="K369" s="35"/>
      <c r="L369" s="35"/>
      <c r="M369" s="35"/>
      <c r="N369" s="35"/>
      <c r="O369" s="35"/>
      <c r="P369" s="35"/>
      <c r="Q369" s="35"/>
      <c r="R369" s="88"/>
      <c r="S369" s="88"/>
      <c r="T369" s="88"/>
      <c r="U369" s="88"/>
      <c r="V369" s="88"/>
      <c r="W369" s="88"/>
      <c r="Y369" s="2" t="str">
        <f t="shared" si="171"/>
        <v>Use body postures. For some comic artists-and for some stories-it's more about action than emotion. You can leave the faces pretty much the same and move the story along by showing small movements, such as shrugs, and big actions, such as running and leaping.</v>
      </c>
    </row>
    <row r="370" spans="1:25" x14ac:dyDescent="0.2">
      <c r="A370" s="6"/>
      <c r="B370" s="133"/>
      <c r="C370" s="385" t="s">
        <v>302</v>
      </c>
      <c r="D370" s="35"/>
      <c r="E370" s="35"/>
      <c r="F370" s="35"/>
      <c r="G370" s="35"/>
      <c r="H370" s="35"/>
      <c r="I370" s="35"/>
      <c r="J370" s="35"/>
      <c r="K370" s="35"/>
      <c r="L370" s="35"/>
      <c r="M370" s="35"/>
      <c r="N370" s="35"/>
      <c r="O370" s="35"/>
      <c r="P370" s="35"/>
      <c r="Q370" s="35"/>
      <c r="R370" s="88"/>
      <c r="S370" s="88"/>
      <c r="T370" s="88"/>
      <c r="U370" s="88"/>
      <c r="V370" s="88"/>
      <c r="W370" s="88"/>
      <c r="Y370" s="2" t="str">
        <f t="shared" si="171"/>
        <v>Use both facial expressions and body posture. Illustrate movement and emotion using both techniques. Many artists will switch from one style to the other: One panel might show a ball falling on a girl's head, and the next panel might show a close-up of her face as she reacts.</v>
      </c>
    </row>
    <row r="371" spans="1:25" x14ac:dyDescent="0.2">
      <c r="A371" s="6"/>
      <c r="B371" s="70">
        <v>5</v>
      </c>
      <c r="C371" s="135" t="s">
        <v>290</v>
      </c>
      <c r="D371" s="126" t="str">
        <f>IF(COUNTIF(D368:D370,"A")&gt;=1,"C",IF(COUNTIF(D368:D370,"A")&gt;0,"P"," "))</f>
        <v xml:space="preserve"> </v>
      </c>
      <c r="E371" s="126" t="str">
        <f t="shared" ref="E371:R371" si="192">IF(COUNTIF(E368:E370,"A")&gt;=1,"C",IF(COUNTIF(E368:E370,"A")&gt;0,"P"," "))</f>
        <v xml:space="preserve"> </v>
      </c>
      <c r="F371" s="126" t="str">
        <f t="shared" si="192"/>
        <v xml:space="preserve"> </v>
      </c>
      <c r="G371" s="126" t="str">
        <f t="shared" si="192"/>
        <v xml:space="preserve"> </v>
      </c>
      <c r="H371" s="126" t="str">
        <f t="shared" si="192"/>
        <v xml:space="preserve"> </v>
      </c>
      <c r="I371" s="126" t="str">
        <f t="shared" si="192"/>
        <v xml:space="preserve"> </v>
      </c>
      <c r="J371" s="126" t="str">
        <f t="shared" si="192"/>
        <v xml:space="preserve"> </v>
      </c>
      <c r="K371" s="126" t="str">
        <f t="shared" si="192"/>
        <v xml:space="preserve"> </v>
      </c>
      <c r="L371" s="126" t="str">
        <f t="shared" si="192"/>
        <v xml:space="preserve"> </v>
      </c>
      <c r="M371" s="126" t="str">
        <f t="shared" si="192"/>
        <v xml:space="preserve"> </v>
      </c>
      <c r="N371" s="126" t="str">
        <f t="shared" si="192"/>
        <v xml:space="preserve"> </v>
      </c>
      <c r="O371" s="126" t="str">
        <f t="shared" si="192"/>
        <v xml:space="preserve"> </v>
      </c>
      <c r="P371" s="126" t="str">
        <f t="shared" si="192"/>
        <v xml:space="preserve"> </v>
      </c>
      <c r="Q371" s="126" t="str">
        <f t="shared" si="192"/>
        <v xml:space="preserve"> </v>
      </c>
      <c r="R371" s="126" t="str">
        <f t="shared" si="192"/>
        <v xml:space="preserve"> </v>
      </c>
      <c r="S371" s="126" t="str">
        <f t="shared" ref="S371:W371" si="193">IF(COUNTIF(S368:S370,"A")&gt;=1,"C",IF(COUNTIF(S368:S370,"A")&gt;0,"P"," "))</f>
        <v xml:space="preserve"> </v>
      </c>
      <c r="T371" s="126" t="str">
        <f t="shared" si="193"/>
        <v xml:space="preserve"> </v>
      </c>
      <c r="U371" s="126" t="str">
        <f t="shared" si="193"/>
        <v xml:space="preserve"> </v>
      </c>
      <c r="V371" s="126" t="str">
        <f t="shared" si="193"/>
        <v xml:space="preserve"> </v>
      </c>
      <c r="W371" s="126" t="str">
        <f t="shared" si="193"/>
        <v xml:space="preserve"> </v>
      </c>
      <c r="Y371" s="2" t="str">
        <f t="shared" si="171"/>
        <v>Yes, there are comics out there with no words, but for the most part the art is a melding of words and pictures meant to be experienced together. Add words to your four-panel comic strip in one of these ways.</v>
      </c>
    </row>
    <row r="372" spans="1:25" x14ac:dyDescent="0.2">
      <c r="A372" s="6"/>
      <c r="B372" s="44"/>
      <c r="C372" s="386" t="s">
        <v>303</v>
      </c>
      <c r="D372" s="35"/>
      <c r="E372" s="35"/>
      <c r="F372" s="35"/>
      <c r="G372" s="35"/>
      <c r="H372" s="35"/>
      <c r="I372" s="35"/>
      <c r="J372" s="35"/>
      <c r="K372" s="35"/>
      <c r="L372" s="35"/>
      <c r="M372" s="35"/>
      <c r="N372" s="35"/>
      <c r="O372" s="35"/>
      <c r="P372" s="35"/>
      <c r="Q372" s="35"/>
      <c r="R372" s="35"/>
      <c r="S372" s="35"/>
      <c r="T372" s="35"/>
      <c r="U372" s="35"/>
      <c r="V372" s="35"/>
      <c r="W372" s="35"/>
      <c r="Y372" s="2" t="str">
        <f t="shared" si="171"/>
        <v>Add some dialogue. If you have more than one character, a classic way to tell your story is through dialogue. If both characters speak in a panel, the one on the left should speak first. Write your character's words in oval conversation bubbles connected to the character with a fine line.</v>
      </c>
    </row>
    <row r="373" spans="1:25" x14ac:dyDescent="0.2">
      <c r="A373" s="6"/>
      <c r="B373" s="44"/>
      <c r="C373" s="386" t="s">
        <v>304</v>
      </c>
      <c r="D373" s="35"/>
      <c r="E373" s="35"/>
      <c r="F373" s="35"/>
      <c r="G373" s="35"/>
      <c r="H373" s="35"/>
      <c r="I373" s="35"/>
      <c r="J373" s="35"/>
      <c r="K373" s="35"/>
      <c r="L373" s="35"/>
      <c r="M373" s="35"/>
      <c r="N373" s="35"/>
      <c r="O373" s="35"/>
      <c r="P373" s="35"/>
      <c r="Q373" s="35"/>
      <c r="R373" s="35"/>
      <c r="S373" s="35"/>
      <c r="T373" s="35"/>
      <c r="U373" s="35"/>
      <c r="V373" s="35"/>
      <c r="W373" s="35"/>
      <c r="Y373" s="2" t="str">
        <f t="shared" si="171"/>
        <v>Add some thought bubbles. If your story revolves around one character, have her "speak" in thought bubbles, putting her words in ovals connected to her with tiny bubble circles.</v>
      </c>
    </row>
    <row r="374" spans="1:25" x14ac:dyDescent="0.2">
      <c r="A374" s="6"/>
      <c r="B374" s="44"/>
      <c r="C374" s="386" t="s">
        <v>305</v>
      </c>
      <c r="D374" s="88"/>
      <c r="E374" s="88"/>
      <c r="F374" s="88"/>
      <c r="G374" s="88"/>
      <c r="H374" s="88"/>
      <c r="I374" s="88"/>
      <c r="J374" s="88"/>
      <c r="K374" s="88"/>
      <c r="L374" s="88"/>
      <c r="M374" s="88"/>
      <c r="N374" s="88"/>
      <c r="O374" s="88"/>
      <c r="P374" s="88"/>
      <c r="Q374" s="88"/>
      <c r="R374" s="88"/>
      <c r="S374" s="88"/>
      <c r="T374" s="88"/>
      <c r="U374" s="88"/>
      <c r="V374" s="88"/>
      <c r="W374" s="88"/>
      <c r="Y374" s="2" t="str">
        <f t="shared" si="171"/>
        <v>Run a narrative in separate boxes below the panels. Instead of telling your story through dialogue or inner thoughts, you can write a running third-person narrative at the bottom of each panel.</v>
      </c>
    </row>
    <row r="375" spans="1:25" ht="1.5" customHeight="1" thickBot="1" x14ac:dyDescent="0.25">
      <c r="A375" s="6"/>
      <c r="B375" s="44"/>
      <c r="C375" s="387"/>
      <c r="D375" s="126" t="str">
        <f>IF(COUNTIF(D372:D374,"A")&gt;=1,"C",IF(COUNTIF(D372:D374,"A")&gt;0,"P"," "))</f>
        <v xml:space="preserve"> </v>
      </c>
      <c r="E375" s="126" t="str">
        <f t="shared" ref="E375:R375" si="194">IF(COUNTIF(E372:E374,"A")&gt;=1,"C",IF(COUNTIF(E372:E374,"A")&gt;0,"P"," "))</f>
        <v xml:space="preserve"> </v>
      </c>
      <c r="F375" s="126" t="str">
        <f t="shared" si="194"/>
        <v xml:space="preserve"> </v>
      </c>
      <c r="G375" s="126" t="str">
        <f t="shared" si="194"/>
        <v xml:space="preserve"> </v>
      </c>
      <c r="H375" s="126" t="str">
        <f t="shared" si="194"/>
        <v xml:space="preserve"> </v>
      </c>
      <c r="I375" s="126" t="str">
        <f t="shared" si="194"/>
        <v xml:space="preserve"> </v>
      </c>
      <c r="J375" s="126" t="str">
        <f t="shared" si="194"/>
        <v xml:space="preserve"> </v>
      </c>
      <c r="K375" s="126" t="str">
        <f t="shared" si="194"/>
        <v xml:space="preserve"> </v>
      </c>
      <c r="L375" s="126" t="str">
        <f t="shared" si="194"/>
        <v xml:space="preserve"> </v>
      </c>
      <c r="M375" s="126" t="str">
        <f t="shared" si="194"/>
        <v xml:space="preserve"> </v>
      </c>
      <c r="N375" s="126" t="str">
        <f t="shared" si="194"/>
        <v xml:space="preserve"> </v>
      </c>
      <c r="O375" s="126" t="str">
        <f t="shared" si="194"/>
        <v xml:space="preserve"> </v>
      </c>
      <c r="P375" s="126" t="str">
        <f t="shared" si="194"/>
        <v xml:space="preserve"> </v>
      </c>
      <c r="Q375" s="126" t="str">
        <f t="shared" si="194"/>
        <v xml:space="preserve"> </v>
      </c>
      <c r="R375" s="126" t="str">
        <f t="shared" si="194"/>
        <v xml:space="preserve"> </v>
      </c>
      <c r="S375" s="126" t="str">
        <f t="shared" ref="S375:W375" si="195">IF(COUNTIF(S372:S374,"A")&gt;=1,"C",IF(COUNTIF(S372:S374,"A")&gt;0,"P"," "))</f>
        <v xml:space="preserve"> </v>
      </c>
      <c r="T375" s="126" t="str">
        <f t="shared" si="195"/>
        <v xml:space="preserve"> </v>
      </c>
      <c r="U375" s="126" t="str">
        <f t="shared" si="195"/>
        <v xml:space="preserve"> </v>
      </c>
      <c r="V375" s="126" t="str">
        <f t="shared" si="195"/>
        <v xml:space="preserve"> </v>
      </c>
      <c r="W375" s="126" t="str">
        <f t="shared" si="195"/>
        <v xml:space="preserve"> </v>
      </c>
      <c r="Y375" s="2" t="str">
        <f t="shared" si="171"/>
        <v/>
      </c>
    </row>
    <row r="376" spans="1:25" ht="13.5" thickBot="1" x14ac:dyDescent="0.25">
      <c r="A376" s="6"/>
      <c r="B376" s="114"/>
      <c r="C376" s="73" t="s">
        <v>30</v>
      </c>
      <c r="D376" s="94" t="str">
        <f>IF(COUNTIF(D359:D375,"C")&gt;4,"C",IF(COUNTIF(D359:D375,"C")&gt;0,"P"," "))</f>
        <v xml:space="preserve"> </v>
      </c>
      <c r="E376" s="94" t="str">
        <f t="shared" ref="E376:R376" si="196">IF(COUNTIF(E359:E375,"C")&gt;4,"C",IF(COUNTIF(E359:E375,"C")&gt;0,"P"," "))</f>
        <v xml:space="preserve"> </v>
      </c>
      <c r="F376" s="94" t="str">
        <f t="shared" si="196"/>
        <v xml:space="preserve"> </v>
      </c>
      <c r="G376" s="94" t="str">
        <f t="shared" si="196"/>
        <v xml:space="preserve"> </v>
      </c>
      <c r="H376" s="94" t="str">
        <f t="shared" si="196"/>
        <v xml:space="preserve"> </v>
      </c>
      <c r="I376" s="94" t="str">
        <f t="shared" si="196"/>
        <v xml:space="preserve"> </v>
      </c>
      <c r="J376" s="94" t="str">
        <f t="shared" si="196"/>
        <v xml:space="preserve"> </v>
      </c>
      <c r="K376" s="94" t="str">
        <f t="shared" si="196"/>
        <v xml:space="preserve"> </v>
      </c>
      <c r="L376" s="94" t="str">
        <f t="shared" si="196"/>
        <v xml:space="preserve"> </v>
      </c>
      <c r="M376" s="94" t="str">
        <f t="shared" si="196"/>
        <v xml:space="preserve"> </v>
      </c>
      <c r="N376" s="94" t="str">
        <f t="shared" si="196"/>
        <v xml:space="preserve"> </v>
      </c>
      <c r="O376" s="94" t="str">
        <f t="shared" si="196"/>
        <v xml:space="preserve"> </v>
      </c>
      <c r="P376" s="94" t="str">
        <f t="shared" si="196"/>
        <v xml:space="preserve"> </v>
      </c>
      <c r="Q376" s="94" t="str">
        <f t="shared" si="196"/>
        <v xml:space="preserve"> </v>
      </c>
      <c r="R376" s="94" t="str">
        <f t="shared" si="196"/>
        <v xml:space="preserve"> </v>
      </c>
      <c r="S376" s="94" t="str">
        <f t="shared" ref="S376:W376" si="197">IF(COUNTIF(S359:S375,"C")&gt;4,"C",IF(COUNTIF(S359:S375,"C")&gt;0,"P"," "))</f>
        <v xml:space="preserve"> </v>
      </c>
      <c r="T376" s="94" t="str">
        <f t="shared" si="197"/>
        <v xml:space="preserve"> </v>
      </c>
      <c r="U376" s="94" t="str">
        <f t="shared" si="197"/>
        <v xml:space="preserve"> </v>
      </c>
      <c r="V376" s="94" t="str">
        <f t="shared" si="197"/>
        <v xml:space="preserve"> </v>
      </c>
      <c r="W376" s="94" t="str">
        <f t="shared" si="197"/>
        <v xml:space="preserve"> </v>
      </c>
      <c r="Y376" s="2" t="str">
        <f t="shared" si="171"/>
        <v/>
      </c>
    </row>
    <row r="377" spans="1:25" ht="15" x14ac:dyDescent="0.25">
      <c r="A377" s="6"/>
      <c r="B377" s="128" t="s">
        <v>266</v>
      </c>
      <c r="C377" s="129"/>
      <c r="D377" s="130"/>
      <c r="E377" s="130"/>
      <c r="F377" s="130"/>
      <c r="G377" s="130"/>
      <c r="H377" s="130"/>
      <c r="I377" s="130"/>
      <c r="J377" s="130"/>
      <c r="K377" s="130"/>
      <c r="L377" s="130"/>
      <c r="M377" s="130"/>
      <c r="N377" s="130"/>
      <c r="O377" s="130"/>
      <c r="P377" s="130"/>
      <c r="Q377" s="130"/>
      <c r="R377" s="130"/>
      <c r="S377" s="130"/>
      <c r="T377" s="130"/>
      <c r="U377" s="130"/>
      <c r="V377" s="130"/>
      <c r="W377" s="130"/>
      <c r="Y377" s="2" t="str">
        <f t="shared" si="171"/>
        <v/>
      </c>
    </row>
    <row r="378" spans="1:25" x14ac:dyDescent="0.2">
      <c r="A378" s="6"/>
      <c r="B378" s="70">
        <v>1</v>
      </c>
      <c r="C378" s="384" t="s">
        <v>306</v>
      </c>
      <c r="D378" s="131"/>
      <c r="E378" s="132"/>
      <c r="F378" s="132"/>
      <c r="G378" s="132"/>
      <c r="H378" s="132"/>
      <c r="I378" s="132"/>
      <c r="J378" s="132"/>
      <c r="K378" s="132"/>
      <c r="L378" s="132"/>
      <c r="M378" s="132"/>
      <c r="N378" s="132"/>
      <c r="O378" s="132"/>
      <c r="P378" s="132"/>
      <c r="Q378" s="132"/>
      <c r="R378" s="132"/>
      <c r="S378" s="132"/>
      <c r="T378" s="132"/>
      <c r="U378" s="132"/>
      <c r="V378" s="132"/>
      <c r="W378" s="132"/>
      <c r="Y378" s="2" t="str">
        <f t="shared" si="171"/>
        <v>Create your own definition of sportsmanship. Good sportsmanship can be a lot of things: playing fair, respecting officials and other players, following the rules. Whining, cheating, and bragging are generally bad sportsmanship. But the lines can get blurry. Is it good or bad sportsmanship to do a victory dance, taunt batters, or question an official's call? Use this step to create your own definition using the chart on the next page.</v>
      </c>
    </row>
    <row r="379" spans="1:25" x14ac:dyDescent="0.2">
      <c r="A379" s="6"/>
      <c r="B379" s="133"/>
      <c r="C379" s="385" t="s">
        <v>307</v>
      </c>
      <c r="D379" s="48"/>
      <c r="E379" s="35"/>
      <c r="F379" s="35"/>
      <c r="G379" s="35"/>
      <c r="H379" s="35"/>
      <c r="I379" s="35"/>
      <c r="J379" s="35"/>
      <c r="K379" s="35"/>
      <c r="L379" s="35"/>
      <c r="M379" s="35"/>
      <c r="N379" s="35"/>
      <c r="O379" s="35"/>
      <c r="P379" s="35"/>
      <c r="Q379" s="35"/>
      <c r="R379" s="35"/>
      <c r="S379" s="35"/>
      <c r="T379" s="35"/>
      <c r="U379" s="35"/>
      <c r="V379" s="35"/>
      <c r="W379" s="35"/>
      <c r="Y379" s="2" t="str">
        <f t="shared" si="171"/>
        <v>Go to a sports event. Take note of as many interactions among athletes, coaches, and officials as you can (arriving early or staying late could help). Emotions and stress can make for more good and bad behavior, so see if you can find an event that's part of a championship or longtime rivalry.</v>
      </c>
    </row>
    <row r="380" spans="1:25" x14ac:dyDescent="0.2">
      <c r="A380" s="6"/>
      <c r="B380" s="133"/>
      <c r="C380" s="385" t="s">
        <v>308</v>
      </c>
      <c r="D380" s="48"/>
      <c r="E380" s="35"/>
      <c r="F380" s="35"/>
      <c r="G380" s="35"/>
      <c r="H380" s="35"/>
      <c r="I380" s="35"/>
      <c r="J380" s="35"/>
      <c r="K380" s="35"/>
      <c r="L380" s="35"/>
      <c r="M380" s="35"/>
      <c r="N380" s="35"/>
      <c r="O380" s="35"/>
      <c r="P380" s="35"/>
      <c r="Q380" s="35"/>
      <c r="R380" s="35"/>
      <c r="S380" s="35"/>
      <c r="T380" s="35"/>
      <c r="U380" s="35"/>
      <c r="V380" s="35"/>
      <c r="W380" s="35"/>
      <c r="Y380" s="2" t="str">
        <f t="shared" si="171"/>
        <v>Watch a sports series. Choose a sport or game you like and pull up an old championship series to watch: the X Games, the Olympics, Wimbledon, the World Series, even a billiards tournament. The beauty of this option is you can watch the replay as often as you like!</v>
      </c>
    </row>
    <row r="381" spans="1:25" x14ac:dyDescent="0.2">
      <c r="A381" s="6"/>
      <c r="B381" s="133"/>
      <c r="C381" s="385" t="s">
        <v>309</v>
      </c>
      <c r="D381" s="134"/>
      <c r="E381" s="35"/>
      <c r="F381" s="35"/>
      <c r="G381" s="35"/>
      <c r="H381" s="35"/>
      <c r="I381" s="35"/>
      <c r="J381" s="35"/>
      <c r="K381" s="35"/>
      <c r="L381" s="35"/>
      <c r="M381" s="35"/>
      <c r="N381" s="35"/>
      <c r="O381" s="35"/>
      <c r="P381" s="35"/>
      <c r="Q381" s="35"/>
      <c r="R381" s="35"/>
      <c r="S381" s="35"/>
      <c r="T381" s="35"/>
      <c r="U381" s="35"/>
      <c r="V381" s="35"/>
      <c r="W381" s="35"/>
      <c r="Y381" s="2" t="str">
        <f t="shared" si="171"/>
        <v>Head to the Web. Read three news stories about good and bad sports behavior. From the triathlete who hopped onto a bus during a race to the home-run hitter who admitted to using steroids, stories of bad behavior abound. Luckily, there are lots of good stories, like when a women's college softball team carried an opposing team member around the bases when her knee gave out.</v>
      </c>
    </row>
    <row r="382" spans="1:25" x14ac:dyDescent="0.2">
      <c r="A382" s="6"/>
      <c r="B382" s="70">
        <v>2</v>
      </c>
      <c r="C382" s="135" t="s">
        <v>310</v>
      </c>
      <c r="D382" s="126" t="str">
        <f>IF(COUNTIF(D379:D381,"A")&gt;=1,"C",IF(COUNTIF(D379:D381,"A")&gt;0,"P"," "))</f>
        <v xml:space="preserve"> </v>
      </c>
      <c r="E382" s="126" t="str">
        <f t="shared" ref="E382:R382" si="198">IF(COUNTIF(E379:E381,"A")&gt;=1,"C",IF(COUNTIF(E379:E381,"A")&gt;0,"P"," "))</f>
        <v xml:space="preserve"> </v>
      </c>
      <c r="F382" s="126" t="str">
        <f t="shared" si="198"/>
        <v xml:space="preserve"> </v>
      </c>
      <c r="G382" s="126" t="str">
        <f t="shared" si="198"/>
        <v xml:space="preserve"> </v>
      </c>
      <c r="H382" s="126" t="str">
        <f t="shared" si="198"/>
        <v xml:space="preserve"> </v>
      </c>
      <c r="I382" s="126" t="str">
        <f t="shared" si="198"/>
        <v xml:space="preserve"> </v>
      </c>
      <c r="J382" s="126" t="str">
        <f t="shared" si="198"/>
        <v xml:space="preserve"> </v>
      </c>
      <c r="K382" s="126" t="str">
        <f t="shared" si="198"/>
        <v xml:space="preserve"> </v>
      </c>
      <c r="L382" s="126" t="str">
        <f t="shared" si="198"/>
        <v xml:space="preserve"> </v>
      </c>
      <c r="M382" s="126" t="str">
        <f t="shared" si="198"/>
        <v xml:space="preserve"> </v>
      </c>
      <c r="N382" s="126" t="str">
        <f t="shared" si="198"/>
        <v xml:space="preserve"> </v>
      </c>
      <c r="O382" s="126" t="str">
        <f t="shared" si="198"/>
        <v xml:space="preserve"> </v>
      </c>
      <c r="P382" s="126" t="str">
        <f t="shared" si="198"/>
        <v xml:space="preserve"> </v>
      </c>
      <c r="Q382" s="126" t="str">
        <f t="shared" si="198"/>
        <v xml:space="preserve"> </v>
      </c>
      <c r="R382" s="126" t="str">
        <f t="shared" si="198"/>
        <v xml:space="preserve"> </v>
      </c>
      <c r="S382" s="126" t="str">
        <f t="shared" ref="S382:W382" si="199">IF(COUNTIF(S379:S381,"A")&gt;=1,"C",IF(COUNTIF(S379:S381,"A")&gt;0,"P"," "))</f>
        <v xml:space="preserve"> </v>
      </c>
      <c r="T382" s="126" t="str">
        <f t="shared" si="199"/>
        <v xml:space="preserve"> </v>
      </c>
      <c r="U382" s="126" t="str">
        <f t="shared" si="199"/>
        <v xml:space="preserve"> </v>
      </c>
      <c r="V382" s="126" t="str">
        <f t="shared" si="199"/>
        <v xml:space="preserve"> </v>
      </c>
      <c r="W382" s="126" t="str">
        <f t="shared" si="199"/>
        <v xml:space="preserve"> </v>
      </c>
      <c r="Y382" s="2" t="str">
        <f t="shared" si="171"/>
        <v>You don't have to dial it down to be a good sport. In fact, giving it your all in every game or event can be part of good sportsmanship. What else does it take to be a good competitor every time you hit the field or court or track?</v>
      </c>
    </row>
    <row r="383" spans="1:25" x14ac:dyDescent="0.2">
      <c r="A383" s="6"/>
      <c r="B383" s="133"/>
      <c r="C383" s="385" t="s">
        <v>311</v>
      </c>
      <c r="D383" s="89"/>
      <c r="E383" s="35"/>
      <c r="F383" s="35"/>
      <c r="G383" s="35"/>
      <c r="H383" s="35"/>
      <c r="I383" s="35"/>
      <c r="J383" s="35"/>
      <c r="K383" s="35"/>
      <c r="L383" s="35"/>
      <c r="M383" s="35"/>
      <c r="N383" s="35"/>
      <c r="O383" s="35"/>
      <c r="P383" s="35"/>
      <c r="Q383" s="35"/>
      <c r="R383" s="35"/>
      <c r="S383" s="35"/>
      <c r="T383" s="35"/>
      <c r="U383" s="35"/>
      <c r="V383" s="35"/>
      <c r="W383" s="35"/>
      <c r="Y383" s="2" t="str">
        <f t="shared" si="171"/>
        <v>Make an illustrated quote book. Athletes and coaches share this kind of wisdom all the time ("practice makes perfect," "if at first you don't succeed…"). Gather a dozen or more quotes from athletes and coaches and make an inspiration album.</v>
      </c>
    </row>
    <row r="384" spans="1:25" x14ac:dyDescent="0.2">
      <c r="A384" s="6"/>
      <c r="B384" s="133"/>
      <c r="C384" s="385" t="s">
        <v>312</v>
      </c>
      <c r="D384" s="35"/>
      <c r="E384" s="35"/>
      <c r="F384" s="35"/>
      <c r="G384" s="35"/>
      <c r="H384" s="35"/>
      <c r="I384" s="35"/>
      <c r="J384" s="35"/>
      <c r="K384" s="35"/>
      <c r="L384" s="35"/>
      <c r="M384" s="35"/>
      <c r="N384" s="35"/>
      <c r="O384" s="35"/>
      <c r="P384" s="35"/>
      <c r="Q384" s="35"/>
      <c r="R384" s="35"/>
      <c r="S384" s="35"/>
      <c r="T384" s="35"/>
      <c r="U384" s="35"/>
      <c r="V384" s="35"/>
      <c r="W384" s="35"/>
      <c r="Y384" s="2" t="str">
        <f t="shared" si="171"/>
        <v>Talk to an athletic director, coach, or player you admire. Ask them to share their experiences. Make up a list of areas you'd like to cover before you chat-perhaps preparation, frustrations, pain and setbacks, and maintaining focus.</v>
      </c>
    </row>
    <row r="385" spans="1:25" x14ac:dyDescent="0.2">
      <c r="A385" s="6"/>
      <c r="B385" s="133"/>
      <c r="C385" s="385" t="s">
        <v>313</v>
      </c>
      <c r="D385" s="35"/>
      <c r="E385" s="35"/>
      <c r="F385" s="35"/>
      <c r="G385" s="35"/>
      <c r="H385" s="35"/>
      <c r="I385" s="35"/>
      <c r="J385" s="35"/>
      <c r="K385" s="35"/>
      <c r="L385" s="35"/>
      <c r="M385" s="35"/>
      <c r="N385" s="35"/>
      <c r="O385" s="35"/>
      <c r="P385" s="35"/>
      <c r="Q385" s="35"/>
      <c r="R385" s="35"/>
      <c r="S385" s="35"/>
      <c r="T385" s="35"/>
      <c r="U385" s="35"/>
      <c r="V385" s="35"/>
      <c r="W385" s="35"/>
      <c r="Y385" s="2" t="str">
        <f t="shared" si="171"/>
        <v>Get a biography of a female athlete who's a great competitor. Then, write an essay, poem, or song that focuses on why and how she's such a strong competitor and a good sport.</v>
      </c>
    </row>
    <row r="386" spans="1:25" x14ac:dyDescent="0.2">
      <c r="A386" s="6"/>
      <c r="B386" s="70">
        <v>3</v>
      </c>
      <c r="C386" s="135" t="s">
        <v>314</v>
      </c>
      <c r="D386" s="126" t="str">
        <f>IF(COUNTIF(D383:D385,"A")&gt;=1,"C",IF(COUNTIF(D383:D385,"A")&gt;0,"P"," "))</f>
        <v xml:space="preserve"> </v>
      </c>
      <c r="E386" s="126" t="str">
        <f t="shared" ref="E386:R386" si="200">IF(COUNTIF(E383:E385,"A")&gt;=1,"C",IF(COUNTIF(E383:E385,"A")&gt;0,"P"," "))</f>
        <v xml:space="preserve"> </v>
      </c>
      <c r="F386" s="126" t="str">
        <f t="shared" si="200"/>
        <v xml:space="preserve"> </v>
      </c>
      <c r="G386" s="126" t="str">
        <f t="shared" si="200"/>
        <v xml:space="preserve"> </v>
      </c>
      <c r="H386" s="126" t="str">
        <f t="shared" si="200"/>
        <v xml:space="preserve"> </v>
      </c>
      <c r="I386" s="126" t="str">
        <f t="shared" si="200"/>
        <v xml:space="preserve"> </v>
      </c>
      <c r="J386" s="126" t="str">
        <f t="shared" si="200"/>
        <v xml:space="preserve"> </v>
      </c>
      <c r="K386" s="126" t="str">
        <f t="shared" si="200"/>
        <v xml:space="preserve"> </v>
      </c>
      <c r="L386" s="126" t="str">
        <f t="shared" si="200"/>
        <v xml:space="preserve"> </v>
      </c>
      <c r="M386" s="126" t="str">
        <f t="shared" si="200"/>
        <v xml:space="preserve"> </v>
      </c>
      <c r="N386" s="126" t="str">
        <f t="shared" si="200"/>
        <v xml:space="preserve"> </v>
      </c>
      <c r="O386" s="126" t="str">
        <f t="shared" si="200"/>
        <v xml:space="preserve"> </v>
      </c>
      <c r="P386" s="126" t="str">
        <f t="shared" si="200"/>
        <v xml:space="preserve"> </v>
      </c>
      <c r="Q386" s="126" t="str">
        <f t="shared" si="200"/>
        <v xml:space="preserve"> </v>
      </c>
      <c r="R386" s="126" t="str">
        <f t="shared" si="200"/>
        <v xml:space="preserve"> </v>
      </c>
      <c r="S386" s="126" t="str">
        <f t="shared" ref="S386:W386" si="201">IF(COUNTIF(S383:S385,"A")&gt;=1,"C",IF(COUNTIF(S383:S385,"A")&gt;0,"P"," "))</f>
        <v xml:space="preserve"> </v>
      </c>
      <c r="T386" s="126" t="str">
        <f t="shared" si="201"/>
        <v xml:space="preserve"> </v>
      </c>
      <c r="U386" s="126" t="str">
        <f t="shared" si="201"/>
        <v xml:space="preserve"> </v>
      </c>
      <c r="V386" s="126" t="str">
        <f t="shared" si="201"/>
        <v xml:space="preserve"> </v>
      </c>
      <c r="W386" s="126" t="str">
        <f t="shared" si="201"/>
        <v xml:space="preserve"> </v>
      </c>
      <c r="Y386" s="2" t="str">
        <f t="shared" si="171"/>
        <v>Coaches always say they don't want a show-off, they want a team player. Teamwork skills help you on and off the field. There's teamwork involved in every group, from Girl Scouts to debate team. Play one of these games, then agree on three strategies that helped you build a team and three practices that got in the way.</v>
      </c>
    </row>
    <row r="387" spans="1:25" x14ac:dyDescent="0.2">
      <c r="A387" s="6"/>
      <c r="B387" s="133"/>
      <c r="C387" s="385" t="s">
        <v>315</v>
      </c>
      <c r="D387" s="35"/>
      <c r="E387" s="35"/>
      <c r="F387" s="35"/>
      <c r="G387" s="35"/>
      <c r="H387" s="35"/>
      <c r="I387" s="35"/>
      <c r="J387" s="35"/>
      <c r="K387" s="35"/>
      <c r="L387" s="35"/>
      <c r="M387" s="35"/>
      <c r="N387" s="35"/>
      <c r="O387" s="35"/>
      <c r="P387" s="35"/>
      <c r="Q387" s="35"/>
      <c r="R387" s="35"/>
      <c r="S387" s="35"/>
      <c r="T387" s="35"/>
      <c r="U387" s="35"/>
      <c r="V387" s="35"/>
      <c r="W387" s="35"/>
      <c r="Y387" s="2" t="str">
        <f t="shared" si="171"/>
        <v>Play Trust, like they did on Survivor. Get a team of at least four girls together and create an obstacle course about 20 yards long. Take turns being the caller, who yells directions to her blindfolded teammates to get them all through the course without running into one another.</v>
      </c>
    </row>
    <row r="388" spans="1:25" x14ac:dyDescent="0.2">
      <c r="A388" s="6"/>
      <c r="B388" s="133"/>
      <c r="C388" s="385" t="s">
        <v>316</v>
      </c>
      <c r="D388" s="35"/>
      <c r="E388" s="35"/>
      <c r="F388" s="35"/>
      <c r="G388" s="35"/>
      <c r="H388" s="35"/>
      <c r="I388" s="35"/>
      <c r="J388" s="35"/>
      <c r="K388" s="35"/>
      <c r="L388" s="35"/>
      <c r="M388" s="35"/>
      <c r="N388" s="35"/>
      <c r="O388" s="35"/>
      <c r="P388" s="35"/>
      <c r="Q388" s="35"/>
      <c r="R388" s="35"/>
      <c r="S388" s="35"/>
      <c r="T388" s="35"/>
      <c r="U388" s="35"/>
      <c r="V388" s="35"/>
      <c r="W388" s="35"/>
      <c r="Y388" s="2" t="str">
        <f t="shared" si="171"/>
        <v>Play three team-building games. Try three of the classic team-building games sports psychologist Colleen Hacker plays with the U.S. Women's National Soccer Team: Human Dragon, Wolves and Sheep, Human Knots, Scavenger Hunt, classic Trust, Triangle Tag, and others. Some of these are explained on the following pages.</v>
      </c>
    </row>
    <row r="389" spans="1:25" x14ac:dyDescent="0.2">
      <c r="A389" s="6"/>
      <c r="B389" s="133"/>
      <c r="C389" s="385" t="s">
        <v>317</v>
      </c>
      <c r="D389" s="35"/>
      <c r="E389" s="35"/>
      <c r="F389" s="35"/>
      <c r="G389" s="35"/>
      <c r="H389" s="35"/>
      <c r="I389" s="35"/>
      <c r="J389" s="35"/>
      <c r="K389" s="35"/>
      <c r="L389" s="35"/>
      <c r="M389" s="35"/>
      <c r="N389" s="35"/>
      <c r="O389" s="35"/>
      <c r="P389" s="35"/>
      <c r="Q389" s="35"/>
      <c r="R389" s="35"/>
      <c r="S389" s="35"/>
      <c r="T389" s="35"/>
      <c r="U389" s="35"/>
      <c r="V389" s="35"/>
      <c r="W389" s="35"/>
      <c r="Y389" s="2" t="str">
        <f t="shared" si="171"/>
        <v>Play Capture the Flag. It's hard to find another game on the planet that uses as many team-building skills as this classic! Not to mention, it's hard to find a more fun way to spend an afternoon.</v>
      </c>
    </row>
    <row r="390" spans="1:25" x14ac:dyDescent="0.2">
      <c r="A390" s="6"/>
      <c r="B390" s="70">
        <v>4</v>
      </c>
      <c r="C390" s="135" t="s">
        <v>318</v>
      </c>
      <c r="D390" s="126" t="str">
        <f>IF(COUNTIF(D387:D389,"A")&gt;=1,"C",IF(COUNTIF(D387:D389,"A")&gt;0,"P"," "))</f>
        <v xml:space="preserve"> </v>
      </c>
      <c r="E390" s="126" t="str">
        <f t="shared" ref="E390:R390" si="202">IF(COUNTIF(E387:E389,"A")&gt;=1,"C",IF(COUNTIF(E387:E389,"A")&gt;0,"P"," "))</f>
        <v xml:space="preserve"> </v>
      </c>
      <c r="F390" s="126" t="str">
        <f t="shared" si="202"/>
        <v xml:space="preserve"> </v>
      </c>
      <c r="G390" s="126" t="str">
        <f t="shared" si="202"/>
        <v xml:space="preserve"> </v>
      </c>
      <c r="H390" s="126" t="str">
        <f t="shared" si="202"/>
        <v xml:space="preserve"> </v>
      </c>
      <c r="I390" s="126" t="str">
        <f t="shared" si="202"/>
        <v xml:space="preserve"> </v>
      </c>
      <c r="J390" s="126" t="str">
        <f t="shared" si="202"/>
        <v xml:space="preserve"> </v>
      </c>
      <c r="K390" s="126" t="str">
        <f t="shared" si="202"/>
        <v xml:space="preserve"> </v>
      </c>
      <c r="L390" s="126" t="str">
        <f t="shared" si="202"/>
        <v xml:space="preserve"> </v>
      </c>
      <c r="M390" s="126" t="str">
        <f t="shared" si="202"/>
        <v xml:space="preserve"> </v>
      </c>
      <c r="N390" s="126" t="str">
        <f t="shared" si="202"/>
        <v xml:space="preserve"> </v>
      </c>
      <c r="O390" s="126" t="str">
        <f t="shared" si="202"/>
        <v xml:space="preserve"> </v>
      </c>
      <c r="P390" s="126" t="str">
        <f t="shared" si="202"/>
        <v xml:space="preserve"> </v>
      </c>
      <c r="Q390" s="126" t="str">
        <f t="shared" si="202"/>
        <v xml:space="preserve"> </v>
      </c>
      <c r="R390" s="126" t="str">
        <f t="shared" si="202"/>
        <v xml:space="preserve"> </v>
      </c>
      <c r="S390" s="126" t="str">
        <f t="shared" ref="S390:W390" si="203">IF(COUNTIF(S387:S389,"A")&gt;=1,"C",IF(COUNTIF(S387:S389,"A")&gt;0,"P"," "))</f>
        <v xml:space="preserve"> </v>
      </c>
      <c r="T390" s="126" t="str">
        <f t="shared" si="203"/>
        <v xml:space="preserve"> </v>
      </c>
      <c r="U390" s="126" t="str">
        <f t="shared" si="203"/>
        <v xml:space="preserve"> </v>
      </c>
      <c r="V390" s="126" t="str">
        <f t="shared" si="203"/>
        <v xml:space="preserve"> </v>
      </c>
      <c r="W390" s="126" t="str">
        <f t="shared" si="203"/>
        <v xml:space="preserve"> </v>
      </c>
      <c r="Y390" s="2" t="str">
        <f t="shared" si="171"/>
        <v>Whether you're involved in a team or solo sport, the biggest obstacle can be the voices in your own head. Train those voices, though, and they can be your path to success. Check out the methods sports psychologists and extreme athletes use to psych themselves up for competition and find three that work for you.</v>
      </c>
    </row>
    <row r="391" spans="1:25" x14ac:dyDescent="0.2">
      <c r="A391" s="6"/>
      <c r="B391" s="133"/>
      <c r="C391" s="385" t="s">
        <v>319</v>
      </c>
      <c r="D391" s="35"/>
      <c r="E391" s="35"/>
      <c r="F391" s="35"/>
      <c r="G391" s="35"/>
      <c r="H391" s="35"/>
      <c r="I391" s="35"/>
      <c r="J391" s="35"/>
      <c r="K391" s="35"/>
      <c r="L391" s="35"/>
      <c r="M391" s="35"/>
      <c r="N391" s="35"/>
      <c r="O391" s="35"/>
      <c r="P391" s="35"/>
      <c r="Q391" s="35"/>
      <c r="R391" s="88"/>
      <c r="S391" s="88"/>
      <c r="T391" s="88"/>
      <c r="U391" s="88"/>
      <c r="V391" s="88"/>
      <c r="W391" s="88"/>
      <c r="Y391" s="2" t="str">
        <f t="shared" si="171"/>
        <v>But I landed my triple axel! Judging in sports like figure skating and gymnastics is subjective. How do athletes deal with knowing that no matter what they do, some things are out of their control (you didn't like my music? my outfit?). Find an athlete who competes in a subjectively scored sport and see what they have to say.</v>
      </c>
    </row>
    <row r="392" spans="1:25" x14ac:dyDescent="0.2">
      <c r="A392" s="6"/>
      <c r="B392" s="133"/>
      <c r="C392" s="385" t="s">
        <v>320</v>
      </c>
      <c r="D392" s="35"/>
      <c r="E392" s="35"/>
      <c r="F392" s="35"/>
      <c r="G392" s="35"/>
      <c r="H392" s="35"/>
      <c r="I392" s="35"/>
      <c r="J392" s="35"/>
      <c r="K392" s="35"/>
      <c r="L392" s="35"/>
      <c r="M392" s="35"/>
      <c r="N392" s="35"/>
      <c r="O392" s="35"/>
      <c r="P392" s="35"/>
      <c r="Q392" s="35"/>
      <c r="R392" s="88"/>
      <c r="S392" s="88"/>
      <c r="T392" s="88"/>
      <c r="U392" s="88"/>
      <c r="V392" s="88"/>
      <c r="W392" s="88"/>
      <c r="Y392" s="2" t="str">
        <f t="shared" ref="Y392:Y455" si="204">GetComments(C392)</f>
        <v>Mind over matter. It's tough to find an athlete these days, from the oldest skier to the youngest X Games shredder, who doesn't talk about visualization. Mental training can improve performance. A golfer, for example, might visualize the perfect stroke over and over to help her muscles remember it. Find out more about the technique and how it might improve your game.</v>
      </c>
    </row>
    <row r="393" spans="1:25" x14ac:dyDescent="0.2">
      <c r="A393" s="6"/>
      <c r="B393" s="133"/>
      <c r="C393" s="385" t="s">
        <v>321</v>
      </c>
      <c r="D393" s="35"/>
      <c r="E393" s="35"/>
      <c r="F393" s="35"/>
      <c r="G393" s="35"/>
      <c r="H393" s="35"/>
      <c r="I393" s="35"/>
      <c r="J393" s="35"/>
      <c r="K393" s="35"/>
      <c r="L393" s="35"/>
      <c r="M393" s="35"/>
      <c r="N393" s="35"/>
      <c r="O393" s="35"/>
      <c r="P393" s="35"/>
      <c r="Q393" s="35"/>
      <c r="R393" s="88"/>
      <c r="S393" s="88"/>
      <c r="T393" s="88"/>
      <c r="U393" s="88"/>
      <c r="V393" s="88"/>
      <c r="W393" s="88"/>
      <c r="Y393" s="2" t="str">
        <f t="shared" si="204"/>
        <v xml:space="preserve">Play sports psychology games. You'd be surprised how many teams routinely work with sports psychologists. Play a team game and run your group through some of their psych-up exercises before you start. Use the ones on the next page, or ask for help from a sports psychologist, coach, or athlete. </v>
      </c>
    </row>
    <row r="394" spans="1:25" x14ac:dyDescent="0.2">
      <c r="A394" s="6"/>
      <c r="B394" s="70">
        <v>5</v>
      </c>
      <c r="C394" s="135" t="s">
        <v>322</v>
      </c>
      <c r="D394" s="126" t="str">
        <f>IF(COUNTIF(D391:D393,"A")&gt;=1,"C",IF(COUNTIF(D391:D393,"A")&gt;0,"P"," "))</f>
        <v xml:space="preserve"> </v>
      </c>
      <c r="E394" s="126" t="str">
        <f t="shared" ref="E394:R394" si="205">IF(COUNTIF(E391:E393,"A")&gt;=1,"C",IF(COUNTIF(E391:E393,"A")&gt;0,"P"," "))</f>
        <v xml:space="preserve"> </v>
      </c>
      <c r="F394" s="126" t="str">
        <f t="shared" si="205"/>
        <v xml:space="preserve"> </v>
      </c>
      <c r="G394" s="126" t="str">
        <f t="shared" si="205"/>
        <v xml:space="preserve"> </v>
      </c>
      <c r="H394" s="126" t="str">
        <f t="shared" si="205"/>
        <v xml:space="preserve"> </v>
      </c>
      <c r="I394" s="126" t="str">
        <f t="shared" si="205"/>
        <v xml:space="preserve"> </v>
      </c>
      <c r="J394" s="126" t="str">
        <f t="shared" si="205"/>
        <v xml:space="preserve"> </v>
      </c>
      <c r="K394" s="126" t="str">
        <f t="shared" si="205"/>
        <v xml:space="preserve"> </v>
      </c>
      <c r="L394" s="126" t="str">
        <f t="shared" si="205"/>
        <v xml:space="preserve"> </v>
      </c>
      <c r="M394" s="126" t="str">
        <f t="shared" si="205"/>
        <v xml:space="preserve"> </v>
      </c>
      <c r="N394" s="126" t="str">
        <f t="shared" si="205"/>
        <v xml:space="preserve"> </v>
      </c>
      <c r="O394" s="126" t="str">
        <f t="shared" si="205"/>
        <v xml:space="preserve"> </v>
      </c>
      <c r="P394" s="126" t="str">
        <f t="shared" si="205"/>
        <v xml:space="preserve"> </v>
      </c>
      <c r="Q394" s="126" t="str">
        <f t="shared" si="205"/>
        <v xml:space="preserve"> </v>
      </c>
      <c r="R394" s="126" t="str">
        <f t="shared" si="205"/>
        <v xml:space="preserve"> </v>
      </c>
      <c r="S394" s="126" t="str">
        <f t="shared" ref="S394:W394" si="206">IF(COUNTIF(S391:S393,"A")&gt;=1,"C",IF(COUNTIF(S391:S393,"A")&gt;0,"P"," "))</f>
        <v xml:space="preserve"> </v>
      </c>
      <c r="T394" s="126" t="str">
        <f t="shared" si="206"/>
        <v xml:space="preserve"> </v>
      </c>
      <c r="U394" s="126" t="str">
        <f t="shared" si="206"/>
        <v xml:space="preserve"> </v>
      </c>
      <c r="V394" s="126" t="str">
        <f t="shared" si="206"/>
        <v xml:space="preserve"> </v>
      </c>
      <c r="W394" s="126" t="str">
        <f t="shared" si="206"/>
        <v xml:space="preserve"> </v>
      </c>
      <c r="Y394" s="2" t="str">
        <f t="shared" si="204"/>
        <v>Put your definition of good sportsmanship into action. Consider insights you've gained during steps 2, 3, and 4, and then take a moment to make revisions to the definition you came up with in step 1. Once you've got your ultimate list, put your new ideas and strategies to the test.</v>
      </c>
    </row>
    <row r="395" spans="1:25" x14ac:dyDescent="0.2">
      <c r="A395" s="6"/>
      <c r="B395" s="44"/>
      <c r="C395" s="386" t="s">
        <v>323</v>
      </c>
      <c r="D395" s="35"/>
      <c r="E395" s="35"/>
      <c r="F395" s="35"/>
      <c r="G395" s="35"/>
      <c r="H395" s="35"/>
      <c r="I395" s="35"/>
      <c r="J395" s="35"/>
      <c r="K395" s="35"/>
      <c r="L395" s="35"/>
      <c r="M395" s="35"/>
      <c r="N395" s="35"/>
      <c r="O395" s="35"/>
      <c r="P395" s="35"/>
      <c r="Q395" s="35"/>
      <c r="R395" s="35"/>
      <c r="S395" s="35"/>
      <c r="T395" s="35"/>
      <c r="U395" s="35"/>
      <c r="V395" s="35"/>
      <c r="W395" s="35"/>
      <c r="Y395" s="2" t="str">
        <f t="shared" si="204"/>
        <v>Compete. If you're already involved in a sport, take your definition and follow it during a big game or event. Or try a new sport. It's harder to fall back into old habits that way. After you play, review your definition. What's easier said than done? Anything in your definition to adjust?</v>
      </c>
    </row>
    <row r="396" spans="1:25" x14ac:dyDescent="0.2">
      <c r="A396" s="6"/>
      <c r="B396" s="44"/>
      <c r="C396" s="386" t="s">
        <v>324</v>
      </c>
      <c r="D396" s="35"/>
      <c r="E396" s="35"/>
      <c r="F396" s="35"/>
      <c r="G396" s="35"/>
      <c r="H396" s="35"/>
      <c r="I396" s="35"/>
      <c r="J396" s="35"/>
      <c r="K396" s="35"/>
      <c r="L396" s="35"/>
      <c r="M396" s="35"/>
      <c r="N396" s="35"/>
      <c r="O396" s="35"/>
      <c r="P396" s="35"/>
      <c r="Q396" s="35"/>
      <c r="R396" s="35"/>
      <c r="S396" s="35"/>
      <c r="T396" s="35"/>
      <c r="U396" s="35"/>
      <c r="V396" s="35"/>
      <c r="W396" s="35"/>
      <c r="Y396" s="2" t="str">
        <f t="shared" si="204"/>
        <v>Play with little kids. Volunteer to help with Little League, to play board games or simple active games (like Red Light, Green Light or Duck, Duck, Goose) at a nursery school, or to run a kindergarten field day. As you teach the kids, you'll be testing the strength of your own convictions! After the event, look over your definition. How does it apply to other age groups? Do you need to change anything to make your definition more universal?</v>
      </c>
    </row>
    <row r="397" spans="1:25" x14ac:dyDescent="0.2">
      <c r="A397" s="6"/>
      <c r="B397" s="44"/>
      <c r="C397" s="386" t="s">
        <v>325</v>
      </c>
      <c r="D397" s="88"/>
      <c r="E397" s="88"/>
      <c r="F397" s="88"/>
      <c r="G397" s="88"/>
      <c r="H397" s="88"/>
      <c r="I397" s="88"/>
      <c r="J397" s="88"/>
      <c r="K397" s="88"/>
      <c r="L397" s="88"/>
      <c r="M397" s="88"/>
      <c r="N397" s="88"/>
      <c r="O397" s="88"/>
      <c r="P397" s="88"/>
      <c r="Q397" s="88"/>
      <c r="R397" s="88"/>
      <c r="S397" s="88"/>
      <c r="T397" s="88"/>
      <c r="U397" s="88"/>
      <c r="V397" s="88"/>
      <c r="W397" s="88"/>
      <c r="Y397" s="2" t="str">
        <f t="shared" si="204"/>
        <v>Take on the role of referee, umpire, or judge. Volunteer to work with a league, start an afternoon pickup game, or host a subjective competition (roller skating, figure skating, ballroom dance…). Keep your "good sport" list in mind during the game. After, review each point and make sure you still agree with it. If not, make adjustments.</v>
      </c>
    </row>
    <row r="398" spans="1:25" ht="1.5" customHeight="1" thickBot="1" x14ac:dyDescent="0.25">
      <c r="A398" s="6"/>
      <c r="B398" s="44"/>
      <c r="C398" s="387"/>
      <c r="D398" s="126" t="str">
        <f>IF(COUNTIF(D395:D397,"A")&gt;=1,"C",IF(COUNTIF(D395:D397,"A")&gt;0,"P"," "))</f>
        <v xml:space="preserve"> </v>
      </c>
      <c r="E398" s="126" t="str">
        <f t="shared" ref="E398:R398" si="207">IF(COUNTIF(E395:E397,"A")&gt;=1,"C",IF(COUNTIF(E395:E397,"A")&gt;0,"P"," "))</f>
        <v xml:space="preserve"> </v>
      </c>
      <c r="F398" s="126" t="str">
        <f t="shared" si="207"/>
        <v xml:space="preserve"> </v>
      </c>
      <c r="G398" s="126" t="str">
        <f t="shared" si="207"/>
        <v xml:space="preserve"> </v>
      </c>
      <c r="H398" s="126" t="str">
        <f t="shared" si="207"/>
        <v xml:space="preserve"> </v>
      </c>
      <c r="I398" s="126" t="str">
        <f t="shared" si="207"/>
        <v xml:space="preserve"> </v>
      </c>
      <c r="J398" s="126" t="str">
        <f t="shared" si="207"/>
        <v xml:space="preserve"> </v>
      </c>
      <c r="K398" s="126" t="str">
        <f t="shared" si="207"/>
        <v xml:space="preserve"> </v>
      </c>
      <c r="L398" s="126" t="str">
        <f t="shared" si="207"/>
        <v xml:space="preserve"> </v>
      </c>
      <c r="M398" s="126" t="str">
        <f t="shared" si="207"/>
        <v xml:space="preserve"> </v>
      </c>
      <c r="N398" s="126" t="str">
        <f t="shared" si="207"/>
        <v xml:space="preserve"> </v>
      </c>
      <c r="O398" s="126" t="str">
        <f t="shared" si="207"/>
        <v xml:space="preserve"> </v>
      </c>
      <c r="P398" s="126" t="str">
        <f t="shared" si="207"/>
        <v xml:space="preserve"> </v>
      </c>
      <c r="Q398" s="126" t="str">
        <f t="shared" si="207"/>
        <v xml:space="preserve"> </v>
      </c>
      <c r="R398" s="126" t="str">
        <f t="shared" si="207"/>
        <v xml:space="preserve"> </v>
      </c>
      <c r="S398" s="126" t="str">
        <f t="shared" ref="S398:W398" si="208">IF(COUNTIF(S395:S397,"A")&gt;=1,"C",IF(COUNTIF(S395:S397,"A")&gt;0,"P"," "))</f>
        <v xml:space="preserve"> </v>
      </c>
      <c r="T398" s="126" t="str">
        <f t="shared" si="208"/>
        <v xml:space="preserve"> </v>
      </c>
      <c r="U398" s="126" t="str">
        <f t="shared" si="208"/>
        <v xml:space="preserve"> </v>
      </c>
      <c r="V398" s="126" t="str">
        <f t="shared" si="208"/>
        <v xml:space="preserve"> </v>
      </c>
      <c r="W398" s="126" t="str">
        <f t="shared" si="208"/>
        <v xml:space="preserve"> </v>
      </c>
      <c r="Y398" s="2" t="str">
        <f t="shared" si="204"/>
        <v/>
      </c>
    </row>
    <row r="399" spans="1:25" ht="13.5" thickBot="1" x14ac:dyDescent="0.25">
      <c r="A399" s="6"/>
      <c r="B399" s="114"/>
      <c r="C399" s="73" t="s">
        <v>30</v>
      </c>
      <c r="D399" s="94" t="str">
        <f>IF(COUNTIF(D382:D398,"C")&gt;4,"C",IF(COUNTIF(D382:D398,"C")&gt;0,"P"," "))</f>
        <v xml:space="preserve"> </v>
      </c>
      <c r="E399" s="94" t="str">
        <f t="shared" ref="E399:R399" si="209">IF(COUNTIF(E382:E398,"C")&gt;4,"C",IF(COUNTIF(E382:E398,"C")&gt;0,"P"," "))</f>
        <v xml:space="preserve"> </v>
      </c>
      <c r="F399" s="94" t="str">
        <f t="shared" si="209"/>
        <v xml:space="preserve"> </v>
      </c>
      <c r="G399" s="94" t="str">
        <f t="shared" si="209"/>
        <v xml:space="preserve"> </v>
      </c>
      <c r="H399" s="94" t="str">
        <f t="shared" si="209"/>
        <v xml:space="preserve"> </v>
      </c>
      <c r="I399" s="94" t="str">
        <f t="shared" si="209"/>
        <v xml:space="preserve"> </v>
      </c>
      <c r="J399" s="94" t="str">
        <f t="shared" si="209"/>
        <v xml:space="preserve"> </v>
      </c>
      <c r="K399" s="94" t="str">
        <f t="shared" si="209"/>
        <v xml:space="preserve"> </v>
      </c>
      <c r="L399" s="94" t="str">
        <f t="shared" si="209"/>
        <v xml:space="preserve"> </v>
      </c>
      <c r="M399" s="94" t="str">
        <f t="shared" si="209"/>
        <v xml:space="preserve"> </v>
      </c>
      <c r="N399" s="94" t="str">
        <f t="shared" si="209"/>
        <v xml:space="preserve"> </v>
      </c>
      <c r="O399" s="94" t="str">
        <f t="shared" si="209"/>
        <v xml:space="preserve"> </v>
      </c>
      <c r="P399" s="94" t="str">
        <f t="shared" si="209"/>
        <v xml:space="preserve"> </v>
      </c>
      <c r="Q399" s="94" t="str">
        <f t="shared" si="209"/>
        <v xml:space="preserve"> </v>
      </c>
      <c r="R399" s="94" t="str">
        <f t="shared" si="209"/>
        <v xml:space="preserve"> </v>
      </c>
      <c r="S399" s="94" t="str">
        <f t="shared" ref="S399:W399" si="210">IF(COUNTIF(S382:S398,"C")&gt;4,"C",IF(COUNTIF(S382:S398,"C")&gt;0,"P"," "))</f>
        <v xml:space="preserve"> </v>
      </c>
      <c r="T399" s="94" t="str">
        <f t="shared" si="210"/>
        <v xml:space="preserve"> </v>
      </c>
      <c r="U399" s="94" t="str">
        <f t="shared" si="210"/>
        <v xml:space="preserve"> </v>
      </c>
      <c r="V399" s="94" t="str">
        <f t="shared" si="210"/>
        <v xml:space="preserve"> </v>
      </c>
      <c r="W399" s="94" t="str">
        <f t="shared" si="210"/>
        <v xml:space="preserve"> </v>
      </c>
      <c r="Y399" s="2" t="str">
        <f t="shared" si="204"/>
        <v/>
      </c>
    </row>
    <row r="400" spans="1:25" ht="15" x14ac:dyDescent="0.25">
      <c r="A400" s="6"/>
      <c r="B400" s="128" t="s">
        <v>267</v>
      </c>
      <c r="C400" s="129"/>
      <c r="D400" s="130"/>
      <c r="E400" s="130"/>
      <c r="F400" s="130"/>
      <c r="G400" s="130"/>
      <c r="H400" s="130"/>
      <c r="I400" s="130"/>
      <c r="J400" s="130"/>
      <c r="K400" s="130"/>
      <c r="L400" s="130"/>
      <c r="M400" s="130"/>
      <c r="N400" s="130"/>
      <c r="O400" s="130"/>
      <c r="P400" s="130"/>
      <c r="Q400" s="130"/>
      <c r="R400" s="130"/>
      <c r="S400" s="130"/>
      <c r="T400" s="130"/>
      <c r="U400" s="130"/>
      <c r="V400" s="130"/>
      <c r="W400" s="130"/>
      <c r="Y400" s="2" t="str">
        <f t="shared" si="204"/>
        <v/>
      </c>
    </row>
    <row r="401" spans="1:25" x14ac:dyDescent="0.2">
      <c r="A401" s="6"/>
      <c r="B401" s="70">
        <v>1</v>
      </c>
      <c r="C401" s="384" t="s">
        <v>326</v>
      </c>
      <c r="D401" s="131"/>
      <c r="E401" s="132"/>
      <c r="F401" s="132"/>
      <c r="G401" s="132"/>
      <c r="H401" s="132"/>
      <c r="I401" s="132"/>
      <c r="J401" s="132"/>
      <c r="K401" s="132"/>
      <c r="L401" s="132"/>
      <c r="M401" s="132"/>
      <c r="N401" s="132"/>
      <c r="O401" s="132"/>
      <c r="P401" s="132"/>
      <c r="Q401" s="132"/>
      <c r="R401" s="132"/>
      <c r="S401" s="132"/>
      <c r="T401" s="132"/>
      <c r="U401" s="132"/>
      <c r="V401" s="132"/>
      <c r="W401" s="132"/>
      <c r="Y401" s="2" t="str">
        <f t="shared" si="204"/>
        <v>Get to know someone different from you. Sometimes we make our differences so big we can't see past them. But when you get to know people who aren't exactly like you, you often find that they care about many of the same things you do and that you can find common ground-not by sacrificing or changing what you think, but by being open to other perspectives.</v>
      </c>
    </row>
    <row r="402" spans="1:25" x14ac:dyDescent="0.2">
      <c r="A402" s="6"/>
      <c r="B402" s="133"/>
      <c r="C402" s="385" t="s">
        <v>327</v>
      </c>
      <c r="D402" s="48"/>
      <c r="E402" s="35"/>
      <c r="F402" s="35"/>
      <c r="G402" s="35"/>
      <c r="H402" s="35"/>
      <c r="I402" s="35"/>
      <c r="J402" s="35"/>
      <c r="K402" s="35"/>
      <c r="L402" s="35"/>
      <c r="M402" s="35"/>
      <c r="N402" s="35"/>
      <c r="O402" s="35"/>
      <c r="P402" s="35"/>
      <c r="Q402" s="35"/>
      <c r="R402" s="35"/>
      <c r="S402" s="35"/>
      <c r="T402" s="35"/>
      <c r="U402" s="35"/>
      <c r="V402" s="35"/>
      <c r="W402" s="35"/>
      <c r="Y402" s="2" t="str">
        <f t="shared" si="204"/>
        <v>Difference of background. Interview someone from another country, region, or town who lives in your community now. Ask them how they came to live in your community, what things were like for them in the place they left, and what things are like now; then share things about your life. Do you have any tips to help them feel at home?</v>
      </c>
    </row>
    <row r="403" spans="1:25" x14ac:dyDescent="0.2">
      <c r="A403" s="6"/>
      <c r="B403" s="133"/>
      <c r="C403" s="385" t="s">
        <v>328</v>
      </c>
      <c r="D403" s="48"/>
      <c r="E403" s="35"/>
      <c r="F403" s="35"/>
      <c r="G403" s="35"/>
      <c r="H403" s="35"/>
      <c r="I403" s="35"/>
      <c r="J403" s="35"/>
      <c r="K403" s="35"/>
      <c r="L403" s="35"/>
      <c r="M403" s="35"/>
      <c r="N403" s="35"/>
      <c r="O403" s="35"/>
      <c r="P403" s="35"/>
      <c r="Q403" s="35"/>
      <c r="R403" s="35"/>
      <c r="S403" s="35"/>
      <c r="T403" s="35"/>
      <c r="U403" s="35"/>
      <c r="V403" s="35"/>
      <c r="W403" s="35"/>
      <c r="Y403" s="2" t="str">
        <f t="shared" si="204"/>
        <v>Difference of belief. Find out more about someone with beliefs different from yours. If you have a friend who practices another faith, you might go to services with her family and talk about their traditions. Or you might meet with a pastor or a youth group at a different place of worship or an interfaith alliance. You could also have a respectful discussion about politics with someone who thinks differently.</v>
      </c>
    </row>
    <row r="404" spans="1:25" x14ac:dyDescent="0.2">
      <c r="A404" s="6"/>
      <c r="B404" s="133"/>
      <c r="C404" s="385" t="s">
        <v>329</v>
      </c>
      <c r="D404" s="134"/>
      <c r="E404" s="35"/>
      <c r="F404" s="35"/>
      <c r="G404" s="35"/>
      <c r="H404" s="35"/>
      <c r="I404" s="35"/>
      <c r="J404" s="35"/>
      <c r="K404" s="35"/>
      <c r="L404" s="35"/>
      <c r="M404" s="35"/>
      <c r="N404" s="35"/>
      <c r="O404" s="35"/>
      <c r="P404" s="35"/>
      <c r="Q404" s="35"/>
      <c r="R404" s="35"/>
      <c r="S404" s="35"/>
      <c r="T404" s="35"/>
      <c r="U404" s="35"/>
      <c r="V404" s="35"/>
      <c r="W404" s="35"/>
      <c r="Y404" s="2" t="str">
        <f t="shared" si="204"/>
        <v>Difference of opinion. Even friends have different opinions-on foods, songs, movies, books, and games, to name a few! Find a friend who loves something that's not your favorite, and vice versa. Listen to her reasons and try her favorite thing-and have her do the same for your favorite. Then share at least two things you do like about each other's favorites.</v>
      </c>
    </row>
    <row r="405" spans="1:25" x14ac:dyDescent="0.2">
      <c r="A405" s="6"/>
      <c r="B405" s="70">
        <v>2</v>
      </c>
      <c r="C405" s="135" t="s">
        <v>330</v>
      </c>
      <c r="D405" s="126" t="str">
        <f>IF(COUNTIF(D402:D404,"A")&gt;=1,"C",IF(COUNTIF(D402:D404,"A")&gt;0,"P"," "))</f>
        <v xml:space="preserve"> </v>
      </c>
      <c r="E405" s="126" t="str">
        <f t="shared" ref="E405:R405" si="211">IF(COUNTIF(E402:E404,"A")&gt;=1,"C",IF(COUNTIF(E402:E404,"A")&gt;0,"P"," "))</f>
        <v xml:space="preserve"> </v>
      </c>
      <c r="F405" s="126" t="str">
        <f t="shared" si="211"/>
        <v xml:space="preserve"> </v>
      </c>
      <c r="G405" s="126" t="str">
        <f t="shared" si="211"/>
        <v xml:space="preserve"> </v>
      </c>
      <c r="H405" s="126" t="str">
        <f t="shared" si="211"/>
        <v xml:space="preserve"> </v>
      </c>
      <c r="I405" s="126" t="str">
        <f t="shared" si="211"/>
        <v xml:space="preserve"> </v>
      </c>
      <c r="J405" s="126" t="str">
        <f t="shared" si="211"/>
        <v xml:space="preserve"> </v>
      </c>
      <c r="K405" s="126" t="str">
        <f t="shared" si="211"/>
        <v xml:space="preserve"> </v>
      </c>
      <c r="L405" s="126" t="str">
        <f t="shared" si="211"/>
        <v xml:space="preserve"> </v>
      </c>
      <c r="M405" s="126" t="str">
        <f t="shared" si="211"/>
        <v xml:space="preserve"> </v>
      </c>
      <c r="N405" s="126" t="str">
        <f t="shared" si="211"/>
        <v xml:space="preserve"> </v>
      </c>
      <c r="O405" s="126" t="str">
        <f t="shared" si="211"/>
        <v xml:space="preserve"> </v>
      </c>
      <c r="P405" s="126" t="str">
        <f t="shared" si="211"/>
        <v xml:space="preserve"> </v>
      </c>
      <c r="Q405" s="126" t="str">
        <f t="shared" si="211"/>
        <v xml:space="preserve"> </v>
      </c>
      <c r="R405" s="126" t="str">
        <f t="shared" si="211"/>
        <v xml:space="preserve"> </v>
      </c>
      <c r="S405" s="126" t="str">
        <f t="shared" ref="S405:W405" si="212">IF(COUNTIF(S402:S404,"A")&gt;=1,"C",IF(COUNTIF(S402:S404,"A")&gt;0,"P"," "))</f>
        <v xml:space="preserve"> </v>
      </c>
      <c r="T405" s="126" t="str">
        <f t="shared" si="212"/>
        <v xml:space="preserve"> </v>
      </c>
      <c r="U405" s="126" t="str">
        <f t="shared" si="212"/>
        <v xml:space="preserve"> </v>
      </c>
      <c r="V405" s="126" t="str">
        <f t="shared" si="212"/>
        <v xml:space="preserve"> </v>
      </c>
      <c r="W405" s="126" t="str">
        <f t="shared" si="212"/>
        <v xml:space="preserve"> </v>
      </c>
      <c r="Y405" s="2" t="str">
        <f t="shared" si="204"/>
        <v>For this step, do an activity with a group, such as running your Cadette meeting or spending a few hours together. The important thing is to make at least six decisions together-when, where, and what you'll eat, how long you'll do things, etc. Afterward, talk about the common-ground strategy. What trades did you make for the good of the group or to gain what you wanted? How do you think the strategy would work on a government level?</v>
      </c>
    </row>
    <row r="406" spans="1:25" x14ac:dyDescent="0.2">
      <c r="A406" s="6"/>
      <c r="B406" s="133"/>
      <c r="C406" s="385" t="s">
        <v>331</v>
      </c>
      <c r="D406" s="89"/>
      <c r="E406" s="35"/>
      <c r="F406" s="35"/>
      <c r="G406" s="35"/>
      <c r="H406" s="35"/>
      <c r="I406" s="35"/>
      <c r="J406" s="35"/>
      <c r="K406" s="35"/>
      <c r="L406" s="35"/>
      <c r="M406" s="35"/>
      <c r="N406" s="35"/>
      <c r="O406" s="35"/>
      <c r="P406" s="35"/>
      <c r="Q406" s="35"/>
      <c r="R406" s="35"/>
      <c r="S406" s="35"/>
      <c r="T406" s="35"/>
      <c r="U406" s="35"/>
      <c r="V406" s="35"/>
      <c r="W406" s="35"/>
      <c r="Y406" s="2" t="str">
        <f t="shared" si="204"/>
        <v>Use one of the methods from the Decision Methods sidebar. Get really familiar with one of the methods so you understand it thoroughly.</v>
      </c>
    </row>
    <row r="407" spans="1:25" x14ac:dyDescent="0.2">
      <c r="A407" s="6"/>
      <c r="B407" s="133"/>
      <c r="C407" s="385" t="s">
        <v>332</v>
      </c>
      <c r="D407" s="35"/>
      <c r="E407" s="35"/>
      <c r="F407" s="35"/>
      <c r="G407" s="35"/>
      <c r="H407" s="35"/>
      <c r="I407" s="35"/>
      <c r="J407" s="35"/>
      <c r="K407" s="35"/>
      <c r="L407" s="35"/>
      <c r="M407" s="35"/>
      <c r="N407" s="35"/>
      <c r="O407" s="35"/>
      <c r="P407" s="35"/>
      <c r="Q407" s="35"/>
      <c r="R407" s="35"/>
      <c r="S407" s="35"/>
      <c r="T407" s="35"/>
      <c r="U407" s="35"/>
      <c r="V407" s="35"/>
      <c r="W407" s="35"/>
      <c r="Y407" s="2" t="str">
        <f t="shared" si="204"/>
        <v>Use two of the methods. Try the two your group is most eager to use.</v>
      </c>
    </row>
    <row r="408" spans="1:25" x14ac:dyDescent="0.2">
      <c r="A408" s="6"/>
      <c r="B408" s="133"/>
      <c r="C408" s="385" t="s">
        <v>333</v>
      </c>
      <c r="D408" s="35"/>
      <c r="E408" s="35"/>
      <c r="F408" s="35"/>
      <c r="G408" s="35"/>
      <c r="H408" s="35"/>
      <c r="I408" s="35"/>
      <c r="J408" s="35"/>
      <c r="K408" s="35"/>
      <c r="L408" s="35"/>
      <c r="M408" s="35"/>
      <c r="N408" s="35"/>
      <c r="O408" s="35"/>
      <c r="P408" s="35"/>
      <c r="Q408" s="35"/>
      <c r="R408" s="35"/>
      <c r="S408" s="35"/>
      <c r="T408" s="35"/>
      <c r="U408" s="35"/>
      <c r="V408" s="35"/>
      <c r="W408" s="35"/>
      <c r="Y408" s="2" t="str">
        <f t="shared" si="204"/>
        <v>Try them all! Use each of the methods for different decisions throughout the activity. When you have your post-activity discussion, compare the methods. Did you have a favorite? Is everyone's favorite method the same?</v>
      </c>
    </row>
    <row r="409" spans="1:25" x14ac:dyDescent="0.2">
      <c r="A409" s="6"/>
      <c r="B409" s="70">
        <v>3</v>
      </c>
      <c r="C409" s="135" t="s">
        <v>334</v>
      </c>
      <c r="D409" s="126" t="str">
        <f>IF(COUNTIF(D406:D408,"A")&gt;=1,"C",IF(COUNTIF(D406:D408,"A")&gt;0,"P"," "))</f>
        <v xml:space="preserve"> </v>
      </c>
      <c r="E409" s="126" t="str">
        <f t="shared" ref="E409:R409" si="213">IF(COUNTIF(E406:E408,"A")&gt;=1,"C",IF(COUNTIF(E406:E408,"A")&gt;0,"P"," "))</f>
        <v xml:space="preserve"> </v>
      </c>
      <c r="F409" s="126" t="str">
        <f t="shared" si="213"/>
        <v xml:space="preserve"> </v>
      </c>
      <c r="G409" s="126" t="str">
        <f t="shared" si="213"/>
        <v xml:space="preserve"> </v>
      </c>
      <c r="H409" s="126" t="str">
        <f t="shared" si="213"/>
        <v xml:space="preserve"> </v>
      </c>
      <c r="I409" s="126" t="str">
        <f t="shared" si="213"/>
        <v xml:space="preserve"> </v>
      </c>
      <c r="J409" s="126" t="str">
        <f t="shared" si="213"/>
        <v xml:space="preserve"> </v>
      </c>
      <c r="K409" s="126" t="str">
        <f t="shared" si="213"/>
        <v xml:space="preserve"> </v>
      </c>
      <c r="L409" s="126" t="str">
        <f t="shared" si="213"/>
        <v xml:space="preserve"> </v>
      </c>
      <c r="M409" s="126" t="str">
        <f t="shared" si="213"/>
        <v xml:space="preserve"> </v>
      </c>
      <c r="N409" s="126" t="str">
        <f t="shared" si="213"/>
        <v xml:space="preserve"> </v>
      </c>
      <c r="O409" s="126" t="str">
        <f t="shared" si="213"/>
        <v xml:space="preserve"> </v>
      </c>
      <c r="P409" s="126" t="str">
        <f t="shared" si="213"/>
        <v xml:space="preserve"> </v>
      </c>
      <c r="Q409" s="126" t="str">
        <f t="shared" si="213"/>
        <v xml:space="preserve"> </v>
      </c>
      <c r="R409" s="126" t="str">
        <f t="shared" si="213"/>
        <v xml:space="preserve"> </v>
      </c>
      <c r="S409" s="126" t="str">
        <f t="shared" ref="S409:W409" si="214">IF(COUNTIF(S406:S408,"A")&gt;=1,"C",IF(COUNTIF(S406:S408,"A")&gt;0,"P"," "))</f>
        <v xml:space="preserve"> </v>
      </c>
      <c r="T409" s="126" t="str">
        <f t="shared" si="214"/>
        <v xml:space="preserve"> </v>
      </c>
      <c r="U409" s="126" t="str">
        <f t="shared" si="214"/>
        <v xml:space="preserve"> </v>
      </c>
      <c r="V409" s="126" t="str">
        <f t="shared" si="214"/>
        <v xml:space="preserve"> </v>
      </c>
      <c r="W409" s="126" t="str">
        <f t="shared" si="214"/>
        <v xml:space="preserve"> </v>
      </c>
      <c r="Y409" s="2" t="str">
        <f t="shared" si="204"/>
        <v>A debate is a discussion between people or groups in which they express different opinions about a topic. It's important to know how to use facts and logic to support your opinions and persuade others to see things your way. In this step, consider both sides and keep an open mind-that's how common ground is found.</v>
      </c>
    </row>
    <row r="410" spans="1:25" x14ac:dyDescent="0.2">
      <c r="A410" s="6"/>
      <c r="B410" s="133"/>
      <c r="C410" s="385" t="s">
        <v>335</v>
      </c>
      <c r="D410" s="35"/>
      <c r="E410" s="35"/>
      <c r="F410" s="35"/>
      <c r="G410" s="35"/>
      <c r="H410" s="35"/>
      <c r="I410" s="35"/>
      <c r="J410" s="35"/>
      <c r="K410" s="35"/>
      <c r="L410" s="35"/>
      <c r="M410" s="35"/>
      <c r="N410" s="35"/>
      <c r="O410" s="35"/>
      <c r="P410" s="35"/>
      <c r="Q410" s="35"/>
      <c r="R410" s="35"/>
      <c r="S410" s="35"/>
      <c r="T410" s="35"/>
      <c r="U410" s="35"/>
      <c r="V410" s="35"/>
      <c r="W410" s="35"/>
      <c r="Y410" s="2" t="str">
        <f t="shared" si="204"/>
        <v>Ask an expert to teach you the techniques of debate. This might be a local politician or a high school or college student on a debate team. Then hold a short debate on an issue you're interested in (see the sidebar for ideas). Afterward, discuss the arguments both sides made and whether you see common ground.
FOR MORE FUN: When you hold your debate, choose to argue the side you don't agree with! It might give you insight into the opinions of people who think differently than you.</v>
      </c>
    </row>
    <row r="411" spans="1:25" x14ac:dyDescent="0.2">
      <c r="A411" s="6"/>
      <c r="B411" s="133"/>
      <c r="C411" s="385" t="s">
        <v>336</v>
      </c>
      <c r="D411" s="35"/>
      <c r="E411" s="35"/>
      <c r="F411" s="35"/>
      <c r="G411" s="35"/>
      <c r="H411" s="35"/>
      <c r="I411" s="35"/>
      <c r="J411" s="35"/>
      <c r="K411" s="35"/>
      <c r="L411" s="35"/>
      <c r="M411" s="35"/>
      <c r="N411" s="35"/>
      <c r="O411" s="35"/>
      <c r="P411" s="35"/>
      <c r="Q411" s="35"/>
      <c r="R411" s="35"/>
      <c r="S411" s="35"/>
      <c r="T411" s="35"/>
      <c r="U411" s="35"/>
      <c r="V411" s="35"/>
      <c r="W411" s="35"/>
      <c r="Y411" s="2" t="str">
        <f t="shared" si="204"/>
        <v>Watch candidates for elected office debate. It could be between the candidates for president, Congress, or governor from your area. Or you could attend a debate among local candidates for mayor, town council, or student council. After the debate, discuss the arguments both sides made and whether there's common ground. (You might want to look into the issues before you watch so you can understand the arguments.)</v>
      </c>
    </row>
    <row r="412" spans="1:25" x14ac:dyDescent="0.2">
      <c r="A412" s="6"/>
      <c r="B412" s="133"/>
      <c r="C412" s="385" t="s">
        <v>337</v>
      </c>
      <c r="D412" s="35"/>
      <c r="E412" s="35"/>
      <c r="F412" s="35"/>
      <c r="G412" s="35"/>
      <c r="H412" s="35"/>
      <c r="I412" s="35"/>
      <c r="J412" s="35"/>
      <c r="K412" s="35"/>
      <c r="L412" s="35"/>
      <c r="M412" s="35"/>
      <c r="N412" s="35"/>
      <c r="O412" s="35"/>
      <c r="P412" s="35"/>
      <c r="Q412" s="35"/>
      <c r="R412" s="35"/>
      <c r="S412" s="35"/>
      <c r="T412" s="35"/>
      <c r="U412" s="35"/>
      <c r="V412" s="35"/>
      <c r="W412" s="35"/>
      <c r="Y412" s="2" t="str">
        <f t="shared" si="204"/>
        <v>Understand a famous debate in American history. It might be one of the debates between the suffragists and elected officials in the early 1900s, or a debate between Alexander Hamilton and Thomas Jefferson. Find out why the debate proved historic and who was considered the winner, and why. What was the common ground in the opposing positions?
FOR MORE FUN: Come to your Cadette meeting ready to re-enact the debate-perhaps in costume and with snacks from the time period (you might find a great recipe while working on your New Cuisines badge!).</v>
      </c>
    </row>
    <row r="413" spans="1:25" x14ac:dyDescent="0.2">
      <c r="A413" s="6"/>
      <c r="B413" s="70">
        <v>4</v>
      </c>
      <c r="C413" s="135" t="s">
        <v>338</v>
      </c>
      <c r="D413" s="126" t="str">
        <f>IF(COUNTIF(D410:D412,"A")&gt;=1,"C",IF(COUNTIF(D410:D412,"A")&gt;0,"P"," "))</f>
        <v xml:space="preserve"> </v>
      </c>
      <c r="E413" s="126" t="str">
        <f t="shared" ref="E413:R413" si="215">IF(COUNTIF(E410:E412,"A")&gt;=1,"C",IF(COUNTIF(E410:E412,"A")&gt;0,"P"," "))</f>
        <v xml:space="preserve"> </v>
      </c>
      <c r="F413" s="126" t="str">
        <f t="shared" si="215"/>
        <v xml:space="preserve"> </v>
      </c>
      <c r="G413" s="126" t="str">
        <f t="shared" si="215"/>
        <v xml:space="preserve"> </v>
      </c>
      <c r="H413" s="126" t="str">
        <f t="shared" si="215"/>
        <v xml:space="preserve"> </v>
      </c>
      <c r="I413" s="126" t="str">
        <f t="shared" si="215"/>
        <v xml:space="preserve"> </v>
      </c>
      <c r="J413" s="126" t="str">
        <f t="shared" si="215"/>
        <v xml:space="preserve"> </v>
      </c>
      <c r="K413" s="126" t="str">
        <f t="shared" si="215"/>
        <v xml:space="preserve"> </v>
      </c>
      <c r="L413" s="126" t="str">
        <f t="shared" si="215"/>
        <v xml:space="preserve"> </v>
      </c>
      <c r="M413" s="126" t="str">
        <f t="shared" si="215"/>
        <v xml:space="preserve"> </v>
      </c>
      <c r="N413" s="126" t="str">
        <f t="shared" si="215"/>
        <v xml:space="preserve"> </v>
      </c>
      <c r="O413" s="126" t="str">
        <f t="shared" si="215"/>
        <v xml:space="preserve"> </v>
      </c>
      <c r="P413" s="126" t="str">
        <f t="shared" si="215"/>
        <v xml:space="preserve"> </v>
      </c>
      <c r="Q413" s="126" t="str">
        <f t="shared" si="215"/>
        <v xml:space="preserve"> </v>
      </c>
      <c r="R413" s="126" t="str">
        <f t="shared" si="215"/>
        <v xml:space="preserve"> </v>
      </c>
      <c r="S413" s="126" t="str">
        <f t="shared" ref="S413:W413" si="216">IF(COUNTIF(S410:S412,"A")&gt;=1,"C",IF(COUNTIF(S410:S412,"A")&gt;0,"P"," "))</f>
        <v xml:space="preserve"> </v>
      </c>
      <c r="T413" s="126" t="str">
        <f t="shared" si="216"/>
        <v xml:space="preserve"> </v>
      </c>
      <c r="U413" s="126" t="str">
        <f t="shared" si="216"/>
        <v xml:space="preserve"> </v>
      </c>
      <c r="V413" s="126" t="str">
        <f t="shared" si="216"/>
        <v xml:space="preserve"> </v>
      </c>
      <c r="W413" s="126" t="str">
        <f t="shared" si="216"/>
        <v xml:space="preserve"> </v>
      </c>
      <c r="Y413" s="2" t="str">
        <f t="shared" si="204"/>
        <v>Compromise is a settlement where both sides yield, or concede, some points to the other in order to find the common ground where their wishes intersect. Take a closer look at one of the following.</v>
      </c>
    </row>
    <row r="414" spans="1:25" ht="12.75" customHeight="1" x14ac:dyDescent="0.2">
      <c r="A414" s="6"/>
      <c r="B414" s="133"/>
      <c r="C414" s="385" t="s">
        <v>339</v>
      </c>
      <c r="D414" s="35"/>
      <c r="E414" s="35"/>
      <c r="F414" s="35"/>
      <c r="G414" s="35"/>
      <c r="H414" s="35"/>
      <c r="I414" s="35"/>
      <c r="J414" s="35"/>
      <c r="K414" s="35"/>
      <c r="L414" s="35"/>
      <c r="M414" s="35"/>
      <c r="N414" s="35"/>
      <c r="O414" s="35"/>
      <c r="P414" s="35"/>
      <c r="Q414" s="35"/>
      <c r="R414" s="88"/>
      <c r="S414" s="88"/>
      <c r="T414" s="88"/>
      <c r="U414" s="88"/>
      <c r="V414" s="88"/>
      <c r="W414" s="88"/>
      <c r="Y414" s="2" t="str">
        <f t="shared" si="204"/>
        <v>A community compromise. Ask a historian or an elected official to tell you about a compromise in your community. (For example, there may have been a compromise on your school's P.E. uniform requirement.) Where did the two sides stand at the beginning? Where did they end up? How did they arrive at that decision? How does this compromise affect life where you live?
FOR MORE FUN: If you had been involved, would you have made the same compromise? With your expert, brainstorm some other possible outcomes, and imagine the differences another outcome would make in your life today.</v>
      </c>
    </row>
    <row r="415" spans="1:25" x14ac:dyDescent="0.2">
      <c r="A415" s="6"/>
      <c r="B415" s="133"/>
      <c r="C415" s="385" t="s">
        <v>340</v>
      </c>
      <c r="D415" s="35"/>
      <c r="E415" s="35"/>
      <c r="F415" s="35"/>
      <c r="G415" s="35"/>
      <c r="H415" s="35"/>
      <c r="I415" s="35"/>
      <c r="J415" s="35"/>
      <c r="K415" s="35"/>
      <c r="L415" s="35"/>
      <c r="M415" s="35"/>
      <c r="N415" s="35"/>
      <c r="O415" s="35"/>
      <c r="P415" s="35"/>
      <c r="Q415" s="35"/>
      <c r="R415" s="88"/>
      <c r="S415" s="88"/>
      <c r="T415" s="88"/>
      <c r="U415" s="88"/>
      <c r="V415" s="88"/>
      <c r="W415" s="88"/>
      <c r="Y415" s="2" t="str">
        <f t="shared" si="204"/>
        <v>A family or friendship compromise. Think of a situation in which you and a family member or friend had to compromise to be able to work or live together. Use that situation, or interview an older family member about a compromise that helped shape your family. If you can imagine a more positive outcome, open up the discussion, and try finding common ground.</v>
      </c>
    </row>
    <row r="416" spans="1:25" x14ac:dyDescent="0.2">
      <c r="A416" s="6"/>
      <c r="B416" s="133"/>
      <c r="C416" s="385" t="s">
        <v>341</v>
      </c>
      <c r="D416" s="35"/>
      <c r="E416" s="35"/>
      <c r="F416" s="35"/>
      <c r="G416" s="35"/>
      <c r="H416" s="35"/>
      <c r="I416" s="35"/>
      <c r="J416" s="35"/>
      <c r="K416" s="35"/>
      <c r="L416" s="35"/>
      <c r="M416" s="35"/>
      <c r="N416" s="35"/>
      <c r="O416" s="35"/>
      <c r="P416" s="35"/>
      <c r="Q416" s="35"/>
      <c r="R416" s="88"/>
      <c r="S416" s="88"/>
      <c r="T416" s="88"/>
      <c r="U416" s="88"/>
      <c r="V416" s="88"/>
      <c r="W416" s="88"/>
      <c r="Y416" s="2" t="str">
        <f t="shared" si="204"/>
        <v>A state or national compromise. Speak with a history teacher, elected official, or another expert with knowledge of the government about a compromise in your state or the federal government. Where did the two sides stand at the beginning? Where did they end up? How does this compromise affect your life?
FOR MORE FUN: Write a short alternate history story based on a different compromise outcome. (An "alternate history" is a story set in a world where historic events turned out differently. For instance, a story might be about how the world would look today if slavery were still allowed, or set in a future where the Equal Rights Amendment has become part of the U.S. Constitution.)</v>
      </c>
    </row>
    <row r="417" spans="1:25" x14ac:dyDescent="0.2">
      <c r="A417" s="6"/>
      <c r="B417" s="70">
        <v>5</v>
      </c>
      <c r="C417" s="135" t="s">
        <v>342</v>
      </c>
      <c r="D417" s="126" t="str">
        <f>IF(COUNTIF(D414:D416,"A")&gt;=1,"C",IF(COUNTIF(D414:D416,"A")&gt;0,"P"," "))</f>
        <v xml:space="preserve"> </v>
      </c>
      <c r="E417" s="126" t="str">
        <f t="shared" ref="E417:R417" si="217">IF(COUNTIF(E414:E416,"A")&gt;=1,"C",IF(COUNTIF(E414:E416,"A")&gt;0,"P"," "))</f>
        <v xml:space="preserve"> </v>
      </c>
      <c r="F417" s="126" t="str">
        <f t="shared" si="217"/>
        <v xml:space="preserve"> </v>
      </c>
      <c r="G417" s="126" t="str">
        <f t="shared" si="217"/>
        <v xml:space="preserve"> </v>
      </c>
      <c r="H417" s="126" t="str">
        <f t="shared" si="217"/>
        <v xml:space="preserve"> </v>
      </c>
      <c r="I417" s="126" t="str">
        <f t="shared" si="217"/>
        <v xml:space="preserve"> </v>
      </c>
      <c r="J417" s="126" t="str">
        <f t="shared" si="217"/>
        <v xml:space="preserve"> </v>
      </c>
      <c r="K417" s="126" t="str">
        <f t="shared" si="217"/>
        <v xml:space="preserve"> </v>
      </c>
      <c r="L417" s="126" t="str">
        <f t="shared" si="217"/>
        <v xml:space="preserve"> </v>
      </c>
      <c r="M417" s="126" t="str">
        <f t="shared" si="217"/>
        <v xml:space="preserve"> </v>
      </c>
      <c r="N417" s="126" t="str">
        <f t="shared" si="217"/>
        <v xml:space="preserve"> </v>
      </c>
      <c r="O417" s="126" t="str">
        <f t="shared" si="217"/>
        <v xml:space="preserve"> </v>
      </c>
      <c r="P417" s="126" t="str">
        <f t="shared" si="217"/>
        <v xml:space="preserve"> </v>
      </c>
      <c r="Q417" s="126" t="str">
        <f t="shared" si="217"/>
        <v xml:space="preserve"> </v>
      </c>
      <c r="R417" s="126" t="str">
        <f t="shared" si="217"/>
        <v xml:space="preserve"> </v>
      </c>
      <c r="S417" s="126" t="str">
        <f t="shared" ref="S417:W417" si="218">IF(COUNTIF(S414:S416,"A")&gt;=1,"C",IF(COUNTIF(S414:S416,"A")&gt;0,"P"," "))</f>
        <v xml:space="preserve"> </v>
      </c>
      <c r="T417" s="126" t="str">
        <f t="shared" si="218"/>
        <v xml:space="preserve"> </v>
      </c>
      <c r="U417" s="126" t="str">
        <f t="shared" si="218"/>
        <v xml:space="preserve"> </v>
      </c>
      <c r="V417" s="126" t="str">
        <f t="shared" si="218"/>
        <v xml:space="preserve"> </v>
      </c>
      <c r="W417" s="126" t="str">
        <f t="shared" si="218"/>
        <v xml:space="preserve"> </v>
      </c>
      <c r="Y417" s="2" t="str">
        <f t="shared" si="204"/>
        <v>Find common ground through mediation. Mediators are third parties who help people or groups in a dispute find common ground. At some schools, peers are trained to be conflict mediators for one another. Civil mediators within the U.S. court system help both sides come to an agreement without going to trial. As the final step, try being the citizen who helps others come to an agreement.</v>
      </c>
    </row>
    <row r="418" spans="1:25" x14ac:dyDescent="0.2">
      <c r="A418" s="6"/>
      <c r="B418" s="44"/>
      <c r="C418" s="386" t="s">
        <v>343</v>
      </c>
      <c r="D418" s="35"/>
      <c r="E418" s="35"/>
      <c r="F418" s="35"/>
      <c r="G418" s="35"/>
      <c r="H418" s="35"/>
      <c r="I418" s="35"/>
      <c r="J418" s="35"/>
      <c r="K418" s="35"/>
      <c r="L418" s="35"/>
      <c r="M418" s="35"/>
      <c r="N418" s="35"/>
      <c r="O418" s="35"/>
      <c r="P418" s="35"/>
      <c r="Q418" s="35"/>
      <c r="R418" s="35"/>
      <c r="S418" s="35"/>
      <c r="T418" s="35"/>
      <c r="U418" s="35"/>
      <c r="V418" s="35"/>
      <c r="W418" s="35"/>
      <c r="Y418" s="2" t="str">
        <f t="shared" si="204"/>
        <v>Mediate a cookie conflict. Here's the conflict: There are nine cookies in a variety of flavors and differing numbers of each one-and they need to be divided fairly between two people. Serve as the mediator to find a solution both sides can live with. (Before the mediation begins, give each person time to decide how they think the cookies should be divided and to come up with three reasons they believe their solution to be fair.)
Follow the six steps of a formal mediation:
  1. Give your opening remarks: Review the conflict and set ground rules.
  2. State the problem: Let both people state their positions.
  3. Gather information: Ask open-ended questions (those without yes or no answers) to get to the heart of each person's position.
  4. Summarize: Summarize the conflict, based on what you've heard.
  5. Brainstorm solutions: Brainstorm all together about possible solutions.
  6. Reach an agreement: Offer ideas about where you think there is common ground. If the two sides don't agree, start with step 4, and keep going until you reach an agreement.
  7. Together, enjoy a yummy snack!</v>
      </c>
    </row>
    <row r="419" spans="1:25" x14ac:dyDescent="0.2">
      <c r="A419" s="6"/>
      <c r="B419" s="44"/>
      <c r="C419" s="386" t="s">
        <v>344</v>
      </c>
      <c r="D419" s="35"/>
      <c r="E419" s="35"/>
      <c r="F419" s="35"/>
      <c r="G419" s="35"/>
      <c r="H419" s="35"/>
      <c r="I419" s="35"/>
      <c r="J419" s="35"/>
      <c r="K419" s="35"/>
      <c r="L419" s="35"/>
      <c r="M419" s="35"/>
      <c r="N419" s="35"/>
      <c r="O419" s="35"/>
      <c r="P419" s="35"/>
      <c r="Q419" s="35"/>
      <c r="R419" s="35"/>
      <c r="S419" s="35"/>
      <c r="T419" s="35"/>
      <c r="U419" s="35"/>
      <c r="V419" s="35"/>
      <c r="W419" s="35"/>
      <c r="Y419" s="2" t="str">
        <f t="shared" si="204"/>
        <v>Mediate with a pro. Invite a civil mediator or a student or professor in law or conflict resolution to visit your group. Ask them to share real-life examples of civil or international mediation and to lead you in an exercise to try out some mediation skills of your own.</v>
      </c>
    </row>
    <row r="420" spans="1:25" x14ac:dyDescent="0.2">
      <c r="A420" s="6"/>
      <c r="B420" s="44"/>
      <c r="C420" s="386" t="s">
        <v>345</v>
      </c>
      <c r="D420" s="88"/>
      <c r="E420" s="88"/>
      <c r="F420" s="88"/>
      <c r="G420" s="88"/>
      <c r="H420" s="88"/>
      <c r="I420" s="88"/>
      <c r="J420" s="88"/>
      <c r="K420" s="88"/>
      <c r="L420" s="88"/>
      <c r="M420" s="88"/>
      <c r="N420" s="88"/>
      <c r="O420" s="88"/>
      <c r="P420" s="88"/>
      <c r="Q420" s="88"/>
      <c r="R420" s="88"/>
      <c r="S420" s="88"/>
      <c r="T420" s="88"/>
      <c r="U420" s="88"/>
      <c r="V420" s="88"/>
      <c r="W420" s="88"/>
      <c r="Y420" s="2" t="str">
        <f t="shared" si="204"/>
        <v>Suggest solutions for a current international conflict. What are the positions on both sides? Pretend they've come to you to help them negotiate a peace treaty. (A treaty is a formal agreement between two or more states.) On your own or with friends, decide what you think is the common ground, and develop a one-page proposal for a "treaty." Share it with your history or social studies teacher.
FOR MORE FUN: Have each girl in your Cadette group develop a treaty proposal for the same conflict. How do your treaties differ? How are they the same? Where di you all see common ground?</v>
      </c>
    </row>
    <row r="421" spans="1:25" ht="1.5" customHeight="1" thickBot="1" x14ac:dyDescent="0.25">
      <c r="A421" s="6"/>
      <c r="B421" s="44"/>
      <c r="C421" s="387"/>
      <c r="D421" s="126" t="str">
        <f>IF(COUNTIF(D418:D420,"A")&gt;=1,"C",IF(COUNTIF(D418:D420,"A")&gt;0,"P"," "))</f>
        <v xml:space="preserve"> </v>
      </c>
      <c r="E421" s="126" t="str">
        <f t="shared" ref="E421:R421" si="219">IF(COUNTIF(E418:E420,"A")&gt;=1,"C",IF(COUNTIF(E418:E420,"A")&gt;0,"P"," "))</f>
        <v xml:space="preserve"> </v>
      </c>
      <c r="F421" s="126" t="str">
        <f t="shared" si="219"/>
        <v xml:space="preserve"> </v>
      </c>
      <c r="G421" s="126" t="str">
        <f t="shared" si="219"/>
        <v xml:space="preserve"> </v>
      </c>
      <c r="H421" s="126" t="str">
        <f t="shared" si="219"/>
        <v xml:space="preserve"> </v>
      </c>
      <c r="I421" s="126" t="str">
        <f t="shared" si="219"/>
        <v xml:space="preserve"> </v>
      </c>
      <c r="J421" s="126" t="str">
        <f t="shared" si="219"/>
        <v xml:space="preserve"> </v>
      </c>
      <c r="K421" s="126" t="str">
        <f t="shared" si="219"/>
        <v xml:space="preserve"> </v>
      </c>
      <c r="L421" s="126" t="str">
        <f t="shared" si="219"/>
        <v xml:space="preserve"> </v>
      </c>
      <c r="M421" s="126" t="str">
        <f t="shared" si="219"/>
        <v xml:space="preserve"> </v>
      </c>
      <c r="N421" s="126" t="str">
        <f t="shared" si="219"/>
        <v xml:space="preserve"> </v>
      </c>
      <c r="O421" s="126" t="str">
        <f t="shared" si="219"/>
        <v xml:space="preserve"> </v>
      </c>
      <c r="P421" s="126" t="str">
        <f t="shared" si="219"/>
        <v xml:space="preserve"> </v>
      </c>
      <c r="Q421" s="126" t="str">
        <f t="shared" si="219"/>
        <v xml:space="preserve"> </v>
      </c>
      <c r="R421" s="126" t="str">
        <f t="shared" si="219"/>
        <v xml:space="preserve"> </v>
      </c>
      <c r="S421" s="126" t="str">
        <f t="shared" ref="S421:W421" si="220">IF(COUNTIF(S418:S420,"A")&gt;=1,"C",IF(COUNTIF(S418:S420,"A")&gt;0,"P"," "))</f>
        <v xml:space="preserve"> </v>
      </c>
      <c r="T421" s="126" t="str">
        <f t="shared" si="220"/>
        <v xml:space="preserve"> </v>
      </c>
      <c r="U421" s="126" t="str">
        <f t="shared" si="220"/>
        <v xml:space="preserve"> </v>
      </c>
      <c r="V421" s="126" t="str">
        <f t="shared" si="220"/>
        <v xml:space="preserve"> </v>
      </c>
      <c r="W421" s="126" t="str">
        <f t="shared" si="220"/>
        <v xml:space="preserve"> </v>
      </c>
      <c r="Y421" s="2" t="str">
        <f t="shared" si="204"/>
        <v/>
      </c>
    </row>
    <row r="422" spans="1:25" ht="13.5" thickBot="1" x14ac:dyDescent="0.25">
      <c r="A422" s="6"/>
      <c r="B422" s="114"/>
      <c r="C422" s="73" t="s">
        <v>30</v>
      </c>
      <c r="D422" s="94" t="str">
        <f>IF(COUNTIF(D405:D421,"C")&gt;4,"C",IF(COUNTIF(D405:D421,"C")&gt;0,"P"," "))</f>
        <v xml:space="preserve"> </v>
      </c>
      <c r="E422" s="94" t="str">
        <f t="shared" ref="E422:R422" si="221">IF(COUNTIF(E405:E421,"C")&gt;4,"C",IF(COUNTIF(E405:E421,"C")&gt;0,"P"," "))</f>
        <v xml:space="preserve"> </v>
      </c>
      <c r="F422" s="94" t="str">
        <f t="shared" si="221"/>
        <v xml:space="preserve"> </v>
      </c>
      <c r="G422" s="94" t="str">
        <f t="shared" si="221"/>
        <v xml:space="preserve"> </v>
      </c>
      <c r="H422" s="94" t="str">
        <f t="shared" si="221"/>
        <v xml:space="preserve"> </v>
      </c>
      <c r="I422" s="94" t="str">
        <f t="shared" si="221"/>
        <v xml:space="preserve"> </v>
      </c>
      <c r="J422" s="94" t="str">
        <f t="shared" si="221"/>
        <v xml:space="preserve"> </v>
      </c>
      <c r="K422" s="94" t="str">
        <f t="shared" si="221"/>
        <v xml:space="preserve"> </v>
      </c>
      <c r="L422" s="94" t="str">
        <f t="shared" si="221"/>
        <v xml:space="preserve"> </v>
      </c>
      <c r="M422" s="94" t="str">
        <f t="shared" si="221"/>
        <v xml:space="preserve"> </v>
      </c>
      <c r="N422" s="94" t="str">
        <f t="shared" si="221"/>
        <v xml:space="preserve"> </v>
      </c>
      <c r="O422" s="94" t="str">
        <f t="shared" si="221"/>
        <v xml:space="preserve"> </v>
      </c>
      <c r="P422" s="94" t="str">
        <f t="shared" si="221"/>
        <v xml:space="preserve"> </v>
      </c>
      <c r="Q422" s="94" t="str">
        <f t="shared" si="221"/>
        <v xml:space="preserve"> </v>
      </c>
      <c r="R422" s="94" t="str">
        <f t="shared" si="221"/>
        <v xml:space="preserve"> </v>
      </c>
      <c r="S422" s="94" t="str">
        <f t="shared" ref="S422:W422" si="222">IF(COUNTIF(S405:S421,"C")&gt;4,"C",IF(COUNTIF(S405:S421,"C")&gt;0,"P"," "))</f>
        <v xml:space="preserve"> </v>
      </c>
      <c r="T422" s="94" t="str">
        <f t="shared" si="222"/>
        <v xml:space="preserve"> </v>
      </c>
      <c r="U422" s="94" t="str">
        <f t="shared" si="222"/>
        <v xml:space="preserve"> </v>
      </c>
      <c r="V422" s="94" t="str">
        <f t="shared" si="222"/>
        <v xml:space="preserve"> </v>
      </c>
      <c r="W422" s="94" t="str">
        <f t="shared" si="222"/>
        <v xml:space="preserve"> </v>
      </c>
      <c r="Y422" s="2" t="str">
        <f t="shared" si="204"/>
        <v/>
      </c>
    </row>
    <row r="423" spans="1:25" ht="15" x14ac:dyDescent="0.25">
      <c r="B423" s="124" t="s">
        <v>268</v>
      </c>
      <c r="Y423" s="2" t="str">
        <f t="shared" si="204"/>
        <v/>
      </c>
    </row>
    <row r="424" spans="1:25" x14ac:dyDescent="0.2">
      <c r="B424" s="2">
        <v>1</v>
      </c>
      <c r="C424" s="388" t="s">
        <v>346</v>
      </c>
      <c r="Y424" s="2" t="str">
        <f t="shared" si="204"/>
        <v>Thai food is often spiced with lemongrass and hot chilies. In Japan, some people breakfast on pickled-plum-stuffed rice balls or miso soup. Ethiopians often use a delicious flat bread to scoop up lentils or veggies. Expand your palate and your culinary repertoire by going international in this step-no passport needed.</v>
      </c>
    </row>
    <row r="425" spans="1:25" x14ac:dyDescent="0.2">
      <c r="B425" s="125"/>
      <c r="C425" s="218" t="s">
        <v>347</v>
      </c>
      <c r="D425" s="9"/>
      <c r="E425" s="9"/>
      <c r="F425" s="9"/>
      <c r="G425" s="9"/>
      <c r="H425" s="9"/>
      <c r="I425" s="9"/>
      <c r="J425" s="9"/>
      <c r="K425" s="9"/>
      <c r="L425" s="9"/>
      <c r="M425" s="9"/>
      <c r="N425" s="9"/>
      <c r="O425" s="9"/>
      <c r="P425" s="9"/>
      <c r="Q425" s="9"/>
      <c r="R425" s="9"/>
      <c r="S425" s="9"/>
      <c r="T425" s="9"/>
      <c r="U425" s="9"/>
      <c r="V425" s="9"/>
      <c r="W425" s="9"/>
      <c r="Y425" s="2" t="str">
        <f t="shared" si="204"/>
        <v>Cook something from an area of the world you're curious about. Find a cookbook with recipes from that place and pick a dish that looks yummy. Or call a travel agency and ask for a favorite dish from the area.
FOR MORE FUN: Let a world atlas fall open to a page or spin a globe and see where your finger lands, then cook a recipe from that place.</v>
      </c>
    </row>
    <row r="426" spans="1:25" x14ac:dyDescent="0.2">
      <c r="B426" s="125"/>
      <c r="C426" s="218" t="s">
        <v>348</v>
      </c>
      <c r="D426" s="9"/>
      <c r="E426" s="9"/>
      <c r="F426" s="9"/>
      <c r="G426" s="9"/>
      <c r="H426" s="9"/>
      <c r="I426" s="9"/>
      <c r="J426" s="9"/>
      <c r="K426" s="9"/>
      <c r="L426" s="9"/>
      <c r="M426" s="9"/>
      <c r="N426" s="9"/>
      <c r="O426" s="9"/>
      <c r="P426" s="9"/>
      <c r="Q426" s="9"/>
      <c r="R426" s="9"/>
      <c r="S426" s="9"/>
      <c r="T426" s="9"/>
      <c r="U426" s="9"/>
      <c r="V426" s="9"/>
      <c r="W426" s="9"/>
      <c r="Y426" s="2" t="str">
        <f t="shared" si="204"/>
        <v>Find a relative, friend, or neighbor who's an immigrant. Ask that person for a personal recipe that represents their country of origin and cook it with them.</v>
      </c>
    </row>
    <row r="427" spans="1:25" x14ac:dyDescent="0.2">
      <c r="B427" s="125"/>
      <c r="C427" s="218" t="s">
        <v>349</v>
      </c>
      <c r="D427" s="9"/>
      <c r="E427" s="9"/>
      <c r="F427" s="9"/>
      <c r="G427" s="9"/>
      <c r="H427" s="9"/>
      <c r="I427" s="9"/>
      <c r="J427" s="9"/>
      <c r="K427" s="9"/>
      <c r="L427" s="9"/>
      <c r="M427" s="9"/>
      <c r="N427" s="9"/>
      <c r="O427" s="9"/>
      <c r="P427" s="9"/>
      <c r="Q427" s="9"/>
      <c r="R427" s="9"/>
      <c r="S427" s="9"/>
      <c r="T427" s="9"/>
      <c r="U427" s="9"/>
      <c r="V427" s="9"/>
      <c r="W427" s="9"/>
      <c r="Y427" s="2" t="str">
        <f t="shared" si="204"/>
        <v>Let a particular ingredient be your tour guide. Check out the international section of a grocery store or an international specialty store for an ingredient - a spice, a dried fruit, a canned good. Make a dish that uses that ingredient.</v>
      </c>
    </row>
    <row r="428" spans="1:25" x14ac:dyDescent="0.2">
      <c r="B428" s="2">
        <v>2</v>
      </c>
      <c r="C428" s="373" t="s">
        <v>350</v>
      </c>
      <c r="D428" s="126" t="str">
        <f>IF(COUNTIF(D425:D427,"A")&gt;=1,"C",IF(COUNTIF(D425:D427,"A")&gt;0,"P"," "))</f>
        <v xml:space="preserve"> </v>
      </c>
      <c r="E428" s="126" t="str">
        <f t="shared" ref="E428:R428" si="223">IF(COUNTIF(E425:E427,"A")&gt;=1,"C",IF(COUNTIF(E425:E427,"A")&gt;0,"P"," "))</f>
        <v xml:space="preserve"> </v>
      </c>
      <c r="F428" s="126" t="str">
        <f t="shared" si="223"/>
        <v xml:space="preserve"> </v>
      </c>
      <c r="G428" s="126" t="str">
        <f t="shared" si="223"/>
        <v xml:space="preserve"> </v>
      </c>
      <c r="H428" s="126" t="str">
        <f t="shared" si="223"/>
        <v xml:space="preserve"> </v>
      </c>
      <c r="I428" s="126" t="str">
        <f t="shared" si="223"/>
        <v xml:space="preserve"> </v>
      </c>
      <c r="J428" s="126" t="str">
        <f t="shared" si="223"/>
        <v xml:space="preserve"> </v>
      </c>
      <c r="K428" s="126" t="str">
        <f t="shared" si="223"/>
        <v xml:space="preserve"> </v>
      </c>
      <c r="L428" s="126" t="str">
        <f t="shared" si="223"/>
        <v xml:space="preserve"> </v>
      </c>
      <c r="M428" s="126" t="str">
        <f t="shared" si="223"/>
        <v xml:space="preserve"> </v>
      </c>
      <c r="N428" s="126" t="str">
        <f t="shared" si="223"/>
        <v xml:space="preserve"> </v>
      </c>
      <c r="O428" s="126" t="str">
        <f t="shared" si="223"/>
        <v xml:space="preserve"> </v>
      </c>
      <c r="P428" s="126" t="str">
        <f t="shared" si="223"/>
        <v xml:space="preserve"> </v>
      </c>
      <c r="Q428" s="126" t="str">
        <f t="shared" si="223"/>
        <v xml:space="preserve"> </v>
      </c>
      <c r="R428" s="126" t="str">
        <f t="shared" si="223"/>
        <v xml:space="preserve"> </v>
      </c>
      <c r="S428" s="126" t="str">
        <f t="shared" ref="S428:W428" si="224">IF(COUNTIF(S425:S427,"A")&gt;=1,"C",IF(COUNTIF(S425:S427,"A")&gt;0,"P"," "))</f>
        <v xml:space="preserve"> </v>
      </c>
      <c r="T428" s="126" t="str">
        <f t="shared" si="224"/>
        <v xml:space="preserve"> </v>
      </c>
      <c r="U428" s="126" t="str">
        <f t="shared" si="224"/>
        <v xml:space="preserve"> </v>
      </c>
      <c r="V428" s="126" t="str">
        <f t="shared" si="224"/>
        <v xml:space="preserve"> </v>
      </c>
      <c r="W428" s="126" t="str">
        <f t="shared" si="224"/>
        <v xml:space="preserve"> </v>
      </c>
      <c r="Y428" s="2" t="str">
        <f t="shared" si="204"/>
        <v>Discover a dish from another region of the United States. Southern barbecue, New England clam chowder, Tex-Mex tacos, Native American fry bread-this step will take you on a stateside road trip without leaving your kitchen.</v>
      </c>
    </row>
    <row r="429" spans="1:25" x14ac:dyDescent="0.2">
      <c r="B429" s="127"/>
      <c r="C429" s="218" t="s">
        <v>351</v>
      </c>
      <c r="D429" s="9"/>
      <c r="E429" s="9"/>
      <c r="F429" s="9"/>
      <c r="G429" s="9"/>
      <c r="H429" s="9"/>
      <c r="I429" s="9"/>
      <c r="J429" s="9"/>
      <c r="K429" s="9"/>
      <c r="L429" s="9"/>
      <c r="M429" s="9"/>
      <c r="N429" s="9"/>
      <c r="O429" s="9"/>
      <c r="P429" s="9"/>
      <c r="Q429" s="9"/>
      <c r="R429" s="9"/>
      <c r="S429" s="9"/>
      <c r="T429" s="9"/>
      <c r="U429" s="9"/>
      <c r="V429" s="9"/>
      <c r="W429" s="9"/>
      <c r="Y429" s="2" t="str">
        <f t="shared" si="204"/>
        <v>Put together a meal based on a food-related story. Find a story about another region in the United States. It could be about shrimp fishing in Louisiana or apple orchards in Washington State. Use that story to inspire the dish you chose.
FOR MORE FUN: Write a short piece on the dish, take a picture, and submit it and a recipe to a local newspaper from the area that inspired you.</v>
      </c>
    </row>
    <row r="430" spans="1:25" x14ac:dyDescent="0.2">
      <c r="B430" s="127"/>
      <c r="C430" s="218" t="s">
        <v>352</v>
      </c>
      <c r="D430" s="9"/>
      <c r="E430" s="9"/>
      <c r="F430" s="9"/>
      <c r="G430" s="9"/>
      <c r="H430" s="9"/>
      <c r="I430" s="9"/>
      <c r="J430" s="9"/>
      <c r="K430" s="9"/>
      <c r="L430" s="9"/>
      <c r="M430" s="9"/>
      <c r="N430" s="9"/>
      <c r="O430" s="9"/>
      <c r="P430" s="9"/>
      <c r="Q430" s="9"/>
      <c r="R430" s="9"/>
      <c r="S430" s="9"/>
      <c r="T430" s="9"/>
      <c r="U430" s="9"/>
      <c r="V430" s="9"/>
      <c r="W430" s="9"/>
      <c r="Y430" s="2" t="str">
        <f t="shared" si="204"/>
        <v>Research and cook a regional specialty that's become a cultural phenomenon. The Toll House cookie was invented at the Toll House Inn in Boston. The Cobb salad came from a lucky accident with leftovers at the original Brown Derby restaurant in Hollywood.</v>
      </c>
    </row>
    <row r="431" spans="1:25" x14ac:dyDescent="0.2">
      <c r="B431" s="127"/>
      <c r="C431" s="218" t="s">
        <v>353</v>
      </c>
      <c r="D431" s="9"/>
      <c r="E431" s="9"/>
      <c r="F431" s="9"/>
      <c r="G431" s="9"/>
      <c r="H431" s="9"/>
      <c r="I431" s="9"/>
      <c r="J431" s="9"/>
      <c r="K431" s="9"/>
      <c r="L431" s="9"/>
      <c r="M431" s="9"/>
      <c r="N431" s="9"/>
      <c r="O431" s="9"/>
      <c r="P431" s="9"/>
      <c r="Q431" s="9"/>
      <c r="R431" s="9"/>
      <c r="S431" s="9"/>
      <c r="T431" s="9"/>
      <c r="U431" s="9"/>
      <c r="V431" s="9"/>
      <c r="W431" s="9"/>
      <c r="Y431" s="2" t="str">
        <f t="shared" si="204"/>
        <v>Find out how well you know your region. Visit the local history center or library, or ask an elderly community member, for a recipe from your hometown that's become a phenomenon (or needs your help to gain popularity!). Cook it. Did you match the local standard for phenomenal? Does it taste like you expected it to?</v>
      </c>
    </row>
    <row r="432" spans="1:25" x14ac:dyDescent="0.2">
      <c r="B432" s="2">
        <v>3</v>
      </c>
      <c r="C432" s="373" t="s">
        <v>354</v>
      </c>
      <c r="D432" s="126" t="str">
        <f>IF(COUNTIF(D429:D431,"A")&gt;=1,"C",IF(COUNTIF(D429:D431,"A")&gt;0,"P"," "))</f>
        <v xml:space="preserve"> </v>
      </c>
      <c r="E432" s="126" t="str">
        <f t="shared" ref="E432:R432" si="225">IF(COUNTIF(E429:E431,"A")&gt;=1,"C",IF(COUNTIF(E429:E431,"A")&gt;0,"P"," "))</f>
        <v xml:space="preserve"> </v>
      </c>
      <c r="F432" s="126" t="str">
        <f t="shared" si="225"/>
        <v xml:space="preserve"> </v>
      </c>
      <c r="G432" s="126" t="str">
        <f t="shared" si="225"/>
        <v xml:space="preserve"> </v>
      </c>
      <c r="H432" s="126" t="str">
        <f t="shared" si="225"/>
        <v xml:space="preserve"> </v>
      </c>
      <c r="I432" s="126" t="str">
        <f t="shared" si="225"/>
        <v xml:space="preserve"> </v>
      </c>
      <c r="J432" s="126" t="str">
        <f t="shared" si="225"/>
        <v xml:space="preserve"> </v>
      </c>
      <c r="K432" s="126" t="str">
        <f t="shared" si="225"/>
        <v xml:space="preserve"> </v>
      </c>
      <c r="L432" s="126" t="str">
        <f t="shared" si="225"/>
        <v xml:space="preserve"> </v>
      </c>
      <c r="M432" s="126" t="str">
        <f t="shared" si="225"/>
        <v xml:space="preserve"> </v>
      </c>
      <c r="N432" s="126" t="str">
        <f t="shared" si="225"/>
        <v xml:space="preserve"> </v>
      </c>
      <c r="O432" s="126" t="str">
        <f t="shared" si="225"/>
        <v xml:space="preserve"> </v>
      </c>
      <c r="P432" s="126" t="str">
        <f t="shared" si="225"/>
        <v xml:space="preserve"> </v>
      </c>
      <c r="Q432" s="126" t="str">
        <f t="shared" si="225"/>
        <v xml:space="preserve"> </v>
      </c>
      <c r="R432" s="126" t="str">
        <f t="shared" si="225"/>
        <v xml:space="preserve"> </v>
      </c>
      <c r="S432" s="126" t="str">
        <f t="shared" ref="S432:W432" si="226">IF(COUNTIF(S429:S431,"A")&gt;=1,"C",IF(COUNTIF(S429:S431,"A")&gt;0,"P"," "))</f>
        <v xml:space="preserve"> </v>
      </c>
      <c r="T432" s="126" t="str">
        <f t="shared" si="226"/>
        <v xml:space="preserve"> </v>
      </c>
      <c r="U432" s="126" t="str">
        <f t="shared" si="226"/>
        <v xml:space="preserve"> </v>
      </c>
      <c r="V432" s="126" t="str">
        <f t="shared" si="226"/>
        <v xml:space="preserve"> </v>
      </c>
      <c r="W432" s="126" t="str">
        <f t="shared" si="226"/>
        <v xml:space="preserve"> </v>
      </c>
      <c r="Y432" s="2" t="str">
        <f t="shared" si="204"/>
        <v>Whip up a dish from another time period. Scour the past for a tasty dish, and cook up a piece of history.</v>
      </c>
    </row>
    <row r="433" spans="2:25" x14ac:dyDescent="0.2">
      <c r="B433" s="127"/>
      <c r="C433" s="218" t="s">
        <v>355</v>
      </c>
      <c r="D433" s="9"/>
      <c r="E433" s="9"/>
      <c r="F433" s="9"/>
      <c r="G433" s="9"/>
      <c r="H433" s="9"/>
      <c r="I433" s="9"/>
      <c r="J433" s="9"/>
      <c r="K433" s="9"/>
      <c r="L433" s="9"/>
      <c r="M433" s="9"/>
      <c r="N433" s="9"/>
      <c r="O433" s="9"/>
      <c r="P433" s="9"/>
      <c r="Q433" s="9"/>
      <c r="R433" s="9"/>
      <c r="S433" s="9"/>
      <c r="T433" s="9"/>
      <c r="U433" s="9"/>
      <c r="V433" s="9"/>
      <c r="W433" s="9"/>
      <c r="Y433" s="2" t="str">
        <f t="shared" si="204"/>
        <v>Try a recipe inspired by a historical book or movie. Did you read Little House on the Prairie and wonder what "headcheese" was? Or watch The Sound of Music and really want to try a Viennese pastry?
FOR MORE FUN: Make up a recipe for a fantasy food from your favorite fantasy novel.</v>
      </c>
    </row>
    <row r="434" spans="2:25" x14ac:dyDescent="0.2">
      <c r="B434" s="127"/>
      <c r="C434" s="218" t="s">
        <v>356</v>
      </c>
      <c r="D434" s="9"/>
      <c r="E434" s="9"/>
      <c r="F434" s="9"/>
      <c r="G434" s="9"/>
      <c r="H434" s="9"/>
      <c r="I434" s="9"/>
      <c r="J434" s="9"/>
      <c r="K434" s="9"/>
      <c r="L434" s="9"/>
      <c r="M434" s="9"/>
      <c r="N434" s="9"/>
      <c r="O434" s="9"/>
      <c r="P434" s="9"/>
      <c r="Q434" s="9"/>
      <c r="R434" s="9"/>
      <c r="S434" s="9"/>
      <c r="T434" s="9"/>
      <c r="U434" s="9"/>
      <c r="V434" s="9"/>
      <c r="W434" s="9"/>
      <c r="Y434" s="2" t="str">
        <f t="shared" si="204"/>
        <v>Ask a grandparent or other relative for an old family recipe. Get their help to make it. What was your grandmother's favorite pasta? Did your great-uncle love anything with tomatoes? Is there a favorite dish at every family gathering? Learn to make a recipe that's been passed down in your family.</v>
      </c>
    </row>
    <row r="435" spans="2:25" x14ac:dyDescent="0.2">
      <c r="B435" s="127"/>
      <c r="C435" s="218" t="s">
        <v>357</v>
      </c>
      <c r="D435" s="9"/>
      <c r="E435" s="9"/>
      <c r="F435" s="9"/>
      <c r="G435" s="9"/>
      <c r="H435" s="9"/>
      <c r="I435" s="9"/>
      <c r="J435" s="9"/>
      <c r="K435" s="9"/>
      <c r="L435" s="9"/>
      <c r="M435" s="9"/>
      <c r="N435" s="9"/>
      <c r="O435" s="9"/>
      <c r="P435" s="9"/>
      <c r="Q435" s="9"/>
      <c r="R435" s="9"/>
      <c r="S435" s="9"/>
      <c r="T435" s="9"/>
      <c r="U435" s="9"/>
      <c r="V435" s="9"/>
      <c r="W435" s="9"/>
      <c r="Y435" s="2" t="str">
        <f t="shared" si="204"/>
        <v>Pick a piece of the past that excites you. Find a classic recipe from that time and place; it might be from the Renaissance, pirate lore, Juliette Low's time, or the Wild West. Where and why was this recipe served? Maybe you can find out what it was supposed to taste like back then to know how your version compares.</v>
      </c>
    </row>
    <row r="436" spans="2:25" x14ac:dyDescent="0.2">
      <c r="B436" s="2">
        <v>4</v>
      </c>
      <c r="C436" s="373" t="s">
        <v>358</v>
      </c>
      <c r="D436" s="126" t="str">
        <f>IF(COUNTIF(D433:D435,"A")&gt;=1,"C",IF(COUNTIF(D433:D435,"A")&gt;0,"P"," "))</f>
        <v xml:space="preserve"> </v>
      </c>
      <c r="E436" s="126" t="str">
        <f t="shared" ref="E436:R436" si="227">IF(COUNTIF(E433:E435,"A")&gt;=1,"C",IF(COUNTIF(E433:E435,"A")&gt;0,"P"," "))</f>
        <v xml:space="preserve"> </v>
      </c>
      <c r="F436" s="126" t="str">
        <f t="shared" si="227"/>
        <v xml:space="preserve"> </v>
      </c>
      <c r="G436" s="126" t="str">
        <f t="shared" si="227"/>
        <v xml:space="preserve"> </v>
      </c>
      <c r="H436" s="126" t="str">
        <f t="shared" si="227"/>
        <v xml:space="preserve"> </v>
      </c>
      <c r="I436" s="126" t="str">
        <f t="shared" si="227"/>
        <v xml:space="preserve"> </v>
      </c>
      <c r="J436" s="126" t="str">
        <f t="shared" si="227"/>
        <v xml:space="preserve"> </v>
      </c>
      <c r="K436" s="126" t="str">
        <f t="shared" si="227"/>
        <v xml:space="preserve"> </v>
      </c>
      <c r="L436" s="126" t="str">
        <f t="shared" si="227"/>
        <v xml:space="preserve"> </v>
      </c>
      <c r="M436" s="126" t="str">
        <f t="shared" si="227"/>
        <v xml:space="preserve"> </v>
      </c>
      <c r="N436" s="126" t="str">
        <f t="shared" si="227"/>
        <v xml:space="preserve"> </v>
      </c>
      <c r="O436" s="126" t="str">
        <f t="shared" si="227"/>
        <v xml:space="preserve"> </v>
      </c>
      <c r="P436" s="126" t="str">
        <f t="shared" si="227"/>
        <v xml:space="preserve"> </v>
      </c>
      <c r="Q436" s="126" t="str">
        <f t="shared" si="227"/>
        <v xml:space="preserve"> </v>
      </c>
      <c r="R436" s="126" t="str">
        <f t="shared" si="227"/>
        <v xml:space="preserve"> </v>
      </c>
      <c r="S436" s="126" t="str">
        <f t="shared" ref="S436:W436" si="228">IF(COUNTIF(S433:S435,"A")&gt;=1,"C",IF(COUNTIF(S433:S435,"A")&gt;0,"P"," "))</f>
        <v xml:space="preserve"> </v>
      </c>
      <c r="T436" s="126" t="str">
        <f t="shared" si="228"/>
        <v xml:space="preserve"> </v>
      </c>
      <c r="U436" s="126" t="str">
        <f t="shared" si="228"/>
        <v xml:space="preserve"> </v>
      </c>
      <c r="V436" s="126" t="str">
        <f t="shared" si="228"/>
        <v xml:space="preserve"> </v>
      </c>
      <c r="W436" s="126" t="str">
        <f t="shared" si="228"/>
        <v xml:space="preserve"> </v>
      </c>
      <c r="Y436" s="2" t="str">
        <f t="shared" si="204"/>
        <v>Cook a dish that makes a statement. The food that's on your plate sends a message-your choices about health, convenience, the environment, and religion all show up in what you choose to eat.</v>
      </c>
    </row>
    <row r="437" spans="2:25" x14ac:dyDescent="0.2">
      <c r="B437" s="127"/>
      <c r="C437" s="218" t="s">
        <v>359</v>
      </c>
      <c r="D437" s="9"/>
      <c r="E437" s="9"/>
      <c r="F437" s="9"/>
      <c r="G437" s="9"/>
      <c r="H437" s="9"/>
      <c r="I437" s="9"/>
      <c r="J437" s="9"/>
      <c r="K437" s="9"/>
      <c r="L437" s="9"/>
      <c r="M437" s="9"/>
      <c r="N437" s="9"/>
      <c r="O437" s="9"/>
      <c r="P437" s="9"/>
      <c r="Q437" s="9"/>
      <c r="R437" s="9"/>
      <c r="S437" s="9"/>
      <c r="T437" s="9"/>
      <c r="U437" s="9"/>
      <c r="V437" s="9"/>
      <c r="W437" s="9"/>
      <c r="Y437" s="2" t="str">
        <f t="shared" si="204"/>
        <v>Take a processed food you love and make a homemade version. It might be a packaged gingerbread, a cream-filled cupcake, or a ruffled potato chip. Compare your ingredients with the list on the package. Knowing where your food comes from can be a challenge, especially if the package has a list of chemical ingredients that seems 10 miles long!</v>
      </c>
    </row>
    <row r="438" spans="2:25" x14ac:dyDescent="0.2">
      <c r="B438" s="127"/>
      <c r="C438" s="218" t="s">
        <v>360</v>
      </c>
      <c r="D438" s="9"/>
      <c r="E438" s="9"/>
      <c r="F438" s="9"/>
      <c r="G438" s="9"/>
      <c r="H438" s="9"/>
      <c r="I438" s="9"/>
      <c r="J438" s="9"/>
      <c r="K438" s="9"/>
      <c r="L438" s="9"/>
      <c r="M438" s="9"/>
      <c r="N438" s="9"/>
      <c r="O438" s="9"/>
      <c r="P438" s="9"/>
      <c r="Q438" s="9"/>
      <c r="R438" s="9"/>
      <c r="S438" s="9"/>
      <c r="T438" s="9"/>
      <c r="U438" s="9"/>
      <c r="V438" s="9"/>
      <c r="W438" s="9"/>
      <c r="Y438" s="2" t="str">
        <f t="shared" si="204"/>
        <v>Choose a veggie protein and find a recipe that features it. How about tofu, tempeh, seitan, or beans and rice? Or, look at how vegan creativity has sparked some delicious baked goods that substitute plant-based ingredients for dairy, eggs, and even honey. (Think dark chocolate chips, applesauce, soy milk, or black beans in your brownie mix!) 
FOR MORE FUN: Take your favorite cake or cookie recipe and make it vegan!</v>
      </c>
    </row>
    <row r="439" spans="2:25" x14ac:dyDescent="0.2">
      <c r="B439" s="127"/>
      <c r="C439" s="218" t="s">
        <v>361</v>
      </c>
      <c r="D439" s="9"/>
      <c r="E439" s="9"/>
      <c r="F439" s="9"/>
      <c r="G439" s="9"/>
      <c r="H439" s="9"/>
      <c r="I439" s="9"/>
      <c r="J439" s="9"/>
      <c r="K439" s="9"/>
      <c r="L439" s="9"/>
      <c r="M439" s="9"/>
      <c r="N439" s="9"/>
      <c r="O439" s="9"/>
      <c r="P439" s="9"/>
      <c r="Q439" s="9"/>
      <c r="R439" s="9"/>
      <c r="S439" s="9"/>
      <c r="T439" s="9"/>
      <c r="U439" s="9"/>
      <c r="V439" s="9"/>
      <c r="W439" s="9"/>
      <c r="Y439" s="2" t="str">
        <f t="shared" si="204"/>
        <v>Try a recipe for a special diet. Ask a friend, neighbor, or family member who follows a special nutritional plan or diet for a recipe. You might try a kosher kugel, gluten-free based, or a raw-food feast (raw foodists eat only vegetables, nuts, seeds, and fruits that have never been heated above 115°F).
FOR MORE FUN: Take a favorite dish and make it fit a specific diet. What substitution would you make in a PB and J sandwich to feed someone who has a peanut allergy?</v>
      </c>
    </row>
    <row r="440" spans="2:25" x14ac:dyDescent="0.2">
      <c r="B440" s="2">
        <v>5</v>
      </c>
      <c r="C440" s="373" t="s">
        <v>362</v>
      </c>
      <c r="D440" s="126" t="str">
        <f>IF(COUNTIF(D437:D439,"A")&gt;=1,"C",IF(COUNTIF(D437:D439,"A")&gt;0,"P"," "))</f>
        <v xml:space="preserve"> </v>
      </c>
      <c r="E440" s="126" t="str">
        <f t="shared" ref="E440:R440" si="229">IF(COUNTIF(E437:E439,"A")&gt;=1,"C",IF(COUNTIF(E437:E439,"A")&gt;0,"P"," "))</f>
        <v xml:space="preserve"> </v>
      </c>
      <c r="F440" s="126" t="str">
        <f t="shared" si="229"/>
        <v xml:space="preserve"> </v>
      </c>
      <c r="G440" s="126" t="str">
        <f t="shared" si="229"/>
        <v xml:space="preserve"> </v>
      </c>
      <c r="H440" s="126" t="str">
        <f t="shared" si="229"/>
        <v xml:space="preserve"> </v>
      </c>
      <c r="I440" s="126" t="str">
        <f t="shared" si="229"/>
        <v xml:space="preserve"> </v>
      </c>
      <c r="J440" s="126" t="str">
        <f t="shared" si="229"/>
        <v xml:space="preserve"> </v>
      </c>
      <c r="K440" s="126" t="str">
        <f t="shared" si="229"/>
        <v xml:space="preserve"> </v>
      </c>
      <c r="L440" s="126" t="str">
        <f t="shared" si="229"/>
        <v xml:space="preserve"> </v>
      </c>
      <c r="M440" s="126" t="str">
        <f t="shared" si="229"/>
        <v xml:space="preserve"> </v>
      </c>
      <c r="N440" s="126" t="str">
        <f t="shared" si="229"/>
        <v xml:space="preserve"> </v>
      </c>
      <c r="O440" s="126" t="str">
        <f t="shared" si="229"/>
        <v xml:space="preserve"> </v>
      </c>
      <c r="P440" s="126" t="str">
        <f t="shared" si="229"/>
        <v xml:space="preserve"> </v>
      </c>
      <c r="Q440" s="126" t="str">
        <f t="shared" si="229"/>
        <v xml:space="preserve"> </v>
      </c>
      <c r="R440" s="126" t="str">
        <f t="shared" si="229"/>
        <v xml:space="preserve"> </v>
      </c>
      <c r="S440" s="126" t="str">
        <f t="shared" ref="S440:W440" si="230">IF(COUNTIF(S437:S439,"A")&gt;=1,"C",IF(COUNTIF(S437:S439,"A")&gt;0,"P"," "))</f>
        <v xml:space="preserve"> </v>
      </c>
      <c r="T440" s="126" t="str">
        <f t="shared" si="230"/>
        <v xml:space="preserve"> </v>
      </c>
      <c r="U440" s="126" t="str">
        <f t="shared" si="230"/>
        <v xml:space="preserve"> </v>
      </c>
      <c r="V440" s="126" t="str">
        <f t="shared" si="230"/>
        <v xml:space="preserve"> </v>
      </c>
      <c r="W440" s="126" t="str">
        <f t="shared" si="230"/>
        <v xml:space="preserve"> </v>
      </c>
      <c r="Y440" s="2" t="str">
        <f t="shared" si="204"/>
        <v>Share your dishes on a culinary "tour"! What's the point of having newfound knowledge, especially in the cooking arena, if you're going to keep it to yourself? Time to share! Get feedback, too-that's how you keep on cooking.</v>
      </c>
    </row>
    <row r="441" spans="2:25" x14ac:dyDescent="0.2">
      <c r="B441" s="127"/>
      <c r="C441" s="218" t="s">
        <v>363</v>
      </c>
      <c r="D441" s="9"/>
      <c r="E441" s="9"/>
      <c r="F441" s="9"/>
      <c r="G441" s="9"/>
      <c r="H441" s="9"/>
      <c r="I441" s="9"/>
      <c r="J441" s="9"/>
      <c r="K441" s="9"/>
      <c r="L441" s="9"/>
      <c r="M441" s="9"/>
      <c r="N441" s="9"/>
      <c r="O441" s="9"/>
      <c r="P441" s="9"/>
      <c r="Q441" s="9"/>
      <c r="R441" s="9"/>
      <c r="S441" s="9"/>
      <c r="T441" s="9"/>
      <c r="U441" s="9"/>
      <c r="V441" s="9"/>
      <c r="W441" s="9"/>
      <c r="Y441" s="2" t="str">
        <f t="shared" si="204"/>
        <v>Throw a potluck party! Pick one of the themes from steps 1 to 4 and ask guests to bring something that fits the bill. Or, your friends and Girl Scout sisters could throw a potluck, in which each person brings a favorite dish.
FOR MORE FUN: As girls did in the 1980 Exploring Foods badge, add a tasting party to your potluck. Select two or three foods from each food group. Pick unusual foods so everyone gets to taste something they've never eaten before.</v>
      </c>
    </row>
    <row r="442" spans="2:25" x14ac:dyDescent="0.2">
      <c r="B442" s="127"/>
      <c r="C442" s="218" t="s">
        <v>364</v>
      </c>
      <c r="D442" s="9"/>
      <c r="E442" s="9"/>
      <c r="F442" s="9"/>
      <c r="G442" s="9"/>
      <c r="H442" s="9"/>
      <c r="I442" s="9"/>
      <c r="J442" s="9"/>
      <c r="K442" s="9"/>
      <c r="L442" s="9"/>
      <c r="M442" s="9"/>
      <c r="N442" s="9"/>
      <c r="O442" s="9"/>
      <c r="P442" s="9"/>
      <c r="Q442" s="9"/>
      <c r="R442" s="9"/>
      <c r="S442" s="9"/>
      <c r="T442" s="9"/>
      <c r="U442" s="9"/>
      <c r="V442" s="9"/>
      <c r="W442" s="9"/>
      <c r="Y442" s="2" t="str">
        <f t="shared" si="204"/>
        <v>Host a "new cuisine" party. Cook up the entire meal for your friends or your family. Create a menu for a feast based on one - or all - of the dishes you made in steps 1 to 4.</v>
      </c>
    </row>
    <row r="443" spans="2:25" x14ac:dyDescent="0.2">
      <c r="B443" s="127"/>
      <c r="C443" s="218" t="s">
        <v>365</v>
      </c>
      <c r="D443" s="9"/>
      <c r="E443" s="9"/>
      <c r="F443" s="9"/>
      <c r="G443" s="9"/>
      <c r="H443" s="9"/>
      <c r="I443" s="9"/>
      <c r="J443" s="9"/>
      <c r="K443" s="9"/>
      <c r="L443" s="9"/>
      <c r="M443" s="9"/>
      <c r="N443" s="9"/>
      <c r="O443" s="9"/>
      <c r="P443" s="9"/>
      <c r="Q443" s="9"/>
      <c r="R443" s="9"/>
      <c r="S443" s="9"/>
      <c r="T443" s="9"/>
      <c r="U443" s="9"/>
      <c r="V443" s="9"/>
      <c r="W443" s="9"/>
      <c r="Y443" s="2" t="str">
        <f t="shared" si="204"/>
        <v>Hold a progressive dinner with friends or your Girl Scout group. Have each person cook one part of the meal. Choose dishes you made for this badge or others from steps 1 to 4. Then go from home to home progressing through dinner, from appetizer all the way through dessert.
FOR MORE FUN: Use your progressive dinner to honor Girl Scout volunteers, moms or dads on Mother's Day or Father's Day, or to celebrate something special.</v>
      </c>
    </row>
    <row r="444" spans="2:25" ht="1.5" customHeight="1" thickBot="1" x14ac:dyDescent="0.25">
      <c r="D444" s="126" t="str">
        <f>IF(COUNTIF(D441:D443,"A")&gt;=1,"C",IF(COUNTIF(D441:D443,"A")&gt;0,"P"," "))</f>
        <v xml:space="preserve"> </v>
      </c>
      <c r="E444" s="126" t="str">
        <f t="shared" ref="E444:R444" si="231">IF(COUNTIF(E441:E443,"A")&gt;=1,"C",IF(COUNTIF(E441:E443,"A")&gt;0,"P"," "))</f>
        <v xml:space="preserve"> </v>
      </c>
      <c r="F444" s="126" t="str">
        <f t="shared" si="231"/>
        <v xml:space="preserve"> </v>
      </c>
      <c r="G444" s="126" t="str">
        <f t="shared" si="231"/>
        <v xml:space="preserve"> </v>
      </c>
      <c r="H444" s="126" t="str">
        <f t="shared" si="231"/>
        <v xml:space="preserve"> </v>
      </c>
      <c r="I444" s="126" t="str">
        <f t="shared" si="231"/>
        <v xml:space="preserve"> </v>
      </c>
      <c r="J444" s="126" t="str">
        <f t="shared" si="231"/>
        <v xml:space="preserve"> </v>
      </c>
      <c r="K444" s="126" t="str">
        <f t="shared" si="231"/>
        <v xml:space="preserve"> </v>
      </c>
      <c r="L444" s="126" t="str">
        <f t="shared" si="231"/>
        <v xml:space="preserve"> </v>
      </c>
      <c r="M444" s="126" t="str">
        <f t="shared" si="231"/>
        <v xml:space="preserve"> </v>
      </c>
      <c r="N444" s="126" t="str">
        <f t="shared" si="231"/>
        <v xml:space="preserve"> </v>
      </c>
      <c r="O444" s="126" t="str">
        <f t="shared" si="231"/>
        <v xml:space="preserve"> </v>
      </c>
      <c r="P444" s="126" t="str">
        <f t="shared" si="231"/>
        <v xml:space="preserve"> </v>
      </c>
      <c r="Q444" s="126" t="str">
        <f t="shared" si="231"/>
        <v xml:space="preserve"> </v>
      </c>
      <c r="R444" s="126" t="str">
        <f t="shared" si="231"/>
        <v xml:space="preserve"> </v>
      </c>
      <c r="S444" s="126" t="str">
        <f t="shared" ref="S444:W444" si="232">IF(COUNTIF(S441:S443,"A")&gt;=1,"C",IF(COUNTIF(S441:S443,"A")&gt;0,"P"," "))</f>
        <v xml:space="preserve"> </v>
      </c>
      <c r="T444" s="126" t="str">
        <f t="shared" si="232"/>
        <v xml:space="preserve"> </v>
      </c>
      <c r="U444" s="126" t="str">
        <f t="shared" si="232"/>
        <v xml:space="preserve"> </v>
      </c>
      <c r="V444" s="126" t="str">
        <f t="shared" si="232"/>
        <v xml:space="preserve"> </v>
      </c>
      <c r="W444" s="126" t="str">
        <f t="shared" si="232"/>
        <v xml:space="preserve"> </v>
      </c>
      <c r="Y444" s="2" t="str">
        <f t="shared" si="204"/>
        <v/>
      </c>
    </row>
    <row r="445" spans="2:25" ht="13.5" thickBot="1" x14ac:dyDescent="0.25">
      <c r="C445" s="73" t="s">
        <v>30</v>
      </c>
      <c r="D445" s="94" t="str">
        <f>IF(COUNTIF(D428:D444,"C")&gt;4,"C",IF(COUNTIF(D428:D444,"C")&gt;0,"P"," "))</f>
        <v xml:space="preserve"> </v>
      </c>
      <c r="E445" s="94" t="str">
        <f t="shared" ref="E445:R445" si="233">IF(COUNTIF(E428:E444,"C")&gt;4,"C",IF(COUNTIF(E428:E444,"C")&gt;0,"P"," "))</f>
        <v xml:space="preserve"> </v>
      </c>
      <c r="F445" s="94" t="str">
        <f t="shared" si="233"/>
        <v xml:space="preserve"> </v>
      </c>
      <c r="G445" s="94" t="str">
        <f t="shared" si="233"/>
        <v xml:space="preserve"> </v>
      </c>
      <c r="H445" s="94" t="str">
        <f t="shared" si="233"/>
        <v xml:space="preserve"> </v>
      </c>
      <c r="I445" s="94" t="str">
        <f t="shared" si="233"/>
        <v xml:space="preserve"> </v>
      </c>
      <c r="J445" s="94" t="str">
        <f t="shared" si="233"/>
        <v xml:space="preserve"> </v>
      </c>
      <c r="K445" s="94" t="str">
        <f t="shared" si="233"/>
        <v xml:space="preserve"> </v>
      </c>
      <c r="L445" s="94" t="str">
        <f t="shared" si="233"/>
        <v xml:space="preserve"> </v>
      </c>
      <c r="M445" s="94" t="str">
        <f t="shared" si="233"/>
        <v xml:space="preserve"> </v>
      </c>
      <c r="N445" s="94" t="str">
        <f t="shared" si="233"/>
        <v xml:space="preserve"> </v>
      </c>
      <c r="O445" s="94" t="str">
        <f t="shared" si="233"/>
        <v xml:space="preserve"> </v>
      </c>
      <c r="P445" s="94" t="str">
        <f t="shared" si="233"/>
        <v xml:space="preserve"> </v>
      </c>
      <c r="Q445" s="94" t="str">
        <f t="shared" si="233"/>
        <v xml:space="preserve"> </v>
      </c>
      <c r="R445" s="94" t="str">
        <f t="shared" si="233"/>
        <v xml:space="preserve"> </v>
      </c>
      <c r="S445" s="94" t="str">
        <f t="shared" ref="S445:W445" si="234">IF(COUNTIF(S428:S444,"C")&gt;4,"C",IF(COUNTIF(S428:S444,"C")&gt;0,"P"," "))</f>
        <v xml:space="preserve"> </v>
      </c>
      <c r="T445" s="94" t="str">
        <f t="shared" si="234"/>
        <v xml:space="preserve"> </v>
      </c>
      <c r="U445" s="94" t="str">
        <f t="shared" si="234"/>
        <v xml:space="preserve"> </v>
      </c>
      <c r="V445" s="94" t="str">
        <f t="shared" si="234"/>
        <v xml:space="preserve"> </v>
      </c>
      <c r="W445" s="94" t="str">
        <f t="shared" si="234"/>
        <v xml:space="preserve"> </v>
      </c>
      <c r="Y445" s="2" t="str">
        <f t="shared" si="204"/>
        <v/>
      </c>
    </row>
    <row r="446" spans="2:25" ht="15" x14ac:dyDescent="0.25">
      <c r="B446" s="124" t="s">
        <v>269</v>
      </c>
      <c r="Y446" s="2" t="str">
        <f t="shared" si="204"/>
        <v/>
      </c>
    </row>
    <row r="447" spans="2:25" x14ac:dyDescent="0.2">
      <c r="B447" s="2">
        <v>1</v>
      </c>
      <c r="C447" s="389" t="s">
        <v>366</v>
      </c>
      <c r="Y447" s="2" t="str">
        <f t="shared" si="204"/>
        <v>Understand how to care for younger children. Imagine you're helping out a Girl Scout camp. What should you do if a younger girl is knocked unconscious or twists her ankle? Or what if you're babysitting and a toddler develops a high fever or starts vomiting? Find out how to care for a younger child who is sick or hurt and how to recognize common medical emergencies.</v>
      </c>
    </row>
    <row r="448" spans="2:25" x14ac:dyDescent="0.2">
      <c r="B448" s="125"/>
      <c r="C448" s="218" t="s">
        <v>371</v>
      </c>
      <c r="D448" s="9"/>
      <c r="E448" s="9"/>
      <c r="F448" s="9"/>
      <c r="G448" s="9"/>
      <c r="H448" s="9"/>
      <c r="I448" s="9"/>
      <c r="J448" s="9"/>
      <c r="K448" s="9"/>
      <c r="L448" s="9"/>
      <c r="M448" s="9"/>
      <c r="N448" s="9"/>
      <c r="O448" s="9"/>
      <c r="P448" s="9"/>
      <c r="Q448" s="9"/>
      <c r="R448" s="9"/>
      <c r="S448" s="9"/>
      <c r="T448" s="9"/>
      <c r="U448" s="9"/>
      <c r="V448" s="9"/>
      <c r="W448" s="9"/>
      <c r="Y448" s="2" t="str">
        <f t="shared" si="204"/>
        <v>Take a babysitting class. Find a class that includes first aid.</v>
      </c>
    </row>
    <row r="449" spans="2:25" x14ac:dyDescent="0.2">
      <c r="B449" s="125"/>
      <c r="C449" s="218" t="s">
        <v>372</v>
      </c>
      <c r="D449" s="9"/>
      <c r="E449" s="9"/>
      <c r="F449" s="9"/>
      <c r="G449" s="9"/>
      <c r="H449" s="9"/>
      <c r="I449" s="9"/>
      <c r="J449" s="9"/>
      <c r="K449" s="9"/>
      <c r="L449" s="9"/>
      <c r="M449" s="9"/>
      <c r="N449" s="9"/>
      <c r="O449" s="9"/>
      <c r="P449" s="9"/>
      <c r="Q449" s="9"/>
      <c r="R449" s="9"/>
      <c r="S449" s="9"/>
      <c r="T449" s="9"/>
      <c r="U449" s="9"/>
      <c r="V449" s="9"/>
      <c r="W449" s="9"/>
      <c r="Y449" s="2" t="str">
        <f t="shared" si="204"/>
        <v>Ask a medical professional. Invite an expert such as a pediatric nurse or doctor to talk to your group about how to treat minor illnesses and injuries when caring for younger children. Find out what to do if the problem isn't minor, including whether you should handle it or hand it over to someone with more experience.</v>
      </c>
    </row>
    <row r="450" spans="2:25" x14ac:dyDescent="0.2">
      <c r="B450" s="125"/>
      <c r="C450" s="218" t="s">
        <v>373</v>
      </c>
      <c r="D450" s="9"/>
      <c r="E450" s="9"/>
      <c r="F450" s="9"/>
      <c r="G450" s="9"/>
      <c r="H450" s="9"/>
      <c r="I450" s="9"/>
      <c r="J450" s="9"/>
      <c r="K450" s="9"/>
      <c r="L450" s="9"/>
      <c r="M450" s="9"/>
      <c r="N450" s="9"/>
      <c r="O450" s="9"/>
      <c r="P450" s="9"/>
      <c r="Q450" s="9"/>
      <c r="R450" s="9"/>
      <c r="S450" s="9"/>
      <c r="T450" s="9"/>
      <c r="U450" s="9"/>
      <c r="V450" s="9"/>
      <c r="W450" s="9"/>
      <c r="Y450" s="2" t="str">
        <f t="shared" si="204"/>
        <v>Talk to a child care professionals. Interview three people who work with children at a day-care center, camp, or your Girl Scout council about different medical emergencies they have encountered and how they handled them.</v>
      </c>
    </row>
    <row r="451" spans="2:25" x14ac:dyDescent="0.2">
      <c r="B451" s="2">
        <v>2</v>
      </c>
      <c r="C451" s="373" t="s">
        <v>367</v>
      </c>
      <c r="D451" s="126" t="str">
        <f>IF(COUNTIF(D448:D450,"A")&gt;=1,"C",IF(COUNTIF(D448:D450,"A")&gt;0,"P"," "))</f>
        <v xml:space="preserve"> </v>
      </c>
      <c r="E451" s="126" t="str">
        <f t="shared" ref="E451:R451" si="235">IF(COUNTIF(E448:E450,"A")&gt;=1,"C",IF(COUNTIF(E448:E450,"A")&gt;0,"P"," "))</f>
        <v xml:space="preserve"> </v>
      </c>
      <c r="F451" s="126" t="str">
        <f t="shared" si="235"/>
        <v xml:space="preserve"> </v>
      </c>
      <c r="G451" s="126" t="str">
        <f t="shared" si="235"/>
        <v xml:space="preserve"> </v>
      </c>
      <c r="H451" s="126" t="str">
        <f t="shared" si="235"/>
        <v xml:space="preserve"> </v>
      </c>
      <c r="I451" s="126" t="str">
        <f t="shared" si="235"/>
        <v xml:space="preserve"> </v>
      </c>
      <c r="J451" s="126" t="str">
        <f t="shared" si="235"/>
        <v xml:space="preserve"> </v>
      </c>
      <c r="K451" s="126" t="str">
        <f t="shared" si="235"/>
        <v xml:space="preserve"> </v>
      </c>
      <c r="L451" s="126" t="str">
        <f t="shared" si="235"/>
        <v xml:space="preserve"> </v>
      </c>
      <c r="M451" s="126" t="str">
        <f t="shared" si="235"/>
        <v xml:space="preserve"> </v>
      </c>
      <c r="N451" s="126" t="str">
        <f t="shared" si="235"/>
        <v xml:space="preserve"> </v>
      </c>
      <c r="O451" s="126" t="str">
        <f t="shared" si="235"/>
        <v xml:space="preserve"> </v>
      </c>
      <c r="P451" s="126" t="str">
        <f t="shared" si="235"/>
        <v xml:space="preserve"> </v>
      </c>
      <c r="Q451" s="126" t="str">
        <f t="shared" si="235"/>
        <v xml:space="preserve"> </v>
      </c>
      <c r="R451" s="126" t="str">
        <f t="shared" si="235"/>
        <v xml:space="preserve"> </v>
      </c>
      <c r="S451" s="126" t="str">
        <f t="shared" ref="S451:W451" si="236">IF(COUNTIF(S448:S450,"A")&gt;=1,"C",IF(COUNTIF(S448:S450,"A")&gt;0,"P"," "))</f>
        <v xml:space="preserve"> </v>
      </c>
      <c r="T451" s="126" t="str">
        <f t="shared" si="236"/>
        <v xml:space="preserve"> </v>
      </c>
      <c r="U451" s="126" t="str">
        <f t="shared" si="236"/>
        <v xml:space="preserve"> </v>
      </c>
      <c r="V451" s="126" t="str">
        <f t="shared" si="236"/>
        <v xml:space="preserve"> </v>
      </c>
      <c r="W451" s="126" t="str">
        <f t="shared" si="236"/>
        <v xml:space="preserve"> </v>
      </c>
      <c r="Y451" s="2" t="str">
        <f t="shared" si="204"/>
        <v>Know how to use everything in a first aid kit. A first aid kit contains everything you need to treat minor injuries. But how do you use gauze, anyway? And what do you do with that triangle-shaped bandage? Know how to use each piece of a first aid kit, and how to tell a minor injury from a more serious condition, by completing a choice below.</v>
      </c>
    </row>
    <row r="452" spans="2:25" x14ac:dyDescent="0.2">
      <c r="B452" s="127"/>
      <c r="C452" s="218" t="s">
        <v>374</v>
      </c>
      <c r="D452" s="9"/>
      <c r="E452" s="9"/>
      <c r="F452" s="9"/>
      <c r="G452" s="9"/>
      <c r="H452" s="9"/>
      <c r="I452" s="9"/>
      <c r="J452" s="9"/>
      <c r="K452" s="9"/>
      <c r="L452" s="9"/>
      <c r="M452" s="9"/>
      <c r="N452" s="9"/>
      <c r="O452" s="9"/>
      <c r="P452" s="9"/>
      <c r="Q452" s="9"/>
      <c r="R452" s="9"/>
      <c r="S452" s="9"/>
      <c r="T452" s="9"/>
      <c r="U452" s="9"/>
      <c r="V452" s="9"/>
      <c r="W452" s="9"/>
      <c r="Y452" s="2" t="str">
        <f t="shared" si="204"/>
        <v>Talk to a medical professional. You might visit your school nurse or a doctor at a local clinic. Ask her or him to show you how to use each piece of a first aid kit, then try it yourself.</v>
      </c>
    </row>
    <row r="453" spans="2:25" x14ac:dyDescent="0.2">
      <c r="B453" s="127"/>
      <c r="C453" s="218" t="s">
        <v>375</v>
      </c>
      <c r="D453" s="9"/>
      <c r="E453" s="9"/>
      <c r="F453" s="9"/>
      <c r="G453" s="9"/>
      <c r="H453" s="9"/>
      <c r="I453" s="9"/>
      <c r="J453" s="9"/>
      <c r="K453" s="9"/>
      <c r="L453" s="9"/>
      <c r="M453" s="9"/>
      <c r="N453" s="9"/>
      <c r="O453" s="9"/>
      <c r="P453" s="9"/>
      <c r="Q453" s="9"/>
      <c r="R453" s="9"/>
      <c r="S453" s="9"/>
      <c r="T453" s="9"/>
      <c r="U453" s="9"/>
      <c r="V453" s="9"/>
      <c r="W453" s="9"/>
      <c r="Y453" s="2" t="str">
        <f t="shared" si="204"/>
        <v>Take a course. Find one that includes information on using a first aid kit.</v>
      </c>
    </row>
    <row r="454" spans="2:25" x14ac:dyDescent="0.2">
      <c r="B454" s="127"/>
      <c r="C454" s="218" t="s">
        <v>376</v>
      </c>
      <c r="D454" s="9"/>
      <c r="E454" s="9"/>
      <c r="F454" s="9"/>
      <c r="G454" s="9"/>
      <c r="H454" s="9"/>
      <c r="I454" s="9"/>
      <c r="J454" s="9"/>
      <c r="K454" s="9"/>
      <c r="L454" s="9"/>
      <c r="M454" s="9"/>
      <c r="N454" s="9"/>
      <c r="O454" s="9"/>
      <c r="P454" s="9"/>
      <c r="Q454" s="9"/>
      <c r="R454" s="9"/>
      <c r="S454" s="9"/>
      <c r="T454" s="9"/>
      <c r="U454" s="9"/>
      <c r="V454" s="9"/>
      <c r="W454" s="9"/>
      <c r="Y454" s="2" t="str">
        <f t="shared" si="204"/>
        <v>Talk to an emergency responder. Ask an emergency medical technician (also known as an EMT) to visit your group and teach you to use the different pieces of a first aid kit. Divide into teams and practice using items in the kit on each other.
FOR MORE FUN: Make this a contest! Invite an EMT, firefighter, doctor, nurse, or Red Cross representative to be a judge.</v>
      </c>
    </row>
    <row r="455" spans="2:25" x14ac:dyDescent="0.2">
      <c r="B455" s="2">
        <v>3</v>
      </c>
      <c r="C455" s="373" t="s">
        <v>368</v>
      </c>
      <c r="D455" s="126" t="str">
        <f>IF(COUNTIF(D452:D454,"A")&gt;=1,"C",IF(COUNTIF(D452:D454,"A")&gt;0,"P"," "))</f>
        <v xml:space="preserve"> </v>
      </c>
      <c r="E455" s="126" t="str">
        <f t="shared" ref="E455:R455" si="237">IF(COUNTIF(E452:E454,"A")&gt;=1,"C",IF(COUNTIF(E452:E454,"A")&gt;0,"P"," "))</f>
        <v xml:space="preserve"> </v>
      </c>
      <c r="F455" s="126" t="str">
        <f t="shared" si="237"/>
        <v xml:space="preserve"> </v>
      </c>
      <c r="G455" s="126" t="str">
        <f t="shared" si="237"/>
        <v xml:space="preserve"> </v>
      </c>
      <c r="H455" s="126" t="str">
        <f t="shared" si="237"/>
        <v xml:space="preserve"> </v>
      </c>
      <c r="I455" s="126" t="str">
        <f t="shared" si="237"/>
        <v xml:space="preserve"> </v>
      </c>
      <c r="J455" s="126" t="str">
        <f t="shared" si="237"/>
        <v xml:space="preserve"> </v>
      </c>
      <c r="K455" s="126" t="str">
        <f t="shared" si="237"/>
        <v xml:space="preserve"> </v>
      </c>
      <c r="L455" s="126" t="str">
        <f t="shared" si="237"/>
        <v xml:space="preserve"> </v>
      </c>
      <c r="M455" s="126" t="str">
        <f t="shared" si="237"/>
        <v xml:space="preserve"> </v>
      </c>
      <c r="N455" s="126" t="str">
        <f t="shared" si="237"/>
        <v xml:space="preserve"> </v>
      </c>
      <c r="O455" s="126" t="str">
        <f t="shared" si="237"/>
        <v xml:space="preserve"> </v>
      </c>
      <c r="P455" s="126" t="str">
        <f t="shared" si="237"/>
        <v xml:space="preserve"> </v>
      </c>
      <c r="Q455" s="126" t="str">
        <f t="shared" si="237"/>
        <v xml:space="preserve"> </v>
      </c>
      <c r="R455" s="126" t="str">
        <f t="shared" si="237"/>
        <v xml:space="preserve"> </v>
      </c>
      <c r="S455" s="126" t="str">
        <f t="shared" ref="S455:W455" si="238">IF(COUNTIF(S452:S454,"A")&gt;=1,"C",IF(COUNTIF(S452:S454,"A")&gt;0,"P"," "))</f>
        <v xml:space="preserve"> </v>
      </c>
      <c r="T455" s="126" t="str">
        <f t="shared" si="238"/>
        <v xml:space="preserve"> </v>
      </c>
      <c r="U455" s="126" t="str">
        <f t="shared" si="238"/>
        <v xml:space="preserve"> </v>
      </c>
      <c r="V455" s="126" t="str">
        <f t="shared" si="238"/>
        <v xml:space="preserve"> </v>
      </c>
      <c r="W455" s="126" t="str">
        <f t="shared" si="238"/>
        <v xml:space="preserve"> </v>
      </c>
      <c r="Y455" s="2" t="str">
        <f t="shared" si="204"/>
        <v>Find out how to prevent serious outdoor injuries. What do you do if someone breaks a leg while you're hiking in the mountains? Or how do you help someone who has nearly drowned on a boat trip? Find out about the people who deal with wilderness emergencies.</v>
      </c>
    </row>
    <row r="456" spans="2:25" x14ac:dyDescent="0.2">
      <c r="B456" s="127"/>
      <c r="C456" s="218" t="s">
        <v>377</v>
      </c>
      <c r="D456" s="9"/>
      <c r="E456" s="9"/>
      <c r="F456" s="9"/>
      <c r="G456" s="9"/>
      <c r="H456" s="9"/>
      <c r="I456" s="9"/>
      <c r="J456" s="9"/>
      <c r="K456" s="9"/>
      <c r="L456" s="9"/>
      <c r="M456" s="9"/>
      <c r="N456" s="9"/>
      <c r="O456" s="9"/>
      <c r="P456" s="9"/>
      <c r="Q456" s="9"/>
      <c r="R456" s="9"/>
      <c r="S456" s="9"/>
      <c r="T456" s="9"/>
      <c r="U456" s="9"/>
      <c r="V456" s="9"/>
      <c r="W456" s="9"/>
      <c r="Y456" s="2" t="str">
        <f t="shared" ref="Y456:Y519" si="239">GetComments(C456)</f>
        <v>Talk to first aiders. Interview certified wilderness first aiders who work with your Girl Scout council. Find out more about how to prevent serious injuries, how they treat these injuries when they happen, how you can get help if someone is injured, and what to do while you're waiting for help to arrive.</v>
      </c>
    </row>
    <row r="457" spans="2:25" x14ac:dyDescent="0.2">
      <c r="B457" s="127"/>
      <c r="C457" s="218" t="s">
        <v>378</v>
      </c>
      <c r="D457" s="9"/>
      <c r="E457" s="9"/>
      <c r="F457" s="9"/>
      <c r="G457" s="9"/>
      <c r="H457" s="9"/>
      <c r="I457" s="9"/>
      <c r="J457" s="9"/>
      <c r="K457" s="9"/>
      <c r="L457" s="9"/>
      <c r="M457" s="9"/>
      <c r="N457" s="9"/>
      <c r="O457" s="9"/>
      <c r="P457" s="9"/>
      <c r="Q457" s="9"/>
      <c r="R457" s="9"/>
      <c r="S457" s="9"/>
      <c r="T457" s="9"/>
      <c r="U457" s="9"/>
      <c r="V457" s="9"/>
      <c r="W457" s="9"/>
      <c r="Y457" s="2" t="str">
        <f t="shared" si="239"/>
        <v>Ask a wilderness expert. Invite a park ranger or member of a wilderness search-and-rescue squad to talk to your group about how to prevent serious injuries. Find out more about how they treat these injuries, how you can get help if someone is injured, and what to do while you're waiting for help to arrive.</v>
      </c>
    </row>
    <row r="458" spans="2:25" x14ac:dyDescent="0.2">
      <c r="B458" s="127"/>
      <c r="C458" s="218" t="s">
        <v>379</v>
      </c>
      <c r="D458" s="9"/>
      <c r="E458" s="9"/>
      <c r="F458" s="9"/>
      <c r="G458" s="9"/>
      <c r="H458" s="9"/>
      <c r="I458" s="9"/>
      <c r="J458" s="9"/>
      <c r="K458" s="9"/>
      <c r="L458" s="9"/>
      <c r="M458" s="9"/>
      <c r="N458" s="9"/>
      <c r="O458" s="9"/>
      <c r="P458" s="9"/>
      <c r="Q458" s="9"/>
      <c r="R458" s="9"/>
      <c r="S458" s="9"/>
      <c r="T458" s="9"/>
      <c r="U458" s="9"/>
      <c r="V458" s="9"/>
      <c r="W458" s="9"/>
      <c r="Y458" s="2" t="str">
        <f t="shared" si="239"/>
        <v>Find out about common injuries. Go online and research injuries suffered by people participating in an outdoor activity you enjoy, such as canoeing or skiing. Interview someone from a search-and-rescue squad or emergency response unit about how they treat those injuries, how you can get help if someone is injured, and what to do while you're waiting for help to arrive.</v>
      </c>
    </row>
    <row r="459" spans="2:25" x14ac:dyDescent="0.2">
      <c r="B459" s="2">
        <v>4</v>
      </c>
      <c r="C459" s="373" t="s">
        <v>369</v>
      </c>
      <c r="D459" s="126" t="str">
        <f>IF(COUNTIF(D456:D458,"A")&gt;=1,"C",IF(COUNTIF(D456:D458,"A")&gt;0,"P"," "))</f>
        <v xml:space="preserve"> </v>
      </c>
      <c r="E459" s="126" t="str">
        <f t="shared" ref="E459:R459" si="240">IF(COUNTIF(E456:E458,"A")&gt;=1,"C",IF(COUNTIF(E456:E458,"A")&gt;0,"P"," "))</f>
        <v xml:space="preserve"> </v>
      </c>
      <c r="F459" s="126" t="str">
        <f t="shared" si="240"/>
        <v xml:space="preserve"> </v>
      </c>
      <c r="G459" s="126" t="str">
        <f t="shared" si="240"/>
        <v xml:space="preserve"> </v>
      </c>
      <c r="H459" s="126" t="str">
        <f t="shared" si="240"/>
        <v xml:space="preserve"> </v>
      </c>
      <c r="I459" s="126" t="str">
        <f t="shared" si="240"/>
        <v xml:space="preserve"> </v>
      </c>
      <c r="J459" s="126" t="str">
        <f t="shared" si="240"/>
        <v xml:space="preserve"> </v>
      </c>
      <c r="K459" s="126" t="str">
        <f t="shared" si="240"/>
        <v xml:space="preserve"> </v>
      </c>
      <c r="L459" s="126" t="str">
        <f t="shared" si="240"/>
        <v xml:space="preserve"> </v>
      </c>
      <c r="M459" s="126" t="str">
        <f t="shared" si="240"/>
        <v xml:space="preserve"> </v>
      </c>
      <c r="N459" s="126" t="str">
        <f t="shared" si="240"/>
        <v xml:space="preserve"> </v>
      </c>
      <c r="O459" s="126" t="str">
        <f t="shared" si="240"/>
        <v xml:space="preserve"> </v>
      </c>
      <c r="P459" s="126" t="str">
        <f t="shared" si="240"/>
        <v xml:space="preserve"> </v>
      </c>
      <c r="Q459" s="126" t="str">
        <f t="shared" si="240"/>
        <v xml:space="preserve"> </v>
      </c>
      <c r="R459" s="126" t="str">
        <f t="shared" si="240"/>
        <v xml:space="preserve"> </v>
      </c>
      <c r="S459" s="126" t="str">
        <f t="shared" ref="S459:W459" si="241">IF(COUNTIF(S456:S458,"A")&gt;=1,"C",IF(COUNTIF(S456:S458,"A")&gt;0,"P"," "))</f>
        <v xml:space="preserve"> </v>
      </c>
      <c r="T459" s="126" t="str">
        <f t="shared" si="241"/>
        <v xml:space="preserve"> </v>
      </c>
      <c r="U459" s="126" t="str">
        <f t="shared" si="241"/>
        <v xml:space="preserve"> </v>
      </c>
      <c r="V459" s="126" t="str">
        <f t="shared" si="241"/>
        <v xml:space="preserve"> </v>
      </c>
      <c r="W459" s="126" t="str">
        <f t="shared" si="241"/>
        <v xml:space="preserve"> </v>
      </c>
      <c r="Y459" s="2" t="str">
        <f t="shared" si="239"/>
        <v>Know the signs of shock and how to treat it. Sometimes injured people act strangely after an accident or traumatic event. Find out what to do in this step.</v>
      </c>
    </row>
    <row r="460" spans="2:25" x14ac:dyDescent="0.2">
      <c r="B460" s="127"/>
      <c r="C460" s="218" t="s">
        <v>380</v>
      </c>
      <c r="D460" s="9"/>
      <c r="E460" s="9"/>
      <c r="F460" s="9"/>
      <c r="G460" s="9"/>
      <c r="H460" s="9"/>
      <c r="I460" s="9"/>
      <c r="J460" s="9"/>
      <c r="K460" s="9"/>
      <c r="L460" s="9"/>
      <c r="M460" s="9"/>
      <c r="N460" s="9"/>
      <c r="O460" s="9"/>
      <c r="P460" s="9"/>
      <c r="Q460" s="9"/>
      <c r="R460" s="9"/>
      <c r="S460" s="9"/>
      <c r="T460" s="9"/>
      <c r="U460" s="9"/>
      <c r="V460" s="9"/>
      <c r="W460" s="9"/>
      <c r="Y460" s="2" t="str">
        <f t="shared" si="239"/>
        <v>Research the signs of shock and how to treat it. Discuss what you've learned with your family or Girl Scout group.</v>
      </c>
    </row>
    <row r="461" spans="2:25" x14ac:dyDescent="0.2">
      <c r="B461" s="127"/>
      <c r="C461" s="218" t="s">
        <v>381</v>
      </c>
      <c r="D461" s="9"/>
      <c r="E461" s="9"/>
      <c r="F461" s="9"/>
      <c r="G461" s="9"/>
      <c r="H461" s="9"/>
      <c r="I461" s="9"/>
      <c r="J461" s="9"/>
      <c r="K461" s="9"/>
      <c r="L461" s="9"/>
      <c r="M461" s="9"/>
      <c r="N461" s="9"/>
      <c r="O461" s="9"/>
      <c r="P461" s="9"/>
      <c r="Q461" s="9"/>
      <c r="R461" s="9"/>
      <c r="S461" s="9"/>
      <c r="T461" s="9"/>
      <c r="U461" s="9"/>
      <c r="V461" s="9"/>
      <c r="W461" s="9"/>
      <c r="Y461" s="2" t="str">
        <f t="shared" si="239"/>
        <v>Interview a doctor or nurse about the signs of shock. Find out how you can help someone who is in shock, including how to get information from them that will help them get treated.</v>
      </c>
    </row>
    <row r="462" spans="2:25" x14ac:dyDescent="0.2">
      <c r="B462" s="127"/>
      <c r="C462" s="218" t="s">
        <v>382</v>
      </c>
      <c r="D462" s="9"/>
      <c r="E462" s="9"/>
      <c r="F462" s="9"/>
      <c r="G462" s="9"/>
      <c r="H462" s="9"/>
      <c r="I462" s="9"/>
      <c r="J462" s="9"/>
      <c r="K462" s="9"/>
      <c r="L462" s="9"/>
      <c r="M462" s="9"/>
      <c r="N462" s="9"/>
      <c r="O462" s="9"/>
      <c r="P462" s="9"/>
      <c r="Q462" s="9"/>
      <c r="R462" s="9"/>
      <c r="S462" s="9"/>
      <c r="T462" s="9"/>
      <c r="U462" s="9"/>
      <c r="V462" s="9"/>
      <c r="W462" s="9"/>
      <c r="Y462" s="2" t="str">
        <f t="shared" si="239"/>
        <v>Ask an EMT or first responder to talk to your group. Find out how you can help someone who is in shock, including how to get information from them that will help them get treated.</v>
      </c>
    </row>
    <row r="463" spans="2:25" x14ac:dyDescent="0.2">
      <c r="B463" s="2">
        <v>5</v>
      </c>
      <c r="C463" s="373" t="s">
        <v>370</v>
      </c>
      <c r="D463" s="126" t="str">
        <f>IF(COUNTIF(D460:D462,"A")&gt;=1,"C",IF(COUNTIF(D460:D462,"A")&gt;0,"P"," "))</f>
        <v xml:space="preserve"> </v>
      </c>
      <c r="E463" s="126" t="str">
        <f t="shared" ref="E463:R463" si="242">IF(COUNTIF(E460:E462,"A")&gt;=1,"C",IF(COUNTIF(E460:E462,"A")&gt;0,"P"," "))</f>
        <v xml:space="preserve"> </v>
      </c>
      <c r="F463" s="126" t="str">
        <f t="shared" si="242"/>
        <v xml:space="preserve"> </v>
      </c>
      <c r="G463" s="126" t="str">
        <f t="shared" si="242"/>
        <v xml:space="preserve"> </v>
      </c>
      <c r="H463" s="126" t="str">
        <f t="shared" si="242"/>
        <v xml:space="preserve"> </v>
      </c>
      <c r="I463" s="126" t="str">
        <f t="shared" si="242"/>
        <v xml:space="preserve"> </v>
      </c>
      <c r="J463" s="126" t="str">
        <f t="shared" si="242"/>
        <v xml:space="preserve"> </v>
      </c>
      <c r="K463" s="126" t="str">
        <f t="shared" si="242"/>
        <v xml:space="preserve"> </v>
      </c>
      <c r="L463" s="126" t="str">
        <f t="shared" si="242"/>
        <v xml:space="preserve"> </v>
      </c>
      <c r="M463" s="126" t="str">
        <f t="shared" si="242"/>
        <v xml:space="preserve"> </v>
      </c>
      <c r="N463" s="126" t="str">
        <f t="shared" si="242"/>
        <v xml:space="preserve"> </v>
      </c>
      <c r="O463" s="126" t="str">
        <f t="shared" si="242"/>
        <v xml:space="preserve"> </v>
      </c>
      <c r="P463" s="126" t="str">
        <f t="shared" si="242"/>
        <v xml:space="preserve"> </v>
      </c>
      <c r="Q463" s="126" t="str">
        <f t="shared" si="242"/>
        <v xml:space="preserve"> </v>
      </c>
      <c r="R463" s="126" t="str">
        <f t="shared" si="242"/>
        <v xml:space="preserve"> </v>
      </c>
      <c r="S463" s="126" t="str">
        <f t="shared" ref="S463:W463" si="243">IF(COUNTIF(S460:S462,"A")&gt;=1,"C",IF(COUNTIF(S460:S462,"A")&gt;0,"P"," "))</f>
        <v xml:space="preserve"> </v>
      </c>
      <c r="T463" s="126" t="str">
        <f t="shared" si="243"/>
        <v xml:space="preserve"> </v>
      </c>
      <c r="U463" s="126" t="str">
        <f t="shared" si="243"/>
        <v xml:space="preserve"> </v>
      </c>
      <c r="V463" s="126" t="str">
        <f t="shared" si="243"/>
        <v xml:space="preserve"> </v>
      </c>
      <c r="W463" s="126" t="str">
        <f t="shared" si="243"/>
        <v xml:space="preserve"> </v>
      </c>
      <c r="Y463" s="2" t="str">
        <f t="shared" si="239"/>
        <v>Learn to prevent and treat injuries due to weather.
Whether you're snowshoeing in the depths of winter or hanging out on the beach on a summer day, extreme temperatures can make you sick. Learn the signs of heatstroke, frostbite, hypothermia, and hyperthermia, and how to treat them.</v>
      </c>
    </row>
    <row r="464" spans="2:25" x14ac:dyDescent="0.2">
      <c r="B464" s="127"/>
      <c r="C464" s="218" t="s">
        <v>383</v>
      </c>
      <c r="D464" s="9"/>
      <c r="E464" s="9"/>
      <c r="F464" s="9"/>
      <c r="G464" s="9"/>
      <c r="H464" s="9"/>
      <c r="I464" s="9"/>
      <c r="J464" s="9"/>
      <c r="K464" s="9"/>
      <c r="L464" s="9"/>
      <c r="M464" s="9"/>
      <c r="N464" s="9"/>
      <c r="O464" s="9"/>
      <c r="P464" s="9"/>
      <c r="Q464" s="9"/>
      <c r="R464" s="9"/>
      <c r="S464" s="9"/>
      <c r="T464" s="9"/>
      <c r="U464" s="9"/>
      <c r="V464" s="9"/>
      <c r="W464" s="9"/>
      <c r="Y464" s="2" t="str">
        <f t="shared" si="239"/>
        <v>Take a first aid course. Find out through your Girl Scout council or local Red Cross chapter that covers the warning signs and basic care for minor heat- and cold-related injuries.</v>
      </c>
    </row>
    <row r="465" spans="2:25" x14ac:dyDescent="0.2">
      <c r="B465" s="127"/>
      <c r="C465" s="218" t="s">
        <v>384</v>
      </c>
      <c r="D465" s="9"/>
      <c r="E465" s="9"/>
      <c r="F465" s="9"/>
      <c r="G465" s="9"/>
      <c r="H465" s="9"/>
      <c r="I465" s="9"/>
      <c r="J465" s="9"/>
      <c r="K465" s="9"/>
      <c r="L465" s="9"/>
      <c r="M465" s="9"/>
      <c r="N465" s="9"/>
      <c r="O465" s="9"/>
      <c r="P465" s="9"/>
      <c r="Q465" s="9"/>
      <c r="R465" s="9"/>
      <c r="S465" s="9"/>
      <c r="T465" s="9"/>
      <c r="U465" s="9"/>
      <c r="V465" s="9"/>
      <c r="W465" s="9"/>
      <c r="Y465" s="2" t="str">
        <f t="shared" si="239"/>
        <v>Ask a park ranger, lifeguard, or ski patrol member. Invite them to talk to your group about how to recognize the warning signs of heat-or cold-related injuries, how you can care for minor cases, and how to know when you need to get help.</v>
      </c>
    </row>
    <row r="466" spans="2:25" x14ac:dyDescent="0.2">
      <c r="B466" s="127"/>
      <c r="C466" s="218" t="s">
        <v>385</v>
      </c>
      <c r="D466" s="9"/>
      <c r="E466" s="9"/>
      <c r="F466" s="9"/>
      <c r="G466" s="9"/>
      <c r="H466" s="9"/>
      <c r="I466" s="9"/>
      <c r="J466" s="9"/>
      <c r="K466" s="9"/>
      <c r="L466" s="9"/>
      <c r="M466" s="9"/>
      <c r="N466" s="9"/>
      <c r="O466" s="9"/>
      <c r="P466" s="9"/>
      <c r="Q466" s="9"/>
      <c r="R466" s="9"/>
      <c r="S466" s="9"/>
      <c r="T466" s="9"/>
      <c r="U466" s="9"/>
      <c r="V466" s="9"/>
      <c r="W466" s="9"/>
      <c r="Y466" s="2" t="str">
        <f t="shared" si="239"/>
        <v>Talk to a doctor or nurse. Ask about how to recognize the warning signs of heat- and cold-related injuries, how you can care for minor cases, and how to know when you need to get help.</v>
      </c>
    </row>
    <row r="467" spans="2:25" ht="1.5" customHeight="1" thickBot="1" x14ac:dyDescent="0.25">
      <c r="D467" s="126" t="str">
        <f>IF(COUNTIF(D464:D466,"A")&gt;=1,"C",IF(COUNTIF(D464:D466,"A")&gt;0,"P"," "))</f>
        <v xml:space="preserve"> </v>
      </c>
      <c r="E467" s="126" t="str">
        <f t="shared" ref="E467:R467" si="244">IF(COUNTIF(E464:E466,"A")&gt;=1,"C",IF(COUNTIF(E464:E466,"A")&gt;0,"P"," "))</f>
        <v xml:space="preserve"> </v>
      </c>
      <c r="F467" s="126" t="str">
        <f t="shared" si="244"/>
        <v xml:space="preserve"> </v>
      </c>
      <c r="G467" s="126" t="str">
        <f t="shared" si="244"/>
        <v xml:space="preserve"> </v>
      </c>
      <c r="H467" s="126" t="str">
        <f t="shared" si="244"/>
        <v xml:space="preserve"> </v>
      </c>
      <c r="I467" s="126" t="str">
        <f t="shared" si="244"/>
        <v xml:space="preserve"> </v>
      </c>
      <c r="J467" s="126" t="str">
        <f t="shared" si="244"/>
        <v xml:space="preserve"> </v>
      </c>
      <c r="K467" s="126" t="str">
        <f t="shared" si="244"/>
        <v xml:space="preserve"> </v>
      </c>
      <c r="L467" s="126" t="str">
        <f t="shared" si="244"/>
        <v xml:space="preserve"> </v>
      </c>
      <c r="M467" s="126" t="str">
        <f t="shared" si="244"/>
        <v xml:space="preserve"> </v>
      </c>
      <c r="N467" s="126" t="str">
        <f t="shared" si="244"/>
        <v xml:space="preserve"> </v>
      </c>
      <c r="O467" s="126" t="str">
        <f t="shared" si="244"/>
        <v xml:space="preserve"> </v>
      </c>
      <c r="P467" s="126" t="str">
        <f t="shared" si="244"/>
        <v xml:space="preserve"> </v>
      </c>
      <c r="Q467" s="126" t="str">
        <f t="shared" si="244"/>
        <v xml:space="preserve"> </v>
      </c>
      <c r="R467" s="126" t="str">
        <f t="shared" si="244"/>
        <v xml:space="preserve"> </v>
      </c>
      <c r="S467" s="126" t="str">
        <f t="shared" ref="S467:W467" si="245">IF(COUNTIF(S464:S466,"A")&gt;=1,"C",IF(COUNTIF(S464:S466,"A")&gt;0,"P"," "))</f>
        <v xml:space="preserve"> </v>
      </c>
      <c r="T467" s="126" t="str">
        <f t="shared" si="245"/>
        <v xml:space="preserve"> </v>
      </c>
      <c r="U467" s="126" t="str">
        <f t="shared" si="245"/>
        <v xml:space="preserve"> </v>
      </c>
      <c r="V467" s="126" t="str">
        <f t="shared" si="245"/>
        <v xml:space="preserve"> </v>
      </c>
      <c r="W467" s="126" t="str">
        <f t="shared" si="245"/>
        <v xml:space="preserve"> </v>
      </c>
      <c r="Y467" s="2" t="str">
        <f t="shared" si="239"/>
        <v/>
      </c>
    </row>
    <row r="468" spans="2:25" ht="13.5" thickBot="1" x14ac:dyDescent="0.25">
      <c r="C468" s="73" t="s">
        <v>30</v>
      </c>
      <c r="D468" s="94" t="str">
        <f>IF(COUNTIF(D451:D467,"C")&gt;4,"C",IF(COUNTIF(D451:D467,"C")&gt;0,"P"," "))</f>
        <v xml:space="preserve"> </v>
      </c>
      <c r="E468" s="94" t="str">
        <f t="shared" ref="E468:R468" si="246">IF(COUNTIF(E451:E467,"C")&gt;4,"C",IF(COUNTIF(E451:E467,"C")&gt;0,"P"," "))</f>
        <v xml:space="preserve"> </v>
      </c>
      <c r="F468" s="94" t="str">
        <f t="shared" si="246"/>
        <v xml:space="preserve"> </v>
      </c>
      <c r="G468" s="94" t="str">
        <f t="shared" si="246"/>
        <v xml:space="preserve"> </v>
      </c>
      <c r="H468" s="94" t="str">
        <f t="shared" si="246"/>
        <v xml:space="preserve"> </v>
      </c>
      <c r="I468" s="94" t="str">
        <f t="shared" si="246"/>
        <v xml:space="preserve"> </v>
      </c>
      <c r="J468" s="94" t="str">
        <f t="shared" si="246"/>
        <v xml:space="preserve"> </v>
      </c>
      <c r="K468" s="94" t="str">
        <f t="shared" si="246"/>
        <v xml:space="preserve"> </v>
      </c>
      <c r="L468" s="94" t="str">
        <f t="shared" si="246"/>
        <v xml:space="preserve"> </v>
      </c>
      <c r="M468" s="94" t="str">
        <f t="shared" si="246"/>
        <v xml:space="preserve"> </v>
      </c>
      <c r="N468" s="94" t="str">
        <f t="shared" si="246"/>
        <v xml:space="preserve"> </v>
      </c>
      <c r="O468" s="94" t="str">
        <f t="shared" si="246"/>
        <v xml:space="preserve"> </v>
      </c>
      <c r="P468" s="94" t="str">
        <f t="shared" si="246"/>
        <v xml:space="preserve"> </v>
      </c>
      <c r="Q468" s="94" t="str">
        <f t="shared" si="246"/>
        <v xml:space="preserve"> </v>
      </c>
      <c r="R468" s="94" t="str">
        <f t="shared" si="246"/>
        <v xml:space="preserve"> </v>
      </c>
      <c r="S468" s="94" t="str">
        <f t="shared" ref="S468:W468" si="247">IF(COUNTIF(S451:S467,"C")&gt;4,"C",IF(COUNTIF(S451:S467,"C")&gt;0,"P"," "))</f>
        <v xml:space="preserve"> </v>
      </c>
      <c r="T468" s="94" t="str">
        <f t="shared" si="247"/>
        <v xml:space="preserve"> </v>
      </c>
      <c r="U468" s="94" t="str">
        <f t="shared" si="247"/>
        <v xml:space="preserve"> </v>
      </c>
      <c r="V468" s="94" t="str">
        <f t="shared" si="247"/>
        <v xml:space="preserve"> </v>
      </c>
      <c r="W468" s="94" t="str">
        <f t="shared" si="247"/>
        <v xml:space="preserve"> </v>
      </c>
      <c r="Y468" s="2" t="str">
        <f t="shared" si="239"/>
        <v/>
      </c>
    </row>
    <row r="469" spans="2:25" ht="15" x14ac:dyDescent="0.25">
      <c r="B469" s="124" t="s">
        <v>270</v>
      </c>
      <c r="Y469" s="2" t="str">
        <f t="shared" si="239"/>
        <v/>
      </c>
    </row>
    <row r="470" spans="2:25" x14ac:dyDescent="0.2">
      <c r="B470" s="2">
        <v>1</v>
      </c>
      <c r="C470" s="389" t="s">
        <v>386</v>
      </c>
      <c r="Y470" s="2" t="str">
        <f t="shared" si="239"/>
        <v>Singing brings us all together and helps us feel connected, strong, and proud. Girl Scouts sing in special places or to mark special times-or sometimes just for the fun of it! As a Cadette, it's your turn to teach singing-and lead others in song.</v>
      </c>
    </row>
    <row r="471" spans="2:25" x14ac:dyDescent="0.2">
      <c r="B471" s="125"/>
      <c r="C471" s="218" t="s">
        <v>387</v>
      </c>
      <c r="D471" s="9"/>
      <c r="E471" s="9"/>
      <c r="F471" s="9"/>
      <c r="G471" s="9"/>
      <c r="H471" s="9"/>
      <c r="I471" s="9"/>
      <c r="J471" s="9"/>
      <c r="K471" s="9"/>
      <c r="L471" s="9"/>
      <c r="M471" s="9"/>
      <c r="N471" s="9"/>
      <c r="O471" s="9"/>
      <c r="P471" s="9"/>
      <c r="Q471" s="9"/>
      <c r="R471" s="9"/>
      <c r="S471" s="9"/>
      <c r="T471" s="9"/>
      <c r="U471" s="9"/>
      <c r="V471" s="9"/>
      <c r="W471" s="9"/>
      <c r="Y471" s="2" t="str">
        <f t="shared" si="239"/>
        <v>Organize a songfest. With other Cadettes earning their Girl Scout Way badge, put together a songfest. Arrange a special gathering in which every girl brings a song new to the group and teaches the other girls to sing it.
FOR MORE FUN: Play (or learn to play!) the ukulele, harmonica, guitar, or another instrument to accompany a group as it sings.</v>
      </c>
    </row>
    <row r="472" spans="2:25" x14ac:dyDescent="0.2">
      <c r="B472" s="125"/>
      <c r="C472" s="218" t="s">
        <v>388</v>
      </c>
      <c r="D472" s="9"/>
      <c r="E472" s="9"/>
      <c r="F472" s="9"/>
      <c r="G472" s="9"/>
      <c r="H472" s="9"/>
      <c r="I472" s="9"/>
      <c r="J472" s="9"/>
      <c r="K472" s="9"/>
      <c r="L472" s="9"/>
      <c r="M472" s="9"/>
      <c r="N472" s="9"/>
      <c r="O472" s="9"/>
      <c r="P472" s="9"/>
      <c r="Q472" s="9"/>
      <c r="R472" s="9"/>
      <c r="S472" s="9"/>
      <c r="T472" s="9"/>
      <c r="U472" s="9"/>
      <c r="V472" s="9"/>
      <c r="W472" s="9"/>
      <c r="Y472" s="2" t="str">
        <f t="shared" si="239"/>
        <v>Teach an international song. To earn the World Trefoil badge, girls in 1940 learned "several songs sung by Girl Guides in their own countries." Find at least one new song, learn to pronounce it, and teach it to others. Cadettes earning their Music Maker badge in 1963 got a great tip: "Ask someone who speaks the language well to teach you the correct pronunciation for three songs in another language."
FOR MORE FUN: Make it a round! What about "Are You Sleeping" in its original French?</v>
      </c>
    </row>
    <row r="473" spans="2:25" x14ac:dyDescent="0.2">
      <c r="B473" s="125"/>
      <c r="C473" s="218" t="s">
        <v>389</v>
      </c>
      <c r="D473" s="9"/>
      <c r="E473" s="9"/>
      <c r="F473" s="9"/>
      <c r="G473" s="9"/>
      <c r="H473" s="9"/>
      <c r="I473" s="9"/>
      <c r="J473" s="9"/>
      <c r="K473" s="9"/>
      <c r="L473" s="9"/>
      <c r="M473" s="9"/>
      <c r="N473" s="9"/>
      <c r="O473" s="9"/>
      <c r="P473" s="9"/>
      <c r="Q473" s="9"/>
      <c r="R473" s="9"/>
      <c r="S473" s="9"/>
      <c r="T473" s="9"/>
      <c r="U473" s="9"/>
      <c r="V473" s="9"/>
      <c r="W473" s="9"/>
      <c r="Y473" s="2" t="str">
        <f t="shared" si="239"/>
        <v>Help Brownies complete their Girl Scout Way badge. In step 1 of the Brownie Girl Scout Way badge, girls learn to have a great time singing songs everywhere they go. Practice your leadership skills by teaching them some songs you know!
FOR MORE FUN: Help Brownies make simple instruments to play as they sing.</v>
      </c>
    </row>
    <row r="474" spans="2:25" x14ac:dyDescent="0.2">
      <c r="B474" s="2">
        <v>2</v>
      </c>
      <c r="C474" s="373" t="s">
        <v>390</v>
      </c>
      <c r="D474" s="126" t="str">
        <f>IF(COUNTIF(D471:D473,"A")&gt;=1,"C",IF(COUNTIF(D471:D473,"A")&gt;0,"P"," "))</f>
        <v xml:space="preserve"> </v>
      </c>
      <c r="E474" s="126" t="str">
        <f t="shared" ref="E474:R474" si="248">IF(COUNTIF(E471:E473,"A")&gt;=1,"C",IF(COUNTIF(E471:E473,"A")&gt;0,"P"," "))</f>
        <v xml:space="preserve"> </v>
      </c>
      <c r="F474" s="126" t="str">
        <f t="shared" si="248"/>
        <v xml:space="preserve"> </v>
      </c>
      <c r="G474" s="126" t="str">
        <f t="shared" si="248"/>
        <v xml:space="preserve"> </v>
      </c>
      <c r="H474" s="126" t="str">
        <f t="shared" si="248"/>
        <v xml:space="preserve"> </v>
      </c>
      <c r="I474" s="126" t="str">
        <f t="shared" si="248"/>
        <v xml:space="preserve"> </v>
      </c>
      <c r="J474" s="126" t="str">
        <f t="shared" si="248"/>
        <v xml:space="preserve"> </v>
      </c>
      <c r="K474" s="126" t="str">
        <f t="shared" si="248"/>
        <v xml:space="preserve"> </v>
      </c>
      <c r="L474" s="126" t="str">
        <f t="shared" si="248"/>
        <v xml:space="preserve"> </v>
      </c>
      <c r="M474" s="126" t="str">
        <f t="shared" si="248"/>
        <v xml:space="preserve"> </v>
      </c>
      <c r="N474" s="126" t="str">
        <f t="shared" si="248"/>
        <v xml:space="preserve"> </v>
      </c>
      <c r="O474" s="126" t="str">
        <f t="shared" si="248"/>
        <v xml:space="preserve"> </v>
      </c>
      <c r="P474" s="126" t="str">
        <f t="shared" si="248"/>
        <v xml:space="preserve"> </v>
      </c>
      <c r="Q474" s="126" t="str">
        <f t="shared" si="248"/>
        <v xml:space="preserve"> </v>
      </c>
      <c r="R474" s="126" t="str">
        <f t="shared" si="248"/>
        <v xml:space="preserve"> </v>
      </c>
      <c r="S474" s="126" t="str">
        <f t="shared" ref="S474:W474" si="249">IF(COUNTIF(S471:S473,"A")&gt;=1,"C",IF(COUNTIF(S471:S473,"A")&gt;0,"P"," "))</f>
        <v xml:space="preserve"> </v>
      </c>
      <c r="T474" s="126" t="str">
        <f t="shared" si="249"/>
        <v xml:space="preserve"> </v>
      </c>
      <c r="U474" s="126" t="str">
        <f t="shared" si="249"/>
        <v xml:space="preserve"> </v>
      </c>
      <c r="V474" s="126" t="str">
        <f t="shared" si="249"/>
        <v xml:space="preserve"> </v>
      </c>
      <c r="W474" s="126" t="str">
        <f t="shared" si="249"/>
        <v xml:space="preserve"> </v>
      </c>
      <c r="Y474" s="2" t="str">
        <f t="shared" si="239"/>
        <v>Girl Scout celebrations honor women and girls who change the world. As a Cadette, celebrate Girl Scout Week. On March 12, 1912, the first 18 girls gathered for the first Girl Scout meeting in the United States. Every year, the week of March 12 is Girl Scout Week. This Girl Scout Week, celebrate the courage it took for our founder to start the Movement-and the courage, confidence, and character you show every day as a Girl Scout.</v>
      </c>
    </row>
    <row r="475" spans="2:25" x14ac:dyDescent="0.2">
      <c r="B475" s="127"/>
      <c r="C475" s="218" t="s">
        <v>393</v>
      </c>
      <c r="D475" s="9"/>
      <c r="E475" s="9"/>
      <c r="F475" s="9"/>
      <c r="G475" s="9"/>
      <c r="H475" s="9"/>
      <c r="I475" s="9"/>
      <c r="J475" s="9"/>
      <c r="K475" s="9"/>
      <c r="L475" s="9"/>
      <c r="M475" s="9"/>
      <c r="N475" s="9"/>
      <c r="O475" s="9"/>
      <c r="P475" s="9"/>
      <c r="Q475" s="9"/>
      <c r="R475" s="9"/>
      <c r="S475" s="9"/>
      <c r="T475" s="9"/>
      <c r="U475" s="9"/>
      <c r="V475" s="9"/>
      <c r="W475" s="9"/>
      <c r="Y475" s="2" t="str">
        <f t="shared" si="239"/>
        <v>Focus on "be courageous and strong" from the Girl Scout Law. What is a courageous action you need to take this week to make the world around you a better place? Perhaps you need to find the confidence to resolve a conflict among girls in your class, inspire your peers to be kinder to one another, or look for sisterhood support to stand up to a bully. Do it! Talk with your Girl Scout friends about what you did and what you learned about character.</v>
      </c>
    </row>
    <row r="476" spans="2:25" x14ac:dyDescent="0.2">
      <c r="B476" s="127"/>
      <c r="C476" s="218" t="s">
        <v>392</v>
      </c>
      <c r="D476" s="9"/>
      <c r="E476" s="9"/>
      <c r="F476" s="9"/>
      <c r="G476" s="9"/>
      <c r="H476" s="9"/>
      <c r="I476" s="9"/>
      <c r="J476" s="9"/>
      <c r="K476" s="9"/>
      <c r="L476" s="9"/>
      <c r="M476" s="9"/>
      <c r="N476" s="9"/>
      <c r="O476" s="9"/>
      <c r="P476" s="9"/>
      <c r="Q476" s="9"/>
      <c r="R476" s="9"/>
      <c r="S476" s="9"/>
      <c r="T476" s="9"/>
      <c r="U476" s="9"/>
      <c r="V476" s="9"/>
      <c r="W476" s="9"/>
      <c r="Y476" s="2" t="str">
        <f t="shared" si="239"/>
        <v>Be confident and courageous: Speak up about issues affecting girls around the world. Research a difficult issue girls face somewhere in the world, like lacking schools, health care, or adequate food. (The Take Action section of the WAGGGS website is a great resource.) Tell their story at a Girl Scout Week event at school or to another audience. Building awareness in a step toward action and improvement.</v>
      </c>
    </row>
    <row r="477" spans="2:25" x14ac:dyDescent="0.2">
      <c r="B477" s="127"/>
      <c r="C477" s="218" t="s">
        <v>391</v>
      </c>
      <c r="D477" s="9"/>
      <c r="E477" s="9"/>
      <c r="F477" s="9"/>
      <c r="G477" s="9"/>
      <c r="H477" s="9"/>
      <c r="I477" s="9"/>
      <c r="J477" s="9"/>
      <c r="K477" s="9"/>
      <c r="L477" s="9"/>
      <c r="M477" s="9"/>
      <c r="N477" s="9"/>
      <c r="O477" s="9"/>
      <c r="P477" s="9"/>
      <c r="Q477" s="9"/>
      <c r="R477" s="9"/>
      <c r="S477" s="9"/>
      <c r="T477" s="9"/>
      <c r="U477" s="9"/>
      <c r="V477" s="9"/>
      <c r="W477" s="9"/>
      <c r="Y477" s="2" t="str">
        <f t="shared" si="239"/>
        <v>Create a project honoring the courage, confidence, and character of the Girl Scouts. In 1912, Juliette Gordon Low stood up for her ideal-creating strong female leaders by getting girls out of the parlor and into the world. Over the last century, how much good ahs the Movement she founded done in the world? Dive into history and find your favorite ways Girl Scouting has made the world a better place. Tell that story during Girl Scout Week as a creative writing, art, or drama project-and add a special thanks to Juliette</v>
      </c>
    </row>
    <row r="478" spans="2:25" x14ac:dyDescent="0.2">
      <c r="B478" s="2">
        <v>3</v>
      </c>
      <c r="C478" s="373" t="s">
        <v>394</v>
      </c>
      <c r="D478" s="126" t="str">
        <f>IF(COUNTIF(D475:D477,"A")&gt;=1,"C",IF(COUNTIF(D475:D477,"A")&gt;0,"P"," "))</f>
        <v xml:space="preserve"> </v>
      </c>
      <c r="E478" s="126" t="str">
        <f t="shared" ref="E478:R478" si="250">IF(COUNTIF(E475:E477,"A")&gt;=1,"C",IF(COUNTIF(E475:E477,"A")&gt;0,"P"," "))</f>
        <v xml:space="preserve"> </v>
      </c>
      <c r="F478" s="126" t="str">
        <f t="shared" si="250"/>
        <v xml:space="preserve"> </v>
      </c>
      <c r="G478" s="126" t="str">
        <f t="shared" si="250"/>
        <v xml:space="preserve"> </v>
      </c>
      <c r="H478" s="126" t="str">
        <f t="shared" si="250"/>
        <v xml:space="preserve"> </v>
      </c>
      <c r="I478" s="126" t="str">
        <f t="shared" si="250"/>
        <v xml:space="preserve"> </v>
      </c>
      <c r="J478" s="126" t="str">
        <f t="shared" si="250"/>
        <v xml:space="preserve"> </v>
      </c>
      <c r="K478" s="126" t="str">
        <f t="shared" si="250"/>
        <v xml:space="preserve"> </v>
      </c>
      <c r="L478" s="126" t="str">
        <f t="shared" si="250"/>
        <v xml:space="preserve"> </v>
      </c>
      <c r="M478" s="126" t="str">
        <f t="shared" si="250"/>
        <v xml:space="preserve"> </v>
      </c>
      <c r="N478" s="126" t="str">
        <f t="shared" si="250"/>
        <v xml:space="preserve"> </v>
      </c>
      <c r="O478" s="126" t="str">
        <f t="shared" si="250"/>
        <v xml:space="preserve"> </v>
      </c>
      <c r="P478" s="126" t="str">
        <f t="shared" si="250"/>
        <v xml:space="preserve"> </v>
      </c>
      <c r="Q478" s="126" t="str">
        <f t="shared" si="250"/>
        <v xml:space="preserve"> </v>
      </c>
      <c r="R478" s="126" t="str">
        <f t="shared" si="250"/>
        <v xml:space="preserve"> </v>
      </c>
      <c r="S478" s="126" t="str">
        <f t="shared" ref="S478:W478" si="251">IF(COUNTIF(S475:S477,"A")&gt;=1,"C",IF(COUNTIF(S475:S477,"A")&gt;0,"P"," "))</f>
        <v xml:space="preserve"> </v>
      </c>
      <c r="T478" s="126" t="str">
        <f t="shared" si="251"/>
        <v xml:space="preserve"> </v>
      </c>
      <c r="U478" s="126" t="str">
        <f t="shared" si="251"/>
        <v xml:space="preserve"> </v>
      </c>
      <c r="V478" s="126" t="str">
        <f t="shared" si="251"/>
        <v xml:space="preserve"> </v>
      </c>
      <c r="W478" s="126" t="str">
        <f t="shared" si="251"/>
        <v xml:space="preserve"> </v>
      </c>
      <c r="Y478" s="2" t="str">
        <f t="shared" si="239"/>
        <v>"Sisterhood" doesn't just mean sisters in your family. All the girls and women who are Girl Scouts try to live by the Girl Scout Law. That's what makes us a Girl Scout sisterhood. Our Law unites us! In your Cadette badge, use the Law's 10 important lines to get closer to your sisters in the Girl Scout community.</v>
      </c>
    </row>
    <row r="479" spans="2:25" x14ac:dyDescent="0.2">
      <c r="B479" s="127"/>
      <c r="C479" s="218" t="s">
        <v>395</v>
      </c>
      <c r="D479" s="9"/>
      <c r="E479" s="9"/>
      <c r="F479" s="9"/>
      <c r="G479" s="9"/>
      <c r="H479" s="9"/>
      <c r="I479" s="9"/>
      <c r="J479" s="9"/>
      <c r="K479" s="9"/>
      <c r="L479" s="9"/>
      <c r="M479" s="9"/>
      <c r="N479" s="9"/>
      <c r="O479" s="9"/>
      <c r="P479" s="9"/>
      <c r="Q479" s="9"/>
      <c r="R479" s="9"/>
      <c r="S479" s="9"/>
      <c r="T479" s="9"/>
      <c r="U479" s="9"/>
      <c r="V479" s="9"/>
      <c r="W479" s="9"/>
      <c r="Y479" s="2" t="str">
        <f t="shared" si="239"/>
        <v>Throw a community sisterhood celebration. Host a party or event to celebrate an important woman in your community. Perhaps the first woman elected to office in your state or town, a great female business owner, or a particularly strong teacher or Girl Scout volunteer. At your celebration, share the ways this woman practices the Girl Scout Law through her accomplishments. Invite girls and women in your area, and plan get-to-know-you games that get everyone sharing common experiences and making friends-strengthening their sisterhood!</v>
      </c>
    </row>
    <row r="480" spans="2:25" x14ac:dyDescent="0.2">
      <c r="B480" s="127"/>
      <c r="C480" s="218" t="s">
        <v>396</v>
      </c>
      <c r="D480" s="9"/>
      <c r="E480" s="9"/>
      <c r="F480" s="9"/>
      <c r="G480" s="9"/>
      <c r="H480" s="9"/>
      <c r="I480" s="9"/>
      <c r="J480" s="9"/>
      <c r="K480" s="9"/>
      <c r="L480" s="9"/>
      <c r="M480" s="9"/>
      <c r="N480" s="9"/>
      <c r="O480" s="9"/>
      <c r="P480" s="9"/>
      <c r="Q480" s="9"/>
      <c r="R480" s="9"/>
      <c r="S480" s="9"/>
      <c r="T480" s="9"/>
      <c r="U480" s="9"/>
      <c r="V480" s="9"/>
      <c r="W480" s="9"/>
      <c r="Y480" s="2" t="str">
        <f t="shared" si="239"/>
        <v>Spotlight a hidden heroine. Find a Girl Scout volunteer in your community who exemplifies the Girl Scout Law and deserves recognition and praise. Talk to girls whose lives she's touched, and collect their stories about her. Find a way to celebrate and honor her work and achievements-perhaps a digital slide show, a short movie or skit, or an article for the Girl Scout community.</v>
      </c>
    </row>
    <row r="481" spans="2:25" x14ac:dyDescent="0.2">
      <c r="B481" s="127"/>
      <c r="C481" s="218" t="s">
        <v>397</v>
      </c>
      <c r="D481" s="9"/>
      <c r="E481" s="9"/>
      <c r="F481" s="9"/>
      <c r="G481" s="9"/>
      <c r="H481" s="9"/>
      <c r="I481" s="9"/>
      <c r="J481" s="9"/>
      <c r="K481" s="9"/>
      <c r="L481" s="9"/>
      <c r="M481" s="9"/>
      <c r="N481" s="9"/>
      <c r="O481" s="9"/>
      <c r="P481" s="9"/>
      <c r="Q481" s="9"/>
      <c r="R481" s="9"/>
      <c r="S481" s="9"/>
      <c r="T481" s="9"/>
      <c r="U481" s="9"/>
      <c r="V481" s="9"/>
      <c r="W481" s="9"/>
      <c r="Y481" s="2" t="str">
        <f t="shared" si="239"/>
        <v>Team up for sisterhood. Team up with your Cadette sisters to benefit girls and women-and put the Girl Scout Law into action. You could hold a forum on breast cancer awareness, assist at a women's shelter or a women's conference, or plan a way to commemorate women's history month at your school. As you plan the event, consider the lines of the Law and how you'll incorporate them into the project. For example, you'd use respect for authority and responsibility for what you say and do to coordinate a women's history month assembly with your school administration. It would take courage and a wise use of resources to give that presentation-and you'd all be supporting your Girl Scout sisters to make it happen.</v>
      </c>
    </row>
    <row r="482" spans="2:25" x14ac:dyDescent="0.2">
      <c r="B482" s="2">
        <v>4</v>
      </c>
      <c r="C482" s="373" t="s">
        <v>99</v>
      </c>
      <c r="D482" s="126" t="str">
        <f>IF(COUNTIF(D479:D481,"A")&gt;=1,"C",IF(COUNTIF(D479:D481,"A")&gt;0,"P"," "))</f>
        <v xml:space="preserve"> </v>
      </c>
      <c r="E482" s="126" t="str">
        <f t="shared" ref="E482:R482" si="252">IF(COUNTIF(E479:E481,"A")&gt;=1,"C",IF(COUNTIF(E479:E481,"A")&gt;0,"P"," "))</f>
        <v xml:space="preserve"> </v>
      </c>
      <c r="F482" s="126" t="str">
        <f t="shared" si="252"/>
        <v xml:space="preserve"> </v>
      </c>
      <c r="G482" s="126" t="str">
        <f t="shared" si="252"/>
        <v xml:space="preserve"> </v>
      </c>
      <c r="H482" s="126" t="str">
        <f t="shared" si="252"/>
        <v xml:space="preserve"> </v>
      </c>
      <c r="I482" s="126" t="str">
        <f t="shared" si="252"/>
        <v xml:space="preserve"> </v>
      </c>
      <c r="J482" s="126" t="str">
        <f t="shared" si="252"/>
        <v xml:space="preserve"> </v>
      </c>
      <c r="K482" s="126" t="str">
        <f t="shared" si="252"/>
        <v xml:space="preserve"> </v>
      </c>
      <c r="L482" s="126" t="str">
        <f t="shared" si="252"/>
        <v xml:space="preserve"> </v>
      </c>
      <c r="M482" s="126" t="str">
        <f t="shared" si="252"/>
        <v xml:space="preserve"> </v>
      </c>
      <c r="N482" s="126" t="str">
        <f t="shared" si="252"/>
        <v xml:space="preserve"> </v>
      </c>
      <c r="O482" s="126" t="str">
        <f t="shared" si="252"/>
        <v xml:space="preserve"> </v>
      </c>
      <c r="P482" s="126" t="str">
        <f t="shared" si="252"/>
        <v xml:space="preserve"> </v>
      </c>
      <c r="Q482" s="126" t="str">
        <f t="shared" si="252"/>
        <v xml:space="preserve"> </v>
      </c>
      <c r="R482" s="126" t="str">
        <f t="shared" si="252"/>
        <v xml:space="preserve"> </v>
      </c>
      <c r="S482" s="126" t="str">
        <f t="shared" ref="S482:W482" si="253">IF(COUNTIF(S479:S481,"A")&gt;=1,"C",IF(COUNTIF(S479:S481,"A")&gt;0,"P"," "))</f>
        <v xml:space="preserve"> </v>
      </c>
      <c r="T482" s="126" t="str">
        <f t="shared" si="253"/>
        <v xml:space="preserve"> </v>
      </c>
      <c r="U482" s="126" t="str">
        <f t="shared" si="253"/>
        <v xml:space="preserve"> </v>
      </c>
      <c r="V482" s="126" t="str">
        <f t="shared" si="253"/>
        <v xml:space="preserve"> </v>
      </c>
      <c r="W482" s="126" t="str">
        <f t="shared" si="253"/>
        <v xml:space="preserve"> </v>
      </c>
      <c r="Y482" s="2" t="str">
        <f t="shared" si="239"/>
        <v>Leave a place better than you found it. It's the Girl Scout way to care about the world around us-whether it's a room, a campground, or the world. Practice by doing something good for a camp or other outdoor area, and, in true Girl Scout tradition, enjoy the great outdoors while you're at it.</v>
      </c>
    </row>
    <row r="483" spans="2:25" x14ac:dyDescent="0.2">
      <c r="B483" s="127"/>
      <c r="C483" s="218" t="s">
        <v>398</v>
      </c>
      <c r="D483" s="9"/>
      <c r="E483" s="9"/>
      <c r="F483" s="9"/>
      <c r="G483" s="9"/>
      <c r="H483" s="9"/>
      <c r="I483" s="9"/>
      <c r="J483" s="9"/>
      <c r="K483" s="9"/>
      <c r="L483" s="9"/>
      <c r="M483" s="9"/>
      <c r="N483" s="9"/>
      <c r="O483" s="9"/>
      <c r="P483" s="9"/>
      <c r="Q483" s="9"/>
      <c r="R483" s="9"/>
      <c r="S483" s="9"/>
      <c r="T483" s="9"/>
      <c r="U483" s="9"/>
      <c r="V483" s="9"/>
      <c r="W483" s="9"/>
      <c r="Y483" s="2" t="str">
        <f t="shared" si="239"/>
        <v>Clean up a hiking trail-or clear a new one! Before you head out, talk with the camp ranger or another staffer about what work needs to be done. You might take before and after pictures to post on a Girl Scout website or in a newsletter.</v>
      </c>
    </row>
    <row r="484" spans="2:25" x14ac:dyDescent="0.2">
      <c r="B484" s="127"/>
      <c r="C484" s="218" t="s">
        <v>399</v>
      </c>
      <c r="D484" s="9"/>
      <c r="E484" s="9"/>
      <c r="F484" s="9"/>
      <c r="G484" s="9"/>
      <c r="H484" s="9"/>
      <c r="I484" s="9"/>
      <c r="J484" s="9"/>
      <c r="K484" s="9"/>
      <c r="L484" s="9"/>
      <c r="M484" s="9"/>
      <c r="N484" s="9"/>
      <c r="O484" s="9"/>
      <c r="P484" s="9"/>
      <c r="Q484" s="9"/>
      <c r="R484" s="9"/>
      <c r="S484" s="9"/>
      <c r="T484" s="9"/>
      <c r="U484" s="9"/>
      <c r="V484" s="9"/>
      <c r="W484" s="9"/>
      <c r="Y484" s="2" t="str">
        <f t="shared" si="239"/>
        <v>Help clear an invasive species from the camp. Is there a problem plant like mistletoe, purple loosestrife, barbed goat grass, or kudzu? Help the camp ranger clear the species from an area they choose.
FOR MORE FUN: Make a poster or video to educate others about what you did and what they can do.</v>
      </c>
    </row>
    <row r="485" spans="2:25" x14ac:dyDescent="0.2">
      <c r="B485" s="127"/>
      <c r="C485" s="218" t="s">
        <v>400</v>
      </c>
      <c r="D485" s="9"/>
      <c r="E485" s="9"/>
      <c r="F485" s="9"/>
      <c r="G485" s="9"/>
      <c r="H485" s="9"/>
      <c r="I485" s="9"/>
      <c r="J485" s="9"/>
      <c r="K485" s="9"/>
      <c r="L485" s="9"/>
      <c r="M485" s="9"/>
      <c r="N485" s="9"/>
      <c r="O485" s="9"/>
      <c r="P485" s="9"/>
      <c r="Q485" s="9"/>
      <c r="R485" s="9"/>
      <c r="S485" s="9"/>
      <c r="T485" s="9"/>
      <c r="U485" s="9"/>
      <c r="V485" s="9"/>
      <c r="W485" s="9"/>
      <c r="Y485" s="2" t="str">
        <f t="shared" si="239"/>
        <v>Help with three general-maintenance tasks. Talk to the camp ranger about tasks that need tending to. Perhaps cabins need repairs or new paint jobs, or the dining hall could use its windows washed. Break out the elbow grease and get it done.</v>
      </c>
    </row>
    <row r="486" spans="2:25" x14ac:dyDescent="0.2">
      <c r="B486" s="2">
        <v>5</v>
      </c>
      <c r="C486" s="373" t="s">
        <v>100</v>
      </c>
      <c r="D486" s="126" t="str">
        <f>IF(COUNTIF(D483:D485,"A")&gt;=1,"C",IF(COUNTIF(D483:D485,"A")&gt;0,"P"," "))</f>
        <v xml:space="preserve"> </v>
      </c>
      <c r="E486" s="126" t="str">
        <f t="shared" ref="E486:R486" si="254">IF(COUNTIF(E483:E485,"A")&gt;=1,"C",IF(COUNTIF(E483:E485,"A")&gt;0,"P"," "))</f>
        <v xml:space="preserve"> </v>
      </c>
      <c r="F486" s="126" t="str">
        <f t="shared" si="254"/>
        <v xml:space="preserve"> </v>
      </c>
      <c r="G486" s="126" t="str">
        <f t="shared" si="254"/>
        <v xml:space="preserve"> </v>
      </c>
      <c r="H486" s="126" t="str">
        <f t="shared" si="254"/>
        <v xml:space="preserve"> </v>
      </c>
      <c r="I486" s="126" t="str">
        <f t="shared" si="254"/>
        <v xml:space="preserve"> </v>
      </c>
      <c r="J486" s="126" t="str">
        <f t="shared" si="254"/>
        <v xml:space="preserve"> </v>
      </c>
      <c r="K486" s="126" t="str">
        <f t="shared" si="254"/>
        <v xml:space="preserve"> </v>
      </c>
      <c r="L486" s="126" t="str">
        <f t="shared" si="254"/>
        <v xml:space="preserve"> </v>
      </c>
      <c r="M486" s="126" t="str">
        <f t="shared" si="254"/>
        <v xml:space="preserve"> </v>
      </c>
      <c r="N486" s="126" t="str">
        <f t="shared" si="254"/>
        <v xml:space="preserve"> </v>
      </c>
      <c r="O486" s="126" t="str">
        <f t="shared" si="254"/>
        <v xml:space="preserve"> </v>
      </c>
      <c r="P486" s="126" t="str">
        <f t="shared" si="254"/>
        <v xml:space="preserve"> </v>
      </c>
      <c r="Q486" s="126" t="str">
        <f t="shared" si="254"/>
        <v xml:space="preserve"> </v>
      </c>
      <c r="R486" s="126" t="str">
        <f t="shared" si="254"/>
        <v xml:space="preserve"> </v>
      </c>
      <c r="S486" s="126" t="str">
        <f t="shared" ref="S486:W486" si="255">IF(COUNTIF(S483:S485,"A")&gt;=1,"C",IF(COUNTIF(S483:S485,"A")&gt;0,"P"," "))</f>
        <v xml:space="preserve"> </v>
      </c>
      <c r="T486" s="126" t="str">
        <f t="shared" si="255"/>
        <v xml:space="preserve"> </v>
      </c>
      <c r="U486" s="126" t="str">
        <f t="shared" si="255"/>
        <v xml:space="preserve"> </v>
      </c>
      <c r="V486" s="126" t="str">
        <f t="shared" si="255"/>
        <v xml:space="preserve"> </v>
      </c>
      <c r="W486" s="126" t="str">
        <f t="shared" si="255"/>
        <v xml:space="preserve"> </v>
      </c>
      <c r="Y486" s="2" t="str">
        <f t="shared" si="239"/>
        <v>Traditions bring people together. A tradition can be a special food, a ceremony, a song-anything that's passed along through the years. Find out about Girl Scout traditions so that you can carry them on-and maybe create your own!</v>
      </c>
    </row>
    <row r="487" spans="2:25" x14ac:dyDescent="0.2">
      <c r="B487" s="127"/>
      <c r="C487" s="218" t="s">
        <v>401</v>
      </c>
      <c r="D487" s="9"/>
      <c r="E487" s="9"/>
      <c r="F487" s="9"/>
      <c r="G487" s="9"/>
      <c r="H487" s="9"/>
      <c r="I487" s="9"/>
      <c r="J487" s="9"/>
      <c r="K487" s="9"/>
      <c r="L487" s="9"/>
      <c r="M487" s="9"/>
      <c r="N487" s="9"/>
      <c r="O487" s="9"/>
      <c r="P487" s="9"/>
      <c r="Q487" s="9"/>
      <c r="R487" s="9"/>
      <c r="S487" s="9"/>
      <c r="T487" s="9"/>
      <c r="U487" s="9"/>
      <c r="V487" s="9"/>
      <c r="W487" s="9"/>
      <c r="Y487" s="2" t="str">
        <f t="shared" si="239"/>
        <v>Make a tradition "to do" list. Start a "to do" list of all the places you'd like to visit and the adventures you'd like to have as a Girl Scout. Then find five Girl Scouts who have done something on your list, and talk to them about their experiences and what they did to get ready for them. Think about how you can earn the money to go on your trip and all the other things you'll need to do to get ready for your Girl Scout adventures.</v>
      </c>
    </row>
    <row r="488" spans="2:25" x14ac:dyDescent="0.2">
      <c r="B488" s="127"/>
      <c r="C488" s="218" t="s">
        <v>402</v>
      </c>
      <c r="D488" s="9"/>
      <c r="E488" s="9"/>
      <c r="F488" s="9"/>
      <c r="G488" s="9"/>
      <c r="H488" s="9"/>
      <c r="I488" s="9"/>
      <c r="J488" s="9"/>
      <c r="K488" s="9"/>
      <c r="L488" s="9"/>
      <c r="M488" s="9"/>
      <c r="N488" s="9"/>
      <c r="O488" s="9"/>
      <c r="P488" s="9"/>
      <c r="Q488" s="9"/>
      <c r="R488" s="9"/>
      <c r="S488" s="9"/>
      <c r="T488" s="9"/>
      <c r="U488" s="9"/>
      <c r="V488" s="9"/>
      <c r="W488" s="9"/>
      <c r="Y488" s="2" t="str">
        <f t="shared" si="239"/>
        <v>Go global. First, learn to say the Girl Guide or Girl Scout Promise and Law in a language other than English. Then find out about the Girl Guides or Girl Scouts in a country where that language is spoken, and see what they do there to help people. Finally, recite the Promise and Law to a family member or Cadette sister, and share what you've learned about the country you chose. You might even use this opportunity to create a Scouts' Own with an international-sisterhood theme.
FOR MORE FUN: As girls did for their Language badge in 1953, repeat the Girl Scout motto in five other languages.</v>
      </c>
    </row>
    <row r="489" spans="2:25" x14ac:dyDescent="0.2">
      <c r="B489" s="127"/>
      <c r="C489" s="218" t="s">
        <v>403</v>
      </c>
      <c r="D489" s="9"/>
      <c r="E489" s="9"/>
      <c r="F489" s="9"/>
      <c r="G489" s="9"/>
      <c r="H489" s="9"/>
      <c r="I489" s="9"/>
      <c r="J489" s="9"/>
      <c r="K489" s="9"/>
      <c r="L489" s="9"/>
      <c r="M489" s="9"/>
      <c r="N489" s="9"/>
      <c r="O489" s="9"/>
      <c r="P489" s="9"/>
      <c r="Q489" s="9"/>
      <c r="R489" s="9"/>
      <c r="S489" s="9"/>
      <c r="T489" s="9"/>
      <c r="U489" s="9"/>
      <c r="V489" s="9"/>
      <c r="W489" s="9"/>
      <c r="Y489" s="2" t="str">
        <f t="shared" si="239"/>
        <v>Learn the history of your Girl Scout council. Who were the women who have shaped Girl Scouting in your area? Could you speak with any of them about their favorite memories? You might also find out about places and programs in your council that have been important over the years. Are there early traditions and songs that are still part of your experience today? Share what you learn with your Girl Scout sisters.</v>
      </c>
    </row>
    <row r="490" spans="2:25" ht="1.5" customHeight="1" thickBot="1" x14ac:dyDescent="0.25">
      <c r="D490" s="126" t="str">
        <f>IF(COUNTIF(D487:D489,"A")&gt;=1,"C",IF(COUNTIF(D487:D489,"A")&gt;0,"P"," "))</f>
        <v xml:space="preserve"> </v>
      </c>
      <c r="E490" s="126" t="str">
        <f t="shared" ref="E490:R490" si="256">IF(COUNTIF(E487:E489,"A")&gt;=1,"C",IF(COUNTIF(E487:E489,"A")&gt;0,"P"," "))</f>
        <v xml:space="preserve"> </v>
      </c>
      <c r="F490" s="126" t="str">
        <f t="shared" si="256"/>
        <v xml:space="preserve"> </v>
      </c>
      <c r="G490" s="126" t="str">
        <f t="shared" si="256"/>
        <v xml:space="preserve"> </v>
      </c>
      <c r="H490" s="126" t="str">
        <f t="shared" si="256"/>
        <v xml:space="preserve"> </v>
      </c>
      <c r="I490" s="126" t="str">
        <f t="shared" si="256"/>
        <v xml:space="preserve"> </v>
      </c>
      <c r="J490" s="126" t="str">
        <f t="shared" si="256"/>
        <v xml:space="preserve"> </v>
      </c>
      <c r="K490" s="126" t="str">
        <f t="shared" si="256"/>
        <v xml:space="preserve"> </v>
      </c>
      <c r="L490" s="126" t="str">
        <f t="shared" si="256"/>
        <v xml:space="preserve"> </v>
      </c>
      <c r="M490" s="126" t="str">
        <f t="shared" si="256"/>
        <v xml:space="preserve"> </v>
      </c>
      <c r="N490" s="126" t="str">
        <f t="shared" si="256"/>
        <v xml:space="preserve"> </v>
      </c>
      <c r="O490" s="126" t="str">
        <f t="shared" si="256"/>
        <v xml:space="preserve"> </v>
      </c>
      <c r="P490" s="126" t="str">
        <f t="shared" si="256"/>
        <v xml:space="preserve"> </v>
      </c>
      <c r="Q490" s="126" t="str">
        <f t="shared" si="256"/>
        <v xml:space="preserve"> </v>
      </c>
      <c r="R490" s="126" t="str">
        <f t="shared" si="256"/>
        <v xml:space="preserve"> </v>
      </c>
      <c r="S490" s="126" t="str">
        <f t="shared" ref="S490:W490" si="257">IF(COUNTIF(S487:S489,"A")&gt;=1,"C",IF(COUNTIF(S487:S489,"A")&gt;0,"P"," "))</f>
        <v xml:space="preserve"> </v>
      </c>
      <c r="T490" s="126" t="str">
        <f t="shared" si="257"/>
        <v xml:space="preserve"> </v>
      </c>
      <c r="U490" s="126" t="str">
        <f t="shared" si="257"/>
        <v xml:space="preserve"> </v>
      </c>
      <c r="V490" s="126" t="str">
        <f t="shared" si="257"/>
        <v xml:space="preserve"> </v>
      </c>
      <c r="W490" s="126" t="str">
        <f t="shared" si="257"/>
        <v xml:space="preserve"> </v>
      </c>
      <c r="Y490" s="2" t="str">
        <f t="shared" si="239"/>
        <v/>
      </c>
    </row>
    <row r="491" spans="2:25" ht="13.5" thickBot="1" x14ac:dyDescent="0.25">
      <c r="C491" s="73" t="s">
        <v>30</v>
      </c>
      <c r="D491" s="94" t="str">
        <f>IF(COUNTIF(D474:D490,"C")&gt;4,"C",IF(COUNTIF(D474:D490,"C")&gt;0,"P"," "))</f>
        <v xml:space="preserve"> </v>
      </c>
      <c r="E491" s="94" t="str">
        <f t="shared" ref="E491:R491" si="258">IF(COUNTIF(E474:E490,"C")&gt;4,"C",IF(COUNTIF(E474:E490,"C")&gt;0,"P"," "))</f>
        <v xml:space="preserve"> </v>
      </c>
      <c r="F491" s="94" t="str">
        <f t="shared" si="258"/>
        <v xml:space="preserve"> </v>
      </c>
      <c r="G491" s="94" t="str">
        <f t="shared" si="258"/>
        <v xml:space="preserve"> </v>
      </c>
      <c r="H491" s="94" t="str">
        <f t="shared" si="258"/>
        <v xml:space="preserve"> </v>
      </c>
      <c r="I491" s="94" t="str">
        <f t="shared" si="258"/>
        <v xml:space="preserve"> </v>
      </c>
      <c r="J491" s="94" t="str">
        <f t="shared" si="258"/>
        <v xml:space="preserve"> </v>
      </c>
      <c r="K491" s="94" t="str">
        <f t="shared" si="258"/>
        <v xml:space="preserve"> </v>
      </c>
      <c r="L491" s="94" t="str">
        <f t="shared" si="258"/>
        <v xml:space="preserve"> </v>
      </c>
      <c r="M491" s="94" t="str">
        <f t="shared" si="258"/>
        <v xml:space="preserve"> </v>
      </c>
      <c r="N491" s="94" t="str">
        <f t="shared" si="258"/>
        <v xml:space="preserve"> </v>
      </c>
      <c r="O491" s="94" t="str">
        <f t="shared" si="258"/>
        <v xml:space="preserve"> </v>
      </c>
      <c r="P491" s="94" t="str">
        <f t="shared" si="258"/>
        <v xml:space="preserve"> </v>
      </c>
      <c r="Q491" s="94" t="str">
        <f t="shared" si="258"/>
        <v xml:space="preserve"> </v>
      </c>
      <c r="R491" s="94" t="str">
        <f t="shared" si="258"/>
        <v xml:space="preserve"> </v>
      </c>
      <c r="S491" s="94" t="str">
        <f t="shared" ref="S491:W491" si="259">IF(COUNTIF(S474:S490,"C")&gt;4,"C",IF(COUNTIF(S474:S490,"C")&gt;0,"P"," "))</f>
        <v xml:space="preserve"> </v>
      </c>
      <c r="T491" s="94" t="str">
        <f t="shared" si="259"/>
        <v xml:space="preserve"> </v>
      </c>
      <c r="U491" s="94" t="str">
        <f t="shared" si="259"/>
        <v xml:space="preserve"> </v>
      </c>
      <c r="V491" s="94" t="str">
        <f t="shared" si="259"/>
        <v xml:space="preserve"> </v>
      </c>
      <c r="W491" s="94" t="str">
        <f t="shared" si="259"/>
        <v xml:space="preserve"> </v>
      </c>
      <c r="Y491" s="2" t="str">
        <f t="shared" si="239"/>
        <v/>
      </c>
    </row>
    <row r="492" spans="2:25" ht="15" x14ac:dyDescent="0.25">
      <c r="B492" s="124" t="s">
        <v>271</v>
      </c>
      <c r="Y492" s="2" t="str">
        <f t="shared" si="239"/>
        <v/>
      </c>
    </row>
    <row r="493" spans="2:25" x14ac:dyDescent="0.2">
      <c r="B493" s="2">
        <v>1</v>
      </c>
      <c r="C493" s="389" t="s">
        <v>404</v>
      </c>
      <c r="Y493" s="2" t="str">
        <f t="shared" si="239"/>
        <v>What better way to get glad about trees than to spend some time with them? Head outside and enjoy the bounty, shade, and delicious fun of trees.</v>
      </c>
    </row>
    <row r="494" spans="2:25" x14ac:dyDescent="0.2">
      <c r="B494" s="125"/>
      <c r="C494" s="218" t="s">
        <v>405</v>
      </c>
      <c r="D494" s="9"/>
      <c r="E494" s="9"/>
      <c r="F494" s="9"/>
      <c r="G494" s="9"/>
      <c r="H494" s="9"/>
      <c r="I494" s="9"/>
      <c r="J494" s="9"/>
      <c r="K494" s="9"/>
      <c r="L494" s="9"/>
      <c r="M494" s="9"/>
      <c r="N494" s="9"/>
      <c r="O494" s="9"/>
      <c r="P494" s="9"/>
      <c r="Q494" s="9"/>
      <c r="R494" s="9"/>
      <c r="S494" s="9"/>
      <c r="T494" s="9"/>
      <c r="U494" s="9"/>
      <c r="V494" s="9"/>
      <c r="W494" s="9"/>
      <c r="Y494" s="2" t="str">
        <f t="shared" si="239"/>
        <v>Take a tree trip. Visit a sugarhouse to learn how maples are tapped for maple syrup, or pick apples, oranges, almonds, or other fruits at an orchard. You might even know trees in your neighborhood with something tasty to offer. Bring home a souvenir-your homemade syrup or a bushel of apples for pie</v>
      </c>
    </row>
    <row r="495" spans="2:25" x14ac:dyDescent="0.2">
      <c r="B495" s="125"/>
      <c r="C495" s="218" t="s">
        <v>406</v>
      </c>
      <c r="D495" s="9"/>
      <c r="E495" s="9"/>
      <c r="F495" s="9"/>
      <c r="G495" s="9"/>
      <c r="H495" s="9"/>
      <c r="I495" s="9"/>
      <c r="J495" s="9"/>
      <c r="K495" s="9"/>
      <c r="L495" s="9"/>
      <c r="M495" s="9"/>
      <c r="N495" s="9"/>
      <c r="O495" s="9"/>
      <c r="P495" s="9"/>
      <c r="Q495" s="9"/>
      <c r="R495" s="9"/>
      <c r="S495" s="9"/>
      <c r="T495" s="9"/>
      <c r="U495" s="9"/>
      <c r="V495" s="9"/>
      <c r="W495" s="9"/>
      <c r="Y495" s="2" t="str">
        <f t="shared" si="239"/>
        <v>Design a tree house. Check out the basics of architectural drawing and draft the plans for your dream tree house. Then present your plans to friends to see if they'd like living there-or show an architect to see if your design would work.
FOR MORE FUN: Have a contest for the most original tree house design.</v>
      </c>
    </row>
    <row r="496" spans="2:25" x14ac:dyDescent="0.2">
      <c r="B496" s="125"/>
      <c r="C496" s="218" t="s">
        <v>407</v>
      </c>
      <c r="D496" s="9"/>
      <c r="E496" s="9"/>
      <c r="F496" s="9"/>
      <c r="G496" s="9"/>
      <c r="H496" s="9"/>
      <c r="I496" s="9"/>
      <c r="J496" s="9"/>
      <c r="K496" s="9"/>
      <c r="L496" s="9"/>
      <c r="M496" s="9"/>
      <c r="N496" s="9"/>
      <c r="O496" s="9"/>
      <c r="P496" s="9"/>
      <c r="Q496" s="9"/>
      <c r="R496" s="9"/>
      <c r="S496" s="9"/>
      <c r="T496" s="9"/>
      <c r="U496" s="9"/>
      <c r="V496" s="9"/>
      <c r="W496" s="9"/>
      <c r="Y496" s="2" t="str">
        <f t="shared" si="239"/>
        <v>Cook a tree dish. How about baking a lemon meringue pie, pressing almonds for milk, using several kinds of olives on pasta, mixing cherry preserves, or creating your own guacamole recipe? Share your dish (at a shady picnic?) and point out which ingredients came from trees!
FOR MORE FUN: Name five trees in this country that produce edible nuts.</v>
      </c>
    </row>
    <row r="497" spans="2:25" x14ac:dyDescent="0.2">
      <c r="B497" s="2">
        <v>2</v>
      </c>
      <c r="C497" s="373" t="s">
        <v>408</v>
      </c>
      <c r="D497" s="126" t="str">
        <f>IF(COUNTIF(D494:D496,"A")&gt;=1,"C",IF(COUNTIF(D494:D496,"A")&gt;0,"P"," "))</f>
        <v xml:space="preserve"> </v>
      </c>
      <c r="E497" s="126" t="str">
        <f t="shared" ref="E497:R497" si="260">IF(COUNTIF(E494:E496,"A")&gt;=1,"C",IF(COUNTIF(E494:E496,"A")&gt;0,"P"," "))</f>
        <v xml:space="preserve"> </v>
      </c>
      <c r="F497" s="126" t="str">
        <f t="shared" si="260"/>
        <v xml:space="preserve"> </v>
      </c>
      <c r="G497" s="126" t="str">
        <f t="shared" si="260"/>
        <v xml:space="preserve"> </v>
      </c>
      <c r="H497" s="126" t="str">
        <f t="shared" si="260"/>
        <v xml:space="preserve"> </v>
      </c>
      <c r="I497" s="126" t="str">
        <f t="shared" si="260"/>
        <v xml:space="preserve"> </v>
      </c>
      <c r="J497" s="126" t="str">
        <f t="shared" si="260"/>
        <v xml:space="preserve"> </v>
      </c>
      <c r="K497" s="126" t="str">
        <f t="shared" si="260"/>
        <v xml:space="preserve"> </v>
      </c>
      <c r="L497" s="126" t="str">
        <f t="shared" si="260"/>
        <v xml:space="preserve"> </v>
      </c>
      <c r="M497" s="126" t="str">
        <f t="shared" si="260"/>
        <v xml:space="preserve"> </v>
      </c>
      <c r="N497" s="126" t="str">
        <f t="shared" si="260"/>
        <v xml:space="preserve"> </v>
      </c>
      <c r="O497" s="126" t="str">
        <f t="shared" si="260"/>
        <v xml:space="preserve"> </v>
      </c>
      <c r="P497" s="126" t="str">
        <f t="shared" si="260"/>
        <v xml:space="preserve"> </v>
      </c>
      <c r="Q497" s="126" t="str">
        <f t="shared" si="260"/>
        <v xml:space="preserve"> </v>
      </c>
      <c r="R497" s="126" t="str">
        <f t="shared" si="260"/>
        <v xml:space="preserve"> </v>
      </c>
      <c r="S497" s="126" t="str">
        <f t="shared" ref="S497:W497" si="261">IF(COUNTIF(S494:S496,"A")&gt;=1,"C",IF(COUNTIF(S494:S496,"A")&gt;0,"P"," "))</f>
        <v xml:space="preserve"> </v>
      </c>
      <c r="T497" s="126" t="str">
        <f t="shared" si="261"/>
        <v xml:space="preserve"> </v>
      </c>
      <c r="U497" s="126" t="str">
        <f t="shared" si="261"/>
        <v xml:space="preserve"> </v>
      </c>
      <c r="V497" s="126" t="str">
        <f t="shared" si="261"/>
        <v xml:space="preserve"> </v>
      </c>
      <c r="W497" s="126" t="str">
        <f t="shared" si="261"/>
        <v xml:space="preserve"> </v>
      </c>
      <c r="Y497" s="2" t="str">
        <f t="shared" si="239"/>
        <v>Dig into the amazing science of trees. You've got a good idea of what fun trees can be, so take a closer look at just how trees grow. Find out how trees serve the earth, and the plants and animals in their ecosystems-and create a tree souvenir that showcases just how much you know about the science behind the fun.</v>
      </c>
    </row>
    <row r="498" spans="2:25" x14ac:dyDescent="0.2">
      <c r="B498" s="127"/>
      <c r="C498" s="218" t="s">
        <v>409</v>
      </c>
      <c r="D498" s="9"/>
      <c r="E498" s="9"/>
      <c r="F498" s="9"/>
      <c r="G498" s="9"/>
      <c r="H498" s="9"/>
      <c r="I498" s="9"/>
      <c r="J498" s="9"/>
      <c r="K498" s="9"/>
      <c r="L498" s="9"/>
      <c r="M498" s="9"/>
      <c r="N498" s="9"/>
      <c r="O498" s="9"/>
      <c r="P498" s="9"/>
      <c r="Q498" s="9"/>
      <c r="R498" s="9"/>
      <c r="S498" s="9"/>
      <c r="T498" s="9"/>
      <c r="U498" s="9"/>
      <c r="V498" s="9"/>
      <c r="W498" s="9"/>
      <c r="Y498" s="2" t="str">
        <f t="shared" si="239"/>
        <v>Sketch and label the parts of a tree. Take a walk through your neighborhood and identify at least five different types of trees. Then make a "tree map" with each kind of tree and where it's located. How did those trees get there? Were they natural or planted? Native or imported? Include notes in your map for a cool tree reference.
FOR MORE FUN: Add photographs-what about pictures of your trees through the seasons?</v>
      </c>
    </row>
    <row r="499" spans="2:25" x14ac:dyDescent="0.2">
      <c r="B499" s="127"/>
      <c r="C499" s="218" t="s">
        <v>410</v>
      </c>
      <c r="D499" s="9"/>
      <c r="E499" s="9"/>
      <c r="F499" s="9"/>
      <c r="G499" s="9"/>
      <c r="H499" s="9"/>
      <c r="I499" s="9"/>
      <c r="J499" s="9"/>
      <c r="K499" s="9"/>
      <c r="L499" s="9"/>
      <c r="M499" s="9"/>
      <c r="N499" s="9"/>
      <c r="O499" s="9"/>
      <c r="P499" s="9"/>
      <c r="Q499" s="9"/>
      <c r="R499" s="9"/>
      <c r="S499" s="9"/>
      <c r="T499" s="9"/>
      <c r="U499" s="9"/>
      <c r="V499" s="9"/>
      <c r="W499" s="9"/>
      <c r="Y499" s="2" t="str">
        <f t="shared" si="239"/>
        <v>Sketch and label the parts of a tree. Choose your favorite kind of tree and make an annotated sketch that shows layers and levels, from top leaves to bottom roots. Include how three kinds of plants or animals use your tree-perhaps for food, fuel, camouflage, medicine, or shade?
FOR MORE FUN: With your Cadette friends, choose part of a tree to be, such as the roots, bark, or trunk. Together, act out how different parts work together to keep a tree healthy in the sun and rain.</v>
      </c>
    </row>
    <row r="500" spans="2:25" x14ac:dyDescent="0.2">
      <c r="B500" s="127"/>
      <c r="C500" s="218" t="s">
        <v>411</v>
      </c>
      <c r="D500" s="9"/>
      <c r="E500" s="9"/>
      <c r="F500" s="9"/>
      <c r="G500" s="9"/>
      <c r="H500" s="9"/>
      <c r="I500" s="9"/>
      <c r="J500" s="9"/>
      <c r="K500" s="9"/>
      <c r="L500" s="9"/>
      <c r="M500" s="9"/>
      <c r="N500" s="9"/>
      <c r="O500" s="9"/>
      <c r="P500" s="9"/>
      <c r="Q500" s="9"/>
      <c r="R500" s="9"/>
      <c r="S500" s="9"/>
      <c r="T500" s="9"/>
      <c r="U500" s="9"/>
      <c r="V500" s="9"/>
      <c r="W500" s="9"/>
      <c r="Y500" s="2" t="str">
        <f t="shared" si="239"/>
        <v>Delve into the forest life cycle. Fires destroy-but they also create. (Some pines rely on fires to open their cones.) Find out what role fires play in a healthy forest. Talk to a ranger or other fire expert about the techniques they use to manage forests-before, during, and after fires occur.
FOR MORE FUN: Visit a fire tower to get a panoramic view of a forest.</v>
      </c>
    </row>
    <row r="501" spans="2:25" x14ac:dyDescent="0.2">
      <c r="B501" s="2">
        <v>3</v>
      </c>
      <c r="C501" s="373" t="s">
        <v>412</v>
      </c>
      <c r="D501" s="126" t="str">
        <f>IF(COUNTIF(D498:D500,"A")&gt;=1,"C",IF(COUNTIF(D498:D500,"A")&gt;0,"P"," "))</f>
        <v xml:space="preserve"> </v>
      </c>
      <c r="E501" s="126" t="str">
        <f t="shared" ref="E501:R501" si="262">IF(COUNTIF(E498:E500,"A")&gt;=1,"C",IF(COUNTIF(E498:E500,"A")&gt;0,"P"," "))</f>
        <v xml:space="preserve"> </v>
      </c>
      <c r="F501" s="126" t="str">
        <f t="shared" si="262"/>
        <v xml:space="preserve"> </v>
      </c>
      <c r="G501" s="126" t="str">
        <f t="shared" si="262"/>
        <v xml:space="preserve"> </v>
      </c>
      <c r="H501" s="126" t="str">
        <f t="shared" si="262"/>
        <v xml:space="preserve"> </v>
      </c>
      <c r="I501" s="126" t="str">
        <f t="shared" si="262"/>
        <v xml:space="preserve"> </v>
      </c>
      <c r="J501" s="126" t="str">
        <f t="shared" si="262"/>
        <v xml:space="preserve"> </v>
      </c>
      <c r="K501" s="126" t="str">
        <f t="shared" si="262"/>
        <v xml:space="preserve"> </v>
      </c>
      <c r="L501" s="126" t="str">
        <f t="shared" si="262"/>
        <v xml:space="preserve"> </v>
      </c>
      <c r="M501" s="126" t="str">
        <f t="shared" si="262"/>
        <v xml:space="preserve"> </v>
      </c>
      <c r="N501" s="126" t="str">
        <f t="shared" si="262"/>
        <v xml:space="preserve"> </v>
      </c>
      <c r="O501" s="126" t="str">
        <f t="shared" si="262"/>
        <v xml:space="preserve"> </v>
      </c>
      <c r="P501" s="126" t="str">
        <f t="shared" si="262"/>
        <v xml:space="preserve"> </v>
      </c>
      <c r="Q501" s="126" t="str">
        <f t="shared" si="262"/>
        <v xml:space="preserve"> </v>
      </c>
      <c r="R501" s="126" t="str">
        <f t="shared" si="262"/>
        <v xml:space="preserve"> </v>
      </c>
      <c r="S501" s="126" t="str">
        <f t="shared" ref="S501:W501" si="263">IF(COUNTIF(S498:S500,"A")&gt;=1,"C",IF(COUNTIF(S498:S500,"A")&gt;0,"P"," "))</f>
        <v xml:space="preserve"> </v>
      </c>
      <c r="T501" s="126" t="str">
        <f t="shared" si="263"/>
        <v xml:space="preserve"> </v>
      </c>
      <c r="U501" s="126" t="str">
        <f t="shared" si="263"/>
        <v xml:space="preserve"> </v>
      </c>
      <c r="V501" s="126" t="str">
        <f t="shared" si="263"/>
        <v xml:space="preserve"> </v>
      </c>
      <c r="W501" s="126" t="str">
        <f t="shared" si="263"/>
        <v xml:space="preserve"> </v>
      </c>
      <c r="Y501" s="2" t="str">
        <f t="shared" si="239"/>
        <v>Trees have long inspired people to create. Here's your chance to turn your growing knowledge of trees into art.</v>
      </c>
    </row>
    <row r="502" spans="2:25" x14ac:dyDescent="0.2">
      <c r="B502" s="127"/>
      <c r="C502" s="218" t="s">
        <v>413</v>
      </c>
      <c r="D502" s="9"/>
      <c r="E502" s="9"/>
      <c r="F502" s="9"/>
      <c r="G502" s="9"/>
      <c r="H502" s="9"/>
      <c r="I502" s="9"/>
      <c r="J502" s="9"/>
      <c r="K502" s="9"/>
      <c r="L502" s="9"/>
      <c r="M502" s="9"/>
      <c r="N502" s="9"/>
      <c r="O502" s="9"/>
      <c r="P502" s="9"/>
      <c r="Q502" s="9"/>
      <c r="R502" s="9"/>
      <c r="S502" s="9"/>
      <c r="T502" s="9"/>
      <c r="U502" s="9"/>
      <c r="V502" s="9"/>
      <c r="W502" s="9"/>
      <c r="Y502" s="2" t="str">
        <f t="shared" si="239"/>
        <v>Get tree crafty. Try your hand at leaf or bark jewelry; sculpture with acorns, pinecones, or recycled wood; a pressed-leaves book or a waxed-paper sheet collage book cover; leaf coasters; or a carved or decorated walking stick. Share your project with family, friends, and Girl Scout sisters-or make it a gift!</v>
      </c>
    </row>
    <row r="503" spans="2:25" x14ac:dyDescent="0.2">
      <c r="B503" s="127"/>
      <c r="C503" s="218" t="s">
        <v>838</v>
      </c>
      <c r="D503" s="9"/>
      <c r="E503" s="9"/>
      <c r="F503" s="9"/>
      <c r="G503" s="9"/>
      <c r="H503" s="9"/>
      <c r="I503" s="9"/>
      <c r="J503" s="9"/>
      <c r="K503" s="9"/>
      <c r="L503" s="9"/>
      <c r="M503" s="9"/>
      <c r="N503" s="9"/>
      <c r="O503" s="9"/>
      <c r="P503" s="9"/>
      <c r="Q503" s="9"/>
      <c r="R503" s="9"/>
      <c r="S503" s="9"/>
      <c r="T503" s="9"/>
      <c r="U503" s="9"/>
      <c r="V503" s="9"/>
      <c r="W503" s="9"/>
      <c r="Y503" s="2" t="str">
        <f t="shared" si="239"/>
        <v>Capture a tree on your canvas or the page. Paint, draw, sketch, photograph, or sculpt a leaf, tree, tree flower, forest, or tree landscape. If you're more of a poet or singer, find three poems or learn three songs about trees, and then write your own poem or song.
FOR MORE FUN: Organize a tree talent show with your friends and Girl Scout sisters.</v>
      </c>
    </row>
    <row r="504" spans="2:25" x14ac:dyDescent="0.2">
      <c r="B504" s="127"/>
      <c r="C504" s="218" t="s">
        <v>414</v>
      </c>
      <c r="D504" s="9"/>
      <c r="E504" s="9"/>
      <c r="F504" s="9"/>
      <c r="G504" s="9"/>
      <c r="H504" s="9"/>
      <c r="I504" s="9"/>
      <c r="J504" s="9"/>
      <c r="K504" s="9"/>
      <c r="L504" s="9"/>
      <c r="M504" s="9"/>
      <c r="N504" s="9"/>
      <c r="O504" s="9"/>
      <c r="P504" s="9"/>
      <c r="Q504" s="9"/>
      <c r="R504" s="9"/>
      <c r="S504" s="9"/>
      <c r="T504" s="9"/>
      <c r="U504" s="9"/>
      <c r="V504" s="9"/>
      <c r="W504" s="9"/>
      <c r="Y504" s="2" t="str">
        <f t="shared" si="239"/>
        <v>Create your own tree legend. There's a rich history of tree mythology in Celtic and Norse traditions, Native American culture, and even in ancient Greece. Find three fascinating stories, and then write your own legend to share.
FOR MORE FUN: Turn your story into a short film or make it a bedtime story.</v>
      </c>
    </row>
    <row r="505" spans="2:25" x14ac:dyDescent="0.2">
      <c r="B505" s="2">
        <v>4</v>
      </c>
      <c r="C505" s="373" t="s">
        <v>415</v>
      </c>
      <c r="D505" s="126" t="str">
        <f>IF(COUNTIF(D502:D504,"A")&gt;=1,"C",IF(COUNTIF(D502:D504,"A")&gt;0,"P"," "))</f>
        <v xml:space="preserve"> </v>
      </c>
      <c r="E505" s="126" t="str">
        <f t="shared" ref="E505:R505" si="264">IF(COUNTIF(E502:E504,"A")&gt;=1,"C",IF(COUNTIF(E502:E504,"A")&gt;0,"P"," "))</f>
        <v xml:space="preserve"> </v>
      </c>
      <c r="F505" s="126" t="str">
        <f t="shared" si="264"/>
        <v xml:space="preserve"> </v>
      </c>
      <c r="G505" s="126" t="str">
        <f t="shared" si="264"/>
        <v xml:space="preserve"> </v>
      </c>
      <c r="H505" s="126" t="str">
        <f t="shared" si="264"/>
        <v xml:space="preserve"> </v>
      </c>
      <c r="I505" s="126" t="str">
        <f t="shared" si="264"/>
        <v xml:space="preserve"> </v>
      </c>
      <c r="J505" s="126" t="str">
        <f t="shared" si="264"/>
        <v xml:space="preserve"> </v>
      </c>
      <c r="K505" s="126" t="str">
        <f t="shared" si="264"/>
        <v xml:space="preserve"> </v>
      </c>
      <c r="L505" s="126" t="str">
        <f t="shared" si="264"/>
        <v xml:space="preserve"> </v>
      </c>
      <c r="M505" s="126" t="str">
        <f t="shared" si="264"/>
        <v xml:space="preserve"> </v>
      </c>
      <c r="N505" s="126" t="str">
        <f t="shared" si="264"/>
        <v xml:space="preserve"> </v>
      </c>
      <c r="O505" s="126" t="str">
        <f t="shared" si="264"/>
        <v xml:space="preserve"> </v>
      </c>
      <c r="P505" s="126" t="str">
        <f t="shared" si="264"/>
        <v xml:space="preserve"> </v>
      </c>
      <c r="Q505" s="126" t="str">
        <f t="shared" si="264"/>
        <v xml:space="preserve"> </v>
      </c>
      <c r="R505" s="126" t="str">
        <f t="shared" si="264"/>
        <v xml:space="preserve"> </v>
      </c>
      <c r="S505" s="126" t="str">
        <f t="shared" ref="S505:W505" si="265">IF(COUNTIF(S502:S504,"A")&gt;=1,"C",IF(COUNTIF(S502:S504,"A")&gt;0,"P"," "))</f>
        <v xml:space="preserve"> </v>
      </c>
      <c r="T505" s="126" t="str">
        <f t="shared" si="265"/>
        <v xml:space="preserve"> </v>
      </c>
      <c r="U505" s="126" t="str">
        <f t="shared" si="265"/>
        <v xml:space="preserve"> </v>
      </c>
      <c r="V505" s="126" t="str">
        <f t="shared" si="265"/>
        <v xml:space="preserve"> </v>
      </c>
      <c r="W505" s="126" t="str">
        <f t="shared" si="265"/>
        <v xml:space="preserve"> </v>
      </c>
      <c r="Y505" s="2" t="str">
        <f t="shared" si="239"/>
        <v>Explore the connection between people and trees. Food, inspiration, and oxygen aren't the only ways trees benefit people. Fuel, medicine, and shelter are also crucial to the tree-people connection-crucial, and anything but simple. Naturalists know all the moving parts surrounding their subject, so here's where you get the whole context of the tree relationship.</v>
      </c>
    </row>
    <row r="506" spans="2:25" x14ac:dyDescent="0.2">
      <c r="B506" s="127"/>
      <c r="C506" s="218" t="s">
        <v>416</v>
      </c>
      <c r="D506" s="9"/>
      <c r="E506" s="9"/>
      <c r="F506" s="9"/>
      <c r="G506" s="9"/>
      <c r="H506" s="9"/>
      <c r="I506" s="9"/>
      <c r="J506" s="9"/>
      <c r="K506" s="9"/>
      <c r="L506" s="9"/>
      <c r="M506" s="9"/>
      <c r="N506" s="9"/>
      <c r="O506" s="9"/>
      <c r="P506" s="9"/>
      <c r="Q506" s="9"/>
      <c r="R506" s="9"/>
      <c r="S506" s="9"/>
      <c r="T506" s="9"/>
      <c r="U506" s="9"/>
      <c r="V506" s="9"/>
      <c r="W506" s="9"/>
      <c r="Y506" s="2" t="str">
        <f t="shared" si="239"/>
        <v>Debate logging, clear-cutting, and deforestation. People cut down trees for a variety of reasons-think lumber, paper, and grazing land. There are pros and cons for both trees and humans here. What are they? Research each side so you understand the issues and then try arguing both sides-with a friend, fellow Girl Scout, or even a teacher or logging expert.</v>
      </c>
    </row>
    <row r="507" spans="2:25" x14ac:dyDescent="0.2">
      <c r="B507" s="127"/>
      <c r="C507" s="218" t="s">
        <v>417</v>
      </c>
      <c r="D507" s="9"/>
      <c r="E507" s="9"/>
      <c r="F507" s="9"/>
      <c r="G507" s="9"/>
      <c r="H507" s="9"/>
      <c r="I507" s="9"/>
      <c r="J507" s="9"/>
      <c r="K507" s="9"/>
      <c r="L507" s="9"/>
      <c r="M507" s="9"/>
      <c r="N507" s="9"/>
      <c r="O507" s="9"/>
      <c r="P507" s="9"/>
      <c r="Q507" s="9"/>
      <c r="R507" s="9"/>
      <c r="S507" s="9"/>
      <c r="T507" s="9"/>
      <c r="U507" s="9"/>
      <c r="V507" s="9"/>
      <c r="W507" s="9"/>
      <c r="Y507" s="2" t="str">
        <f t="shared" si="239"/>
        <v>Chart how wood travels. First, visit a lumberyard to find out what kind of lumber is used to build houses in your community and why. How does your community use soft woods, hard woods, and exotic woods? Then, make a map or chart that shows the path from the forest to your local lumberyard.</v>
      </c>
    </row>
    <row r="508" spans="2:25" x14ac:dyDescent="0.2">
      <c r="B508" s="127"/>
      <c r="C508" s="218" t="s">
        <v>418</v>
      </c>
      <c r="D508" s="9"/>
      <c r="E508" s="9"/>
      <c r="F508" s="9"/>
      <c r="G508" s="9"/>
      <c r="H508" s="9"/>
      <c r="I508" s="9"/>
      <c r="J508" s="9"/>
      <c r="K508" s="9"/>
      <c r="L508" s="9"/>
      <c r="M508" s="9"/>
      <c r="N508" s="9"/>
      <c r="O508" s="9"/>
      <c r="P508" s="9"/>
      <c r="Q508" s="9"/>
      <c r="R508" s="9"/>
      <c r="S508" s="9"/>
      <c r="T508" s="9"/>
      <c r="U508" s="9"/>
      <c r="V508" s="9"/>
      <c r="W508" s="9"/>
      <c r="Y508" s="2" t="str">
        <f t="shared" si="239"/>
        <v>Create a dream tree garden. Talk to a local landscape architect or community arborist about the kinds of trees that are popular for gardens, yards, or parks where you live. Why are they popular? What are their properties? Now use this information to draft an architectural plan for a dream tree garden that would thrive in your area.</v>
      </c>
    </row>
    <row r="509" spans="2:25" x14ac:dyDescent="0.2">
      <c r="B509" s="2">
        <v>5</v>
      </c>
      <c r="C509" s="373" t="s">
        <v>419</v>
      </c>
      <c r="D509" s="126" t="str">
        <f>IF(COUNTIF(D506:D508,"A")&gt;=1,"C",IF(COUNTIF(D506:D508,"A")&gt;0,"P"," "))</f>
        <v xml:space="preserve"> </v>
      </c>
      <c r="E509" s="126" t="str">
        <f t="shared" ref="E509:R509" si="266">IF(COUNTIF(E506:E508,"A")&gt;=1,"C",IF(COUNTIF(E506:E508,"A")&gt;0,"P"," "))</f>
        <v xml:space="preserve"> </v>
      </c>
      <c r="F509" s="126" t="str">
        <f t="shared" si="266"/>
        <v xml:space="preserve"> </v>
      </c>
      <c r="G509" s="126" t="str">
        <f t="shared" si="266"/>
        <v xml:space="preserve"> </v>
      </c>
      <c r="H509" s="126" t="str">
        <f t="shared" si="266"/>
        <v xml:space="preserve"> </v>
      </c>
      <c r="I509" s="126" t="str">
        <f t="shared" si="266"/>
        <v xml:space="preserve"> </v>
      </c>
      <c r="J509" s="126" t="str">
        <f t="shared" si="266"/>
        <v xml:space="preserve"> </v>
      </c>
      <c r="K509" s="126" t="str">
        <f t="shared" si="266"/>
        <v xml:space="preserve"> </v>
      </c>
      <c r="L509" s="126" t="str">
        <f t="shared" si="266"/>
        <v xml:space="preserve"> </v>
      </c>
      <c r="M509" s="126" t="str">
        <f t="shared" si="266"/>
        <v xml:space="preserve"> </v>
      </c>
      <c r="N509" s="126" t="str">
        <f t="shared" si="266"/>
        <v xml:space="preserve"> </v>
      </c>
      <c r="O509" s="126" t="str">
        <f t="shared" si="266"/>
        <v xml:space="preserve"> </v>
      </c>
      <c r="P509" s="126" t="str">
        <f t="shared" si="266"/>
        <v xml:space="preserve"> </v>
      </c>
      <c r="Q509" s="126" t="str">
        <f t="shared" si="266"/>
        <v xml:space="preserve"> </v>
      </c>
      <c r="R509" s="126" t="str">
        <f t="shared" si="266"/>
        <v xml:space="preserve"> </v>
      </c>
      <c r="S509" s="126" t="str">
        <f t="shared" ref="S509:W509" si="267">IF(COUNTIF(S506:S508,"A")&gt;=1,"C",IF(COUNTIF(S506:S508,"A")&gt;0,"P"," "))</f>
        <v xml:space="preserve"> </v>
      </c>
      <c r="T509" s="126" t="str">
        <f t="shared" si="267"/>
        <v xml:space="preserve"> </v>
      </c>
      <c r="U509" s="126" t="str">
        <f t="shared" si="267"/>
        <v xml:space="preserve"> </v>
      </c>
      <c r="V509" s="126" t="str">
        <f t="shared" si="267"/>
        <v xml:space="preserve"> </v>
      </c>
      <c r="W509" s="126" t="str">
        <f t="shared" si="267"/>
        <v xml:space="preserve"> </v>
      </c>
      <c r="Y509" s="2" t="str">
        <f t="shared" si="239"/>
        <v>Use your tree savvy to get involved in the tree action in your community.</v>
      </c>
    </row>
    <row r="510" spans="2:25" x14ac:dyDescent="0.2">
      <c r="B510" s="127"/>
      <c r="C510" s="218" t="s">
        <v>420</v>
      </c>
      <c r="D510" s="9"/>
      <c r="E510" s="9"/>
      <c r="F510" s="9"/>
      <c r="G510" s="9"/>
      <c r="H510" s="9"/>
      <c r="I510" s="9"/>
      <c r="J510" s="9"/>
      <c r="K510" s="9"/>
      <c r="L510" s="9"/>
      <c r="M510" s="9"/>
      <c r="N510" s="9"/>
      <c r="O510" s="9"/>
      <c r="P510" s="9"/>
      <c r="Q510" s="9"/>
      <c r="R510" s="9"/>
      <c r="S510" s="9"/>
      <c r="T510" s="9"/>
      <c r="U510" s="9"/>
      <c r="V510" s="9"/>
      <c r="W510" s="9"/>
      <c r="Y510" s="2" t="str">
        <f t="shared" si="239"/>
        <v>Plant a tree. It could be in your yard, at your school, in a park, at a nearby Girl Scout camp or locale, or an area in your community that you identify as tree-needy. Choose a kind of tree that matches the need! Then tend the tree for at least one month. How often does it need to be watered? Does the tender bark need protection from animals or weather?
FOR MORE FUN: Grow the tree from seed or sapling.</v>
      </c>
    </row>
    <row r="511" spans="2:25" x14ac:dyDescent="0.2">
      <c r="B511" s="127"/>
      <c r="C511" s="218" t="s">
        <v>421</v>
      </c>
      <c r="D511" s="9"/>
      <c r="E511" s="9"/>
      <c r="F511" s="9"/>
      <c r="G511" s="9"/>
      <c r="H511" s="9"/>
      <c r="I511" s="9"/>
      <c r="J511" s="9"/>
      <c r="K511" s="9"/>
      <c r="L511" s="9"/>
      <c r="M511" s="9"/>
      <c r="N511" s="9"/>
      <c r="O511" s="9"/>
      <c r="P511" s="9"/>
      <c r="Q511" s="9"/>
      <c r="R511" s="9"/>
      <c r="S511" s="9"/>
      <c r="T511" s="9"/>
      <c r="U511" s="9"/>
      <c r="V511" s="9"/>
      <c r="W511" s="9"/>
      <c r="Y511" s="2" t="str">
        <f t="shared" si="239"/>
        <v>Tend to a tree somewhere in your community. Could a neighbor or family member, school, nursery, park, or other community area use your help? Find out what the trees around you need and then offer to take care of a tree for one month. You might rake leaves, help prevent insect damage, trim branches, or prep trees for harsh weather.</v>
      </c>
    </row>
    <row r="512" spans="2:25" x14ac:dyDescent="0.2">
      <c r="B512" s="127"/>
      <c r="C512" s="218" t="s">
        <v>422</v>
      </c>
      <c r="D512" s="9"/>
      <c r="E512" s="9"/>
      <c r="F512" s="9"/>
      <c r="G512" s="9"/>
      <c r="H512" s="9"/>
      <c r="I512" s="9"/>
      <c r="J512" s="9"/>
      <c r="K512" s="9"/>
      <c r="L512" s="9"/>
      <c r="M512" s="9"/>
      <c r="N512" s="9"/>
      <c r="O512" s="9"/>
      <c r="P512" s="9"/>
      <c r="Q512" s="9"/>
      <c r="R512" s="9"/>
      <c r="S512" s="9"/>
      <c r="T512" s="9"/>
      <c r="U512" s="9"/>
      <c r="V512" s="9"/>
      <c r="W512" s="9"/>
      <c r="Y512" s="2" t="str">
        <f t="shared" si="239"/>
        <v>Shadow one of the tree caretakers in your community. Follow an arborist on a visit with a customer. Learn what's involved in caring for the big trees in your area-from clearing branches after a storm, protecting trees from insect invasions, to how to trim huge branches, and what happens if a major tree is diseased.</v>
      </c>
    </row>
    <row r="513" spans="1:25" ht="1.5" customHeight="1" thickBot="1" x14ac:dyDescent="0.25">
      <c r="D513" s="126" t="str">
        <f>IF(COUNTIF(D510:D512,"A")&gt;=1,"C",IF(COUNTIF(D510:D512,"A")&gt;0,"P"," "))</f>
        <v xml:space="preserve"> </v>
      </c>
      <c r="E513" s="126" t="str">
        <f t="shared" ref="E513:R513" si="268">IF(COUNTIF(E510:E512,"A")&gt;=1,"C",IF(COUNTIF(E510:E512,"A")&gt;0,"P"," "))</f>
        <v xml:space="preserve"> </v>
      </c>
      <c r="F513" s="126" t="str">
        <f t="shared" si="268"/>
        <v xml:space="preserve"> </v>
      </c>
      <c r="G513" s="126" t="str">
        <f t="shared" si="268"/>
        <v xml:space="preserve"> </v>
      </c>
      <c r="H513" s="126" t="str">
        <f t="shared" si="268"/>
        <v xml:space="preserve"> </v>
      </c>
      <c r="I513" s="126" t="str">
        <f t="shared" si="268"/>
        <v xml:space="preserve"> </v>
      </c>
      <c r="J513" s="126" t="str">
        <f t="shared" si="268"/>
        <v xml:space="preserve"> </v>
      </c>
      <c r="K513" s="126" t="str">
        <f t="shared" si="268"/>
        <v xml:space="preserve"> </v>
      </c>
      <c r="L513" s="126" t="str">
        <f t="shared" si="268"/>
        <v xml:space="preserve"> </v>
      </c>
      <c r="M513" s="126" t="str">
        <f t="shared" si="268"/>
        <v xml:space="preserve"> </v>
      </c>
      <c r="N513" s="126" t="str">
        <f t="shared" si="268"/>
        <v xml:space="preserve"> </v>
      </c>
      <c r="O513" s="126" t="str">
        <f t="shared" si="268"/>
        <v xml:space="preserve"> </v>
      </c>
      <c r="P513" s="126" t="str">
        <f t="shared" si="268"/>
        <v xml:space="preserve"> </v>
      </c>
      <c r="Q513" s="126" t="str">
        <f t="shared" si="268"/>
        <v xml:space="preserve"> </v>
      </c>
      <c r="R513" s="126" t="str">
        <f t="shared" si="268"/>
        <v xml:space="preserve"> </v>
      </c>
      <c r="S513" s="126" t="str">
        <f t="shared" ref="S513:W513" si="269">IF(COUNTIF(S510:S512,"A")&gt;=1,"C",IF(COUNTIF(S510:S512,"A")&gt;0,"P"," "))</f>
        <v xml:space="preserve"> </v>
      </c>
      <c r="T513" s="126" t="str">
        <f t="shared" si="269"/>
        <v xml:space="preserve"> </v>
      </c>
      <c r="U513" s="126" t="str">
        <f t="shared" si="269"/>
        <v xml:space="preserve"> </v>
      </c>
      <c r="V513" s="126" t="str">
        <f t="shared" si="269"/>
        <v xml:space="preserve"> </v>
      </c>
      <c r="W513" s="126" t="str">
        <f t="shared" si="269"/>
        <v xml:space="preserve"> </v>
      </c>
      <c r="Y513" s="2" t="str">
        <f t="shared" si="239"/>
        <v/>
      </c>
    </row>
    <row r="514" spans="1:25" ht="13.5" thickBot="1" x14ac:dyDescent="0.25">
      <c r="C514" s="73" t="s">
        <v>30</v>
      </c>
      <c r="D514" s="94" t="str">
        <f>IF(COUNTIF(D497:D513,"C")&gt;4,"C",IF(COUNTIF(D497:D513,"C")&gt;0,"P"," "))</f>
        <v xml:space="preserve"> </v>
      </c>
      <c r="E514" s="94" t="str">
        <f t="shared" ref="E514:R514" si="270">IF(COUNTIF(E497:E513,"C")&gt;4,"C",IF(COUNTIF(E497:E513,"C")&gt;0,"P"," "))</f>
        <v xml:space="preserve"> </v>
      </c>
      <c r="F514" s="94" t="str">
        <f t="shared" si="270"/>
        <v xml:space="preserve"> </v>
      </c>
      <c r="G514" s="94" t="str">
        <f t="shared" si="270"/>
        <v xml:space="preserve"> </v>
      </c>
      <c r="H514" s="94" t="str">
        <f t="shared" si="270"/>
        <v xml:space="preserve"> </v>
      </c>
      <c r="I514" s="94" t="str">
        <f t="shared" si="270"/>
        <v xml:space="preserve"> </v>
      </c>
      <c r="J514" s="94" t="str">
        <f t="shared" si="270"/>
        <v xml:space="preserve"> </v>
      </c>
      <c r="K514" s="94" t="str">
        <f t="shared" si="270"/>
        <v xml:space="preserve"> </v>
      </c>
      <c r="L514" s="94" t="str">
        <f t="shared" si="270"/>
        <v xml:space="preserve"> </v>
      </c>
      <c r="M514" s="94" t="str">
        <f t="shared" si="270"/>
        <v xml:space="preserve"> </v>
      </c>
      <c r="N514" s="94" t="str">
        <f t="shared" si="270"/>
        <v xml:space="preserve"> </v>
      </c>
      <c r="O514" s="94" t="str">
        <f t="shared" si="270"/>
        <v xml:space="preserve"> </v>
      </c>
      <c r="P514" s="94" t="str">
        <f t="shared" si="270"/>
        <v xml:space="preserve"> </v>
      </c>
      <c r="Q514" s="94" t="str">
        <f t="shared" si="270"/>
        <v xml:space="preserve"> </v>
      </c>
      <c r="R514" s="94" t="str">
        <f t="shared" si="270"/>
        <v xml:space="preserve"> </v>
      </c>
      <c r="S514" s="94" t="str">
        <f t="shared" ref="S514:W514" si="271">IF(COUNTIF(S497:S513,"C")&gt;4,"C",IF(COUNTIF(S497:S513,"C")&gt;0,"P"," "))</f>
        <v xml:space="preserve"> </v>
      </c>
      <c r="T514" s="94" t="str">
        <f t="shared" si="271"/>
        <v xml:space="preserve"> </v>
      </c>
      <c r="U514" s="94" t="str">
        <f t="shared" si="271"/>
        <v xml:space="preserve"> </v>
      </c>
      <c r="V514" s="94" t="str">
        <f t="shared" si="271"/>
        <v xml:space="preserve"> </v>
      </c>
      <c r="W514" s="94" t="str">
        <f t="shared" si="271"/>
        <v xml:space="preserve"> </v>
      </c>
      <c r="Y514" s="2" t="str">
        <f t="shared" si="239"/>
        <v/>
      </c>
    </row>
    <row r="515" spans="1:25" ht="18" x14ac:dyDescent="0.2">
      <c r="A515" s="550" t="s">
        <v>101</v>
      </c>
      <c r="B515" s="550"/>
      <c r="C515" s="550"/>
      <c r="D515" s="550"/>
      <c r="E515" s="550"/>
      <c r="F515" s="550"/>
      <c r="G515" s="550"/>
      <c r="H515" s="550"/>
      <c r="I515" s="550"/>
      <c r="J515" s="550"/>
      <c r="K515" s="550"/>
      <c r="L515" s="550"/>
      <c r="M515" s="550"/>
      <c r="N515" s="550"/>
      <c r="O515" s="550"/>
      <c r="P515" s="550"/>
      <c r="Q515" s="550"/>
      <c r="R515" s="550"/>
      <c r="S515" s="550"/>
      <c r="T515" s="550"/>
      <c r="U515" s="550"/>
      <c r="V515" s="550"/>
      <c r="W515" s="550"/>
      <c r="Y515" s="2" t="str">
        <f t="shared" si="239"/>
        <v/>
      </c>
    </row>
    <row r="516" spans="1:25" ht="15" x14ac:dyDescent="0.25">
      <c r="B516" s="124" t="s">
        <v>272</v>
      </c>
      <c r="Y516" s="2" t="str">
        <f t="shared" si="239"/>
        <v/>
      </c>
    </row>
    <row r="517" spans="1:25" x14ac:dyDescent="0.2">
      <c r="B517" s="2">
        <v>1</v>
      </c>
      <c r="C517" s="383" t="s">
        <v>423</v>
      </c>
      <c r="Y517" s="2" t="str">
        <f t="shared" si="239"/>
        <v>Your budget is more than just a way to track your money-how you choose to spend your money shows what's important to you. In a way, it's a statement of your values. For example, if healthy living is important to you, you may want to budget for a gym membership or exercise class. If music is your passion, you may choose to save for music lessons or a musical instrument-or earmark money to buy your favorite tunes. If you have a favorite cause, you may wish to give money to an organization that supports it.
You can group your money decisions into three categories: spend, save, and give. "Spend" includes things you'd like to buy right now; "Save" includes saving for the future and for items that you want but can't buy right now; "Give" includes any ways you want to use money to help others, from donating to a charity to buying school supplies for children at a homeless shelter.</v>
      </c>
    </row>
    <row r="518" spans="1:25" x14ac:dyDescent="0.2">
      <c r="B518" s="125"/>
      <c r="C518" s="218" t="s">
        <v>424</v>
      </c>
      <c r="D518" s="9"/>
      <c r="E518" s="9"/>
      <c r="F518" s="9"/>
      <c r="G518" s="9"/>
      <c r="H518" s="9"/>
      <c r="I518" s="9"/>
      <c r="J518" s="9"/>
      <c r="K518" s="9"/>
      <c r="L518" s="9"/>
      <c r="M518" s="9"/>
      <c r="N518" s="9"/>
      <c r="O518" s="9"/>
      <c r="P518" s="9"/>
      <c r="Q518" s="9"/>
      <c r="R518" s="9"/>
      <c r="S518" s="9"/>
      <c r="T518" s="9"/>
      <c r="U518" s="9"/>
      <c r="V518" s="9"/>
      <c r="W518" s="9"/>
      <c r="Y518" s="2" t="str">
        <f t="shared" si="239"/>
        <v>Create a team values list. Have a discussion with your Cadette friends. How does your group handle its money? How much do you want to put aside in each of the three categories? This is a good time for some forward thinking.  Is there something special you could see putting money toward in the future? You don't need to make a plan just yet, but it never hurts to start collecting thoughts about your future spending plans so you can be ready when the time is right.</v>
      </c>
    </row>
    <row r="519" spans="1:25" x14ac:dyDescent="0.2">
      <c r="B519" s="125"/>
      <c r="C519" s="218" t="s">
        <v>430</v>
      </c>
      <c r="D519" s="9"/>
      <c r="E519" s="9"/>
      <c r="F519" s="9"/>
      <c r="G519" s="9"/>
      <c r="H519" s="9"/>
      <c r="I519" s="9"/>
      <c r="J519" s="9"/>
      <c r="K519" s="9"/>
      <c r="L519" s="9"/>
      <c r="M519" s="9"/>
      <c r="N519" s="9"/>
      <c r="O519" s="9"/>
      <c r="P519" s="9"/>
      <c r="Q519" s="9"/>
      <c r="R519" s="9"/>
      <c r="S519" s="9"/>
      <c r="T519" s="9"/>
      <c r="U519" s="9"/>
      <c r="V519" s="9"/>
      <c r="W519" s="9"/>
      <c r="Y519" s="2" t="str">
        <f t="shared" si="239"/>
        <v>Make your own values list. Write a list of all the things you'd like to have or do that cost money. Something new for your home? Check. Nice gifts for your friends and family? Check. A regular donation to a cause you believe in? Check. Make the list as long as you like. Then take a serious look at what you've written and group the items into categories: must have; nice but not necessary; or not really important to me. Sit down with family or friends and talk about how you'd like to use your money.</v>
      </c>
    </row>
    <row r="520" spans="1:25" x14ac:dyDescent="0.2">
      <c r="B520" s="125"/>
      <c r="C520" s="218" t="s">
        <v>425</v>
      </c>
      <c r="D520" s="9"/>
      <c r="E520" s="9"/>
      <c r="F520" s="9"/>
      <c r="G520" s="9"/>
      <c r="H520" s="9"/>
      <c r="I520" s="9"/>
      <c r="J520" s="9"/>
      <c r="K520" s="9"/>
      <c r="L520" s="9"/>
      <c r="M520" s="9"/>
      <c r="N520" s="9"/>
      <c r="O520" s="9"/>
      <c r="P520" s="9"/>
      <c r="Q520" s="9"/>
      <c r="R520" s="9"/>
      <c r="S520" s="9"/>
      <c r="T520" s="9"/>
      <c r="U520" s="9"/>
      <c r="V520" s="9"/>
      <c r="W520" s="9"/>
      <c r="Y520" s="2" t="str">
        <f t="shared" ref="Y520:Y583" si="272">GetComments(C520)</f>
        <v>Find out how other people budget to reflect their values.  Talk to at least three adults about how they make choices when it comes to spending money. Ask them if they ever changed their priorities and how that affected their budget.</v>
      </c>
    </row>
    <row r="521" spans="1:25" x14ac:dyDescent="0.2">
      <c r="B521" s="2">
        <v>2</v>
      </c>
      <c r="C521" s="373" t="s">
        <v>426</v>
      </c>
      <c r="D521" s="126" t="str">
        <f>IF(COUNTIF(D518:D520,"A")&gt;=1,"C",IF(COUNTIF(D518:D520,"A")&gt;0,"P"," "))</f>
        <v xml:space="preserve"> </v>
      </c>
      <c r="E521" s="126" t="str">
        <f t="shared" ref="E521:R521" si="273">IF(COUNTIF(E518:E520,"A")&gt;=1,"C",IF(COUNTIF(E518:E520,"A")&gt;0,"P"," "))</f>
        <v xml:space="preserve"> </v>
      </c>
      <c r="F521" s="126" t="str">
        <f t="shared" si="273"/>
        <v xml:space="preserve"> </v>
      </c>
      <c r="G521" s="126" t="str">
        <f t="shared" si="273"/>
        <v xml:space="preserve"> </v>
      </c>
      <c r="H521" s="126" t="str">
        <f t="shared" si="273"/>
        <v xml:space="preserve"> </v>
      </c>
      <c r="I521" s="126" t="str">
        <f t="shared" si="273"/>
        <v xml:space="preserve"> </v>
      </c>
      <c r="J521" s="126" t="str">
        <f t="shared" si="273"/>
        <v xml:space="preserve"> </v>
      </c>
      <c r="K521" s="126" t="str">
        <f t="shared" si="273"/>
        <v xml:space="preserve"> </v>
      </c>
      <c r="L521" s="126" t="str">
        <f t="shared" si="273"/>
        <v xml:space="preserve"> </v>
      </c>
      <c r="M521" s="126" t="str">
        <f t="shared" si="273"/>
        <v xml:space="preserve"> </v>
      </c>
      <c r="N521" s="126" t="str">
        <f t="shared" si="273"/>
        <v xml:space="preserve"> </v>
      </c>
      <c r="O521" s="126" t="str">
        <f t="shared" si="273"/>
        <v xml:space="preserve"> </v>
      </c>
      <c r="P521" s="126" t="str">
        <f t="shared" si="273"/>
        <v xml:space="preserve"> </v>
      </c>
      <c r="Q521" s="126" t="str">
        <f t="shared" si="273"/>
        <v xml:space="preserve"> </v>
      </c>
      <c r="R521" s="126" t="str">
        <f t="shared" si="273"/>
        <v xml:space="preserve"> </v>
      </c>
      <c r="S521" s="126" t="str">
        <f t="shared" ref="S521:W521" si="274">IF(COUNTIF(S518:S520,"A")&gt;=1,"C",IF(COUNTIF(S518:S520,"A")&gt;0,"P"," "))</f>
        <v xml:space="preserve"> </v>
      </c>
      <c r="T521" s="126" t="str">
        <f t="shared" si="274"/>
        <v xml:space="preserve"> </v>
      </c>
      <c r="U521" s="126" t="str">
        <f t="shared" si="274"/>
        <v xml:space="preserve"> </v>
      </c>
      <c r="V521" s="126" t="str">
        <f t="shared" si="274"/>
        <v xml:space="preserve"> </v>
      </c>
      <c r="W521" s="126" t="str">
        <f t="shared" si="274"/>
        <v xml:space="preserve"> </v>
      </c>
      <c r="Y521" s="2" t="str">
        <f t="shared" si="272"/>
        <v>To come up with a budget that works, you need to know where your money goes. Without tracking your spending, it's all too easy to forget about that slice of pizza you bought or the fingernail polish you picked up for a friend's birthday.</v>
      </c>
    </row>
    <row r="522" spans="1:25" x14ac:dyDescent="0.2">
      <c r="B522" s="127"/>
      <c r="C522" s="218" t="s">
        <v>427</v>
      </c>
      <c r="D522" s="9"/>
      <c r="E522" s="9"/>
      <c r="F522" s="9"/>
      <c r="G522" s="9"/>
      <c r="H522" s="9"/>
      <c r="I522" s="9"/>
      <c r="J522" s="9"/>
      <c r="K522" s="9"/>
      <c r="L522" s="9"/>
      <c r="M522" s="9"/>
      <c r="N522" s="9"/>
      <c r="O522" s="9"/>
      <c r="P522" s="9"/>
      <c r="Q522" s="9"/>
      <c r="R522" s="9"/>
      <c r="S522" s="9"/>
      <c r="T522" s="9"/>
      <c r="U522" s="9"/>
      <c r="V522" s="9"/>
      <c r="W522" s="9"/>
      <c r="Y522" s="2" t="str">
        <f t="shared" si="272"/>
        <v>Get on the "write" track. Document your spending habits by keeping a log for a week. Make a note every time you make any purchase, including what you bought, how much it cost, and anything that might have influenced your decision to buy it. For example, did you buy a bracelet because you were with your friends and they were all buying bracelets? Did you splurge on a packet of cookies because you were hungry? Or did you impulsively buy your best friend a present because you were in a great mood? After a week, go over your log and note any patterns about when and why you buy things.</v>
      </c>
    </row>
    <row r="523" spans="1:25" x14ac:dyDescent="0.2">
      <c r="B523" s="127"/>
      <c r="C523" s="218" t="s">
        <v>428</v>
      </c>
      <c r="D523" s="9"/>
      <c r="E523" s="9"/>
      <c r="F523" s="9"/>
      <c r="G523" s="9"/>
      <c r="H523" s="9"/>
      <c r="I523" s="9"/>
      <c r="J523" s="9"/>
      <c r="K523" s="9"/>
      <c r="L523" s="9"/>
      <c r="M523" s="9"/>
      <c r="N523" s="9"/>
      <c r="O523" s="9"/>
      <c r="P523" s="9"/>
      <c r="Q523" s="9"/>
      <c r="R523" s="9"/>
      <c r="S523" s="9"/>
      <c r="T523" s="9"/>
      <c r="U523" s="9"/>
      <c r="V523" s="9"/>
      <c r="W523" s="9"/>
      <c r="Y523" s="2" t="str">
        <f t="shared" si="272"/>
        <v>Spot spending habits. Once you've started to track your spending, sit down with your Girl Scout friends or family members to discuss your spending habits. This is the best way to spot patterns and provides a starting point for areas to cut back spending. You can also do this by yourself; simply go over your record keeping and write down or highlight repeated spending trends.</v>
      </c>
    </row>
    <row r="524" spans="1:25" x14ac:dyDescent="0.2">
      <c r="B524" s="127"/>
      <c r="C524" s="218" t="s">
        <v>429</v>
      </c>
      <c r="D524" s="9"/>
      <c r="E524" s="9"/>
      <c r="F524" s="9"/>
      <c r="G524" s="9"/>
      <c r="H524" s="9"/>
      <c r="I524" s="9"/>
      <c r="J524" s="9"/>
      <c r="K524" s="9"/>
      <c r="L524" s="9"/>
      <c r="M524" s="9"/>
      <c r="N524" s="9"/>
      <c r="O524" s="9"/>
      <c r="P524" s="9"/>
      <c r="Q524" s="9"/>
      <c r="R524" s="9"/>
      <c r="S524" s="9"/>
      <c r="T524" s="9"/>
      <c r="U524" s="9"/>
      <c r="V524" s="9"/>
      <c r="W524" s="9"/>
      <c r="Y524" s="2" t="str">
        <f t="shared" si="272"/>
        <v>Pretend you're a psychologist. You can learn a lot by observing other people's behaviors, which is one of the things a psychologist does. For a week, take notes on what you see people buying at stores or the mall. Is there anything that you would decide not to buy if you were trying to save money? Can you think of lower-cost options that would get you what you want, like checking a book or DVD out of the library for free?</v>
      </c>
    </row>
    <row r="525" spans="1:25" x14ac:dyDescent="0.2">
      <c r="B525" s="2">
        <v>3</v>
      </c>
      <c r="C525" s="392" t="s">
        <v>431</v>
      </c>
      <c r="D525" s="126" t="str">
        <f>IF(COUNTIF(D522:D524,"A")&gt;=1,"C",IF(COUNTIF(D522:D524,"A")&gt;0,"P"," "))</f>
        <v xml:space="preserve"> </v>
      </c>
      <c r="E525" s="126" t="str">
        <f t="shared" ref="E525:R525" si="275">IF(COUNTIF(E522:E524,"A")&gt;=1,"C",IF(COUNTIF(E522:E524,"A")&gt;0,"P"," "))</f>
        <v xml:space="preserve"> </v>
      </c>
      <c r="F525" s="126" t="str">
        <f t="shared" si="275"/>
        <v xml:space="preserve"> </v>
      </c>
      <c r="G525" s="126" t="str">
        <f t="shared" si="275"/>
        <v xml:space="preserve"> </v>
      </c>
      <c r="H525" s="126" t="str">
        <f t="shared" si="275"/>
        <v xml:space="preserve"> </v>
      </c>
      <c r="I525" s="126" t="str">
        <f t="shared" si="275"/>
        <v xml:space="preserve"> </v>
      </c>
      <c r="J525" s="126" t="str">
        <f t="shared" si="275"/>
        <v xml:space="preserve"> </v>
      </c>
      <c r="K525" s="126" t="str">
        <f t="shared" si="275"/>
        <v xml:space="preserve"> </v>
      </c>
      <c r="L525" s="126" t="str">
        <f t="shared" si="275"/>
        <v xml:space="preserve"> </v>
      </c>
      <c r="M525" s="126" t="str">
        <f t="shared" si="275"/>
        <v xml:space="preserve"> </v>
      </c>
      <c r="N525" s="126" t="str">
        <f t="shared" si="275"/>
        <v xml:space="preserve"> </v>
      </c>
      <c r="O525" s="126" t="str">
        <f t="shared" si="275"/>
        <v xml:space="preserve"> </v>
      </c>
      <c r="P525" s="126" t="str">
        <f t="shared" si="275"/>
        <v xml:space="preserve"> </v>
      </c>
      <c r="Q525" s="126" t="str">
        <f t="shared" si="275"/>
        <v xml:space="preserve"> </v>
      </c>
      <c r="R525" s="126" t="str">
        <f t="shared" si="275"/>
        <v xml:space="preserve"> </v>
      </c>
      <c r="S525" s="126" t="str">
        <f t="shared" ref="S525:W525" si="276">IF(COUNTIF(S522:S524,"A")&gt;=1,"C",IF(COUNTIF(S522:S524,"A")&gt;0,"P"," "))</f>
        <v xml:space="preserve"> </v>
      </c>
      <c r="T525" s="126" t="str">
        <f t="shared" si="276"/>
        <v xml:space="preserve"> </v>
      </c>
      <c r="U525" s="126" t="str">
        <f t="shared" si="276"/>
        <v xml:space="preserve"> </v>
      </c>
      <c r="V525" s="126" t="str">
        <f t="shared" si="276"/>
        <v xml:space="preserve"> </v>
      </c>
      <c r="W525" s="126" t="str">
        <f t="shared" si="276"/>
        <v xml:space="preserve"> </v>
      </c>
      <c r="Y525" s="2" t="str">
        <f t="shared" si="272"/>
        <v>Find out about different ways to save money. Keeping a bank account is one popular way to save money. You can also put your money in a personal bank at home.</v>
      </c>
    </row>
    <row r="526" spans="1:25" x14ac:dyDescent="0.2">
      <c r="B526" s="127"/>
      <c r="C526" s="218" t="s">
        <v>432</v>
      </c>
      <c r="D526" s="9"/>
      <c r="E526" s="9"/>
      <c r="F526" s="9"/>
      <c r="G526" s="9"/>
      <c r="H526" s="9"/>
      <c r="I526" s="9"/>
      <c r="J526" s="9"/>
      <c r="K526" s="9"/>
      <c r="L526" s="9"/>
      <c r="M526" s="9"/>
      <c r="N526" s="9"/>
      <c r="O526" s="9"/>
      <c r="P526" s="9"/>
      <c r="Q526" s="9"/>
      <c r="R526" s="9"/>
      <c r="S526" s="9"/>
      <c r="T526" s="9"/>
      <c r="U526" s="9"/>
      <c r="V526" s="9"/>
      <c r="W526" s="9"/>
      <c r="Y526" s="2" t="str">
        <f t="shared" si="272"/>
        <v>Do field research. If you'd like to observe some money management firsthand, try visiting the people who make a career out of managing money-bankers and bank tellers. Ask your parents to take you along on the next visit to their bank or credit union. Then set up a quick meeting to talk with someone who can tell you more about how checking and savings accounts work.</v>
      </c>
    </row>
    <row r="527" spans="1:25" x14ac:dyDescent="0.2">
      <c r="B527" s="127"/>
      <c r="C527" s="218" t="s">
        <v>433</v>
      </c>
      <c r="D527" s="9"/>
      <c r="E527" s="9"/>
      <c r="F527" s="9"/>
      <c r="G527" s="9"/>
      <c r="H527" s="9"/>
      <c r="I527" s="9"/>
      <c r="J527" s="9"/>
      <c r="K527" s="9"/>
      <c r="L527" s="9"/>
      <c r="M527" s="9"/>
      <c r="N527" s="9"/>
      <c r="O527" s="9"/>
      <c r="P527" s="9"/>
      <c r="Q527" s="9"/>
      <c r="R527" s="9"/>
      <c r="S527" s="9"/>
      <c r="T527" s="9"/>
      <c r="U527" s="9"/>
      <c r="V527" s="9"/>
      <c r="W527" s="9"/>
      <c r="Y527" s="2" t="str">
        <f t="shared" si="272"/>
        <v>Let money talk. If you can't get to a bank, have the bank come to you. Invite a bank employee or financial adviser to speak to your group about money management. Ask your speaker about financial basics like interest rates; different kinds of accounts such as savings, checking, or money market; and the difference between banks and credit unions.</v>
      </c>
    </row>
    <row r="528" spans="1:25" x14ac:dyDescent="0.2">
      <c r="B528" s="127"/>
      <c r="C528" s="218" t="s">
        <v>434</v>
      </c>
      <c r="D528" s="9"/>
      <c r="E528" s="9"/>
      <c r="F528" s="9"/>
      <c r="G528" s="9"/>
      <c r="H528" s="9"/>
      <c r="I528" s="9"/>
      <c r="J528" s="9"/>
      <c r="K528" s="9"/>
      <c r="L528" s="9"/>
      <c r="M528" s="9"/>
      <c r="N528" s="9"/>
      <c r="O528" s="9"/>
      <c r="P528" s="9"/>
      <c r="Q528" s="9"/>
      <c r="R528" s="9"/>
      <c r="S528" s="9"/>
      <c r="T528" s="9"/>
      <c r="U528" s="9"/>
      <c r="V528" s="9"/>
      <c r="W528" s="9"/>
      <c r="Y528" s="2" t="str">
        <f t="shared" si="272"/>
        <v>Hit the books. Your local library probably has an entire section devoted to budgeting and financial planning. Check out some budgeting guides or books on banking basics. Ask a librarian for a good place to get started.</v>
      </c>
    </row>
    <row r="529" spans="2:25" x14ac:dyDescent="0.2">
      <c r="B529" s="2">
        <v>4</v>
      </c>
      <c r="C529" s="373" t="s">
        <v>435</v>
      </c>
      <c r="D529" s="126" t="str">
        <f>IF(COUNTIF(D526:D528,"A")&gt;=1,"C",IF(COUNTIF(D526:D528,"A")&gt;0,"P"," "))</f>
        <v xml:space="preserve"> </v>
      </c>
      <c r="E529" s="126" t="str">
        <f t="shared" ref="E529:R529" si="277">IF(COUNTIF(E526:E528,"A")&gt;=1,"C",IF(COUNTIF(E526:E528,"A")&gt;0,"P"," "))</f>
        <v xml:space="preserve"> </v>
      </c>
      <c r="F529" s="126" t="str">
        <f t="shared" si="277"/>
        <v xml:space="preserve"> </v>
      </c>
      <c r="G529" s="126" t="str">
        <f t="shared" si="277"/>
        <v xml:space="preserve"> </v>
      </c>
      <c r="H529" s="126" t="str">
        <f t="shared" si="277"/>
        <v xml:space="preserve"> </v>
      </c>
      <c r="I529" s="126" t="str">
        <f t="shared" si="277"/>
        <v xml:space="preserve"> </v>
      </c>
      <c r="J529" s="126" t="str">
        <f t="shared" si="277"/>
        <v xml:space="preserve"> </v>
      </c>
      <c r="K529" s="126" t="str">
        <f t="shared" si="277"/>
        <v xml:space="preserve"> </v>
      </c>
      <c r="L529" s="126" t="str">
        <f t="shared" si="277"/>
        <v xml:space="preserve"> </v>
      </c>
      <c r="M529" s="126" t="str">
        <f t="shared" si="277"/>
        <v xml:space="preserve"> </v>
      </c>
      <c r="N529" s="126" t="str">
        <f t="shared" si="277"/>
        <v xml:space="preserve"> </v>
      </c>
      <c r="O529" s="126" t="str">
        <f t="shared" si="277"/>
        <v xml:space="preserve"> </v>
      </c>
      <c r="P529" s="126" t="str">
        <f t="shared" si="277"/>
        <v xml:space="preserve"> </v>
      </c>
      <c r="Q529" s="126" t="str">
        <f t="shared" si="277"/>
        <v xml:space="preserve"> </v>
      </c>
      <c r="R529" s="126" t="str">
        <f t="shared" si="277"/>
        <v xml:space="preserve"> </v>
      </c>
      <c r="S529" s="126" t="str">
        <f t="shared" ref="S529:W529" si="278">IF(COUNTIF(S526:S528,"A")&gt;=1,"C",IF(COUNTIF(S526:S528,"A")&gt;0,"P"," "))</f>
        <v xml:space="preserve"> </v>
      </c>
      <c r="T529" s="126" t="str">
        <f t="shared" si="278"/>
        <v xml:space="preserve"> </v>
      </c>
      <c r="U529" s="126" t="str">
        <f t="shared" si="278"/>
        <v xml:space="preserve"> </v>
      </c>
      <c r="V529" s="126" t="str">
        <f t="shared" si="278"/>
        <v xml:space="preserve"> </v>
      </c>
      <c r="W529" s="126" t="str">
        <f t="shared" si="278"/>
        <v xml:space="preserve"> </v>
      </c>
      <c r="Y529" s="2" t="str">
        <f t="shared" si="272"/>
        <v>Lending a hand to someone in need is a surefire way to feel good about yourself. Find out what you can do with your money to benefit others. You don't need to make any giving decisions just yet, but your research might inspire you to include the needs of others into your budget and financial planning.</v>
      </c>
    </row>
    <row r="530" spans="2:25" x14ac:dyDescent="0.2">
      <c r="B530" s="127"/>
      <c r="C530" s="218" t="s">
        <v>436</v>
      </c>
      <c r="D530" s="9"/>
      <c r="E530" s="9"/>
      <c r="F530" s="9"/>
      <c r="G530" s="9"/>
      <c r="H530" s="9"/>
      <c r="I530" s="9"/>
      <c r="J530" s="9"/>
      <c r="K530" s="9"/>
      <c r="L530" s="9"/>
      <c r="M530" s="9"/>
      <c r="N530" s="9"/>
      <c r="O530" s="9"/>
      <c r="P530" s="9"/>
      <c r="Q530" s="9"/>
      <c r="R530" s="9"/>
      <c r="S530" s="9"/>
      <c r="T530" s="9"/>
      <c r="U530" s="9"/>
      <c r="V530" s="9"/>
      <c r="W530" s="9"/>
      <c r="Y530" s="2" t="str">
        <f t="shared" si="272"/>
        <v>Lead with your heart. Think of three things that are important to you. Then research causes that touch on that interest. Maybe your family pet makes the list. Is there an animal shelter that could use your help? Be creative; there are lots of opportunities to give.</v>
      </c>
    </row>
    <row r="531" spans="2:25" x14ac:dyDescent="0.2">
      <c r="B531" s="127"/>
      <c r="C531" s="218" t="s">
        <v>437</v>
      </c>
      <c r="D531" s="9"/>
      <c r="E531" s="9"/>
      <c r="F531" s="9"/>
      <c r="G531" s="9"/>
      <c r="H531" s="9"/>
      <c r="I531" s="9"/>
      <c r="J531" s="9"/>
      <c r="K531" s="9"/>
      <c r="L531" s="9"/>
      <c r="M531" s="9"/>
      <c r="N531" s="9"/>
      <c r="O531" s="9"/>
      <c r="P531" s="9"/>
      <c r="Q531" s="9"/>
      <c r="R531" s="9"/>
      <c r="S531" s="9"/>
      <c r="T531" s="9"/>
      <c r="U531" s="9"/>
      <c r="V531" s="9"/>
      <c r="W531" s="9"/>
      <c r="Y531" s="2" t="str">
        <f t="shared" si="272"/>
        <v>Team up with others. Gather a few friends or family members to discuss different ways to donate money. For example, you could make a donation as part of your Take Action project. Or, if there's an organization you want to help financially, find out how it would use the funds. Compare and contrast-what does your group think would be the most effective use of your money?</v>
      </c>
    </row>
    <row r="532" spans="2:25" x14ac:dyDescent="0.2">
      <c r="B532" s="127"/>
      <c r="C532" s="218" t="s">
        <v>438</v>
      </c>
      <c r="D532" s="9"/>
      <c r="E532" s="9"/>
      <c r="F532" s="9"/>
      <c r="G532" s="9"/>
      <c r="H532" s="9"/>
      <c r="I532" s="9"/>
      <c r="J532" s="9"/>
      <c r="K532" s="9"/>
      <c r="L532" s="9"/>
      <c r="M532" s="9"/>
      <c r="N532" s="9"/>
      <c r="O532" s="9"/>
      <c r="P532" s="9"/>
      <c r="Q532" s="9"/>
      <c r="R532" s="9"/>
      <c r="S532" s="9"/>
      <c r="T532" s="9"/>
      <c r="U532" s="9"/>
      <c r="V532" s="9"/>
      <c r="W532" s="9"/>
      <c r="Y532" s="2" t="str">
        <f t="shared" si="272"/>
        <v>Learn from a professional. Invite someone from a philanthropic or nonprofit organization to talk to your Girl Scout group. Ask about how donations help the organization, how fund-raising works, and how decisions are made about using money.</v>
      </c>
    </row>
    <row r="533" spans="2:25" x14ac:dyDescent="0.2">
      <c r="B533" s="2">
        <v>5</v>
      </c>
      <c r="C533" s="373" t="s">
        <v>439</v>
      </c>
      <c r="D533" s="126" t="str">
        <f>IF(COUNTIF(D530:D532,"A")&gt;=1,"C",IF(COUNTIF(D530:D532,"A")&gt;0,"P"," "))</f>
        <v xml:space="preserve"> </v>
      </c>
      <c r="E533" s="126" t="str">
        <f t="shared" ref="E533:R533" si="279">IF(COUNTIF(E530:E532,"A")&gt;=1,"C",IF(COUNTIF(E530:E532,"A")&gt;0,"P"," "))</f>
        <v xml:space="preserve"> </v>
      </c>
      <c r="F533" s="126" t="str">
        <f t="shared" si="279"/>
        <v xml:space="preserve"> </v>
      </c>
      <c r="G533" s="126" t="str">
        <f t="shared" si="279"/>
        <v xml:space="preserve"> </v>
      </c>
      <c r="H533" s="126" t="str">
        <f t="shared" si="279"/>
        <v xml:space="preserve"> </v>
      </c>
      <c r="I533" s="126" t="str">
        <f t="shared" si="279"/>
        <v xml:space="preserve"> </v>
      </c>
      <c r="J533" s="126" t="str">
        <f t="shared" si="279"/>
        <v xml:space="preserve"> </v>
      </c>
      <c r="K533" s="126" t="str">
        <f t="shared" si="279"/>
        <v xml:space="preserve"> </v>
      </c>
      <c r="L533" s="126" t="str">
        <f t="shared" si="279"/>
        <v xml:space="preserve"> </v>
      </c>
      <c r="M533" s="126" t="str">
        <f t="shared" si="279"/>
        <v xml:space="preserve"> </v>
      </c>
      <c r="N533" s="126" t="str">
        <f t="shared" si="279"/>
        <v xml:space="preserve"> </v>
      </c>
      <c r="O533" s="126" t="str">
        <f t="shared" si="279"/>
        <v xml:space="preserve"> </v>
      </c>
      <c r="P533" s="126" t="str">
        <f t="shared" si="279"/>
        <v xml:space="preserve"> </v>
      </c>
      <c r="Q533" s="126" t="str">
        <f t="shared" si="279"/>
        <v xml:space="preserve"> </v>
      </c>
      <c r="R533" s="126" t="str">
        <f t="shared" si="279"/>
        <v xml:space="preserve"> </v>
      </c>
      <c r="S533" s="126" t="str">
        <f t="shared" ref="S533:W533" si="280">IF(COUNTIF(S530:S532,"A")&gt;=1,"C",IF(COUNTIF(S530:S532,"A")&gt;0,"P"," "))</f>
        <v xml:space="preserve"> </v>
      </c>
      <c r="T533" s="126" t="str">
        <f t="shared" si="280"/>
        <v xml:space="preserve"> </v>
      </c>
      <c r="U533" s="126" t="str">
        <f t="shared" si="280"/>
        <v xml:space="preserve"> </v>
      </c>
      <c r="V533" s="126" t="str">
        <f t="shared" si="280"/>
        <v xml:space="preserve"> </v>
      </c>
      <c r="W533" s="126" t="str">
        <f t="shared" si="280"/>
        <v xml:space="preserve"> </v>
      </c>
      <c r="Y533" s="2" t="str">
        <f t="shared" si="272"/>
        <v>Create a budget that focuses on your values. It's time to make some big decisions. What will you budget for? What things will go into your spending and saving categories? And what will you be giving money to? This is the joy of having a budget-it helps you take charge of your money and put it to good use.</v>
      </c>
    </row>
    <row r="534" spans="2:25" x14ac:dyDescent="0.2">
      <c r="B534" s="127"/>
      <c r="C534" s="218" t="s">
        <v>440</v>
      </c>
      <c r="D534" s="9"/>
      <c r="E534" s="9"/>
      <c r="F534" s="9"/>
      <c r="G534" s="9"/>
      <c r="H534" s="9"/>
      <c r="I534" s="9"/>
      <c r="J534" s="9"/>
      <c r="K534" s="9"/>
      <c r="L534" s="9"/>
      <c r="M534" s="9"/>
      <c r="N534" s="9"/>
      <c r="O534" s="9"/>
      <c r="P534" s="9"/>
      <c r="Q534" s="9"/>
      <c r="R534" s="9"/>
      <c r="S534" s="9"/>
      <c r="T534" s="9"/>
      <c r="U534" s="9"/>
      <c r="V534" s="9"/>
      <c r="W534" s="9"/>
      <c r="Y534" s="2" t="str">
        <f t="shared" si="272"/>
        <v>Make a savings action plan. Decide on something you'd like to save money to buy. Find out how much your chosen future purchase will cost. That will be the amount you need to save to reach your goal. Then do the math: If you have a certain amount you can put away each week or month, how long will it take to reach your goal? Or, if you know you want to reach your goal in a certain amount of time, how much will you have to save each week/month to reach your goal in that time?</v>
      </c>
    </row>
    <row r="535" spans="2:25" x14ac:dyDescent="0.2">
      <c r="B535" s="127"/>
      <c r="C535" s="218" t="s">
        <v>441</v>
      </c>
      <c r="D535" s="9"/>
      <c r="E535" s="9"/>
      <c r="F535" s="9"/>
      <c r="G535" s="9"/>
      <c r="H535" s="9"/>
      <c r="I535" s="9"/>
      <c r="J535" s="9"/>
      <c r="K535" s="9"/>
      <c r="L535" s="9"/>
      <c r="M535" s="9"/>
      <c r="N535" s="9"/>
      <c r="O535" s="9"/>
      <c r="P535" s="9"/>
      <c r="Q535" s="9"/>
      <c r="R535" s="9"/>
      <c r="S535" s="9"/>
      <c r="T535" s="9"/>
      <c r="U535" s="9"/>
      <c r="V535" s="9"/>
      <c r="W535" s="9"/>
      <c r="Y535" s="2" t="str">
        <f t="shared" si="272"/>
        <v>Form a support group. Team up with your Cadette friends to offer each other advice on spending, saving, and making decisions. Work together to create budget points that you all agree on. Then discuss where and why your budgets differ.</v>
      </c>
    </row>
    <row r="536" spans="2:25" x14ac:dyDescent="0.2">
      <c r="B536" s="127"/>
      <c r="C536" s="218" t="s">
        <v>442</v>
      </c>
      <c r="D536" s="9"/>
      <c r="E536" s="9"/>
      <c r="F536" s="9"/>
      <c r="G536" s="9"/>
      <c r="H536" s="9"/>
      <c r="I536" s="9"/>
      <c r="J536" s="9"/>
      <c r="K536" s="9"/>
      <c r="L536" s="9"/>
      <c r="M536" s="9"/>
      <c r="N536" s="9"/>
      <c r="O536" s="9"/>
      <c r="P536" s="9"/>
      <c r="Q536" s="9"/>
      <c r="R536" s="9"/>
      <c r="S536" s="9"/>
      <c r="T536" s="9"/>
      <c r="U536" s="9"/>
      <c r="V536" s="9"/>
      <c r="W536" s="9"/>
      <c r="Y536" s="2" t="str">
        <f t="shared" si="272"/>
        <v>Imagine yourself in the future. Envision your life 10 years from now. What do you think you'd need to buy? What big purchases would you like to save for? How much would you like to be able to give? Create a practice budget so you can begin to see how you might use your money in the future.</v>
      </c>
    </row>
    <row r="537" spans="2:25" ht="1.5" customHeight="1" thickBot="1" x14ac:dyDescent="0.25">
      <c r="D537" s="126" t="str">
        <f>IF(COUNTIF(D534:D536,"A")&gt;=1,"C",IF(COUNTIF(D534:D536,"A")&gt;0,"P"," "))</f>
        <v xml:space="preserve"> </v>
      </c>
      <c r="E537" s="126" t="str">
        <f t="shared" ref="E537:R537" si="281">IF(COUNTIF(E534:E536,"A")&gt;=1,"C",IF(COUNTIF(E534:E536,"A")&gt;0,"P"," "))</f>
        <v xml:space="preserve"> </v>
      </c>
      <c r="F537" s="126" t="str">
        <f t="shared" si="281"/>
        <v xml:space="preserve"> </v>
      </c>
      <c r="G537" s="126" t="str">
        <f t="shared" si="281"/>
        <v xml:space="preserve"> </v>
      </c>
      <c r="H537" s="126" t="str">
        <f t="shared" si="281"/>
        <v xml:space="preserve"> </v>
      </c>
      <c r="I537" s="126" t="str">
        <f t="shared" si="281"/>
        <v xml:space="preserve"> </v>
      </c>
      <c r="J537" s="126" t="str">
        <f t="shared" si="281"/>
        <v xml:space="preserve"> </v>
      </c>
      <c r="K537" s="126" t="str">
        <f t="shared" si="281"/>
        <v xml:space="preserve"> </v>
      </c>
      <c r="L537" s="126" t="str">
        <f t="shared" si="281"/>
        <v xml:space="preserve"> </v>
      </c>
      <c r="M537" s="126" t="str">
        <f t="shared" si="281"/>
        <v xml:space="preserve"> </v>
      </c>
      <c r="N537" s="126" t="str">
        <f t="shared" si="281"/>
        <v xml:space="preserve"> </v>
      </c>
      <c r="O537" s="126" t="str">
        <f t="shared" si="281"/>
        <v xml:space="preserve"> </v>
      </c>
      <c r="P537" s="126" t="str">
        <f t="shared" si="281"/>
        <v xml:space="preserve"> </v>
      </c>
      <c r="Q537" s="126" t="str">
        <f t="shared" si="281"/>
        <v xml:space="preserve"> </v>
      </c>
      <c r="R537" s="126" t="str">
        <f t="shared" si="281"/>
        <v xml:space="preserve"> </v>
      </c>
      <c r="S537" s="126" t="str">
        <f t="shared" ref="S537:W537" si="282">IF(COUNTIF(S534:S536,"A")&gt;=1,"C",IF(COUNTIF(S534:S536,"A")&gt;0,"P"," "))</f>
        <v xml:space="preserve"> </v>
      </c>
      <c r="T537" s="126" t="str">
        <f t="shared" si="282"/>
        <v xml:space="preserve"> </v>
      </c>
      <c r="U537" s="126" t="str">
        <f t="shared" si="282"/>
        <v xml:space="preserve"> </v>
      </c>
      <c r="V537" s="126" t="str">
        <f t="shared" si="282"/>
        <v xml:space="preserve"> </v>
      </c>
      <c r="W537" s="126" t="str">
        <f t="shared" si="282"/>
        <v xml:space="preserve"> </v>
      </c>
      <c r="Y537" s="2" t="str">
        <f t="shared" si="272"/>
        <v/>
      </c>
    </row>
    <row r="538" spans="2:25" ht="13.5" thickBot="1" x14ac:dyDescent="0.25">
      <c r="C538" s="73" t="s">
        <v>30</v>
      </c>
      <c r="D538" s="94" t="str">
        <f t="shared" ref="D538:R538" si="283">IF(COUNTIF(D521:D537,"C")&gt;4,"C",IF(COUNTIF(D521:D537,"C")&gt;0,"P"," "))</f>
        <v xml:space="preserve"> </v>
      </c>
      <c r="E538" s="94" t="str">
        <f t="shared" si="283"/>
        <v xml:space="preserve"> </v>
      </c>
      <c r="F538" s="94" t="str">
        <f t="shared" si="283"/>
        <v xml:space="preserve"> </v>
      </c>
      <c r="G538" s="94" t="str">
        <f t="shared" si="283"/>
        <v xml:space="preserve"> </v>
      </c>
      <c r="H538" s="94" t="str">
        <f t="shared" si="283"/>
        <v xml:space="preserve"> </v>
      </c>
      <c r="I538" s="94" t="str">
        <f t="shared" si="283"/>
        <v xml:space="preserve"> </v>
      </c>
      <c r="J538" s="94" t="str">
        <f t="shared" si="283"/>
        <v xml:space="preserve"> </v>
      </c>
      <c r="K538" s="94" t="str">
        <f t="shared" si="283"/>
        <v xml:space="preserve"> </v>
      </c>
      <c r="L538" s="94" t="str">
        <f t="shared" si="283"/>
        <v xml:space="preserve"> </v>
      </c>
      <c r="M538" s="94" t="str">
        <f t="shared" si="283"/>
        <v xml:space="preserve"> </v>
      </c>
      <c r="N538" s="94" t="str">
        <f t="shared" si="283"/>
        <v xml:space="preserve"> </v>
      </c>
      <c r="O538" s="94" t="str">
        <f t="shared" si="283"/>
        <v xml:space="preserve"> </v>
      </c>
      <c r="P538" s="94" t="str">
        <f t="shared" si="283"/>
        <v xml:space="preserve"> </v>
      </c>
      <c r="Q538" s="94" t="str">
        <f t="shared" si="283"/>
        <v xml:space="preserve"> </v>
      </c>
      <c r="R538" s="94" t="str">
        <f t="shared" si="283"/>
        <v xml:space="preserve"> </v>
      </c>
      <c r="S538" s="94" t="str">
        <f t="shared" ref="S538:W538" si="284">IF(COUNTIF(S521:S537,"C")&gt;4,"C",IF(COUNTIF(S521:S537,"C")&gt;0,"P"," "))</f>
        <v xml:space="preserve"> </v>
      </c>
      <c r="T538" s="94" t="str">
        <f t="shared" si="284"/>
        <v xml:space="preserve"> </v>
      </c>
      <c r="U538" s="94" t="str">
        <f t="shared" si="284"/>
        <v xml:space="preserve"> </v>
      </c>
      <c r="V538" s="94" t="str">
        <f t="shared" si="284"/>
        <v xml:space="preserve"> </v>
      </c>
      <c r="W538" s="94" t="str">
        <f t="shared" si="284"/>
        <v xml:space="preserve"> </v>
      </c>
      <c r="Y538" s="2" t="str">
        <f t="shared" si="272"/>
        <v/>
      </c>
    </row>
    <row r="539" spans="2:25" ht="15" x14ac:dyDescent="0.25">
      <c r="B539" s="124" t="s">
        <v>273</v>
      </c>
      <c r="D539" s="240"/>
      <c r="E539" s="240"/>
      <c r="F539" s="240"/>
      <c r="G539" s="240"/>
      <c r="H539" s="240"/>
      <c r="I539" s="240"/>
      <c r="J539" s="240"/>
      <c r="K539" s="240"/>
      <c r="L539" s="240"/>
      <c r="M539" s="240"/>
      <c r="N539" s="240"/>
      <c r="O539" s="240"/>
      <c r="P539" s="240"/>
      <c r="Q539" s="240"/>
      <c r="R539" s="240"/>
      <c r="Y539" s="2" t="str">
        <f t="shared" si="272"/>
        <v/>
      </c>
    </row>
    <row r="540" spans="2:25" x14ac:dyDescent="0.2">
      <c r="B540" s="2">
        <v>1</v>
      </c>
      <c r="C540" s="389" t="s">
        <v>443</v>
      </c>
      <c r="D540" s="240"/>
      <c r="E540" s="240"/>
      <c r="F540" s="240"/>
      <c r="G540" s="240"/>
      <c r="H540" s="240"/>
      <c r="I540" s="240"/>
      <c r="J540" s="240"/>
      <c r="K540" s="240"/>
      <c r="L540" s="240"/>
      <c r="M540" s="240"/>
      <c r="N540" s="240"/>
      <c r="O540" s="240"/>
      <c r="P540" s="240"/>
      <c r="Q540" s="240"/>
      <c r="R540" s="240"/>
      <c r="Y540" s="2" t="str">
        <f t="shared" si="272"/>
        <v>Shopping online is like walking into the world's largest mall. Instead of having just one or two stores to browse, you have hundreds of places to visit! Plus, many sites offer special coupons or discounts that are available only online. You might want to start by visiting a comparison-shopping website, then searching some coupon code sites to see where you can find the best deal.</v>
      </c>
    </row>
    <row r="541" spans="2:25" x14ac:dyDescent="0.2">
      <c r="B541" s="125"/>
      <c r="C541" s="218" t="s">
        <v>444</v>
      </c>
      <c r="D541" s="9"/>
      <c r="E541" s="9"/>
      <c r="F541" s="9"/>
      <c r="G541" s="9"/>
      <c r="H541" s="9"/>
      <c r="I541" s="9"/>
      <c r="J541" s="9"/>
      <c r="K541" s="9"/>
      <c r="L541" s="9"/>
      <c r="M541" s="9"/>
      <c r="N541" s="9"/>
      <c r="O541" s="9"/>
      <c r="P541" s="9"/>
      <c r="Q541" s="9"/>
      <c r="R541" s="9"/>
      <c r="S541" s="9"/>
      <c r="T541" s="9"/>
      <c r="U541" s="9"/>
      <c r="V541" s="9"/>
      <c r="W541" s="9"/>
      <c r="Y541" s="2" t="str">
        <f t="shared" si="272"/>
        <v>Track an item for a week. Pick an item to research, like a TV or a camera. Search for that item online until you find three different prices on three different sites. Track the item for a week to see if the price changes while also looking for any discounts or online coupon codes you could use when buying it.</v>
      </c>
    </row>
    <row r="542" spans="2:25" x14ac:dyDescent="0.2">
      <c r="B542" s="125"/>
      <c r="C542" s="218" t="s">
        <v>445</v>
      </c>
      <c r="D542" s="9"/>
      <c r="E542" s="9"/>
      <c r="F542" s="9"/>
      <c r="G542" s="9"/>
      <c r="H542" s="9"/>
      <c r="I542" s="9"/>
      <c r="J542" s="9"/>
      <c r="K542" s="9"/>
      <c r="L542" s="9"/>
      <c r="M542" s="9"/>
      <c r="N542" s="9"/>
      <c r="O542" s="9"/>
      <c r="P542" s="9"/>
      <c r="Q542" s="9"/>
      <c r="R542" s="9"/>
      <c r="S542" s="9"/>
      <c r="T542" s="9"/>
      <c r="U542" s="9"/>
      <c r="V542" s="9"/>
      <c r="W542" s="9"/>
      <c r="Y542" s="2" t="str">
        <f t="shared" si="272"/>
        <v>Make it a family affair. Is your family currently thinking of making a big purchase? Then take a lead role in the search by comparison shopping online. Once you're confident you've found the best possible deal, gather your family and explain your pick in detail, including the total cost and amount of time it will take to arrive.</v>
      </c>
    </row>
    <row r="543" spans="2:25" x14ac:dyDescent="0.2">
      <c r="B543" s="125"/>
      <c r="C543" s="218" t="s">
        <v>446</v>
      </c>
      <c r="D543" s="9"/>
      <c r="E543" s="9"/>
      <c r="F543" s="9"/>
      <c r="G543" s="9"/>
      <c r="H543" s="9"/>
      <c r="I543" s="9"/>
      <c r="J543" s="9"/>
      <c r="K543" s="9"/>
      <c r="L543" s="9"/>
      <c r="M543" s="9"/>
      <c r="N543" s="9"/>
      <c r="O543" s="9"/>
      <c r="P543" s="9"/>
      <c r="Q543" s="9"/>
      <c r="R543" s="9"/>
      <c r="S543" s="9"/>
      <c r="T543" s="9"/>
      <c r="U543" s="9"/>
      <c r="V543" s="9"/>
      <c r="W543" s="9"/>
      <c r="Y543" s="2" t="str">
        <f t="shared" si="272"/>
        <v>Use group intelligence. Is there something your Girl Scout group wants to buy? Or maybe you're on a team or club at school that is considering a purchase. If so, break up into smaller teams and make the shopping experience a game! Have each team present the results of their search, explaining in detail why they would pick the site they found over all others.</v>
      </c>
    </row>
    <row r="544" spans="2:25" x14ac:dyDescent="0.2">
      <c r="B544" s="2">
        <v>2</v>
      </c>
      <c r="C544" s="373" t="s">
        <v>447</v>
      </c>
      <c r="D544" s="126" t="str">
        <f>IF(COUNTIF(D541:D543,"A")&gt;=1,"C",IF(COUNTIF(D541:D543,"A")&gt;0,"P"," "))</f>
        <v xml:space="preserve"> </v>
      </c>
      <c r="E544" s="126" t="str">
        <f t="shared" ref="E544:R544" si="285">IF(COUNTIF(E541:E543,"A")&gt;=1,"C",IF(COUNTIF(E541:E543,"A")&gt;0,"P"," "))</f>
        <v xml:space="preserve"> </v>
      </c>
      <c r="F544" s="126" t="str">
        <f t="shared" si="285"/>
        <v xml:space="preserve"> </v>
      </c>
      <c r="G544" s="126" t="str">
        <f t="shared" si="285"/>
        <v xml:space="preserve"> </v>
      </c>
      <c r="H544" s="126" t="str">
        <f t="shared" si="285"/>
        <v xml:space="preserve"> </v>
      </c>
      <c r="I544" s="126" t="str">
        <f t="shared" si="285"/>
        <v xml:space="preserve"> </v>
      </c>
      <c r="J544" s="126" t="str">
        <f t="shared" si="285"/>
        <v xml:space="preserve"> </v>
      </c>
      <c r="K544" s="126" t="str">
        <f t="shared" si="285"/>
        <v xml:space="preserve"> </v>
      </c>
      <c r="L544" s="126" t="str">
        <f t="shared" si="285"/>
        <v xml:space="preserve"> </v>
      </c>
      <c r="M544" s="126" t="str">
        <f t="shared" si="285"/>
        <v xml:space="preserve"> </v>
      </c>
      <c r="N544" s="126" t="str">
        <f t="shared" si="285"/>
        <v xml:space="preserve"> </v>
      </c>
      <c r="O544" s="126" t="str">
        <f t="shared" si="285"/>
        <v xml:space="preserve"> </v>
      </c>
      <c r="P544" s="126" t="str">
        <f t="shared" si="285"/>
        <v xml:space="preserve"> </v>
      </c>
      <c r="Q544" s="126" t="str">
        <f t="shared" si="285"/>
        <v xml:space="preserve"> </v>
      </c>
      <c r="R544" s="126" t="str">
        <f t="shared" si="285"/>
        <v xml:space="preserve"> </v>
      </c>
      <c r="S544" s="126" t="str">
        <f t="shared" ref="S544:W544" si="286">IF(COUNTIF(S541:S543,"A")&gt;=1,"C",IF(COUNTIF(S541:S543,"A")&gt;0,"P"," "))</f>
        <v xml:space="preserve"> </v>
      </c>
      <c r="T544" s="126" t="str">
        <f t="shared" si="286"/>
        <v xml:space="preserve"> </v>
      </c>
      <c r="U544" s="126" t="str">
        <f t="shared" si="286"/>
        <v xml:space="preserve"> </v>
      </c>
      <c r="V544" s="126" t="str">
        <f t="shared" si="286"/>
        <v xml:space="preserve"> </v>
      </c>
      <c r="W544" s="126" t="str">
        <f t="shared" si="286"/>
        <v xml:space="preserve"> </v>
      </c>
      <c r="Y544" s="2" t="str">
        <f t="shared" si="272"/>
        <v>Another advantage of online shopping is being able to read a wide range of reviews on any item. Professional reviewers, like those at Consumer Reports, are experts on the items they're reviewing. You can also read "user reviews," which are written by consumers just like you. The key is to be able to sort through piles of reviews without ending up more confused than when you started!</v>
      </c>
    </row>
    <row r="545" spans="2:25" x14ac:dyDescent="0.2">
      <c r="B545" s="127"/>
      <c r="C545" s="218" t="s">
        <v>448</v>
      </c>
      <c r="D545" s="9"/>
      <c r="E545" s="9"/>
      <c r="F545" s="9"/>
      <c r="G545" s="9"/>
      <c r="H545" s="9"/>
      <c r="I545" s="9"/>
      <c r="J545" s="9"/>
      <c r="K545" s="9"/>
      <c r="L545" s="9"/>
      <c r="M545" s="9"/>
      <c r="N545" s="9"/>
      <c r="O545" s="9"/>
      <c r="P545" s="9"/>
      <c r="Q545" s="9"/>
      <c r="R545" s="9"/>
      <c r="S545" s="9"/>
      <c r="T545" s="9"/>
      <c r="U545" s="9"/>
      <c r="V545" s="9"/>
      <c r="W545" s="9"/>
      <c r="Y545" s="2" t="str">
        <f t="shared" si="272"/>
        <v>Review reviews on your own. Start by finding five customer reviews and three professional reviews on your item. Remember, reviews aren't always limited to shopping sites. For example, if you're searching for a laptop computer, you could check computer magazine sites. After reading all the reviews, what comments seem most credible to you? Which ones do you take most seriously, and why? Talk about your conclusions with your family or friends.</v>
      </c>
    </row>
    <row r="546" spans="2:25" x14ac:dyDescent="0.2">
      <c r="B546" s="127"/>
      <c r="C546" s="218" t="s">
        <v>449</v>
      </c>
      <c r="D546" s="9"/>
      <c r="E546" s="9"/>
      <c r="F546" s="9"/>
      <c r="G546" s="9"/>
      <c r="H546" s="9"/>
      <c r="I546" s="9"/>
      <c r="J546" s="9"/>
      <c r="K546" s="9"/>
      <c r="L546" s="9"/>
      <c r="M546" s="9"/>
      <c r="N546" s="9"/>
      <c r="O546" s="9"/>
      <c r="P546" s="9"/>
      <c r="Q546" s="9"/>
      <c r="R546" s="9"/>
      <c r="S546" s="9"/>
      <c r="T546" s="9"/>
      <c r="U546" s="9"/>
      <c r="V546" s="9"/>
      <c r="W546" s="9"/>
      <c r="Y546" s="2" t="str">
        <f t="shared" si="272"/>
        <v>Hold a review debate. Ask a group of Cadette friends to each choose a product they're interested in buying. Have each friend collect five online reviews for the product. Then gather together and take turns reading key quotes from the reviews. After each girl finishes, ask for a show of hands to see who would and wouldn't buy the product. Have a group discussion about how the reviews persuaded you to buy the product-or not!</v>
      </c>
    </row>
    <row r="547" spans="2:25" x14ac:dyDescent="0.2">
      <c r="B547" s="127"/>
      <c r="C547" s="218" t="s">
        <v>450</v>
      </c>
      <c r="D547" s="9"/>
      <c r="E547" s="9"/>
      <c r="F547" s="9"/>
      <c r="G547" s="9"/>
      <c r="H547" s="9"/>
      <c r="I547" s="9"/>
      <c r="J547" s="9"/>
      <c r="K547" s="9"/>
      <c r="L547" s="9"/>
      <c r="M547" s="9"/>
      <c r="N547" s="9"/>
      <c r="O547" s="9"/>
      <c r="P547" s="9"/>
      <c r="Q547" s="9"/>
      <c r="R547" s="9"/>
      <c r="S547" s="9"/>
      <c r="T547" s="9"/>
      <c r="U547" s="9"/>
      <c r="V547" s="9"/>
      <c r="W547" s="9"/>
      <c r="Y547" s="2" t="str">
        <f t="shared" si="272"/>
        <v>Compare reviews to your own experience. Pick an item you or your family already owns and uses often. Go online and find five reviews of that product. Compare what the reviewers have to say with your own experience of the product. Do you think they got it right? Why or why not? Write down your evaluation of the reviews or talk about the differences you found between the reviews and your own experience with friends or family.
FOR MORE FUN: Write your own review! Is there a DVD you can't live without? Or perhaps a book you loved-or one you didn't like at all? Let the world know what you think by writing your own review online. Start by reading at least 10 other reviews on the item you want to write about. Then write your own review. Check back in a week to see if anyone has commented on your review.</v>
      </c>
    </row>
    <row r="548" spans="2:25" x14ac:dyDescent="0.2">
      <c r="B548" s="2">
        <v>3</v>
      </c>
      <c r="C548" s="373" t="s">
        <v>451</v>
      </c>
      <c r="D548" s="126" t="str">
        <f>IF(COUNTIF(D545:D547,"A")&gt;=1,"C",IF(COUNTIF(D545:D547,"A")&gt;0,"P"," "))</f>
        <v xml:space="preserve"> </v>
      </c>
      <c r="E548" s="126" t="str">
        <f t="shared" ref="E548:R548" si="287">IF(COUNTIF(E545:E547,"A")&gt;=1,"C",IF(COUNTIF(E545:E547,"A")&gt;0,"P"," "))</f>
        <v xml:space="preserve"> </v>
      </c>
      <c r="F548" s="126" t="str">
        <f t="shared" si="287"/>
        <v xml:space="preserve"> </v>
      </c>
      <c r="G548" s="126" t="str">
        <f t="shared" si="287"/>
        <v xml:space="preserve"> </v>
      </c>
      <c r="H548" s="126" t="str">
        <f t="shared" si="287"/>
        <v xml:space="preserve"> </v>
      </c>
      <c r="I548" s="126" t="str">
        <f t="shared" si="287"/>
        <v xml:space="preserve"> </v>
      </c>
      <c r="J548" s="126" t="str">
        <f t="shared" si="287"/>
        <v xml:space="preserve"> </v>
      </c>
      <c r="K548" s="126" t="str">
        <f t="shared" si="287"/>
        <v xml:space="preserve"> </v>
      </c>
      <c r="L548" s="126" t="str">
        <f t="shared" si="287"/>
        <v xml:space="preserve"> </v>
      </c>
      <c r="M548" s="126" t="str">
        <f t="shared" si="287"/>
        <v xml:space="preserve"> </v>
      </c>
      <c r="N548" s="126" t="str">
        <f t="shared" si="287"/>
        <v xml:space="preserve"> </v>
      </c>
      <c r="O548" s="126" t="str">
        <f t="shared" si="287"/>
        <v xml:space="preserve"> </v>
      </c>
      <c r="P548" s="126" t="str">
        <f t="shared" si="287"/>
        <v xml:space="preserve"> </v>
      </c>
      <c r="Q548" s="126" t="str">
        <f t="shared" si="287"/>
        <v xml:space="preserve"> </v>
      </c>
      <c r="R548" s="126" t="str">
        <f t="shared" si="287"/>
        <v xml:space="preserve"> </v>
      </c>
      <c r="S548" s="126" t="str">
        <f t="shared" ref="S548:W548" si="288">IF(COUNTIF(S545:S547,"A")&gt;=1,"C",IF(COUNTIF(S545:S547,"A")&gt;0,"P"," "))</f>
        <v xml:space="preserve"> </v>
      </c>
      <c r="T548" s="126" t="str">
        <f t="shared" si="288"/>
        <v xml:space="preserve"> </v>
      </c>
      <c r="U548" s="126" t="str">
        <f t="shared" si="288"/>
        <v xml:space="preserve"> </v>
      </c>
      <c r="V548" s="126" t="str">
        <f t="shared" si="288"/>
        <v xml:space="preserve"> </v>
      </c>
      <c r="W548" s="126" t="str">
        <f t="shared" si="288"/>
        <v xml:space="preserve"> </v>
      </c>
      <c r="Y548" s="2" t="str">
        <f t="shared" si="272"/>
        <v>As you compare prices online, it's important to read the fine print to find out the actual cost. The price tag often includes charges for shipping the item to you, and you may have to pay for the return shipment if you don't like the item. Find at least three sites selling the item that you researched in step 2, then use the Online Comparison Chart on page 5 to dig a little deeper into the online buying process.</v>
      </c>
    </row>
    <row r="549" spans="2:25" x14ac:dyDescent="0.2">
      <c r="B549" s="127"/>
      <c r="C549" s="218" t="s">
        <v>452</v>
      </c>
      <c r="D549" s="9"/>
      <c r="E549" s="9"/>
      <c r="F549" s="9"/>
      <c r="G549" s="9"/>
      <c r="H549" s="9"/>
      <c r="I549" s="9"/>
      <c r="J549" s="9"/>
      <c r="K549" s="9"/>
      <c r="L549" s="9"/>
      <c r="M549" s="9"/>
      <c r="N549" s="9"/>
      <c r="O549" s="9"/>
      <c r="P549" s="9"/>
      <c r="Q549" s="9"/>
      <c r="R549" s="9"/>
      <c r="S549" s="9"/>
      <c r="T549" s="9"/>
      <c r="U549" s="9"/>
      <c r="V549" s="9"/>
      <c r="W549" s="9"/>
      <c r="Y549" s="2" t="str">
        <f t="shared" si="272"/>
        <v>Compare and contrast. Fill out the Online Comparison Chart on your own. Is the item that costs the least still the best deal? Why or why not?</v>
      </c>
    </row>
    <row r="550" spans="2:25" x14ac:dyDescent="0.2">
      <c r="B550" s="127"/>
      <c r="C550" s="218" t="s">
        <v>453</v>
      </c>
      <c r="D550" s="9"/>
      <c r="E550" s="9"/>
      <c r="F550" s="9"/>
      <c r="G550" s="9"/>
      <c r="H550" s="9"/>
      <c r="I550" s="9"/>
      <c r="J550" s="9"/>
      <c r="K550" s="9"/>
      <c r="L550" s="9"/>
      <c r="M550" s="9"/>
      <c r="N550" s="9"/>
      <c r="O550" s="9"/>
      <c r="P550" s="9"/>
      <c r="Q550" s="9"/>
      <c r="R550" s="9"/>
      <c r="S550" s="9"/>
      <c r="T550" s="9"/>
      <c r="U550" s="9"/>
      <c r="V550" s="9"/>
      <c r="W550" s="9"/>
      <c r="Y550" s="2" t="str">
        <f t="shared" si="272"/>
        <v>Share your knowledge. Have a Cadette friend fill out her Online Comparison Chart while you fill out yours. Then exchange forms and interview each other on what you found. What tips can you share with each other on finding good deals? Did either of you find any hidden charges or other drawbacks to watch out for?</v>
      </c>
    </row>
    <row r="551" spans="2:25" x14ac:dyDescent="0.2">
      <c r="B551" s="127"/>
      <c r="C551" s="218" t="s">
        <v>454</v>
      </c>
      <c r="D551" s="9"/>
      <c r="E551" s="9"/>
      <c r="F551" s="9"/>
      <c r="G551" s="9"/>
      <c r="H551" s="9"/>
      <c r="I551" s="9"/>
      <c r="J551" s="9"/>
      <c r="K551" s="9"/>
      <c r="L551" s="9"/>
      <c r="M551" s="9"/>
      <c r="N551" s="9"/>
      <c r="O551" s="9"/>
      <c r="P551" s="9"/>
      <c r="Q551" s="9"/>
      <c r="R551" s="9"/>
      <c r="S551" s="9"/>
      <c r="T551" s="9"/>
      <c r="U551" s="9"/>
      <c r="V551" s="9"/>
      <c r="W551" s="9"/>
      <c r="Y551" s="2" t="str">
        <f t="shared" si="272"/>
        <v>Create a master chart. Have all your Cadette friends earning this badge each fill out their own Online Comparison Chart. Then, have each girl present her findings. Create a list of sites that you found and all liked, along with a list of sites you think would be best to avoid. Once everyone is done presenting, make copies of everyone's chart so that each girl has a handy guide for the future.</v>
      </c>
    </row>
    <row r="552" spans="2:25" x14ac:dyDescent="0.2">
      <c r="B552" s="2">
        <v>4</v>
      </c>
      <c r="C552" s="373" t="s">
        <v>455</v>
      </c>
      <c r="D552" s="126" t="str">
        <f>IF(COUNTIF(D549:D551,"A")&gt;=1,"C",IF(COUNTIF(D549:D551,"A")&gt;0,"P"," "))</f>
        <v xml:space="preserve"> </v>
      </c>
      <c r="E552" s="126" t="str">
        <f t="shared" ref="E552:R552" si="289">IF(COUNTIF(E549:E551,"A")&gt;=1,"C",IF(COUNTIF(E549:E551,"A")&gt;0,"P"," "))</f>
        <v xml:space="preserve"> </v>
      </c>
      <c r="F552" s="126" t="str">
        <f t="shared" si="289"/>
        <v xml:space="preserve"> </v>
      </c>
      <c r="G552" s="126" t="str">
        <f t="shared" si="289"/>
        <v xml:space="preserve"> </v>
      </c>
      <c r="H552" s="126" t="str">
        <f t="shared" si="289"/>
        <v xml:space="preserve"> </v>
      </c>
      <c r="I552" s="126" t="str">
        <f t="shared" si="289"/>
        <v xml:space="preserve"> </v>
      </c>
      <c r="J552" s="126" t="str">
        <f t="shared" si="289"/>
        <v xml:space="preserve"> </v>
      </c>
      <c r="K552" s="126" t="str">
        <f t="shared" si="289"/>
        <v xml:space="preserve"> </v>
      </c>
      <c r="L552" s="126" t="str">
        <f t="shared" si="289"/>
        <v xml:space="preserve"> </v>
      </c>
      <c r="M552" s="126" t="str">
        <f t="shared" si="289"/>
        <v xml:space="preserve"> </v>
      </c>
      <c r="N552" s="126" t="str">
        <f t="shared" si="289"/>
        <v xml:space="preserve"> </v>
      </c>
      <c r="O552" s="126" t="str">
        <f t="shared" si="289"/>
        <v xml:space="preserve"> </v>
      </c>
      <c r="P552" s="126" t="str">
        <f t="shared" si="289"/>
        <v xml:space="preserve"> </v>
      </c>
      <c r="Q552" s="126" t="str">
        <f t="shared" si="289"/>
        <v xml:space="preserve"> </v>
      </c>
      <c r="R552" s="126" t="str">
        <f t="shared" si="289"/>
        <v xml:space="preserve"> </v>
      </c>
      <c r="S552" s="126" t="str">
        <f t="shared" ref="S552:W552" si="290">IF(COUNTIF(S549:S551,"A")&gt;=1,"C",IF(COUNTIF(S549:S551,"A")&gt;0,"P"," "))</f>
        <v xml:space="preserve"> </v>
      </c>
      <c r="T552" s="126" t="str">
        <f t="shared" si="290"/>
        <v xml:space="preserve"> </v>
      </c>
      <c r="U552" s="126" t="str">
        <f t="shared" si="290"/>
        <v xml:space="preserve"> </v>
      </c>
      <c r="V552" s="126" t="str">
        <f t="shared" si="290"/>
        <v xml:space="preserve"> </v>
      </c>
      <c r="W552" s="126" t="str">
        <f t="shared" si="290"/>
        <v xml:space="preserve"> </v>
      </c>
      <c r="Y552" s="2" t="str">
        <f t="shared" si="272"/>
        <v>Most online shopping sites are safe and secure. Some sites, however, don't have shoppers' best interests in mind. Become a savvy shopper by learning how to spot common online scams. Here are a few questions to keep in mind as you do this step.
What are ways to tell if a site is secure?
What are some key warning signs to look out for?
What type of information (like your birth date or Social Security number) should you never have to give?
What are the safest ways to pay online?
Where can you look online to see if a site is legitimate or not?</v>
      </c>
    </row>
    <row r="553" spans="2:25" x14ac:dyDescent="0.2">
      <c r="B553" s="127"/>
      <c r="C553" s="218" t="s">
        <v>456</v>
      </c>
      <c r="D553" s="9"/>
      <c r="E553" s="9"/>
      <c r="F553" s="9"/>
      <c r="G553" s="9"/>
      <c r="H553" s="9"/>
      <c r="I553" s="9"/>
      <c r="J553" s="9"/>
      <c r="K553" s="9"/>
      <c r="L553" s="9"/>
      <c r="M553" s="9"/>
      <c r="N553" s="9"/>
      <c r="O553" s="9"/>
      <c r="P553" s="9"/>
      <c r="Q553" s="9"/>
      <c r="R553" s="9"/>
      <c r="S553" s="9"/>
      <c r="T553" s="9"/>
      <c r="U553" s="9"/>
      <c r="V553" s="9"/>
      <c r="W553" s="9"/>
      <c r="Y553" s="2" t="str">
        <f t="shared" si="272"/>
        <v>Do your own research. Research online fraud, and find at least 10 warning signs of a scam. Give a presentation about what you've learned to your friends, family, or class at school.</v>
      </c>
    </row>
    <row r="554" spans="2:25" x14ac:dyDescent="0.2">
      <c r="B554" s="127"/>
      <c r="C554" s="218" t="s">
        <v>457</v>
      </c>
      <c r="D554" s="9"/>
      <c r="E554" s="9"/>
      <c r="F554" s="9"/>
      <c r="G554" s="9"/>
      <c r="H554" s="9"/>
      <c r="I554" s="9"/>
      <c r="J554" s="9"/>
      <c r="K554" s="9"/>
      <c r="L554" s="9"/>
      <c r="M554" s="9"/>
      <c r="N554" s="9"/>
      <c r="O554" s="9"/>
      <c r="P554" s="9"/>
      <c r="Q554" s="9"/>
      <c r="R554" s="9"/>
      <c r="S554" s="9"/>
      <c r="T554" s="9"/>
      <c r="U554" s="9"/>
      <c r="V554" s="9"/>
      <c r="W554" s="9"/>
      <c r="Y554" s="2" t="str">
        <f t="shared" si="272"/>
        <v>Learn from the stories of others. Team up with your Cadette friends to find at least three stories of people who were scammed online in real life. Find out all you can about each story, and then put on a performance where you act out what happened to them. Be sure to let those in the audience ask questions so you can share all you learned about being a safe shopper.</v>
      </c>
    </row>
    <row r="555" spans="2:25" x14ac:dyDescent="0.2">
      <c r="B555" s="127"/>
      <c r="C555" s="218" t="s">
        <v>458</v>
      </c>
      <c r="D555" s="9"/>
      <c r="E555" s="9"/>
      <c r="F555" s="9"/>
      <c r="G555" s="9"/>
      <c r="H555" s="9"/>
      <c r="I555" s="9"/>
      <c r="J555" s="9"/>
      <c r="K555" s="9"/>
      <c r="L555" s="9"/>
      <c r="M555" s="9"/>
      <c r="N555" s="9"/>
      <c r="O555" s="9"/>
      <c r="P555" s="9"/>
      <c r="Q555" s="9"/>
      <c r="R555" s="9"/>
      <c r="S555" s="9"/>
      <c r="T555" s="9"/>
      <c r="U555" s="9"/>
      <c r="V555" s="9"/>
      <c r="W555" s="9"/>
      <c r="Y555" s="2" t="str">
        <f t="shared" si="272"/>
        <v>Invite an expert guest speaker. Ask a police detective who specializes in fraud to talk to your group. You could also contact someone from the Better Business Bureau or a local businessperson with a successful online operation. Ask them to tell you about how to shop safely online and spot the warning signs of fraud.</v>
      </c>
    </row>
    <row r="556" spans="2:25" x14ac:dyDescent="0.2">
      <c r="B556" s="2">
        <v>5</v>
      </c>
      <c r="C556" s="373" t="s">
        <v>459</v>
      </c>
      <c r="D556" s="126" t="str">
        <f>IF(COUNTIF(D553:D555,"A")&gt;=1,"C",IF(COUNTIF(D553:D555,"A")&gt;0,"P"," "))</f>
        <v xml:space="preserve"> </v>
      </c>
      <c r="E556" s="126" t="str">
        <f t="shared" ref="E556:R556" si="291">IF(COUNTIF(E553:E555,"A")&gt;=1,"C",IF(COUNTIF(E553:E555,"A")&gt;0,"P"," "))</f>
        <v xml:space="preserve"> </v>
      </c>
      <c r="F556" s="126" t="str">
        <f t="shared" si="291"/>
        <v xml:space="preserve"> </v>
      </c>
      <c r="G556" s="126" t="str">
        <f t="shared" si="291"/>
        <v xml:space="preserve"> </v>
      </c>
      <c r="H556" s="126" t="str">
        <f t="shared" si="291"/>
        <v xml:space="preserve"> </v>
      </c>
      <c r="I556" s="126" t="str">
        <f t="shared" si="291"/>
        <v xml:space="preserve"> </v>
      </c>
      <c r="J556" s="126" t="str">
        <f t="shared" si="291"/>
        <v xml:space="preserve"> </v>
      </c>
      <c r="K556" s="126" t="str">
        <f t="shared" si="291"/>
        <v xml:space="preserve"> </v>
      </c>
      <c r="L556" s="126" t="str">
        <f t="shared" si="291"/>
        <v xml:space="preserve"> </v>
      </c>
      <c r="M556" s="126" t="str">
        <f t="shared" si="291"/>
        <v xml:space="preserve"> </v>
      </c>
      <c r="N556" s="126" t="str">
        <f t="shared" si="291"/>
        <v xml:space="preserve"> </v>
      </c>
      <c r="O556" s="126" t="str">
        <f t="shared" si="291"/>
        <v xml:space="preserve"> </v>
      </c>
      <c r="P556" s="126" t="str">
        <f t="shared" si="291"/>
        <v xml:space="preserve"> </v>
      </c>
      <c r="Q556" s="126" t="str">
        <f t="shared" si="291"/>
        <v xml:space="preserve"> </v>
      </c>
      <c r="R556" s="126" t="str">
        <f t="shared" si="291"/>
        <v xml:space="preserve"> </v>
      </c>
      <c r="S556" s="126" t="str">
        <f t="shared" ref="S556:W556" si="292">IF(COUNTIF(S553:S555,"A")&gt;=1,"C",IF(COUNTIF(S553:S555,"A")&gt;0,"P"," "))</f>
        <v xml:space="preserve"> </v>
      </c>
      <c r="T556" s="126" t="str">
        <f t="shared" si="292"/>
        <v xml:space="preserve"> </v>
      </c>
      <c r="U556" s="126" t="str">
        <f t="shared" si="292"/>
        <v xml:space="preserve"> </v>
      </c>
      <c r="V556" s="126" t="str">
        <f t="shared" si="292"/>
        <v xml:space="preserve"> </v>
      </c>
      <c r="W556" s="126" t="str">
        <f t="shared" si="292"/>
        <v xml:space="preserve"> </v>
      </c>
      <c r="Y556" s="2" t="str">
        <f t="shared" si="272"/>
        <v>Since you never hand over dollar bills when shopping online, it's surprisingly easy to get caught up in an online shopping frenzy. Sometimes shoppers don't even realize how much money they have spent online until they get their credit card bill. Learn more about being a disciplined shopper by completing one of these choices.</v>
      </c>
    </row>
    <row r="557" spans="2:25" x14ac:dyDescent="0.2">
      <c r="B557" s="127"/>
      <c r="C557" s="218" t="s">
        <v>460</v>
      </c>
      <c r="D557" s="9"/>
      <c r="E557" s="9"/>
      <c r="F557" s="9"/>
      <c r="G557" s="9"/>
      <c r="H557" s="9"/>
      <c r="I557" s="9"/>
      <c r="J557" s="9"/>
      <c r="K557" s="9"/>
      <c r="L557" s="9"/>
      <c r="M557" s="9"/>
      <c r="N557" s="9"/>
      <c r="O557" s="9"/>
      <c r="P557" s="9"/>
      <c r="Q557" s="9"/>
      <c r="R557" s="9"/>
      <c r="S557" s="9"/>
      <c r="T557" s="9"/>
      <c r="U557" s="9"/>
      <c r="V557" s="9"/>
      <c r="W557" s="9"/>
      <c r="Y557" s="2" t="str">
        <f t="shared" si="272"/>
        <v>Fantasy shopping. Pretend to shop at least once a day for a week. Don't buy anything, but keep a log of everything that you would have bought on the spot if you were really shopping. Take notes on what triggered your buying impulse. Did a bright color catch your eye? Did an online ad make a good pitch? Did you spot a gadget that had a cool new feature that you hadn't seen before? Talk to your family about what you've learned.</v>
      </c>
    </row>
    <row r="558" spans="2:25" x14ac:dyDescent="0.2">
      <c r="B558" s="127"/>
      <c r="C558" s="218" t="s">
        <v>461</v>
      </c>
      <c r="D558" s="9"/>
      <c r="E558" s="9"/>
      <c r="F558" s="9"/>
      <c r="G558" s="9"/>
      <c r="H558" s="9"/>
      <c r="I558" s="9"/>
      <c r="J558" s="9"/>
      <c r="K558" s="9"/>
      <c r="L558" s="9"/>
      <c r="M558" s="9"/>
      <c r="N558" s="9"/>
      <c r="O558" s="9"/>
      <c r="P558" s="9"/>
      <c r="Q558" s="9"/>
      <c r="R558" s="9"/>
      <c r="S558" s="9"/>
      <c r="T558" s="9"/>
      <c r="U558" s="9"/>
      <c r="V558" s="9"/>
      <c r="W558" s="9"/>
      <c r="Y558" s="2" t="str">
        <f t="shared" si="272"/>
        <v>Learn from others. Interview at least three adults who are experienced online shoppers. Ask for their tips on how they make sure they shop sensibly. Have any of them ever had to curtail their online shopping? If so, why?</v>
      </c>
    </row>
    <row r="559" spans="2:25" x14ac:dyDescent="0.2">
      <c r="B559" s="127"/>
      <c r="C559" s="218" t="s">
        <v>462</v>
      </c>
      <c r="D559" s="9"/>
      <c r="E559" s="9"/>
      <c r="F559" s="9"/>
      <c r="G559" s="9"/>
      <c r="H559" s="9"/>
      <c r="I559" s="9"/>
      <c r="J559" s="9"/>
      <c r="K559" s="9"/>
      <c r="L559" s="9"/>
      <c r="M559" s="9"/>
      <c r="N559" s="9"/>
      <c r="O559" s="9"/>
      <c r="P559" s="9"/>
      <c r="Q559" s="9"/>
      <c r="R559" s="9"/>
      <c r="S559" s="9"/>
      <c r="T559" s="9"/>
      <c r="U559" s="9"/>
      <c r="V559" s="9"/>
      <c r="W559" s="9"/>
      <c r="Y559" s="2" t="str">
        <f t="shared" si="272"/>
        <v>Speak with an expert. Find an expert on compulsive shopping-this person might be a therapist, counselor, or professor. Invite them to talk to your group about "shopping addiction." What are some of the warning signs? And what are common issues that lead people to compulsive shopping?</v>
      </c>
    </row>
    <row r="560" spans="2:25" ht="1.5" customHeight="1" thickBot="1" x14ac:dyDescent="0.25">
      <c r="D560" s="126" t="str">
        <f>IF(COUNTIF(D557:D559,"A")&gt;=1,"C",IF(COUNTIF(D557:D559,"A")&gt;0,"P"," "))</f>
        <v xml:space="preserve"> </v>
      </c>
      <c r="E560" s="126" t="str">
        <f t="shared" ref="E560:R560" si="293">IF(COUNTIF(E557:E559,"A")&gt;=1,"C",IF(COUNTIF(E557:E559,"A")&gt;0,"P"," "))</f>
        <v xml:space="preserve"> </v>
      </c>
      <c r="F560" s="126" t="str">
        <f t="shared" si="293"/>
        <v xml:space="preserve"> </v>
      </c>
      <c r="G560" s="126" t="str">
        <f t="shared" si="293"/>
        <v xml:space="preserve"> </v>
      </c>
      <c r="H560" s="126" t="str">
        <f t="shared" si="293"/>
        <v xml:space="preserve"> </v>
      </c>
      <c r="I560" s="126" t="str">
        <f t="shared" si="293"/>
        <v xml:space="preserve"> </v>
      </c>
      <c r="J560" s="126" t="str">
        <f t="shared" si="293"/>
        <v xml:space="preserve"> </v>
      </c>
      <c r="K560" s="126" t="str">
        <f t="shared" si="293"/>
        <v xml:space="preserve"> </v>
      </c>
      <c r="L560" s="126" t="str">
        <f t="shared" si="293"/>
        <v xml:space="preserve"> </v>
      </c>
      <c r="M560" s="126" t="str">
        <f t="shared" si="293"/>
        <v xml:space="preserve"> </v>
      </c>
      <c r="N560" s="126" t="str">
        <f t="shared" si="293"/>
        <v xml:space="preserve"> </v>
      </c>
      <c r="O560" s="126" t="str">
        <f t="shared" si="293"/>
        <v xml:space="preserve"> </v>
      </c>
      <c r="P560" s="126" t="str">
        <f t="shared" si="293"/>
        <v xml:space="preserve"> </v>
      </c>
      <c r="Q560" s="126" t="str">
        <f t="shared" si="293"/>
        <v xml:space="preserve"> </v>
      </c>
      <c r="R560" s="126" t="str">
        <f t="shared" si="293"/>
        <v xml:space="preserve"> </v>
      </c>
      <c r="S560" s="126" t="str">
        <f t="shared" ref="S560:W560" si="294">IF(COUNTIF(S557:S559,"A")&gt;=1,"C",IF(COUNTIF(S557:S559,"A")&gt;0,"P"," "))</f>
        <v xml:space="preserve"> </v>
      </c>
      <c r="T560" s="126" t="str">
        <f t="shared" si="294"/>
        <v xml:space="preserve"> </v>
      </c>
      <c r="U560" s="126" t="str">
        <f t="shared" si="294"/>
        <v xml:space="preserve"> </v>
      </c>
      <c r="V560" s="126" t="str">
        <f t="shared" si="294"/>
        <v xml:space="preserve"> </v>
      </c>
      <c r="W560" s="126" t="str">
        <f t="shared" si="294"/>
        <v xml:space="preserve"> </v>
      </c>
      <c r="Y560" s="2" t="str">
        <f t="shared" si="272"/>
        <v/>
      </c>
    </row>
    <row r="561" spans="2:25" ht="13.5" thickBot="1" x14ac:dyDescent="0.25">
      <c r="C561" s="73" t="s">
        <v>30</v>
      </c>
      <c r="D561" s="94" t="str">
        <f t="shared" ref="D561:R561" si="295">IF(COUNTIF(D544:D560,"C")&gt;4,"C",IF(COUNTIF(D544:D560,"C")&gt;0,"P"," "))</f>
        <v xml:space="preserve"> </v>
      </c>
      <c r="E561" s="94" t="str">
        <f t="shared" si="295"/>
        <v xml:space="preserve"> </v>
      </c>
      <c r="F561" s="94" t="str">
        <f t="shared" si="295"/>
        <v xml:space="preserve"> </v>
      </c>
      <c r="G561" s="94" t="str">
        <f t="shared" si="295"/>
        <v xml:space="preserve"> </v>
      </c>
      <c r="H561" s="94" t="str">
        <f t="shared" si="295"/>
        <v xml:space="preserve"> </v>
      </c>
      <c r="I561" s="94" t="str">
        <f t="shared" si="295"/>
        <v xml:space="preserve"> </v>
      </c>
      <c r="J561" s="94" t="str">
        <f t="shared" si="295"/>
        <v xml:space="preserve"> </v>
      </c>
      <c r="K561" s="94" t="str">
        <f t="shared" si="295"/>
        <v xml:space="preserve"> </v>
      </c>
      <c r="L561" s="94" t="str">
        <f t="shared" si="295"/>
        <v xml:space="preserve"> </v>
      </c>
      <c r="M561" s="94" t="str">
        <f t="shared" si="295"/>
        <v xml:space="preserve"> </v>
      </c>
      <c r="N561" s="94" t="str">
        <f t="shared" si="295"/>
        <v xml:space="preserve"> </v>
      </c>
      <c r="O561" s="94" t="str">
        <f t="shared" si="295"/>
        <v xml:space="preserve"> </v>
      </c>
      <c r="P561" s="94" t="str">
        <f t="shared" si="295"/>
        <v xml:space="preserve"> </v>
      </c>
      <c r="Q561" s="94" t="str">
        <f t="shared" si="295"/>
        <v xml:space="preserve"> </v>
      </c>
      <c r="R561" s="94" t="str">
        <f t="shared" si="295"/>
        <v xml:space="preserve"> </v>
      </c>
      <c r="S561" s="94" t="str">
        <f t="shared" ref="S561:W561" si="296">IF(COUNTIF(S544:S560,"C")&gt;4,"C",IF(COUNTIF(S544:S560,"C")&gt;0,"P"," "))</f>
        <v xml:space="preserve"> </v>
      </c>
      <c r="T561" s="94" t="str">
        <f t="shared" si="296"/>
        <v xml:space="preserve"> </v>
      </c>
      <c r="U561" s="94" t="str">
        <f t="shared" si="296"/>
        <v xml:space="preserve"> </v>
      </c>
      <c r="V561" s="94" t="str">
        <f t="shared" si="296"/>
        <v xml:space="preserve"> </v>
      </c>
      <c r="W561" s="94" t="str">
        <f t="shared" si="296"/>
        <v xml:space="preserve"> </v>
      </c>
      <c r="Y561" s="2" t="str">
        <f t="shared" si="272"/>
        <v/>
      </c>
    </row>
    <row r="562" spans="2:25" ht="15" x14ac:dyDescent="0.25">
      <c r="B562" s="124" t="s">
        <v>274</v>
      </c>
      <c r="Y562" s="2" t="str">
        <f t="shared" si="272"/>
        <v/>
      </c>
    </row>
    <row r="563" spans="2:25" x14ac:dyDescent="0.2">
      <c r="B563" s="2">
        <v>1</v>
      </c>
      <c r="C563" s="389" t="s">
        <v>463</v>
      </c>
      <c r="Y563" s="2" t="str">
        <f t="shared" si="272"/>
        <v>Your first "job" is to make a list of your dream jobs. Think about all your hobbies, interests, and talents-could any of them lead to a career? Use one of the choices below to help you make your list. Once you've got your list of dream jobs, pretend you're 25 years old and doing some of those jobs. Research a rough estimate of the salary and your take-home pay. (Your take-home pay is your salary minus taxes and any benefits that you pay for.) Your budget starts with this money; fill it in on your worksheet.</v>
      </c>
    </row>
    <row r="564" spans="2:25" x14ac:dyDescent="0.2">
      <c r="B564" s="125"/>
      <c r="C564" s="218" t="s">
        <v>512</v>
      </c>
      <c r="D564" s="9"/>
      <c r="E564" s="9"/>
      <c r="F564" s="9"/>
      <c r="G564" s="9"/>
      <c r="H564" s="9"/>
      <c r="I564" s="9"/>
      <c r="J564" s="9"/>
      <c r="K564" s="9"/>
      <c r="L564" s="9"/>
      <c r="M564" s="9"/>
      <c r="N564" s="9"/>
      <c r="O564" s="9"/>
      <c r="P564" s="9"/>
      <c r="Q564" s="9"/>
      <c r="R564" s="9"/>
      <c r="S564" s="9"/>
      <c r="T564" s="9"/>
      <c r="U564" s="9"/>
      <c r="V564" s="9"/>
      <c r="W564" s="9"/>
      <c r="Y564" s="2" t="str">
        <f t="shared" si="272"/>
        <v>Track your dreams. For one week, keep your eyes open for jobs that interest you. You may spot them on TV, in the news, in a book or movie-or in your own daydreams. Jot each one down in a notebook. Aim to have at least 25 cool jobs on your list by the end of the week. Then research average salaries for at least five of the jobs.</v>
      </c>
    </row>
    <row r="565" spans="2:25" x14ac:dyDescent="0.2">
      <c r="B565" s="125"/>
      <c r="C565" s="218" t="s">
        <v>464</v>
      </c>
      <c r="D565" s="9"/>
      <c r="E565" s="9"/>
      <c r="F565" s="9"/>
      <c r="G565" s="9"/>
      <c r="H565" s="9"/>
      <c r="I565" s="9"/>
      <c r="J565" s="9"/>
      <c r="K565" s="9"/>
      <c r="L565" s="9"/>
      <c r="M565" s="9"/>
      <c r="N565" s="9"/>
      <c r="O565" s="9"/>
      <c r="P565" s="9"/>
      <c r="Q565" s="9"/>
      <c r="R565" s="9"/>
      <c r="S565" s="9"/>
      <c r="T565" s="9"/>
      <c r="U565" s="9"/>
      <c r="V565" s="9"/>
      <c r="W565" s="9"/>
      <c r="Y565" s="2" t="str">
        <f t="shared" si="272"/>
        <v>Talk to people about their jobs. Interview at least three adults on the subject of jobs. What are their jobs like? What other jobs have they had? Is there anything they'd like to do instead? Once you're done, use their ideas to pull together a list of at least a dozen of your own dream jobs. Research average salaries for at least five.</v>
      </c>
    </row>
    <row r="566" spans="2:25" x14ac:dyDescent="0.2">
      <c r="B566" s="125"/>
      <c r="C566" s="218" t="s">
        <v>465</v>
      </c>
      <c r="D566" s="9"/>
      <c r="E566" s="9"/>
      <c r="F566" s="9"/>
      <c r="G566" s="9"/>
      <c r="H566" s="9"/>
      <c r="I566" s="9"/>
      <c r="J566" s="9"/>
      <c r="K566" s="9"/>
      <c r="L566" s="9"/>
      <c r="M566" s="9"/>
      <c r="N566" s="9"/>
      <c r="O566" s="9"/>
      <c r="P566" s="9"/>
      <c r="Q566" s="9"/>
      <c r="R566" s="9"/>
      <c r="S566" s="9"/>
      <c r="T566" s="9"/>
      <c r="U566" s="9"/>
      <c r="V566" s="9"/>
      <c r="W566" s="9"/>
      <c r="Y566" s="2" t="str">
        <f t="shared" si="272"/>
        <v>Hold a group brainstorm. Get together with your friends to come up with all kinds of jobs, from fantasy jobs (rock star, actress) to more conventional careers (salesperson, lawyer, teacher, doctor). Write down every job and have the group choose the top 15, then divide the list up so that everyone takes several jobs to research. Find out starting salaries and report back to the group.</v>
      </c>
    </row>
    <row r="567" spans="2:25" x14ac:dyDescent="0.2">
      <c r="B567" s="2">
        <v>2</v>
      </c>
      <c r="C567" s="373" t="s">
        <v>466</v>
      </c>
      <c r="D567" s="126" t="str">
        <f>IF(COUNTIF(D564:D566,"A")&gt;=1,"C",IF(COUNTIF(D564:D566,"A")&gt;0,"P"," "))</f>
        <v xml:space="preserve"> </v>
      </c>
      <c r="E567" s="126" t="str">
        <f t="shared" ref="E567:R567" si="297">IF(COUNTIF(E564:E566,"A")&gt;=1,"C",IF(COUNTIF(E564:E566,"A")&gt;0,"P"," "))</f>
        <v xml:space="preserve"> </v>
      </c>
      <c r="F567" s="126" t="str">
        <f t="shared" si="297"/>
        <v xml:space="preserve"> </v>
      </c>
      <c r="G567" s="126" t="str">
        <f t="shared" si="297"/>
        <v xml:space="preserve"> </v>
      </c>
      <c r="H567" s="126" t="str">
        <f t="shared" si="297"/>
        <v xml:space="preserve"> </v>
      </c>
      <c r="I567" s="126" t="str">
        <f t="shared" si="297"/>
        <v xml:space="preserve"> </v>
      </c>
      <c r="J567" s="126" t="str">
        <f t="shared" si="297"/>
        <v xml:space="preserve"> </v>
      </c>
      <c r="K567" s="126" t="str">
        <f t="shared" si="297"/>
        <v xml:space="preserve"> </v>
      </c>
      <c r="L567" s="126" t="str">
        <f t="shared" si="297"/>
        <v xml:space="preserve"> </v>
      </c>
      <c r="M567" s="126" t="str">
        <f t="shared" si="297"/>
        <v xml:space="preserve"> </v>
      </c>
      <c r="N567" s="126" t="str">
        <f t="shared" si="297"/>
        <v xml:space="preserve"> </v>
      </c>
      <c r="O567" s="126" t="str">
        <f t="shared" si="297"/>
        <v xml:space="preserve"> </v>
      </c>
      <c r="P567" s="126" t="str">
        <f t="shared" si="297"/>
        <v xml:space="preserve"> </v>
      </c>
      <c r="Q567" s="126" t="str">
        <f t="shared" si="297"/>
        <v xml:space="preserve"> </v>
      </c>
      <c r="R567" s="126" t="str">
        <f t="shared" si="297"/>
        <v xml:space="preserve"> </v>
      </c>
      <c r="S567" s="126" t="str">
        <f t="shared" ref="S567:W567" si="298">IF(COUNTIF(S564:S566,"A")&gt;=1,"C",IF(COUNTIF(S564:S566,"A")&gt;0,"P"," "))</f>
        <v xml:space="preserve"> </v>
      </c>
      <c r="T567" s="126" t="str">
        <f t="shared" si="298"/>
        <v xml:space="preserve"> </v>
      </c>
      <c r="U567" s="126" t="str">
        <f t="shared" si="298"/>
        <v xml:space="preserve"> </v>
      </c>
      <c r="V567" s="126" t="str">
        <f t="shared" si="298"/>
        <v xml:space="preserve"> </v>
      </c>
      <c r="W567" s="126" t="str">
        <f t="shared" si="298"/>
        <v xml:space="preserve"> </v>
      </c>
      <c r="Y567" s="2" t="str">
        <f t="shared" si="272"/>
        <v>Imagine you're heading home from your dream job. What kind of home do you see yourself returning to? Perhaps you'd love to live in a sky-high apartment or a cozy townhouse. Or, maybe you'd like a six-bedroom house in the country. Your challenge is to track down three real-life options similar to your dream home to find out how much each one costs. Once you've got a price, have an adult help you figure out what a likely monthly payment would be using a simple online mortgage calculator. (See the box for more information.) Add this number to your worksheet, plus a rough estimate of utility and cable bills.</v>
      </c>
    </row>
    <row r="568" spans="2:25" x14ac:dyDescent="0.2">
      <c r="B568" s="127"/>
      <c r="C568" s="218" t="s">
        <v>467</v>
      </c>
      <c r="D568" s="9"/>
      <c r="E568" s="9"/>
      <c r="F568" s="9"/>
      <c r="G568" s="9"/>
      <c r="H568" s="9"/>
      <c r="I568" s="9"/>
      <c r="J568" s="9"/>
      <c r="K568" s="9"/>
      <c r="L568" s="9"/>
      <c r="M568" s="9"/>
      <c r="N568" s="9"/>
      <c r="O568" s="9"/>
      <c r="P568" s="9"/>
      <c r="Q568" s="9"/>
      <c r="R568" s="9"/>
      <c r="S568" s="9"/>
      <c r="T568" s="9"/>
      <c r="U568" s="9"/>
      <c r="V568" s="9"/>
      <c r="W568" s="9"/>
      <c r="Y568" s="2" t="str">
        <f t="shared" si="272"/>
        <v>Go house hunting. With an adult's help, go online to search through homes for sale in your area-or for any place you dream of living.</v>
      </c>
    </row>
    <row r="569" spans="2:25" x14ac:dyDescent="0.2">
      <c r="B569" s="127"/>
      <c r="C569" s="218" t="s">
        <v>468</v>
      </c>
      <c r="D569" s="9"/>
      <c r="E569" s="9"/>
      <c r="F569" s="9"/>
      <c r="G569" s="9"/>
      <c r="H569" s="9"/>
      <c r="I569" s="9"/>
      <c r="J569" s="9"/>
      <c r="K569" s="9"/>
      <c r="L569" s="9"/>
      <c r="M569" s="9"/>
      <c r="N569" s="9"/>
      <c r="O569" s="9"/>
      <c r="P569" s="9"/>
      <c r="Q569" s="9"/>
      <c r="R569" s="9"/>
      <c r="S569" s="9"/>
      <c r="T569" s="9"/>
      <c r="U569" s="9"/>
      <c r="V569" s="9"/>
      <c r="W569" s="9"/>
      <c r="Y569" s="2" t="str">
        <f t="shared" si="272"/>
        <v>Get expert real estate advice. Set up an interview with a local realtor and tell them about your dream home. Then search through available options together to pick your three winners. Since realtors are experts on the subject of home buying, they should also be able to help you figure out your monthly home costs.</v>
      </c>
    </row>
    <row r="570" spans="2:25" x14ac:dyDescent="0.2">
      <c r="B570" s="127"/>
      <c r="C570" s="218" t="s">
        <v>469</v>
      </c>
      <c r="D570" s="9"/>
      <c r="E570" s="9"/>
      <c r="F570" s="9"/>
      <c r="G570" s="9"/>
      <c r="H570" s="9"/>
      <c r="I570" s="9"/>
      <c r="J570" s="9"/>
      <c r="K570" s="9"/>
      <c r="L570" s="9"/>
      <c r="M570" s="9"/>
      <c r="N570" s="9"/>
      <c r="O570" s="9"/>
      <c r="P570" s="9"/>
      <c r="Q570" s="9"/>
      <c r="R570" s="9"/>
      <c r="S570" s="9"/>
      <c r="T570" s="9"/>
      <c r="U570" s="9"/>
      <c r="V570" s="9"/>
      <c r="W570" s="9"/>
      <c r="Y570" s="2" t="str">
        <f t="shared" si="272"/>
        <v>Browse real estate ads. You can often find real estate magazines outside supermarkets or in the local paper. Grab at least three guides and use them to pick out your top dream homes. With an adult, go online to research monthly costs.</v>
      </c>
    </row>
    <row r="571" spans="2:25" x14ac:dyDescent="0.2">
      <c r="B571" s="2">
        <v>3</v>
      </c>
      <c r="C571" s="373" t="s">
        <v>470</v>
      </c>
      <c r="D571" s="126" t="str">
        <f>IF(COUNTIF(D568:D570,"A")&gt;=1,"C",IF(COUNTIF(D568:D570,"A")&gt;0,"P"," "))</f>
        <v xml:space="preserve"> </v>
      </c>
      <c r="E571" s="126" t="str">
        <f t="shared" ref="E571:R571" si="299">IF(COUNTIF(E568:E570,"A")&gt;=1,"C",IF(COUNTIF(E568:E570,"A")&gt;0,"P"," "))</f>
        <v xml:space="preserve"> </v>
      </c>
      <c r="F571" s="126" t="str">
        <f t="shared" si="299"/>
        <v xml:space="preserve"> </v>
      </c>
      <c r="G571" s="126" t="str">
        <f t="shared" si="299"/>
        <v xml:space="preserve"> </v>
      </c>
      <c r="H571" s="126" t="str">
        <f t="shared" si="299"/>
        <v xml:space="preserve"> </v>
      </c>
      <c r="I571" s="126" t="str">
        <f t="shared" si="299"/>
        <v xml:space="preserve"> </v>
      </c>
      <c r="J571" s="126" t="str">
        <f t="shared" si="299"/>
        <v xml:space="preserve"> </v>
      </c>
      <c r="K571" s="126" t="str">
        <f t="shared" si="299"/>
        <v xml:space="preserve"> </v>
      </c>
      <c r="L571" s="126" t="str">
        <f t="shared" si="299"/>
        <v xml:space="preserve"> </v>
      </c>
      <c r="M571" s="126" t="str">
        <f t="shared" si="299"/>
        <v xml:space="preserve"> </v>
      </c>
      <c r="N571" s="126" t="str">
        <f t="shared" si="299"/>
        <v xml:space="preserve"> </v>
      </c>
      <c r="O571" s="126" t="str">
        <f t="shared" si="299"/>
        <v xml:space="preserve"> </v>
      </c>
      <c r="P571" s="126" t="str">
        <f t="shared" si="299"/>
        <v xml:space="preserve"> </v>
      </c>
      <c r="Q571" s="126" t="str">
        <f t="shared" si="299"/>
        <v xml:space="preserve"> </v>
      </c>
      <c r="R571" s="126" t="str">
        <f t="shared" si="299"/>
        <v xml:space="preserve"> </v>
      </c>
      <c r="S571" s="126" t="str">
        <f t="shared" ref="S571:W571" si="300">IF(COUNTIF(S568:S570,"A")&gt;=1,"C",IF(COUNTIF(S568:S570,"A")&gt;0,"P"," "))</f>
        <v xml:space="preserve"> </v>
      </c>
      <c r="T571" s="126" t="str">
        <f t="shared" si="300"/>
        <v xml:space="preserve"> </v>
      </c>
      <c r="U571" s="126" t="str">
        <f t="shared" si="300"/>
        <v xml:space="preserve"> </v>
      </c>
      <c r="V571" s="126" t="str">
        <f t="shared" si="300"/>
        <v xml:space="preserve"> </v>
      </c>
      <c r="W571" s="126" t="str">
        <f t="shared" si="300"/>
        <v xml:space="preserve"> </v>
      </c>
      <c r="Y571" s="2" t="str">
        <f t="shared" si="272"/>
        <v>Now it's time to figure out how much your dream vacations would cost. Make a list of all the places you dream of going. Do you want to travel on the Orient Express? Hike for three months through Nepal? Go skiing in Patagonia? Climb the Grand Tetons? Choose one of the following options to price out at least three dream vacations. (Keep in mind you only need estimates of the costs, not exact figures.) Add information to your budget worksheet.</v>
      </c>
    </row>
    <row r="572" spans="2:25" x14ac:dyDescent="0.2">
      <c r="B572" s="127"/>
      <c r="C572" s="218" t="s">
        <v>471</v>
      </c>
      <c r="D572" s="9"/>
      <c r="E572" s="9"/>
      <c r="F572" s="9"/>
      <c r="G572" s="9"/>
      <c r="H572" s="9"/>
      <c r="I572" s="9"/>
      <c r="J572" s="9"/>
      <c r="K572" s="9"/>
      <c r="L572" s="9"/>
      <c r="M572" s="9"/>
      <c r="N572" s="9"/>
      <c r="O572" s="9"/>
      <c r="P572" s="9"/>
      <c r="Q572" s="9"/>
      <c r="R572" s="9"/>
      <c r="S572" s="9"/>
      <c r="T572" s="9"/>
      <c r="U572" s="9"/>
      <c r="V572" s="9"/>
      <c r="W572" s="9"/>
      <c r="Y572" s="2" t="str">
        <f t="shared" si="272"/>
        <v>Explore the world of travel opportunities. With an adult's help, head online to price out your trips using travel sites. Keep in mind that you can often find package trips that include everything from airfare and hotels to guides all wrapped up into a single price.</v>
      </c>
    </row>
    <row r="573" spans="2:25" x14ac:dyDescent="0.2">
      <c r="B573" s="127"/>
      <c r="C573" s="218" t="s">
        <v>472</v>
      </c>
      <c r="D573" s="9"/>
      <c r="E573" s="9"/>
      <c r="F573" s="9"/>
      <c r="G573" s="9"/>
      <c r="H573" s="9"/>
      <c r="I573" s="9"/>
      <c r="J573" s="9"/>
      <c r="K573" s="9"/>
      <c r="L573" s="9"/>
      <c r="M573" s="9"/>
      <c r="N573" s="9"/>
      <c r="O573" s="9"/>
      <c r="P573" s="9"/>
      <c r="Q573" s="9"/>
      <c r="R573" s="9"/>
      <c r="S573" s="9"/>
      <c r="T573" s="9"/>
      <c r="U573" s="9"/>
      <c r="V573" s="9"/>
      <c r="W573" s="9"/>
      <c r="Y573" s="2" t="str">
        <f t="shared" si="272"/>
        <v>Visit a travel agent. Ask the agent to help you price out your dream trips. Find out what difference it makes to fly first class instead of coach, or to stay in a luxury hotel instead of a standard one.</v>
      </c>
    </row>
    <row r="574" spans="2:25" x14ac:dyDescent="0.2">
      <c r="B574" s="127"/>
      <c r="C574" s="218" t="s">
        <v>473</v>
      </c>
      <c r="D574" s="9"/>
      <c r="E574" s="9"/>
      <c r="F574" s="9"/>
      <c r="G574" s="9"/>
      <c r="H574" s="9"/>
      <c r="I574" s="9"/>
      <c r="J574" s="9"/>
      <c r="K574" s="9"/>
      <c r="L574" s="9"/>
      <c r="M574" s="9"/>
      <c r="N574" s="9"/>
      <c r="O574" s="9"/>
      <c r="P574" s="9"/>
      <c r="Q574" s="9"/>
      <c r="R574" s="9"/>
      <c r="S574" s="9"/>
      <c r="T574" s="9"/>
      <c r="U574" s="9"/>
      <c r="V574" s="9"/>
      <c r="W574" s="9"/>
      <c r="Y574" s="2" t="str">
        <f t="shared" si="272"/>
        <v>Create a tour group. Brainstorm all kinds of dream vacations with your friends. Once you've compiled your list, have each person pick three trips to research in more depth, and have everyone report back with the financial details.</v>
      </c>
    </row>
    <row r="575" spans="2:25" x14ac:dyDescent="0.2">
      <c r="B575" s="2">
        <v>4</v>
      </c>
      <c r="C575" s="373" t="s">
        <v>474</v>
      </c>
      <c r="D575" s="126" t="str">
        <f>IF(COUNTIF(D572:D574,"A")&gt;=1,"C",IF(COUNTIF(D572:D574,"A")&gt;0,"P"," "))</f>
        <v xml:space="preserve"> </v>
      </c>
      <c r="E575" s="126" t="str">
        <f t="shared" ref="E575:R575" si="301">IF(COUNTIF(E572:E574,"A")&gt;=1,"C",IF(COUNTIF(E572:E574,"A")&gt;0,"P"," "))</f>
        <v xml:space="preserve"> </v>
      </c>
      <c r="F575" s="126" t="str">
        <f t="shared" si="301"/>
        <v xml:space="preserve"> </v>
      </c>
      <c r="G575" s="126" t="str">
        <f t="shared" si="301"/>
        <v xml:space="preserve"> </v>
      </c>
      <c r="H575" s="126" t="str">
        <f t="shared" si="301"/>
        <v xml:space="preserve"> </v>
      </c>
      <c r="I575" s="126" t="str">
        <f t="shared" si="301"/>
        <v xml:space="preserve"> </v>
      </c>
      <c r="J575" s="126" t="str">
        <f t="shared" si="301"/>
        <v xml:space="preserve"> </v>
      </c>
      <c r="K575" s="126" t="str">
        <f t="shared" si="301"/>
        <v xml:space="preserve"> </v>
      </c>
      <c r="L575" s="126" t="str">
        <f t="shared" si="301"/>
        <v xml:space="preserve"> </v>
      </c>
      <c r="M575" s="126" t="str">
        <f t="shared" si="301"/>
        <v xml:space="preserve"> </v>
      </c>
      <c r="N575" s="126" t="str">
        <f t="shared" si="301"/>
        <v xml:space="preserve"> </v>
      </c>
      <c r="O575" s="126" t="str">
        <f t="shared" si="301"/>
        <v xml:space="preserve"> </v>
      </c>
      <c r="P575" s="126" t="str">
        <f t="shared" si="301"/>
        <v xml:space="preserve"> </v>
      </c>
      <c r="Q575" s="126" t="str">
        <f t="shared" si="301"/>
        <v xml:space="preserve"> </v>
      </c>
      <c r="R575" s="126" t="str">
        <f t="shared" si="301"/>
        <v xml:space="preserve"> </v>
      </c>
      <c r="S575" s="126" t="str">
        <f t="shared" ref="S575:W575" si="302">IF(COUNTIF(S572:S574,"A")&gt;=1,"C",IF(COUNTIF(S572:S574,"A")&gt;0,"P"," "))</f>
        <v xml:space="preserve"> </v>
      </c>
      <c r="T575" s="126" t="str">
        <f t="shared" si="302"/>
        <v xml:space="preserve"> </v>
      </c>
      <c r="U575" s="126" t="str">
        <f t="shared" si="302"/>
        <v xml:space="preserve"> </v>
      </c>
      <c r="V575" s="126" t="str">
        <f t="shared" si="302"/>
        <v xml:space="preserve"> </v>
      </c>
      <c r="W575" s="126" t="str">
        <f t="shared" si="302"/>
        <v xml:space="preserve"> </v>
      </c>
      <c r="Y575" s="2" t="str">
        <f t="shared" si="272"/>
        <v>With great power comes great responsibility. It's time to think about how much you'd like to give to others in your dream life as a philanthropist-someone who donates time and money to help make the world a better place. Use one of the following steps to learn about philanthropists, then set a target goal for how much money (or what percentage of your salary) you'd like to donate each year. Add it to your budget worksheet.</v>
      </c>
    </row>
    <row r="576" spans="2:25" x14ac:dyDescent="0.2">
      <c r="B576" s="127"/>
      <c r="C576" s="218" t="s">
        <v>475</v>
      </c>
      <c r="D576" s="9"/>
      <c r="E576" s="9"/>
      <c r="F576" s="9"/>
      <c r="G576" s="9"/>
      <c r="H576" s="9"/>
      <c r="I576" s="9"/>
      <c r="J576" s="9"/>
      <c r="K576" s="9"/>
      <c r="L576" s="9"/>
      <c r="M576" s="9"/>
      <c r="N576" s="9"/>
      <c r="O576" s="9"/>
      <c r="P576" s="9"/>
      <c r="Q576" s="9"/>
      <c r="R576" s="9"/>
      <c r="S576" s="9"/>
      <c r="T576" s="9"/>
      <c r="U576" s="9"/>
      <c r="V576" s="9"/>
      <c r="W576" s="9"/>
      <c r="Y576" s="2" t="str">
        <f t="shared" si="272"/>
        <v>Find local philanthropists. Do a bit of exploration to find out about philanthropists living in your community. These people don't need to give away millions of dollars. They might donate a small amount every month to their favorite charity. Or, they might volunteer their time at a local animal shelter. The point is they're making a difference. Speak with at least two philanthropists in your community to get a better idea of how you might like to give in the future.</v>
      </c>
    </row>
    <row r="577" spans="1:25" x14ac:dyDescent="0.2">
      <c r="B577" s="127"/>
      <c r="C577" s="218" t="s">
        <v>476</v>
      </c>
      <c r="D577" s="9"/>
      <c r="E577" s="9"/>
      <c r="F577" s="9"/>
      <c r="G577" s="9"/>
      <c r="H577" s="9"/>
      <c r="I577" s="9"/>
      <c r="J577" s="9"/>
      <c r="K577" s="9"/>
      <c r="L577" s="9"/>
      <c r="M577" s="9"/>
      <c r="N577" s="9"/>
      <c r="O577" s="9"/>
      <c r="P577" s="9"/>
      <c r="Q577" s="9"/>
      <c r="R577" s="9"/>
      <c r="S577" s="9"/>
      <c r="T577" s="9"/>
      <c r="U577" s="9"/>
      <c r="V577" s="9"/>
      <c r="W577" s="9"/>
      <c r="Y577" s="2" t="str">
        <f t="shared" si="272"/>
        <v>What's going on in the world of philanthropy. Magazines and websites regularly list the world's top philanthropists. Have a family member or librarian help you find a couple of these lists and pick three of your favorite global do-gooders to study. What do they do that you'd like to do? Do they support charities that you'd support as well? And what percentage of their worth do they donate?</v>
      </c>
    </row>
    <row r="578" spans="1:25" x14ac:dyDescent="0.2">
      <c r="B578" s="127"/>
      <c r="C578" s="218" t="s">
        <v>477</v>
      </c>
      <c r="D578" s="9"/>
      <c r="E578" s="9"/>
      <c r="F578" s="9"/>
      <c r="G578" s="9"/>
      <c r="H578" s="9"/>
      <c r="I578" s="9"/>
      <c r="J578" s="9"/>
      <c r="K578" s="9"/>
      <c r="L578" s="9"/>
      <c r="M578" s="9"/>
      <c r="N578" s="9"/>
      <c r="O578" s="9"/>
      <c r="P578" s="9"/>
      <c r="Q578" s="9"/>
      <c r="R578" s="9"/>
      <c r="S578" s="9"/>
      <c r="T578" s="9"/>
      <c r="U578" s="9"/>
      <c r="V578" s="9"/>
      <c r="W578" s="9"/>
      <c r="Y578" s="2" t="str">
        <f t="shared" si="272"/>
        <v>Research your favorite charity. Do you already have a cause that you plan to support one day? If so, research how a leading charity/nonprofit in that field uses money today. How much money do they collect each year? How is that money spent? And if you donated money, what exactly would you like to see your money used for?</v>
      </c>
    </row>
    <row r="579" spans="1:25" x14ac:dyDescent="0.2">
      <c r="B579" s="2">
        <v>5</v>
      </c>
      <c r="C579" s="373" t="s">
        <v>478</v>
      </c>
      <c r="D579" s="126" t="str">
        <f>IF(COUNTIF(D576:D578,"A")&gt;=1,"C",IF(COUNTIF(D576:D578,"A")&gt;0,"P"," "))</f>
        <v xml:space="preserve"> </v>
      </c>
      <c r="E579" s="126" t="str">
        <f t="shared" ref="E579:R579" si="303">IF(COUNTIF(E576:E578,"A")&gt;=1,"C",IF(COUNTIF(E576:E578,"A")&gt;0,"P"," "))</f>
        <v xml:space="preserve"> </v>
      </c>
      <c r="F579" s="126" t="str">
        <f t="shared" si="303"/>
        <v xml:space="preserve"> </v>
      </c>
      <c r="G579" s="126" t="str">
        <f t="shared" si="303"/>
        <v xml:space="preserve"> </v>
      </c>
      <c r="H579" s="126" t="str">
        <f t="shared" si="303"/>
        <v xml:space="preserve"> </v>
      </c>
      <c r="I579" s="126" t="str">
        <f t="shared" si="303"/>
        <v xml:space="preserve"> </v>
      </c>
      <c r="J579" s="126" t="str">
        <f t="shared" si="303"/>
        <v xml:space="preserve"> </v>
      </c>
      <c r="K579" s="126" t="str">
        <f t="shared" si="303"/>
        <v xml:space="preserve"> </v>
      </c>
      <c r="L579" s="126" t="str">
        <f t="shared" si="303"/>
        <v xml:space="preserve"> </v>
      </c>
      <c r="M579" s="126" t="str">
        <f t="shared" si="303"/>
        <v xml:space="preserve"> </v>
      </c>
      <c r="N579" s="126" t="str">
        <f t="shared" si="303"/>
        <v xml:space="preserve"> </v>
      </c>
      <c r="O579" s="126" t="str">
        <f t="shared" si="303"/>
        <v xml:space="preserve"> </v>
      </c>
      <c r="P579" s="126" t="str">
        <f t="shared" si="303"/>
        <v xml:space="preserve"> </v>
      </c>
      <c r="Q579" s="126" t="str">
        <f t="shared" si="303"/>
        <v xml:space="preserve"> </v>
      </c>
      <c r="R579" s="126" t="str">
        <f t="shared" si="303"/>
        <v xml:space="preserve"> </v>
      </c>
      <c r="S579" s="126" t="str">
        <f t="shared" ref="S579:W579" si="304">IF(COUNTIF(S576:S578,"A")&gt;=1,"C",IF(COUNTIF(S576:S578,"A")&gt;0,"P"," "))</f>
        <v xml:space="preserve"> </v>
      </c>
      <c r="T579" s="126" t="str">
        <f t="shared" si="304"/>
        <v xml:space="preserve"> </v>
      </c>
      <c r="U579" s="126" t="str">
        <f t="shared" si="304"/>
        <v xml:space="preserve"> </v>
      </c>
      <c r="V579" s="126" t="str">
        <f t="shared" si="304"/>
        <v xml:space="preserve"> </v>
      </c>
      <c r="W579" s="126" t="str">
        <f t="shared" si="304"/>
        <v xml:space="preserve"> </v>
      </c>
      <c r="Y579" s="2" t="str">
        <f t="shared" si="272"/>
        <v>How your dream life add up? First, figure out what other living expenses you might have and add them to your budget worksheet. For example, you have to buy food and you'll probably need to pay for transportation (remember that if you have a car, you'll need gas and insurance and you may have to make care payments). You may have student loan payments, too. Even toiletries add up-as do clothes, pets, entertainment, and more. Now take a look at your worksheet. What will you do to make your budget balance? What good habits can you start now that will help you later on?</v>
      </c>
    </row>
    <row r="580" spans="1:25" x14ac:dyDescent="0.2">
      <c r="B580" s="127"/>
      <c r="C580" s="218" t="s">
        <v>479</v>
      </c>
      <c r="D580" s="9"/>
      <c r="E580" s="9"/>
      <c r="F580" s="9"/>
      <c r="G580" s="9"/>
      <c r="H580" s="9"/>
      <c r="I580" s="9"/>
      <c r="J580" s="9"/>
      <c r="K580" s="9"/>
      <c r="L580" s="9"/>
      <c r="M580" s="9"/>
      <c r="N580" s="9"/>
      <c r="O580" s="9"/>
      <c r="P580" s="9"/>
      <c r="Q580" s="9"/>
      <c r="R580" s="9"/>
      <c r="S580" s="9"/>
      <c r="T580" s="9"/>
      <c r="U580" s="9"/>
      <c r="V580" s="9"/>
      <c r="W580" s="9"/>
      <c r="Y580" s="2" t="str">
        <f t="shared" si="272"/>
        <v>Plan with friends. Get together with your friends and compare your budget worksheets. Discuss the kind of trade-offs you might have to make in the future. Talk about what you're willing to give up and what's a must-have.</v>
      </c>
    </row>
    <row r="581" spans="1:25" x14ac:dyDescent="0.2">
      <c r="B581" s="127"/>
      <c r="C581" s="218" t="s">
        <v>480</v>
      </c>
      <c r="D581" s="9"/>
      <c r="E581" s="9"/>
      <c r="F581" s="9"/>
      <c r="G581" s="9"/>
      <c r="H581" s="9"/>
      <c r="I581" s="9"/>
      <c r="J581" s="9"/>
      <c r="K581" s="9"/>
      <c r="L581" s="9"/>
      <c r="M581" s="9"/>
      <c r="N581" s="9"/>
      <c r="O581" s="9"/>
      <c r="P581" s="9"/>
      <c r="Q581" s="9"/>
      <c r="R581" s="9"/>
      <c r="S581" s="9"/>
      <c r="T581" s="9"/>
      <c r="U581" s="9"/>
      <c r="V581" s="9"/>
      <c r="W581" s="9"/>
      <c r="Y581" s="2" t="str">
        <f t="shared" si="272"/>
        <v>Plan with your family. Show your budget to an adult family member and ask for tips about how to balance it. Are there certain trade-offs they would make? Do they have tips about how to save for your dreams?</v>
      </c>
    </row>
    <row r="582" spans="1:25" x14ac:dyDescent="0.2">
      <c r="B582" s="127"/>
      <c r="C582" s="218" t="s">
        <v>481</v>
      </c>
      <c r="D582" s="9"/>
      <c r="E582" s="9"/>
      <c r="F582" s="9"/>
      <c r="G582" s="9"/>
      <c r="H582" s="9"/>
      <c r="I582" s="9"/>
      <c r="J582" s="9"/>
      <c r="K582" s="9"/>
      <c r="L582" s="9"/>
      <c r="M582" s="9"/>
      <c r="N582" s="9"/>
      <c r="O582" s="9"/>
      <c r="P582" s="9"/>
      <c r="Q582" s="9"/>
      <c r="R582" s="9"/>
      <c r="S582" s="9"/>
      <c r="T582" s="9"/>
      <c r="U582" s="9"/>
      <c r="V582" s="9"/>
      <c r="W582" s="9"/>
      <c r="Y582" s="2" t="str">
        <f t="shared" si="272"/>
        <v>Plan over and over again. Experiment with what's important to you. Choose a few dreams to take off your list, but only for now; you may have money for them later. Recalculate your budget. Are you closer to having it balance? How did it feel to defer some items? You might want to play around with this, adding and subtracting various items and noticing which dreams feel the most important to you.</v>
      </c>
    </row>
    <row r="583" spans="1:25" ht="1.5" customHeight="1" thickBot="1" x14ac:dyDescent="0.25">
      <c r="D583" s="126" t="str">
        <f>IF(COUNTIF(D580:D582,"A")&gt;=1,"C",IF(COUNTIF(D580:D582,"A")&gt;0,"P"," "))</f>
        <v xml:space="preserve"> </v>
      </c>
      <c r="E583" s="126" t="str">
        <f t="shared" ref="E583:R583" si="305">IF(COUNTIF(E580:E582,"A")&gt;=1,"C",IF(COUNTIF(E580:E582,"A")&gt;0,"P"," "))</f>
        <v xml:space="preserve"> </v>
      </c>
      <c r="F583" s="126" t="str">
        <f t="shared" si="305"/>
        <v xml:space="preserve"> </v>
      </c>
      <c r="G583" s="126" t="str">
        <f t="shared" si="305"/>
        <v xml:space="preserve"> </v>
      </c>
      <c r="H583" s="126" t="str">
        <f t="shared" si="305"/>
        <v xml:space="preserve"> </v>
      </c>
      <c r="I583" s="126" t="str">
        <f t="shared" si="305"/>
        <v xml:space="preserve"> </v>
      </c>
      <c r="J583" s="126" t="str">
        <f t="shared" si="305"/>
        <v xml:space="preserve"> </v>
      </c>
      <c r="K583" s="126" t="str">
        <f t="shared" si="305"/>
        <v xml:space="preserve"> </v>
      </c>
      <c r="L583" s="126" t="str">
        <f t="shared" si="305"/>
        <v xml:space="preserve"> </v>
      </c>
      <c r="M583" s="126" t="str">
        <f t="shared" si="305"/>
        <v xml:space="preserve"> </v>
      </c>
      <c r="N583" s="126" t="str">
        <f t="shared" si="305"/>
        <v xml:space="preserve"> </v>
      </c>
      <c r="O583" s="126" t="str">
        <f t="shared" si="305"/>
        <v xml:space="preserve"> </v>
      </c>
      <c r="P583" s="126" t="str">
        <f t="shared" si="305"/>
        <v xml:space="preserve"> </v>
      </c>
      <c r="Q583" s="126" t="str">
        <f t="shared" si="305"/>
        <v xml:space="preserve"> </v>
      </c>
      <c r="R583" s="126" t="str">
        <f t="shared" si="305"/>
        <v xml:space="preserve"> </v>
      </c>
      <c r="S583" s="126" t="str">
        <f t="shared" ref="S583:W583" si="306">IF(COUNTIF(S580:S582,"A")&gt;=1,"C",IF(COUNTIF(S580:S582,"A")&gt;0,"P"," "))</f>
        <v xml:space="preserve"> </v>
      </c>
      <c r="T583" s="126" t="str">
        <f t="shared" si="306"/>
        <v xml:space="preserve"> </v>
      </c>
      <c r="U583" s="126" t="str">
        <f t="shared" si="306"/>
        <v xml:space="preserve"> </v>
      </c>
      <c r="V583" s="126" t="str">
        <f t="shared" si="306"/>
        <v xml:space="preserve"> </v>
      </c>
      <c r="W583" s="126" t="str">
        <f t="shared" si="306"/>
        <v xml:space="preserve"> </v>
      </c>
      <c r="Y583" s="2" t="str">
        <f t="shared" si="272"/>
        <v/>
      </c>
    </row>
    <row r="584" spans="1:25" ht="13.5" thickBot="1" x14ac:dyDescent="0.25">
      <c r="C584" s="73" t="s">
        <v>30</v>
      </c>
      <c r="D584" s="94" t="str">
        <f t="shared" ref="D584:R584" si="307">IF(COUNTIF(D567:D583,"C")&gt;4,"C",IF(COUNTIF(D567:D583,"C")&gt;0,"P"," "))</f>
        <v xml:space="preserve"> </v>
      </c>
      <c r="E584" s="94" t="str">
        <f t="shared" si="307"/>
        <v xml:space="preserve"> </v>
      </c>
      <c r="F584" s="94" t="str">
        <f t="shared" si="307"/>
        <v xml:space="preserve"> </v>
      </c>
      <c r="G584" s="94" t="str">
        <f t="shared" si="307"/>
        <v xml:space="preserve"> </v>
      </c>
      <c r="H584" s="94" t="str">
        <f t="shared" si="307"/>
        <v xml:space="preserve"> </v>
      </c>
      <c r="I584" s="94" t="str">
        <f t="shared" si="307"/>
        <v xml:space="preserve"> </v>
      </c>
      <c r="J584" s="94" t="str">
        <f t="shared" si="307"/>
        <v xml:space="preserve"> </v>
      </c>
      <c r="K584" s="94" t="str">
        <f t="shared" si="307"/>
        <v xml:space="preserve"> </v>
      </c>
      <c r="L584" s="94" t="str">
        <f t="shared" si="307"/>
        <v xml:space="preserve"> </v>
      </c>
      <c r="M584" s="94" t="str">
        <f t="shared" si="307"/>
        <v xml:space="preserve"> </v>
      </c>
      <c r="N584" s="94" t="str">
        <f t="shared" si="307"/>
        <v xml:space="preserve"> </v>
      </c>
      <c r="O584" s="94" t="str">
        <f t="shared" si="307"/>
        <v xml:space="preserve"> </v>
      </c>
      <c r="P584" s="94" t="str">
        <f t="shared" si="307"/>
        <v xml:space="preserve"> </v>
      </c>
      <c r="Q584" s="94" t="str">
        <f t="shared" si="307"/>
        <v xml:space="preserve"> </v>
      </c>
      <c r="R584" s="94" t="str">
        <f t="shared" si="307"/>
        <v xml:space="preserve"> </v>
      </c>
      <c r="S584" s="94" t="str">
        <f t="shared" ref="S584:W584" si="308">IF(COUNTIF(S567:S583,"C")&gt;4,"C",IF(COUNTIF(S567:S583,"C")&gt;0,"P"," "))</f>
        <v xml:space="preserve"> </v>
      </c>
      <c r="T584" s="94" t="str">
        <f t="shared" si="308"/>
        <v xml:space="preserve"> </v>
      </c>
      <c r="U584" s="94" t="str">
        <f t="shared" si="308"/>
        <v xml:space="preserve"> </v>
      </c>
      <c r="V584" s="94" t="str">
        <f t="shared" si="308"/>
        <v xml:space="preserve"> </v>
      </c>
      <c r="W584" s="94" t="str">
        <f t="shared" si="308"/>
        <v xml:space="preserve"> </v>
      </c>
      <c r="Y584" s="2" t="str">
        <f t="shared" ref="Y584:Y647" si="309">GetComments(C584)</f>
        <v/>
      </c>
    </row>
    <row r="585" spans="1:25" ht="18" x14ac:dyDescent="0.2">
      <c r="A585" s="550" t="s">
        <v>102</v>
      </c>
      <c r="B585" s="550"/>
      <c r="C585" s="550"/>
      <c r="D585" s="550"/>
      <c r="E585" s="550"/>
      <c r="F585" s="550"/>
      <c r="G585" s="550"/>
      <c r="H585" s="550"/>
      <c r="I585" s="550"/>
      <c r="J585" s="550"/>
      <c r="K585" s="550"/>
      <c r="L585" s="550"/>
      <c r="M585" s="550"/>
      <c r="N585" s="550"/>
      <c r="O585" s="550"/>
      <c r="P585" s="550"/>
      <c r="Q585" s="550"/>
      <c r="R585" s="550"/>
      <c r="S585" s="550"/>
      <c r="T585" s="550"/>
      <c r="U585" s="550"/>
      <c r="V585" s="550"/>
      <c r="W585" s="550"/>
      <c r="Y585" s="2" t="str">
        <f t="shared" si="309"/>
        <v/>
      </c>
    </row>
    <row r="586" spans="1:25" ht="15" x14ac:dyDescent="0.25">
      <c r="B586" s="124" t="s">
        <v>275</v>
      </c>
      <c r="Y586" s="2" t="str">
        <f t="shared" si="309"/>
        <v/>
      </c>
    </row>
    <row r="587" spans="1:25" x14ac:dyDescent="0.2">
      <c r="B587" s="2">
        <v>1</v>
      </c>
      <c r="C587" s="383" t="s">
        <v>482</v>
      </c>
      <c r="Y587" s="2" t="str">
        <f t="shared" si="309"/>
        <v/>
      </c>
    </row>
    <row r="588" spans="1:25" x14ac:dyDescent="0.2">
      <c r="B588" s="125"/>
      <c r="C588" s="218" t="s">
        <v>483</v>
      </c>
      <c r="D588" s="138"/>
      <c r="E588" s="9"/>
      <c r="F588" s="9"/>
      <c r="G588" s="9"/>
      <c r="H588" s="9"/>
      <c r="I588" s="9"/>
      <c r="J588" s="9"/>
      <c r="K588" s="9"/>
      <c r="L588" s="9"/>
      <c r="M588" s="9"/>
      <c r="N588" s="9"/>
      <c r="O588" s="9"/>
      <c r="P588" s="9"/>
      <c r="Q588" s="9"/>
      <c r="R588" s="9"/>
      <c r="S588" s="9"/>
      <c r="T588" s="9"/>
      <c r="U588" s="9"/>
      <c r="V588" s="9"/>
      <c r="W588" s="9"/>
      <c r="Y588" s="2" t="str">
        <f t="shared" si="309"/>
        <v>A mission statement is a short, clear description of your business's purpose or reason for being. For example, Girl Scout Cookies are sold to provide customers with a tasty treat and to help girls do great things through Girl Scouting. You may want to add a sentence about why you and your friends are selling cookies as well. Next, write down your business goals. This includes your own goals and your group goals. Your goals can include both specific sales goals and a goal for using money (taking a trip, funding a Take Action project, and so on).</v>
      </c>
    </row>
    <row r="589" spans="1:25" x14ac:dyDescent="0.2">
      <c r="B589" s="2">
        <v>2</v>
      </c>
      <c r="C589" s="373" t="s">
        <v>484</v>
      </c>
      <c r="D589" s="126"/>
      <c r="E589" s="126"/>
      <c r="F589" s="126"/>
      <c r="G589" s="126"/>
      <c r="H589" s="126"/>
      <c r="I589" s="126"/>
      <c r="J589" s="126"/>
      <c r="K589" s="126"/>
      <c r="L589" s="126"/>
      <c r="M589" s="126"/>
      <c r="N589" s="126"/>
      <c r="O589" s="126"/>
      <c r="P589" s="126"/>
      <c r="Q589" s="126"/>
      <c r="R589" s="126"/>
      <c r="S589" s="126"/>
      <c r="T589" s="126"/>
      <c r="U589" s="126"/>
      <c r="V589" s="126"/>
      <c r="W589" s="126"/>
      <c r="Y589" s="2" t="str">
        <f t="shared" si="309"/>
        <v/>
      </c>
    </row>
    <row r="590" spans="1:25" x14ac:dyDescent="0.2">
      <c r="B590" s="127"/>
      <c r="C590" s="218" t="s">
        <v>485</v>
      </c>
      <c r="D590" s="138"/>
      <c r="E590" s="9"/>
      <c r="F590" s="9"/>
      <c r="G590" s="9"/>
      <c r="H590" s="9"/>
      <c r="I590" s="9"/>
      <c r="J590" s="9"/>
      <c r="K590" s="9"/>
      <c r="L590" s="9"/>
      <c r="M590" s="9"/>
      <c r="N590" s="9"/>
      <c r="O590" s="9"/>
      <c r="P590" s="9"/>
      <c r="Q590" s="9"/>
      <c r="R590" s="9"/>
      <c r="S590" s="9"/>
      <c r="T590" s="9"/>
      <c r="U590" s="9"/>
      <c r="V590" s="9"/>
      <c r="W590" s="9"/>
      <c r="Y590" s="2" t="str">
        <f t="shared" si="309"/>
        <v>What's the number one reason people say they don't buy Girl Scout Cookies? They were never asked! Spend some time developing ways to reach new customers, as well as coming up with ideas for connecting with last year's customers. For example, you could research events that happen in the community at the time of the cookie sale-you can reach a lot of potential customers at a place where people gather!</v>
      </c>
    </row>
    <row r="591" spans="1:25" x14ac:dyDescent="0.2">
      <c r="B591" s="2">
        <v>3</v>
      </c>
      <c r="C591" s="373" t="s">
        <v>486</v>
      </c>
      <c r="D591" s="126"/>
      <c r="E591" s="126"/>
      <c r="F591" s="126"/>
      <c r="G591" s="126"/>
      <c r="H591" s="126"/>
      <c r="I591" s="126"/>
      <c r="J591" s="126"/>
      <c r="K591" s="126"/>
      <c r="L591" s="126"/>
      <c r="M591" s="126"/>
      <c r="N591" s="126"/>
      <c r="O591" s="126"/>
      <c r="P591" s="126"/>
      <c r="Q591" s="126"/>
      <c r="R591" s="126"/>
      <c r="S591" s="126"/>
      <c r="T591" s="126"/>
      <c r="U591" s="126"/>
      <c r="V591" s="126"/>
      <c r="W591" s="126"/>
      <c r="Y591" s="2" t="str">
        <f t="shared" si="309"/>
        <v/>
      </c>
    </row>
    <row r="592" spans="1:25" x14ac:dyDescent="0.2">
      <c r="B592" s="127"/>
      <c r="C592" s="218" t="s">
        <v>487</v>
      </c>
      <c r="D592" s="138"/>
      <c r="E592" s="9"/>
      <c r="F592" s="9"/>
      <c r="G592" s="9"/>
      <c r="H592" s="9"/>
      <c r="I592" s="9"/>
      <c r="J592" s="9"/>
      <c r="K592" s="9"/>
      <c r="L592" s="9"/>
      <c r="M592" s="9"/>
      <c r="N592" s="9"/>
      <c r="O592" s="9"/>
      <c r="P592" s="9"/>
      <c r="Q592" s="9"/>
      <c r="R592" s="9"/>
      <c r="S592" s="9"/>
      <c r="T592" s="9"/>
      <c r="U592" s="9"/>
      <c r="V592" s="9"/>
      <c r="W592" s="9"/>
      <c r="Y592" s="2" t="str">
        <f t="shared" si="309"/>
        <v>Decide what you want to do with your cookie money, figure out how much that will cost, then set some smaller sales goals that will help you reach your team's larger goal. Create a timeline for your cookie sale that includes time for planning before the sale starts. As part of your planning, work out the logistics of the sale. For example, where will you sell? How often? Who will sell at the cookie booth, and when? What supplies do you need to get to decorate your cookie booth? Who will make posters or create clever slogans?</v>
      </c>
    </row>
    <row r="593" spans="2:25" x14ac:dyDescent="0.2">
      <c r="B593" s="2">
        <v>4</v>
      </c>
      <c r="C593" s="373" t="s">
        <v>488</v>
      </c>
      <c r="D593" s="126"/>
      <c r="E593" s="126"/>
      <c r="F593" s="126"/>
      <c r="G593" s="126"/>
      <c r="H593" s="126"/>
      <c r="I593" s="126"/>
      <c r="J593" s="126"/>
      <c r="K593" s="126"/>
      <c r="L593" s="126"/>
      <c r="M593" s="126"/>
      <c r="N593" s="126"/>
      <c r="O593" s="126"/>
      <c r="P593" s="126"/>
      <c r="Q593" s="126"/>
      <c r="R593" s="126"/>
      <c r="S593" s="126"/>
      <c r="T593" s="126"/>
      <c r="U593" s="126"/>
      <c r="V593" s="126"/>
      <c r="W593" s="126"/>
      <c r="Y593" s="2" t="str">
        <f t="shared" si="309"/>
        <v/>
      </c>
    </row>
    <row r="594" spans="2:25" x14ac:dyDescent="0.2">
      <c r="B594" s="127"/>
      <c r="C594" s="218" t="s">
        <v>489</v>
      </c>
      <c r="D594" s="138"/>
      <c r="E594" s="9"/>
      <c r="F594" s="9"/>
      <c r="G594" s="9"/>
      <c r="H594" s="9"/>
      <c r="I594" s="9"/>
      <c r="J594" s="9"/>
      <c r="K594" s="9"/>
      <c r="L594" s="9"/>
      <c r="M594" s="9"/>
      <c r="N594" s="9"/>
      <c r="O594" s="9"/>
      <c r="P594" s="9"/>
      <c r="Q594" s="9"/>
      <c r="R594" s="9"/>
      <c r="S594" s="9"/>
      <c r="T594" s="9"/>
      <c r="U594" s="9"/>
      <c r="V594" s="9"/>
      <c r="W594" s="9"/>
      <c r="Y594" s="2" t="str">
        <f t="shared" si="309"/>
        <v>A risk management plan gets you thinking about solutions to potential problems, even before they occur! This can be as simple as answering these three questions:
What can go wrong?
What can you do to keep this from happening?
What plans need to be in place if things don't go as you expect?
Make a list of things that can go wrong. For example, you may have to deal with bad weather, or several girls could get sick and be unable to sell cookies. You might want to talk to older Girl Scouts about problems they've had to deal with to get more ideas. Once you have your list of what could go wrong, brainstorm ways to make things right.</v>
      </c>
    </row>
    <row r="595" spans="2:25" x14ac:dyDescent="0.2">
      <c r="B595" s="2">
        <v>5</v>
      </c>
      <c r="C595" s="373" t="s">
        <v>490</v>
      </c>
      <c r="D595" s="126"/>
      <c r="E595" s="126"/>
      <c r="F595" s="126"/>
      <c r="G595" s="126"/>
      <c r="H595" s="126"/>
      <c r="I595" s="126"/>
      <c r="J595" s="126"/>
      <c r="K595" s="126"/>
      <c r="L595" s="126"/>
      <c r="M595" s="126"/>
      <c r="N595" s="126"/>
      <c r="O595" s="126"/>
      <c r="P595" s="126"/>
      <c r="Q595" s="126"/>
      <c r="R595" s="126"/>
      <c r="S595" s="126"/>
      <c r="T595" s="126"/>
      <c r="U595" s="126"/>
      <c r="V595" s="126"/>
      <c r="W595" s="126"/>
      <c r="Y595" s="2" t="str">
        <f t="shared" si="309"/>
        <v/>
      </c>
    </row>
    <row r="596" spans="2:25" x14ac:dyDescent="0.2">
      <c r="B596" s="127"/>
      <c r="C596" s="218" t="s">
        <v>491</v>
      </c>
      <c r="D596" s="138"/>
      <c r="E596" s="9"/>
      <c r="F596" s="9"/>
      <c r="G596" s="9"/>
      <c r="H596" s="9"/>
      <c r="I596" s="9"/>
      <c r="J596" s="9"/>
      <c r="K596" s="9"/>
      <c r="L596" s="9"/>
      <c r="M596" s="9"/>
      <c r="N596" s="9"/>
      <c r="O596" s="9"/>
      <c r="P596" s="9"/>
      <c r="Q596" s="9"/>
      <c r="R596" s="9"/>
      <c r="S596" s="9"/>
      <c r="T596" s="9"/>
      <c r="U596" s="9"/>
      <c r="V596" s="9"/>
      <c r="W596" s="9"/>
      <c r="Y596" s="2" t="str">
        <f t="shared" si="309"/>
        <v>Once you have your business plan on paper, ask someone who runs her own business to critique it and offer suggestions for improving it.</v>
      </c>
    </row>
    <row r="597" spans="2:25" ht="1.5" customHeight="1" thickBot="1" x14ac:dyDescent="0.25">
      <c r="D597" s="126"/>
      <c r="E597" s="126"/>
      <c r="F597" s="126"/>
      <c r="G597" s="126"/>
      <c r="H597" s="126"/>
      <c r="I597" s="126"/>
      <c r="J597" s="126"/>
      <c r="K597" s="126"/>
      <c r="L597" s="126"/>
      <c r="M597" s="126"/>
      <c r="N597" s="126"/>
      <c r="O597" s="126"/>
      <c r="P597" s="126"/>
      <c r="Q597" s="126"/>
      <c r="R597" s="126"/>
      <c r="S597" s="126"/>
      <c r="T597" s="126"/>
      <c r="U597" s="126"/>
      <c r="V597" s="126"/>
      <c r="W597" s="126"/>
      <c r="Y597" s="2" t="str">
        <f t="shared" si="309"/>
        <v/>
      </c>
    </row>
    <row r="598" spans="2:25" ht="13.5" thickBot="1" x14ac:dyDescent="0.25">
      <c r="C598" s="73" t="s">
        <v>30</v>
      </c>
      <c r="D598" s="94" t="str">
        <f>IF(COUNTIF(D588:D597,"A")&gt;4,"C",IF(COUNTIF(D588:D597,"A")&gt;0,"P"," "))</f>
        <v xml:space="preserve"> </v>
      </c>
      <c r="E598" s="94" t="str">
        <f t="shared" ref="E598:R598" si="310">IF(COUNTIF(E588:E597,"A")&gt;4,"C",IF(COUNTIF(E588:E597,"A")&gt;0,"P"," "))</f>
        <v xml:space="preserve"> </v>
      </c>
      <c r="F598" s="94" t="str">
        <f t="shared" si="310"/>
        <v xml:space="preserve"> </v>
      </c>
      <c r="G598" s="94" t="str">
        <f t="shared" si="310"/>
        <v xml:space="preserve"> </v>
      </c>
      <c r="H598" s="94" t="str">
        <f t="shared" si="310"/>
        <v xml:space="preserve"> </v>
      </c>
      <c r="I598" s="94" t="str">
        <f t="shared" si="310"/>
        <v xml:space="preserve"> </v>
      </c>
      <c r="J598" s="94" t="str">
        <f t="shared" si="310"/>
        <v xml:space="preserve"> </v>
      </c>
      <c r="K598" s="94" t="str">
        <f t="shared" si="310"/>
        <v xml:space="preserve"> </v>
      </c>
      <c r="L598" s="94" t="str">
        <f t="shared" si="310"/>
        <v xml:space="preserve"> </v>
      </c>
      <c r="M598" s="94" t="str">
        <f t="shared" si="310"/>
        <v xml:space="preserve"> </v>
      </c>
      <c r="N598" s="94" t="str">
        <f t="shared" si="310"/>
        <v xml:space="preserve"> </v>
      </c>
      <c r="O598" s="94" t="str">
        <f t="shared" si="310"/>
        <v xml:space="preserve"> </v>
      </c>
      <c r="P598" s="94" t="str">
        <f t="shared" si="310"/>
        <v xml:space="preserve"> </v>
      </c>
      <c r="Q598" s="94" t="str">
        <f t="shared" si="310"/>
        <v xml:space="preserve"> </v>
      </c>
      <c r="R598" s="94" t="str">
        <f t="shared" si="310"/>
        <v xml:space="preserve"> </v>
      </c>
      <c r="S598" s="94" t="str">
        <f t="shared" ref="S598:W598" si="311">IF(COUNTIF(S588:S597,"A")&gt;4,"C",IF(COUNTIF(S588:S597,"A")&gt;0,"P"," "))</f>
        <v xml:space="preserve"> </v>
      </c>
      <c r="T598" s="94" t="str">
        <f t="shared" si="311"/>
        <v xml:space="preserve"> </v>
      </c>
      <c r="U598" s="94" t="str">
        <f t="shared" si="311"/>
        <v xml:space="preserve"> </v>
      </c>
      <c r="V598" s="94" t="str">
        <f t="shared" si="311"/>
        <v xml:space="preserve"> </v>
      </c>
      <c r="W598" s="94" t="str">
        <f t="shared" si="311"/>
        <v xml:space="preserve"> </v>
      </c>
      <c r="Y598" s="2" t="str">
        <f t="shared" si="309"/>
        <v/>
      </c>
    </row>
    <row r="599" spans="2:25" ht="15" x14ac:dyDescent="0.25">
      <c r="B599" s="124" t="s">
        <v>276</v>
      </c>
      <c r="D599" s="240"/>
      <c r="E599" s="240"/>
      <c r="F599" s="240"/>
      <c r="G599" s="240"/>
      <c r="H599" s="240"/>
      <c r="I599" s="240"/>
      <c r="J599" s="240"/>
      <c r="K599" s="240"/>
      <c r="L599" s="240"/>
      <c r="M599" s="240"/>
      <c r="N599" s="240"/>
      <c r="O599" s="240"/>
      <c r="P599" s="240"/>
      <c r="Q599" s="240"/>
      <c r="R599" s="240"/>
      <c r="Y599" s="2" t="str">
        <f t="shared" si="309"/>
        <v/>
      </c>
    </row>
    <row r="600" spans="2:25" x14ac:dyDescent="0.2">
      <c r="B600" s="2">
        <v>1</v>
      </c>
      <c r="C600" s="389" t="s">
        <v>492</v>
      </c>
      <c r="D600" s="240"/>
      <c r="E600" s="240"/>
      <c r="F600" s="240"/>
      <c r="G600" s="240"/>
      <c r="H600" s="240"/>
      <c r="I600" s="240"/>
      <c r="J600" s="240"/>
      <c r="K600" s="240"/>
      <c r="L600" s="240"/>
      <c r="M600" s="240"/>
      <c r="N600" s="240"/>
      <c r="O600" s="240"/>
      <c r="P600" s="240"/>
      <c r="Q600" s="240"/>
      <c r="R600" s="240"/>
      <c r="Y600" s="2" t="str">
        <f t="shared" si="309"/>
        <v/>
      </c>
    </row>
    <row r="601" spans="2:25" x14ac:dyDescent="0.2">
      <c r="B601" s="125"/>
      <c r="C601" s="218" t="s">
        <v>493</v>
      </c>
      <c r="D601" s="9"/>
      <c r="E601" s="9"/>
      <c r="F601" s="9"/>
      <c r="G601" s="9"/>
      <c r="H601" s="9"/>
      <c r="I601" s="9"/>
      <c r="J601" s="9"/>
      <c r="K601" s="9"/>
      <c r="L601" s="9"/>
      <c r="M601" s="9"/>
      <c r="N601" s="9"/>
      <c r="O601" s="9"/>
      <c r="P601" s="9"/>
      <c r="Q601" s="9"/>
      <c r="R601" s="9"/>
      <c r="S601" s="9"/>
      <c r="T601" s="9"/>
      <c r="U601" s="9"/>
      <c r="V601" s="9"/>
      <c r="W601" s="9"/>
      <c r="Y601" s="2" t="str">
        <f t="shared" si="309"/>
        <v>Your personal identity says something about you-who you are and what you stand for. Every day, you communicate your identity in different says to the world. Along the same lines, a brand identity is how a brand or company looks to the outside world. This includes the promise that a company makes to its customers, whether it's to offer great products or excellent customer service. Girl Scouts and Girl Scout Cookie are strong brands; almost everyone has heard of them and most people view them positively. To learn more about brand identity, pick one of your favorite brands, perhaps for a clothing store or a food item. Research the history of the product-including the logo or packaging that gives it a certain "look" and customers' thoughts about the brand. Then do similar research on Girl Scout Cookies. How is the cookie brand and the other brands you researched the same-or different?</v>
      </c>
    </row>
    <row r="602" spans="2:25" x14ac:dyDescent="0.2">
      <c r="B602" s="2">
        <v>2</v>
      </c>
      <c r="C602" s="551" t="s">
        <v>494</v>
      </c>
      <c r="D602" s="552"/>
      <c r="E602" s="126" t="str">
        <f t="shared" ref="E602:R602" si="312">IF(COUNTIF(E601:E601,"A")&gt;=1,"C",IF(COUNTIF(E601:E601,"A")&gt;0,"P"," "))</f>
        <v xml:space="preserve"> </v>
      </c>
      <c r="F602" s="126" t="str">
        <f t="shared" si="312"/>
        <v xml:space="preserve"> </v>
      </c>
      <c r="G602" s="126" t="str">
        <f t="shared" si="312"/>
        <v xml:space="preserve"> </v>
      </c>
      <c r="H602" s="126" t="str">
        <f t="shared" si="312"/>
        <v xml:space="preserve"> </v>
      </c>
      <c r="I602" s="126" t="str">
        <f t="shared" si="312"/>
        <v xml:space="preserve"> </v>
      </c>
      <c r="J602" s="126" t="str">
        <f t="shared" si="312"/>
        <v xml:space="preserve"> </v>
      </c>
      <c r="K602" s="126" t="str">
        <f t="shared" si="312"/>
        <v xml:space="preserve"> </v>
      </c>
      <c r="L602" s="126" t="str">
        <f t="shared" si="312"/>
        <v xml:space="preserve"> </v>
      </c>
      <c r="M602" s="126" t="str">
        <f t="shared" si="312"/>
        <v xml:space="preserve"> </v>
      </c>
      <c r="N602" s="126" t="str">
        <f t="shared" si="312"/>
        <v xml:space="preserve"> </v>
      </c>
      <c r="O602" s="126" t="str">
        <f t="shared" si="312"/>
        <v xml:space="preserve"> </v>
      </c>
      <c r="P602" s="126" t="str">
        <f t="shared" si="312"/>
        <v xml:space="preserve"> </v>
      </c>
      <c r="Q602" s="126" t="str">
        <f t="shared" si="312"/>
        <v xml:space="preserve"> </v>
      </c>
      <c r="R602" s="126" t="str">
        <f t="shared" si="312"/>
        <v xml:space="preserve"> </v>
      </c>
      <c r="S602" s="126" t="str">
        <f t="shared" ref="S602:W602" si="313">IF(COUNTIF(S601:S601,"A")&gt;=1,"C",IF(COUNTIF(S601:S601,"A")&gt;0,"P"," "))</f>
        <v xml:space="preserve"> </v>
      </c>
      <c r="T602" s="126" t="str">
        <f t="shared" si="313"/>
        <v xml:space="preserve"> </v>
      </c>
      <c r="U602" s="126" t="str">
        <f t="shared" si="313"/>
        <v xml:space="preserve"> </v>
      </c>
      <c r="V602" s="126" t="str">
        <f t="shared" si="313"/>
        <v xml:space="preserve"> </v>
      </c>
      <c r="W602" s="126" t="str">
        <f t="shared" si="313"/>
        <v xml:space="preserve"> </v>
      </c>
      <c r="Y602" s="2" t="str">
        <f t="shared" si="309"/>
        <v/>
      </c>
    </row>
    <row r="603" spans="2:25" x14ac:dyDescent="0.2">
      <c r="B603" s="127"/>
      <c r="C603" s="218" t="s">
        <v>495</v>
      </c>
      <c r="D603" s="9"/>
      <c r="E603" s="9"/>
      <c r="F603" s="9"/>
      <c r="G603" s="9"/>
      <c r="H603" s="9"/>
      <c r="I603" s="9"/>
      <c r="J603" s="9"/>
      <c r="K603" s="9"/>
      <c r="L603" s="9"/>
      <c r="M603" s="9"/>
      <c r="N603" s="9"/>
      <c r="O603" s="9"/>
      <c r="P603" s="9"/>
      <c r="Q603" s="9"/>
      <c r="R603" s="9"/>
      <c r="S603" s="9"/>
      <c r="T603" s="9"/>
      <c r="U603" s="9"/>
      <c r="V603" s="9"/>
      <c r="W603" s="9"/>
      <c r="Y603" s="2" t="str">
        <f t="shared" si="309"/>
        <v>Every product has to compete in the marketplace for consumers' dollars-and people certainly have lots of choices if they want to buy cookies. So take a look at your cookie competition! Compare the packaging, the price, and the ingredients of one kind of Girl Scout Cookie with another brand. Note the way other kinds of cookies are displayed in stores and advertised in the media. Are there certain colors of types of slogans that seem more effective? Use what you've learned as you develop your sales pitch to create signs or videos that help sell your Girl Scout Cookies.</v>
      </c>
    </row>
    <row r="604" spans="2:25" x14ac:dyDescent="0.2">
      <c r="B604" s="2">
        <v>3</v>
      </c>
      <c r="C604" s="373" t="s">
        <v>496</v>
      </c>
      <c r="D604" s="126" t="str">
        <f t="shared" ref="D604:R604" si="314">IF(COUNTIF(D603:D603,"A")&gt;=1,"C",IF(COUNTIF(D603:D603,"A")&gt;0,"P"," "))</f>
        <v xml:space="preserve"> </v>
      </c>
      <c r="E604" s="126" t="str">
        <f t="shared" si="314"/>
        <v xml:space="preserve"> </v>
      </c>
      <c r="F604" s="126" t="str">
        <f t="shared" si="314"/>
        <v xml:space="preserve"> </v>
      </c>
      <c r="G604" s="126" t="str">
        <f t="shared" si="314"/>
        <v xml:space="preserve"> </v>
      </c>
      <c r="H604" s="126" t="str">
        <f t="shared" si="314"/>
        <v xml:space="preserve"> </v>
      </c>
      <c r="I604" s="126" t="str">
        <f t="shared" si="314"/>
        <v xml:space="preserve"> </v>
      </c>
      <c r="J604" s="126" t="str">
        <f t="shared" si="314"/>
        <v xml:space="preserve"> </v>
      </c>
      <c r="K604" s="126" t="str">
        <f t="shared" si="314"/>
        <v xml:space="preserve"> </v>
      </c>
      <c r="L604" s="126" t="str">
        <f t="shared" si="314"/>
        <v xml:space="preserve"> </v>
      </c>
      <c r="M604" s="126" t="str">
        <f t="shared" si="314"/>
        <v xml:space="preserve"> </v>
      </c>
      <c r="N604" s="126" t="str">
        <f t="shared" si="314"/>
        <v xml:space="preserve"> </v>
      </c>
      <c r="O604" s="126" t="str">
        <f t="shared" si="314"/>
        <v xml:space="preserve"> </v>
      </c>
      <c r="P604" s="126" t="str">
        <f t="shared" si="314"/>
        <v xml:space="preserve"> </v>
      </c>
      <c r="Q604" s="126" t="str">
        <f t="shared" si="314"/>
        <v xml:space="preserve"> </v>
      </c>
      <c r="R604" s="126" t="str">
        <f t="shared" si="314"/>
        <v xml:space="preserve"> </v>
      </c>
      <c r="S604" s="126" t="str">
        <f t="shared" ref="S604:W604" si="315">IF(COUNTIF(S603:S603,"A")&gt;=1,"C",IF(COUNTIF(S603:S603,"A")&gt;0,"P"," "))</f>
        <v xml:space="preserve"> </v>
      </c>
      <c r="T604" s="126" t="str">
        <f t="shared" si="315"/>
        <v xml:space="preserve"> </v>
      </c>
      <c r="U604" s="126" t="str">
        <f t="shared" si="315"/>
        <v xml:space="preserve"> </v>
      </c>
      <c r="V604" s="126" t="str">
        <f t="shared" si="315"/>
        <v xml:space="preserve"> </v>
      </c>
      <c r="W604" s="126" t="str">
        <f t="shared" si="315"/>
        <v xml:space="preserve"> </v>
      </c>
      <c r="Y604" s="2" t="str">
        <f t="shared" si="309"/>
        <v/>
      </c>
    </row>
    <row r="605" spans="2:25" x14ac:dyDescent="0.2">
      <c r="B605" s="127"/>
      <c r="C605" s="218" t="s">
        <v>497</v>
      </c>
      <c r="D605" s="9"/>
      <c r="E605" s="9"/>
      <c r="F605" s="9"/>
      <c r="G605" s="9"/>
      <c r="H605" s="9"/>
      <c r="I605" s="9"/>
      <c r="J605" s="9"/>
      <c r="K605" s="9"/>
      <c r="L605" s="9"/>
      <c r="M605" s="9"/>
      <c r="N605" s="9"/>
      <c r="O605" s="9"/>
      <c r="P605" s="9"/>
      <c r="Q605" s="9"/>
      <c r="R605" s="9"/>
      <c r="S605" s="9"/>
      <c r="T605" s="9"/>
      <c r="U605" s="9"/>
      <c r="V605" s="9"/>
      <c r="W605" s="9"/>
      <c r="Y605" s="2" t="str">
        <f t="shared" si="309"/>
        <v>The Girl Scout Cookie brand goes beyond ingredients and packaging, of course. When you sell cookies, you're also selling how cookies help girls, either by giving Girl Scouts real-world business experience or providing money for a great Girl Scout experience that they couldn't get anywhere else. (Girl Scouts has always been know for this-that's why it's part of our brand identity!) Find one other product that also makes customers feel good-perhaps a company that donates a certain amount of money every time someone buys their product. Research how the company markets its product and the extra "feel good" component. Can you use anything you learned as you create your own message to customers?</v>
      </c>
    </row>
    <row r="606" spans="2:25" x14ac:dyDescent="0.2">
      <c r="B606" s="2">
        <v>4</v>
      </c>
      <c r="C606" s="373" t="s">
        <v>498</v>
      </c>
      <c r="D606" s="126" t="str">
        <f t="shared" ref="D606:R606" si="316">IF(COUNTIF(D605:D605,"A")&gt;=1,"C",IF(COUNTIF(D605:D605,"A")&gt;0,"P"," "))</f>
        <v xml:space="preserve"> </v>
      </c>
      <c r="E606" s="126" t="str">
        <f t="shared" si="316"/>
        <v xml:space="preserve"> </v>
      </c>
      <c r="F606" s="126" t="str">
        <f t="shared" si="316"/>
        <v xml:space="preserve"> </v>
      </c>
      <c r="G606" s="126" t="str">
        <f t="shared" si="316"/>
        <v xml:space="preserve"> </v>
      </c>
      <c r="H606" s="126" t="str">
        <f t="shared" si="316"/>
        <v xml:space="preserve"> </v>
      </c>
      <c r="I606" s="126" t="str">
        <f t="shared" si="316"/>
        <v xml:space="preserve"> </v>
      </c>
      <c r="J606" s="126" t="str">
        <f t="shared" si="316"/>
        <v xml:space="preserve"> </v>
      </c>
      <c r="K606" s="126" t="str">
        <f t="shared" si="316"/>
        <v xml:space="preserve"> </v>
      </c>
      <c r="L606" s="126" t="str">
        <f t="shared" si="316"/>
        <v xml:space="preserve"> </v>
      </c>
      <c r="M606" s="126" t="str">
        <f t="shared" si="316"/>
        <v xml:space="preserve"> </v>
      </c>
      <c r="N606" s="126" t="str">
        <f t="shared" si="316"/>
        <v xml:space="preserve"> </v>
      </c>
      <c r="O606" s="126" t="str">
        <f t="shared" si="316"/>
        <v xml:space="preserve"> </v>
      </c>
      <c r="P606" s="126" t="str">
        <f t="shared" si="316"/>
        <v xml:space="preserve"> </v>
      </c>
      <c r="Q606" s="126" t="str">
        <f t="shared" si="316"/>
        <v xml:space="preserve"> </v>
      </c>
      <c r="R606" s="126" t="str">
        <f t="shared" si="316"/>
        <v xml:space="preserve"> </v>
      </c>
      <c r="S606" s="126" t="str">
        <f t="shared" ref="S606:W606" si="317">IF(COUNTIF(S605:S605,"A")&gt;=1,"C",IF(COUNTIF(S605:S605,"A")&gt;0,"P"," "))</f>
        <v xml:space="preserve"> </v>
      </c>
      <c r="T606" s="126" t="str">
        <f t="shared" si="317"/>
        <v xml:space="preserve"> </v>
      </c>
      <c r="U606" s="126" t="str">
        <f t="shared" si="317"/>
        <v xml:space="preserve"> </v>
      </c>
      <c r="V606" s="126" t="str">
        <f t="shared" si="317"/>
        <v xml:space="preserve"> </v>
      </c>
      <c r="W606" s="126" t="str">
        <f t="shared" si="317"/>
        <v xml:space="preserve"> </v>
      </c>
      <c r="Y606" s="2" t="str">
        <f t="shared" si="309"/>
        <v/>
      </c>
    </row>
    <row r="607" spans="2:25" x14ac:dyDescent="0.2">
      <c r="B607" s="127"/>
      <c r="C607" s="218" t="s">
        <v>499</v>
      </c>
      <c r="D607" s="9"/>
      <c r="E607" s="9"/>
      <c r="F607" s="9"/>
      <c r="G607" s="9"/>
      <c r="H607" s="9"/>
      <c r="I607" s="9"/>
      <c r="J607" s="9"/>
      <c r="K607" s="9"/>
      <c r="L607" s="9"/>
      <c r="M607" s="9"/>
      <c r="N607" s="9"/>
      <c r="O607" s="9"/>
      <c r="P607" s="9"/>
      <c r="Q607" s="9"/>
      <c r="R607" s="9"/>
      <c r="S607" s="9"/>
      <c r="T607" s="9"/>
      <c r="U607" s="9"/>
      <c r="V607" s="9"/>
      <c r="W607" s="9"/>
      <c r="Y607" s="2" t="str">
        <f t="shared" si="309"/>
        <v>Create a slogan, poster, video, or presentation that puts together all that you've learned about the Girl Scout Cookie brand, the product itself, and how people help girls when they buy Girl Scout Cookies. Consider who your audience is, too. How can you create a message that will mean something special for them? Have fun-this is your chance to be creative and put your personal spin on your cookie sale!</v>
      </c>
    </row>
    <row r="608" spans="2:25" x14ac:dyDescent="0.2">
      <c r="B608" s="2">
        <v>5</v>
      </c>
      <c r="C608" s="390" t="s">
        <v>500</v>
      </c>
      <c r="D608" s="391"/>
      <c r="E608" s="126" t="str">
        <f t="shared" ref="E608:R608" si="318">IF(COUNTIF(E607:E607,"A")&gt;=1,"C",IF(COUNTIF(E607:E607,"A")&gt;0,"P"," "))</f>
        <v xml:space="preserve"> </v>
      </c>
      <c r="F608" s="126" t="str">
        <f t="shared" si="318"/>
        <v xml:space="preserve"> </v>
      </c>
      <c r="G608" s="126" t="str">
        <f t="shared" si="318"/>
        <v xml:space="preserve"> </v>
      </c>
      <c r="H608" s="126" t="str">
        <f t="shared" si="318"/>
        <v xml:space="preserve"> </v>
      </c>
      <c r="I608" s="126" t="str">
        <f t="shared" si="318"/>
        <v xml:space="preserve"> </v>
      </c>
      <c r="J608" s="126" t="str">
        <f t="shared" si="318"/>
        <v xml:space="preserve"> </v>
      </c>
      <c r="K608" s="126" t="str">
        <f t="shared" si="318"/>
        <v xml:space="preserve"> </v>
      </c>
      <c r="L608" s="126" t="str">
        <f t="shared" si="318"/>
        <v xml:space="preserve"> </v>
      </c>
      <c r="M608" s="126" t="str">
        <f t="shared" si="318"/>
        <v xml:space="preserve"> </v>
      </c>
      <c r="N608" s="126" t="str">
        <f t="shared" si="318"/>
        <v xml:space="preserve"> </v>
      </c>
      <c r="O608" s="126" t="str">
        <f t="shared" si="318"/>
        <v xml:space="preserve"> </v>
      </c>
      <c r="P608" s="126" t="str">
        <f t="shared" si="318"/>
        <v xml:space="preserve"> </v>
      </c>
      <c r="Q608" s="126" t="str">
        <f t="shared" si="318"/>
        <v xml:space="preserve"> </v>
      </c>
      <c r="R608" s="126" t="str">
        <f t="shared" si="318"/>
        <v xml:space="preserve"> </v>
      </c>
      <c r="S608" s="126" t="str">
        <f t="shared" ref="S608:W608" si="319">IF(COUNTIF(S607:S607,"A")&gt;=1,"C",IF(COUNTIF(S607:S607,"A")&gt;0,"P"," "))</f>
        <v xml:space="preserve"> </v>
      </c>
      <c r="T608" s="126" t="str">
        <f t="shared" si="319"/>
        <v xml:space="preserve"> </v>
      </c>
      <c r="U608" s="126" t="str">
        <f t="shared" si="319"/>
        <v xml:space="preserve"> </v>
      </c>
      <c r="V608" s="126" t="str">
        <f t="shared" si="319"/>
        <v xml:space="preserve"> </v>
      </c>
      <c r="W608" s="126" t="str">
        <f t="shared" si="319"/>
        <v xml:space="preserve"> </v>
      </c>
      <c r="Y608" s="2" t="str">
        <f t="shared" si="309"/>
        <v/>
      </c>
    </row>
    <row r="609" spans="2:25" x14ac:dyDescent="0.2">
      <c r="B609" s="127"/>
      <c r="C609" s="218" t="s">
        <v>501</v>
      </c>
      <c r="D609" s="9"/>
      <c r="E609" s="9"/>
      <c r="F609" s="9"/>
      <c r="G609" s="9"/>
      <c r="H609" s="9"/>
      <c r="I609" s="9"/>
      <c r="J609" s="9"/>
      <c r="K609" s="9"/>
      <c r="L609" s="9"/>
      <c r="M609" s="9"/>
      <c r="N609" s="9"/>
      <c r="O609" s="9"/>
      <c r="P609" s="9"/>
      <c r="Q609" s="9"/>
      <c r="R609" s="9"/>
      <c r="S609" s="9"/>
      <c r="T609" s="9"/>
      <c r="U609" s="9"/>
      <c r="V609" s="9"/>
      <c r="W609" s="9"/>
      <c r="Y609" s="2" t="str">
        <f t="shared" si="309"/>
        <v>Think of ways to share the marketing piece you've developed. You may want to do a presentation at a family member's workplace or your place of worship. Or you may want to create a social media campaign, using the latest technology to spread the word about Girl Scout Cookies.</v>
      </c>
    </row>
    <row r="610" spans="2:25" ht="1.5" customHeight="1" thickBot="1" x14ac:dyDescent="0.25">
      <c r="D610" s="126" t="str">
        <f t="shared" ref="D610:R610" si="320">IF(COUNTIF(D609:D609,"A")&gt;=1,"C",IF(COUNTIF(D609:D609,"A")&gt;0,"P"," "))</f>
        <v xml:space="preserve"> </v>
      </c>
      <c r="E610" s="126" t="str">
        <f t="shared" si="320"/>
        <v xml:space="preserve"> </v>
      </c>
      <c r="F610" s="126" t="str">
        <f t="shared" si="320"/>
        <v xml:space="preserve"> </v>
      </c>
      <c r="G610" s="126" t="str">
        <f t="shared" si="320"/>
        <v xml:space="preserve"> </v>
      </c>
      <c r="H610" s="126" t="str">
        <f t="shared" si="320"/>
        <v xml:space="preserve"> </v>
      </c>
      <c r="I610" s="126" t="str">
        <f t="shared" si="320"/>
        <v xml:space="preserve"> </v>
      </c>
      <c r="J610" s="126" t="str">
        <f t="shared" si="320"/>
        <v xml:space="preserve"> </v>
      </c>
      <c r="K610" s="126" t="str">
        <f t="shared" si="320"/>
        <v xml:space="preserve"> </v>
      </c>
      <c r="L610" s="126" t="str">
        <f t="shared" si="320"/>
        <v xml:space="preserve"> </v>
      </c>
      <c r="M610" s="126" t="str">
        <f t="shared" si="320"/>
        <v xml:space="preserve"> </v>
      </c>
      <c r="N610" s="126" t="str">
        <f t="shared" si="320"/>
        <v xml:space="preserve"> </v>
      </c>
      <c r="O610" s="126" t="str">
        <f t="shared" si="320"/>
        <v xml:space="preserve"> </v>
      </c>
      <c r="P610" s="126" t="str">
        <f t="shared" si="320"/>
        <v xml:space="preserve"> </v>
      </c>
      <c r="Q610" s="126" t="str">
        <f t="shared" si="320"/>
        <v xml:space="preserve"> </v>
      </c>
      <c r="R610" s="126" t="str">
        <f t="shared" si="320"/>
        <v xml:space="preserve"> </v>
      </c>
      <c r="S610" s="126" t="str">
        <f t="shared" ref="S610:W610" si="321">IF(COUNTIF(S609:S609,"A")&gt;=1,"C",IF(COUNTIF(S609:S609,"A")&gt;0,"P"," "))</f>
        <v xml:space="preserve"> </v>
      </c>
      <c r="T610" s="126" t="str">
        <f t="shared" si="321"/>
        <v xml:space="preserve"> </v>
      </c>
      <c r="U610" s="126" t="str">
        <f t="shared" si="321"/>
        <v xml:space="preserve"> </v>
      </c>
      <c r="V610" s="126" t="str">
        <f t="shared" si="321"/>
        <v xml:space="preserve"> </v>
      </c>
      <c r="W610" s="126" t="str">
        <f t="shared" si="321"/>
        <v xml:space="preserve"> </v>
      </c>
      <c r="Y610" s="2" t="str">
        <f t="shared" si="309"/>
        <v/>
      </c>
    </row>
    <row r="611" spans="2:25" ht="13.5" thickBot="1" x14ac:dyDescent="0.25">
      <c r="C611" s="73" t="s">
        <v>30</v>
      </c>
      <c r="D611" s="94" t="str">
        <f>IF(COUNTIF(D601:D610,"A")&gt;4,"C",IF(COUNTIF(D601:D610,"A")&gt;0,"P"," "))</f>
        <v xml:space="preserve"> </v>
      </c>
      <c r="E611" s="94" t="str">
        <f t="shared" ref="E611:R611" si="322">IF(COUNTIF(E602:E610,"C")&gt;4,"C",IF(COUNTIF(E602:E610,"C")&gt;0,"P"," "))</f>
        <v xml:space="preserve"> </v>
      </c>
      <c r="F611" s="94" t="str">
        <f t="shared" si="322"/>
        <v xml:space="preserve"> </v>
      </c>
      <c r="G611" s="94" t="str">
        <f t="shared" si="322"/>
        <v xml:space="preserve"> </v>
      </c>
      <c r="H611" s="94" t="str">
        <f t="shared" si="322"/>
        <v xml:space="preserve"> </v>
      </c>
      <c r="I611" s="94" t="str">
        <f t="shared" si="322"/>
        <v xml:space="preserve"> </v>
      </c>
      <c r="J611" s="94" t="str">
        <f t="shared" si="322"/>
        <v xml:space="preserve"> </v>
      </c>
      <c r="K611" s="94" t="str">
        <f t="shared" si="322"/>
        <v xml:space="preserve"> </v>
      </c>
      <c r="L611" s="94" t="str">
        <f t="shared" si="322"/>
        <v xml:space="preserve"> </v>
      </c>
      <c r="M611" s="94" t="str">
        <f t="shared" si="322"/>
        <v xml:space="preserve"> </v>
      </c>
      <c r="N611" s="94" t="str">
        <f t="shared" si="322"/>
        <v xml:space="preserve"> </v>
      </c>
      <c r="O611" s="94" t="str">
        <f t="shared" si="322"/>
        <v xml:space="preserve"> </v>
      </c>
      <c r="P611" s="94" t="str">
        <f t="shared" si="322"/>
        <v xml:space="preserve"> </v>
      </c>
      <c r="Q611" s="94" t="str">
        <f t="shared" si="322"/>
        <v xml:space="preserve"> </v>
      </c>
      <c r="R611" s="94" t="str">
        <f t="shared" si="322"/>
        <v xml:space="preserve"> </v>
      </c>
      <c r="S611" s="94" t="str">
        <f t="shared" ref="S611:W611" si="323">IF(COUNTIF(S602:S610,"C")&gt;4,"C",IF(COUNTIF(S602:S610,"C")&gt;0,"P"," "))</f>
        <v xml:space="preserve"> </v>
      </c>
      <c r="T611" s="94" t="str">
        <f t="shared" si="323"/>
        <v xml:space="preserve"> </v>
      </c>
      <c r="U611" s="94" t="str">
        <f t="shared" si="323"/>
        <v xml:space="preserve"> </v>
      </c>
      <c r="V611" s="94" t="str">
        <f t="shared" si="323"/>
        <v xml:space="preserve"> </v>
      </c>
      <c r="W611" s="94" t="str">
        <f t="shared" si="323"/>
        <v xml:space="preserve"> </v>
      </c>
      <c r="Y611" s="2" t="str">
        <f t="shared" si="309"/>
        <v/>
      </c>
    </row>
    <row r="612" spans="2:25" ht="15" x14ac:dyDescent="0.25">
      <c r="B612" s="124" t="s">
        <v>277</v>
      </c>
      <c r="Y612" s="2" t="str">
        <f t="shared" si="309"/>
        <v/>
      </c>
    </row>
    <row r="613" spans="2:25" x14ac:dyDescent="0.2">
      <c r="B613" s="2">
        <v>1</v>
      </c>
      <c r="C613" s="389" t="s">
        <v>502</v>
      </c>
      <c r="Y613" s="2" t="str">
        <f t="shared" si="309"/>
        <v/>
      </c>
    </row>
    <row r="614" spans="2:25" x14ac:dyDescent="0.2">
      <c r="B614" s="125"/>
      <c r="C614" s="218" t="s">
        <v>503</v>
      </c>
      <c r="D614" s="9"/>
      <c r="E614" s="9"/>
      <c r="F614" s="9"/>
      <c r="G614" s="9"/>
      <c r="H614" s="9"/>
      <c r="I614" s="9"/>
      <c r="J614" s="9"/>
      <c r="K614" s="9"/>
      <c r="L614" s="9"/>
      <c r="M614" s="9"/>
      <c r="N614" s="9"/>
      <c r="O614" s="9"/>
      <c r="P614" s="9"/>
      <c r="Q614" s="9"/>
      <c r="R614" s="9"/>
      <c r="S614" s="9"/>
      <c r="T614" s="9"/>
      <c r="U614" s="9"/>
      <c r="V614" s="9"/>
      <c r="W614" s="9"/>
      <c r="Y614" s="2" t="str">
        <f t="shared" si="309"/>
        <v>As you and your friends think about how you want to use your cookie money, challenge yourselves to stretch. How about coming up with a high-impact Silver Award project or a Take Action project that's more ambitious than any you've done before? Or maybe you want to start saving for a big trip in the United States or overseas. It could take several years of hard work to get the money for such big projects-not to mention lots of research and planning. That's what makes achieving the goal so sweet!</v>
      </c>
    </row>
    <row r="615" spans="2:25" x14ac:dyDescent="0.2">
      <c r="B615" s="2">
        <v>2</v>
      </c>
      <c r="C615" s="390" t="s">
        <v>504</v>
      </c>
      <c r="D615" s="391"/>
      <c r="E615" s="126" t="str">
        <f t="shared" ref="E615:R615" si="324">IF(COUNTIF(E614:E614,"A")&gt;=1,"C",IF(COUNTIF(E614:E614,"A")&gt;0,"P"," "))</f>
        <v xml:space="preserve"> </v>
      </c>
      <c r="F615" s="126" t="str">
        <f t="shared" si="324"/>
        <v xml:space="preserve"> </v>
      </c>
      <c r="G615" s="126" t="str">
        <f t="shared" si="324"/>
        <v xml:space="preserve"> </v>
      </c>
      <c r="H615" s="126" t="str">
        <f t="shared" si="324"/>
        <v xml:space="preserve"> </v>
      </c>
      <c r="I615" s="126" t="str">
        <f t="shared" si="324"/>
        <v xml:space="preserve"> </v>
      </c>
      <c r="J615" s="126" t="str">
        <f t="shared" si="324"/>
        <v xml:space="preserve"> </v>
      </c>
      <c r="K615" s="126" t="str">
        <f t="shared" si="324"/>
        <v xml:space="preserve"> </v>
      </c>
      <c r="L615" s="126" t="str">
        <f t="shared" si="324"/>
        <v xml:space="preserve"> </v>
      </c>
      <c r="M615" s="126" t="str">
        <f t="shared" si="324"/>
        <v xml:space="preserve"> </v>
      </c>
      <c r="N615" s="126" t="str">
        <f t="shared" si="324"/>
        <v xml:space="preserve"> </v>
      </c>
      <c r="O615" s="126" t="str">
        <f t="shared" si="324"/>
        <v xml:space="preserve"> </v>
      </c>
      <c r="P615" s="126" t="str">
        <f t="shared" si="324"/>
        <v xml:space="preserve"> </v>
      </c>
      <c r="Q615" s="126" t="str">
        <f t="shared" si="324"/>
        <v xml:space="preserve"> </v>
      </c>
      <c r="R615" s="126" t="str">
        <f t="shared" si="324"/>
        <v xml:space="preserve"> </v>
      </c>
      <c r="S615" s="126" t="str">
        <f t="shared" ref="S615:W615" si="325">IF(COUNTIF(S614:S614,"A")&gt;=1,"C",IF(COUNTIF(S614:S614,"A")&gt;0,"P"," "))</f>
        <v xml:space="preserve"> </v>
      </c>
      <c r="T615" s="126" t="str">
        <f t="shared" si="325"/>
        <v xml:space="preserve"> </v>
      </c>
      <c r="U615" s="126" t="str">
        <f t="shared" si="325"/>
        <v xml:space="preserve"> </v>
      </c>
      <c r="V615" s="126" t="str">
        <f t="shared" si="325"/>
        <v xml:space="preserve"> </v>
      </c>
      <c r="W615" s="126" t="str">
        <f t="shared" si="325"/>
        <v xml:space="preserve"> </v>
      </c>
      <c r="Y615" s="2" t="str">
        <f t="shared" si="309"/>
        <v/>
      </c>
    </row>
    <row r="616" spans="2:25" x14ac:dyDescent="0.2">
      <c r="B616" s="127"/>
      <c r="C616" s="218" t="s">
        <v>505</v>
      </c>
      <c r="D616" s="9"/>
      <c r="E616" s="9"/>
      <c r="F616" s="9"/>
      <c r="G616" s="9"/>
      <c r="H616" s="9"/>
      <c r="I616" s="9"/>
      <c r="J616" s="9"/>
      <c r="K616" s="9"/>
      <c r="L616" s="9"/>
      <c r="M616" s="9"/>
      <c r="N616" s="9"/>
      <c r="O616" s="9"/>
      <c r="P616" s="9"/>
      <c r="Q616" s="9"/>
      <c r="R616" s="9"/>
      <c r="S616" s="9"/>
      <c r="T616" s="9"/>
      <c r="U616" s="9"/>
      <c r="V616" s="9"/>
      <c r="W616" s="9"/>
      <c r="Y616" s="2" t="str">
        <f t="shared" si="309"/>
        <v>When you have a big goal, you have to sell in a bigger way. Brainstorm ways you could increase sales in ways you've never tried before. For example, maybe you could approach local businesses to see if they would buy cookies by the case to give to their own customers or staff. Maybe you could create a pop-up store and take it to places that get a lot of foot traffic. Or maybe you could get permission to set up a booth at a major event in your community. Once you've come up with a few solid ideas, write down a list of action steps to make your dreams become real.</v>
      </c>
    </row>
    <row r="617" spans="2:25" x14ac:dyDescent="0.2">
      <c r="B617" s="2">
        <v>3</v>
      </c>
      <c r="C617" s="373" t="s">
        <v>506</v>
      </c>
      <c r="D617" s="126" t="str">
        <f t="shared" ref="D617:R617" si="326">IF(COUNTIF(D616:D616,"A")&gt;=1,"C",IF(COUNTIF(D616:D616,"A")&gt;0,"P"," "))</f>
        <v xml:space="preserve"> </v>
      </c>
      <c r="E617" s="126" t="str">
        <f t="shared" si="326"/>
        <v xml:space="preserve"> </v>
      </c>
      <c r="F617" s="126" t="str">
        <f t="shared" si="326"/>
        <v xml:space="preserve"> </v>
      </c>
      <c r="G617" s="126" t="str">
        <f t="shared" si="326"/>
        <v xml:space="preserve"> </v>
      </c>
      <c r="H617" s="126" t="str">
        <f t="shared" si="326"/>
        <v xml:space="preserve"> </v>
      </c>
      <c r="I617" s="126" t="str">
        <f t="shared" si="326"/>
        <v xml:space="preserve"> </v>
      </c>
      <c r="J617" s="126" t="str">
        <f t="shared" si="326"/>
        <v xml:space="preserve"> </v>
      </c>
      <c r="K617" s="126" t="str">
        <f t="shared" si="326"/>
        <v xml:space="preserve"> </v>
      </c>
      <c r="L617" s="126" t="str">
        <f t="shared" si="326"/>
        <v xml:space="preserve"> </v>
      </c>
      <c r="M617" s="126" t="str">
        <f t="shared" si="326"/>
        <v xml:space="preserve"> </v>
      </c>
      <c r="N617" s="126" t="str">
        <f t="shared" si="326"/>
        <v xml:space="preserve"> </v>
      </c>
      <c r="O617" s="126" t="str">
        <f t="shared" si="326"/>
        <v xml:space="preserve"> </v>
      </c>
      <c r="P617" s="126" t="str">
        <f t="shared" si="326"/>
        <v xml:space="preserve"> </v>
      </c>
      <c r="Q617" s="126" t="str">
        <f t="shared" si="326"/>
        <v xml:space="preserve"> </v>
      </c>
      <c r="R617" s="126" t="str">
        <f t="shared" si="326"/>
        <v xml:space="preserve"> </v>
      </c>
      <c r="S617" s="126" t="str">
        <f t="shared" ref="S617:W617" si="327">IF(COUNTIF(S616:S616,"A")&gt;=1,"C",IF(COUNTIF(S616:S616,"A")&gt;0,"P"," "))</f>
        <v xml:space="preserve"> </v>
      </c>
      <c r="T617" s="126" t="str">
        <f t="shared" si="327"/>
        <v xml:space="preserve"> </v>
      </c>
      <c r="U617" s="126" t="str">
        <f t="shared" si="327"/>
        <v xml:space="preserve"> </v>
      </c>
      <c r="V617" s="126" t="str">
        <f t="shared" si="327"/>
        <v xml:space="preserve"> </v>
      </c>
      <c r="W617" s="126" t="str">
        <f t="shared" si="327"/>
        <v xml:space="preserve"> </v>
      </c>
      <c r="Y617" s="2" t="str">
        <f t="shared" si="309"/>
        <v/>
      </c>
    </row>
    <row r="618" spans="2:25" x14ac:dyDescent="0.2">
      <c r="B618" s="127"/>
      <c r="C618" s="218" t="s">
        <v>507</v>
      </c>
      <c r="D618" s="9"/>
      <c r="E618" s="9"/>
      <c r="F618" s="9"/>
      <c r="G618" s="9"/>
      <c r="H618" s="9"/>
      <c r="I618" s="9"/>
      <c r="J618" s="9"/>
      <c r="K618" s="9"/>
      <c r="L618" s="9"/>
      <c r="M618" s="9"/>
      <c r="N618" s="9"/>
      <c r="O618" s="9"/>
      <c r="P618" s="9"/>
      <c r="Q618" s="9"/>
      <c r="R618" s="9"/>
      <c r="S618" s="9"/>
      <c r="T618" s="9"/>
      <c r="U618" s="9"/>
      <c r="V618" s="9"/>
      <c r="W618" s="9"/>
      <c r="Y618" s="2" t="str">
        <f t="shared" si="309"/>
        <v>Whether you're using your cookie money to go on a dream trip or to fund a major Take Action project, you'll have a better chance of selling cookies if you make your dream real to your customers. Brainstorm exciting ways to tell the story of what you hope to do with your cookie money. For example, you may want to use social media to send updates on your progress. Remember that you may be working toward your goal for more than one year, so think about how you can keep current and future customers over time as well.</v>
      </c>
    </row>
    <row r="619" spans="2:25" x14ac:dyDescent="0.2">
      <c r="B619" s="2">
        <v>4</v>
      </c>
      <c r="C619" s="373" t="s">
        <v>508</v>
      </c>
      <c r="D619" s="126" t="str">
        <f t="shared" ref="D619:R619" si="328">IF(COUNTIF(D618:D618,"A")&gt;=1,"C",IF(COUNTIF(D618:D618,"A")&gt;0,"P"," "))</f>
        <v xml:space="preserve"> </v>
      </c>
      <c r="E619" s="126" t="str">
        <f t="shared" si="328"/>
        <v xml:space="preserve"> </v>
      </c>
      <c r="F619" s="126" t="str">
        <f t="shared" si="328"/>
        <v xml:space="preserve"> </v>
      </c>
      <c r="G619" s="126" t="str">
        <f t="shared" si="328"/>
        <v xml:space="preserve"> </v>
      </c>
      <c r="H619" s="126" t="str">
        <f t="shared" si="328"/>
        <v xml:space="preserve"> </v>
      </c>
      <c r="I619" s="126" t="str">
        <f t="shared" si="328"/>
        <v xml:space="preserve"> </v>
      </c>
      <c r="J619" s="126" t="str">
        <f t="shared" si="328"/>
        <v xml:space="preserve"> </v>
      </c>
      <c r="K619" s="126" t="str">
        <f t="shared" si="328"/>
        <v xml:space="preserve"> </v>
      </c>
      <c r="L619" s="126" t="str">
        <f t="shared" si="328"/>
        <v xml:space="preserve"> </v>
      </c>
      <c r="M619" s="126" t="str">
        <f t="shared" si="328"/>
        <v xml:space="preserve"> </v>
      </c>
      <c r="N619" s="126" t="str">
        <f t="shared" si="328"/>
        <v xml:space="preserve"> </v>
      </c>
      <c r="O619" s="126" t="str">
        <f t="shared" si="328"/>
        <v xml:space="preserve"> </v>
      </c>
      <c r="P619" s="126" t="str">
        <f t="shared" si="328"/>
        <v xml:space="preserve"> </v>
      </c>
      <c r="Q619" s="126" t="str">
        <f t="shared" si="328"/>
        <v xml:space="preserve"> </v>
      </c>
      <c r="R619" s="126" t="str">
        <f t="shared" si="328"/>
        <v xml:space="preserve"> </v>
      </c>
      <c r="S619" s="126" t="str">
        <f t="shared" ref="S619:W619" si="329">IF(COUNTIF(S618:S618,"A")&gt;=1,"C",IF(COUNTIF(S618:S618,"A")&gt;0,"P"," "))</f>
        <v xml:space="preserve"> </v>
      </c>
      <c r="T619" s="126" t="str">
        <f t="shared" si="329"/>
        <v xml:space="preserve"> </v>
      </c>
      <c r="U619" s="126" t="str">
        <f t="shared" si="329"/>
        <v xml:space="preserve"> </v>
      </c>
      <c r="V619" s="126" t="str">
        <f t="shared" si="329"/>
        <v xml:space="preserve"> </v>
      </c>
      <c r="W619" s="126" t="str">
        <f t="shared" si="329"/>
        <v xml:space="preserve"> </v>
      </c>
      <c r="Y619" s="2" t="str">
        <f t="shared" si="309"/>
        <v/>
      </c>
    </row>
    <row r="620" spans="2:25" x14ac:dyDescent="0.2">
      <c r="B620" s="127"/>
      <c r="C620" s="218" t="s">
        <v>509</v>
      </c>
      <c r="D620" s="9"/>
      <c r="E620" s="9"/>
      <c r="F620" s="9"/>
      <c r="G620" s="9"/>
      <c r="H620" s="9"/>
      <c r="I620" s="9"/>
      <c r="J620" s="9"/>
      <c r="K620" s="9"/>
      <c r="L620" s="9"/>
      <c r="M620" s="9"/>
      <c r="N620" s="9"/>
      <c r="O620" s="9"/>
      <c r="P620" s="9"/>
      <c r="Q620" s="9"/>
      <c r="R620" s="9"/>
      <c r="S620" s="9"/>
      <c r="T620" s="9"/>
      <c r="U620" s="9"/>
      <c r="V620" s="9"/>
      <c r="W620" s="9"/>
      <c r="Y620" s="2" t="str">
        <f t="shared" si="309"/>
        <v>Show your plan to a businesswoman, and ask for her advice about increasing sales, developing a new customer base, or telling your story in a strong way that makes customers want to buy your product.</v>
      </c>
    </row>
    <row r="621" spans="2:25" x14ac:dyDescent="0.2">
      <c r="B621" s="2">
        <v>5</v>
      </c>
      <c r="C621" s="390" t="s">
        <v>510</v>
      </c>
      <c r="D621" s="391"/>
      <c r="E621" s="126" t="str">
        <f t="shared" ref="E621:R621" si="330">IF(COUNTIF(E620:E620,"A")&gt;=1,"C",IF(COUNTIF(E620:E620,"A")&gt;0,"P"," "))</f>
        <v xml:space="preserve"> </v>
      </c>
      <c r="F621" s="126" t="str">
        <f t="shared" si="330"/>
        <v xml:space="preserve"> </v>
      </c>
      <c r="G621" s="126" t="str">
        <f t="shared" si="330"/>
        <v xml:space="preserve"> </v>
      </c>
      <c r="H621" s="126" t="str">
        <f t="shared" si="330"/>
        <v xml:space="preserve"> </v>
      </c>
      <c r="I621" s="126" t="str">
        <f t="shared" si="330"/>
        <v xml:space="preserve"> </v>
      </c>
      <c r="J621" s="126" t="str">
        <f t="shared" si="330"/>
        <v xml:space="preserve"> </v>
      </c>
      <c r="K621" s="126" t="str">
        <f t="shared" si="330"/>
        <v xml:space="preserve"> </v>
      </c>
      <c r="L621" s="126" t="str">
        <f t="shared" si="330"/>
        <v xml:space="preserve"> </v>
      </c>
      <c r="M621" s="126" t="str">
        <f t="shared" si="330"/>
        <v xml:space="preserve"> </v>
      </c>
      <c r="N621" s="126" t="str">
        <f t="shared" si="330"/>
        <v xml:space="preserve"> </v>
      </c>
      <c r="O621" s="126" t="str">
        <f t="shared" si="330"/>
        <v xml:space="preserve"> </v>
      </c>
      <c r="P621" s="126" t="str">
        <f t="shared" si="330"/>
        <v xml:space="preserve"> </v>
      </c>
      <c r="Q621" s="126" t="str">
        <f t="shared" si="330"/>
        <v xml:space="preserve"> </v>
      </c>
      <c r="R621" s="126" t="str">
        <f t="shared" si="330"/>
        <v xml:space="preserve"> </v>
      </c>
      <c r="S621" s="126" t="str">
        <f t="shared" ref="S621:W621" si="331">IF(COUNTIF(S620:S620,"A")&gt;=1,"C",IF(COUNTIF(S620:S620,"A")&gt;0,"P"," "))</f>
        <v xml:space="preserve"> </v>
      </c>
      <c r="T621" s="126" t="str">
        <f t="shared" si="331"/>
        <v xml:space="preserve"> </v>
      </c>
      <c r="U621" s="126" t="str">
        <f t="shared" si="331"/>
        <v xml:space="preserve"> </v>
      </c>
      <c r="V621" s="126" t="str">
        <f t="shared" si="331"/>
        <v xml:space="preserve"> </v>
      </c>
      <c r="W621" s="126" t="str">
        <f t="shared" si="331"/>
        <v xml:space="preserve"> </v>
      </c>
      <c r="Y621" s="2" t="str">
        <f t="shared" si="309"/>
        <v/>
      </c>
    </row>
    <row r="622" spans="2:25" x14ac:dyDescent="0.2">
      <c r="B622" s="127"/>
      <c r="C622" s="218" t="s">
        <v>511</v>
      </c>
      <c r="D622" s="9"/>
      <c r="E622" s="9"/>
      <c r="F622" s="9"/>
      <c r="G622" s="9"/>
      <c r="H622" s="9"/>
      <c r="I622" s="9"/>
      <c r="J622" s="9"/>
      <c r="K622" s="9"/>
      <c r="L622" s="9"/>
      <c r="M622" s="9"/>
      <c r="N622" s="9"/>
      <c r="O622" s="9"/>
      <c r="P622" s="9"/>
      <c r="Q622" s="9"/>
      <c r="R622" s="9"/>
      <c r="S622" s="9"/>
      <c r="T622" s="9"/>
      <c r="U622" s="9"/>
      <c r="V622" s="9"/>
      <c r="W622" s="9"/>
      <c r="Y622" s="2" t="str">
        <f t="shared" si="309"/>
        <v>Think of innovative ways to let your customers know the progress you're making in the pursuit of your dream. If your customers feel good about being part of making your dream come true, they may want to keep purchasing cookies! Maybe you'd enjoy holding an open house for your customers where you could show a video or give a multimedia presentation about your plans. Or maybe you'd like to spread the word beyond your customer base by teaming up with an adult and posting a video online.</v>
      </c>
    </row>
    <row r="623" spans="2:25" ht="1.5" customHeight="1" thickBot="1" x14ac:dyDescent="0.25">
      <c r="D623" s="126" t="str">
        <f t="shared" ref="D623:R623" si="332">IF(COUNTIF(D622:D622,"A")&gt;=1,"C",IF(COUNTIF(D622:D622,"A")&gt;0,"P"," "))</f>
        <v xml:space="preserve"> </v>
      </c>
      <c r="E623" s="126" t="str">
        <f t="shared" si="332"/>
        <v xml:space="preserve"> </v>
      </c>
      <c r="F623" s="126" t="str">
        <f t="shared" si="332"/>
        <v xml:space="preserve"> </v>
      </c>
      <c r="G623" s="126" t="str">
        <f t="shared" si="332"/>
        <v xml:space="preserve"> </v>
      </c>
      <c r="H623" s="126" t="str">
        <f t="shared" si="332"/>
        <v xml:space="preserve"> </v>
      </c>
      <c r="I623" s="126" t="str">
        <f t="shared" si="332"/>
        <v xml:space="preserve"> </v>
      </c>
      <c r="J623" s="126" t="str">
        <f t="shared" si="332"/>
        <v xml:space="preserve"> </v>
      </c>
      <c r="K623" s="126" t="str">
        <f t="shared" si="332"/>
        <v xml:space="preserve"> </v>
      </c>
      <c r="L623" s="126" t="str">
        <f t="shared" si="332"/>
        <v xml:space="preserve"> </v>
      </c>
      <c r="M623" s="126" t="str">
        <f t="shared" si="332"/>
        <v xml:space="preserve"> </v>
      </c>
      <c r="N623" s="126" t="str">
        <f t="shared" si="332"/>
        <v xml:space="preserve"> </v>
      </c>
      <c r="O623" s="126" t="str">
        <f t="shared" si="332"/>
        <v xml:space="preserve"> </v>
      </c>
      <c r="P623" s="126" t="str">
        <f t="shared" si="332"/>
        <v xml:space="preserve"> </v>
      </c>
      <c r="Q623" s="126" t="str">
        <f t="shared" si="332"/>
        <v xml:space="preserve"> </v>
      </c>
      <c r="R623" s="126" t="str">
        <f t="shared" si="332"/>
        <v xml:space="preserve"> </v>
      </c>
      <c r="S623" s="126" t="str">
        <f t="shared" ref="S623:W623" si="333">IF(COUNTIF(S622:S622,"A")&gt;=1,"C",IF(COUNTIF(S622:S622,"A")&gt;0,"P"," "))</f>
        <v xml:space="preserve"> </v>
      </c>
      <c r="T623" s="126" t="str">
        <f t="shared" si="333"/>
        <v xml:space="preserve"> </v>
      </c>
      <c r="U623" s="126" t="str">
        <f t="shared" si="333"/>
        <v xml:space="preserve"> </v>
      </c>
      <c r="V623" s="126" t="str">
        <f t="shared" si="333"/>
        <v xml:space="preserve"> </v>
      </c>
      <c r="W623" s="126" t="str">
        <f t="shared" si="333"/>
        <v xml:space="preserve"> </v>
      </c>
      <c r="Y623" s="2" t="str">
        <f t="shared" si="309"/>
        <v/>
      </c>
    </row>
    <row r="624" spans="2:25" ht="13.5" thickBot="1" x14ac:dyDescent="0.25">
      <c r="C624" s="73" t="s">
        <v>30</v>
      </c>
      <c r="D624" s="94" t="str">
        <f>IF(COUNTIF(D614:D623,"A")&gt;4,"C",IF(COUNTIF(D614:D623,"A")&gt;0,"P"," "))</f>
        <v xml:space="preserve"> </v>
      </c>
      <c r="E624" s="94" t="str">
        <f t="shared" ref="E624:R624" si="334">IF(COUNTIF(E615:E623,"C")&gt;4,"C",IF(COUNTIF(E615:E623,"C")&gt;0,"P"," "))</f>
        <v xml:space="preserve"> </v>
      </c>
      <c r="F624" s="94" t="str">
        <f t="shared" si="334"/>
        <v xml:space="preserve"> </v>
      </c>
      <c r="G624" s="94" t="str">
        <f t="shared" si="334"/>
        <v xml:space="preserve"> </v>
      </c>
      <c r="H624" s="94" t="str">
        <f t="shared" si="334"/>
        <v xml:space="preserve"> </v>
      </c>
      <c r="I624" s="94" t="str">
        <f t="shared" si="334"/>
        <v xml:space="preserve"> </v>
      </c>
      <c r="J624" s="94" t="str">
        <f t="shared" si="334"/>
        <v xml:space="preserve"> </v>
      </c>
      <c r="K624" s="94" t="str">
        <f t="shared" si="334"/>
        <v xml:space="preserve"> </v>
      </c>
      <c r="L624" s="94" t="str">
        <f t="shared" si="334"/>
        <v xml:space="preserve"> </v>
      </c>
      <c r="M624" s="94" t="str">
        <f t="shared" si="334"/>
        <v xml:space="preserve"> </v>
      </c>
      <c r="N624" s="94" t="str">
        <f t="shared" si="334"/>
        <v xml:space="preserve"> </v>
      </c>
      <c r="O624" s="94" t="str">
        <f t="shared" si="334"/>
        <v xml:space="preserve"> </v>
      </c>
      <c r="P624" s="94" t="str">
        <f t="shared" si="334"/>
        <v xml:space="preserve"> </v>
      </c>
      <c r="Q624" s="94" t="str">
        <f t="shared" si="334"/>
        <v xml:space="preserve"> </v>
      </c>
      <c r="R624" s="94" t="str">
        <f t="shared" si="334"/>
        <v xml:space="preserve"> </v>
      </c>
      <c r="S624" s="94" t="str">
        <f t="shared" ref="S624:W624" si="335">IF(COUNTIF(S615:S623,"C")&gt;4,"C",IF(COUNTIF(S615:S623,"C")&gt;0,"P"," "))</f>
        <v xml:space="preserve"> </v>
      </c>
      <c r="T624" s="94" t="str">
        <f t="shared" si="335"/>
        <v xml:space="preserve"> </v>
      </c>
      <c r="U624" s="94" t="str">
        <f t="shared" si="335"/>
        <v xml:space="preserve"> </v>
      </c>
      <c r="V624" s="94" t="str">
        <f t="shared" si="335"/>
        <v xml:space="preserve"> </v>
      </c>
      <c r="W624" s="94" t="str">
        <f t="shared" si="335"/>
        <v xml:space="preserve"> </v>
      </c>
      <c r="Y624" s="2" t="str">
        <f t="shared" si="309"/>
        <v/>
      </c>
    </row>
    <row r="625" spans="1:28" ht="18" x14ac:dyDescent="0.2">
      <c r="A625" s="550" t="s">
        <v>847</v>
      </c>
      <c r="B625" s="550"/>
      <c r="C625" s="550"/>
      <c r="D625" s="550"/>
      <c r="E625" s="550"/>
      <c r="F625" s="550"/>
      <c r="G625" s="550"/>
      <c r="H625" s="550"/>
      <c r="I625" s="550"/>
      <c r="J625" s="550"/>
      <c r="K625" s="550"/>
      <c r="L625" s="550"/>
      <c r="M625" s="550"/>
      <c r="N625" s="550"/>
      <c r="O625" s="550"/>
      <c r="P625" s="550"/>
      <c r="Q625" s="550"/>
      <c r="R625" s="550"/>
      <c r="S625" s="550"/>
      <c r="T625" s="550"/>
      <c r="U625" s="550"/>
      <c r="V625" s="550"/>
      <c r="W625" s="550"/>
      <c r="Y625" s="2" t="str">
        <f t="shared" si="309"/>
        <v/>
      </c>
    </row>
    <row r="626" spans="1:28" ht="15" x14ac:dyDescent="0.25">
      <c r="B626" s="124" t="s">
        <v>848</v>
      </c>
      <c r="D626" s="473"/>
      <c r="E626" s="473"/>
      <c r="F626" s="473"/>
      <c r="G626" s="473"/>
      <c r="H626" s="473"/>
      <c r="I626" s="473"/>
      <c r="J626" s="473"/>
      <c r="K626" s="473"/>
      <c r="L626" s="473"/>
      <c r="M626" s="473"/>
      <c r="N626" s="473"/>
      <c r="O626" s="473"/>
      <c r="P626" s="473"/>
      <c r="Q626" s="473"/>
      <c r="R626" s="473"/>
      <c r="S626" s="473"/>
      <c r="T626" s="473"/>
      <c r="U626" s="473"/>
      <c r="V626" s="473"/>
      <c r="W626" s="473"/>
      <c r="Y626" s="2" t="str">
        <f t="shared" si="309"/>
        <v/>
      </c>
    </row>
    <row r="627" spans="1:28" x14ac:dyDescent="0.2">
      <c r="B627" s="2">
        <v>1</v>
      </c>
      <c r="C627" s="383" t="s">
        <v>849</v>
      </c>
      <c r="D627" s="473"/>
      <c r="E627" s="473"/>
      <c r="F627" s="473"/>
      <c r="G627" s="473"/>
      <c r="H627" s="473"/>
      <c r="I627" s="473"/>
      <c r="J627" s="473"/>
      <c r="K627" s="473"/>
      <c r="L627" s="473"/>
      <c r="M627" s="473"/>
      <c r="N627" s="473"/>
      <c r="O627" s="473"/>
      <c r="P627" s="473"/>
      <c r="Q627" s="473"/>
      <c r="R627" s="473"/>
      <c r="S627" s="473"/>
      <c r="T627" s="473"/>
      <c r="U627" s="473"/>
      <c r="V627" s="473"/>
      <c r="W627" s="473"/>
      <c r="Y627" s="2" t="str">
        <f t="shared" si="309"/>
        <v>Proper equipment leads to a better performance. Find out what
gear you need and how to get it properly fitted.</v>
      </c>
    </row>
    <row r="628" spans="1:28" x14ac:dyDescent="0.2">
      <c r="B628" s="125"/>
      <c r="C628" s="218" t="s">
        <v>850</v>
      </c>
      <c r="D628" s="9"/>
      <c r="E628" s="9"/>
      <c r="F628" s="9"/>
      <c r="G628" s="9"/>
      <c r="H628" s="9"/>
      <c r="I628" s="9"/>
      <c r="J628" s="9"/>
      <c r="K628" s="9"/>
      <c r="L628" s="9"/>
      <c r="M628" s="9"/>
      <c r="N628" s="9"/>
      <c r="O628" s="9"/>
      <c r="P628" s="9"/>
      <c r="Q628" s="9"/>
      <c r="R628" s="9"/>
      <c r="S628" s="9"/>
      <c r="T628" s="9"/>
      <c r="U628" s="9"/>
      <c r="V628" s="9"/>
      <c r="W628" s="9"/>
      <c r="Y628" s="2" t="str">
        <f t="shared" si="309"/>
        <v>Visit an outdoor outfitter or a sporting goods store. Ask an archery expert to show you the different types of bows, arrows, and protective gear. Find out how to test and take care of equipment.</v>
      </c>
    </row>
    <row r="629" spans="1:28" x14ac:dyDescent="0.2">
      <c r="B629" s="125"/>
      <c r="C629" s="218" t="s">
        <v>851</v>
      </c>
      <c r="D629" s="9"/>
      <c r="E629" s="9"/>
      <c r="F629" s="9"/>
      <c r="G629" s="9"/>
      <c r="H629" s="9"/>
      <c r="I629" s="9"/>
      <c r="J629" s="9"/>
      <c r="K629" s="9"/>
      <c r="L629" s="9"/>
      <c r="M629" s="9"/>
      <c r="N629" s="9"/>
      <c r="O629" s="9"/>
      <c r="P629" s="9"/>
      <c r="Q629" s="9"/>
      <c r="R629" s="9"/>
      <c r="S629" s="9"/>
      <c r="T629" s="9"/>
      <c r="U629" s="9"/>
      <c r="V629" s="9"/>
      <c r="W629" s="9"/>
      <c r="Y629" s="2" t="str">
        <f t="shared" si="309"/>
        <v>Invite an archery expert to talk to your troop. It could be an older Girl Scout who is experienced with archery, or an instructor from a Girl Scout camp or local range. Ask her to give your group a show-and-tell and teach you the four things you need to know about archery equipment.</v>
      </c>
    </row>
    <row r="630" spans="1:28" x14ac:dyDescent="0.2">
      <c r="B630" s="125"/>
      <c r="C630" s="218" t="s">
        <v>852</v>
      </c>
      <c r="D630" s="9"/>
      <c r="E630" s="9"/>
      <c r="F630" s="9"/>
      <c r="G630" s="9"/>
      <c r="H630" s="9"/>
      <c r="I630" s="9"/>
      <c r="J630" s="9"/>
      <c r="K630" s="9"/>
      <c r="L630" s="9"/>
      <c r="M630" s="9"/>
      <c r="N630" s="9"/>
      <c r="O630" s="9"/>
      <c r="P630" s="9"/>
      <c r="Q630" s="9"/>
      <c r="R630" s="9"/>
      <c r="S630" s="9"/>
      <c r="T630" s="9"/>
      <c r="U630" s="9"/>
      <c r="V630" s="9"/>
      <c r="W630" s="9"/>
      <c r="Y630" s="2" t="str">
        <f t="shared" si="309"/>
        <v>Work with an archery expert at a range or Girl Scout camp. Spend time with an archery instructor to find out the four things you need to know about archery equipment.</v>
      </c>
    </row>
    <row r="631" spans="1:28" x14ac:dyDescent="0.2">
      <c r="B631" s="2">
        <v>2</v>
      </c>
      <c r="C631" s="474" t="s">
        <v>853</v>
      </c>
      <c r="D631" s="126" t="str">
        <f>IF(COUNTIF(D628:D630,"A")&gt;=1,"C",IF(COUNTIF(D628:D630,"A")&gt;0,"P"," "))</f>
        <v xml:space="preserve"> </v>
      </c>
      <c r="E631" s="126" t="str">
        <f t="shared" ref="E631:W631" si="336">IF(COUNTIF(E628:E630,"A")&gt;=1,"C",IF(COUNTIF(E628:E630,"A")&gt;0,"P"," "))</f>
        <v xml:space="preserve"> </v>
      </c>
      <c r="F631" s="126" t="str">
        <f t="shared" si="336"/>
        <v xml:space="preserve"> </v>
      </c>
      <c r="G631" s="126" t="str">
        <f t="shared" si="336"/>
        <v xml:space="preserve"> </v>
      </c>
      <c r="H631" s="126" t="str">
        <f t="shared" si="336"/>
        <v xml:space="preserve"> </v>
      </c>
      <c r="I631" s="126" t="str">
        <f t="shared" si="336"/>
        <v xml:space="preserve"> </v>
      </c>
      <c r="J631" s="126" t="str">
        <f t="shared" si="336"/>
        <v xml:space="preserve"> </v>
      </c>
      <c r="K631" s="126" t="str">
        <f t="shared" si="336"/>
        <v xml:space="preserve"> </v>
      </c>
      <c r="L631" s="126" t="str">
        <f t="shared" si="336"/>
        <v xml:space="preserve"> </v>
      </c>
      <c r="M631" s="126" t="str">
        <f t="shared" si="336"/>
        <v xml:space="preserve"> </v>
      </c>
      <c r="N631" s="126" t="str">
        <f t="shared" si="336"/>
        <v xml:space="preserve"> </v>
      </c>
      <c r="O631" s="126" t="str">
        <f t="shared" si="336"/>
        <v xml:space="preserve"> </v>
      </c>
      <c r="P631" s="126" t="str">
        <f t="shared" si="336"/>
        <v xml:space="preserve"> </v>
      </c>
      <c r="Q631" s="126" t="str">
        <f t="shared" si="336"/>
        <v xml:space="preserve"> </v>
      </c>
      <c r="R631" s="126" t="str">
        <f t="shared" si="336"/>
        <v xml:space="preserve"> </v>
      </c>
      <c r="S631" s="126" t="str">
        <f t="shared" si="336"/>
        <v xml:space="preserve"> </v>
      </c>
      <c r="T631" s="126" t="str">
        <f t="shared" si="336"/>
        <v xml:space="preserve"> </v>
      </c>
      <c r="U631" s="126" t="str">
        <f t="shared" si="336"/>
        <v xml:space="preserve"> </v>
      </c>
      <c r="V631" s="126" t="str">
        <f t="shared" si="336"/>
        <v xml:space="preserve"> </v>
      </c>
      <c r="W631" s="126" t="str">
        <f t="shared" si="336"/>
        <v xml:space="preserve"> </v>
      </c>
      <c r="Y631" s="2" t="str">
        <f t="shared" si="309"/>
        <v>Archery is lots of fun, but like any other sport, it has rules to keep you safe. Make sure to know them before you get started.</v>
      </c>
    </row>
    <row r="632" spans="1:28" x14ac:dyDescent="0.2">
      <c r="B632" s="127"/>
      <c r="C632" s="218" t="s">
        <v>854</v>
      </c>
      <c r="D632" s="9"/>
      <c r="E632" s="9"/>
      <c r="F632" s="9"/>
      <c r="G632" s="9"/>
      <c r="H632" s="9"/>
      <c r="I632" s="9"/>
      <c r="J632" s="9"/>
      <c r="K632" s="9"/>
      <c r="L632" s="9"/>
      <c r="M632" s="9"/>
      <c r="N632" s="9"/>
      <c r="O632" s="9"/>
      <c r="P632" s="9"/>
      <c r="Q632" s="9"/>
      <c r="R632" s="9"/>
      <c r="S632" s="9"/>
      <c r="T632" s="9"/>
      <c r="U632" s="9"/>
      <c r="V632" s="9"/>
      <c r="W632" s="9"/>
      <c r="Y632" s="2" t="str">
        <f t="shared" si="309"/>
        <v>Visit an archery range. Spend time with an archery instructor to find out what you need to know about safety, and ask her any questions you may have.</v>
      </c>
    </row>
    <row r="633" spans="1:28" x14ac:dyDescent="0.2">
      <c r="B633" s="127"/>
      <c r="C633" s="218" t="s">
        <v>851</v>
      </c>
      <c r="D633" s="9"/>
      <c r="E633" s="9"/>
      <c r="F633" s="9"/>
      <c r="G633" s="9"/>
      <c r="H633" s="9"/>
      <c r="I633" s="9"/>
      <c r="J633" s="9"/>
      <c r="K633" s="9"/>
      <c r="L633" s="9"/>
      <c r="M633" s="9"/>
      <c r="N633" s="9"/>
      <c r="O633" s="9"/>
      <c r="P633" s="9"/>
      <c r="Q633" s="9"/>
      <c r="R633" s="9"/>
      <c r="S633" s="9"/>
      <c r="T633" s="9"/>
      <c r="U633" s="9"/>
      <c r="V633" s="9"/>
      <c r="W633" s="9"/>
      <c r="Y633" s="2" t="str">
        <f t="shared" si="309"/>
        <v>Invite an archery expert to talk to your troop. This might be someone who teaches archery at a range, at a community center, recreational facility, or a campsite. Find out the things you need to know about safety
and ask any questions you may have.</v>
      </c>
    </row>
    <row r="634" spans="1:28" x14ac:dyDescent="0.2">
      <c r="B634" s="127"/>
      <c r="C634" s="218" t="s">
        <v>855</v>
      </c>
      <c r="D634" s="9"/>
      <c r="E634" s="9"/>
      <c r="F634" s="9"/>
      <c r="G634" s="9"/>
      <c r="H634" s="9"/>
      <c r="I634" s="9"/>
      <c r="J634" s="9"/>
      <c r="K634" s="9"/>
      <c r="L634" s="9"/>
      <c r="M634" s="9"/>
      <c r="N634" s="9"/>
      <c r="O634" s="9"/>
      <c r="P634" s="9"/>
      <c r="Q634" s="9"/>
      <c r="R634" s="9"/>
      <c r="S634" s="9"/>
      <c r="T634" s="9"/>
      <c r="U634" s="9"/>
      <c r="V634" s="9"/>
      <c r="W634" s="9"/>
      <c r="Y634" s="2" t="str">
        <f t="shared" si="309"/>
        <v>Take an archery workshop at a Girl Scout camp. Ask your instructor the things you need to know about safety, and ask her any questions you may have.</v>
      </c>
    </row>
    <row r="635" spans="1:28" x14ac:dyDescent="0.2">
      <c r="B635" s="2">
        <v>3</v>
      </c>
      <c r="C635" s="392" t="s">
        <v>856</v>
      </c>
      <c r="D635" s="126" t="str">
        <f>IF(COUNTIF(D632:D634,"A")&gt;=1,"C",IF(COUNTIF(D632:D634,"A")&gt;0,"P"," "))</f>
        <v xml:space="preserve"> </v>
      </c>
      <c r="E635" s="126" t="str">
        <f t="shared" ref="E635:W635" si="337">IF(COUNTIF(E632:E634,"A")&gt;=1,"C",IF(COUNTIF(E632:E634,"A")&gt;0,"P"," "))</f>
        <v xml:space="preserve"> </v>
      </c>
      <c r="F635" s="126" t="str">
        <f t="shared" si="337"/>
        <v xml:space="preserve"> </v>
      </c>
      <c r="G635" s="126" t="str">
        <f t="shared" si="337"/>
        <v xml:space="preserve"> </v>
      </c>
      <c r="H635" s="126" t="str">
        <f t="shared" si="337"/>
        <v xml:space="preserve"> </v>
      </c>
      <c r="I635" s="126" t="str">
        <f t="shared" si="337"/>
        <v xml:space="preserve"> </v>
      </c>
      <c r="J635" s="126" t="str">
        <f t="shared" si="337"/>
        <v xml:space="preserve"> </v>
      </c>
      <c r="K635" s="126" t="str">
        <f t="shared" si="337"/>
        <v xml:space="preserve"> </v>
      </c>
      <c r="L635" s="126" t="str">
        <f t="shared" si="337"/>
        <v xml:space="preserve"> </v>
      </c>
      <c r="M635" s="126" t="str">
        <f t="shared" si="337"/>
        <v xml:space="preserve"> </v>
      </c>
      <c r="N635" s="126" t="str">
        <f t="shared" si="337"/>
        <v xml:space="preserve"> </v>
      </c>
      <c r="O635" s="126" t="str">
        <f t="shared" si="337"/>
        <v xml:space="preserve"> </v>
      </c>
      <c r="P635" s="126" t="str">
        <f t="shared" si="337"/>
        <v xml:space="preserve"> </v>
      </c>
      <c r="Q635" s="126" t="str">
        <f t="shared" si="337"/>
        <v xml:space="preserve"> </v>
      </c>
      <c r="R635" s="126" t="str">
        <f t="shared" si="337"/>
        <v xml:space="preserve"> </v>
      </c>
      <c r="S635" s="126" t="str">
        <f t="shared" si="337"/>
        <v xml:space="preserve"> </v>
      </c>
      <c r="T635" s="126" t="str">
        <f t="shared" si="337"/>
        <v xml:space="preserve"> </v>
      </c>
      <c r="U635" s="126" t="str">
        <f t="shared" si="337"/>
        <v xml:space="preserve"> </v>
      </c>
      <c r="V635" s="126" t="str">
        <f t="shared" si="337"/>
        <v xml:space="preserve"> </v>
      </c>
      <c r="W635" s="126" t="str">
        <f t="shared" si="337"/>
        <v xml:space="preserve"> </v>
      </c>
      <c r="Y635" s="2" t="str">
        <f t="shared" si="309"/>
        <v>It takes a lot of practice to land that arrow smack in the middle of the target! Even if you can’t get to a range, you can still sharpen your skills.</v>
      </c>
    </row>
    <row r="636" spans="1:28" x14ac:dyDescent="0.2">
      <c r="B636" s="127"/>
      <c r="C636" s="218" t="s">
        <v>857</v>
      </c>
      <c r="D636" s="9"/>
      <c r="E636" s="9"/>
      <c r="F636" s="9"/>
      <c r="G636" s="9"/>
      <c r="H636" s="9"/>
      <c r="I636" s="9"/>
      <c r="J636" s="9"/>
      <c r="K636" s="9"/>
      <c r="L636" s="9"/>
      <c r="M636" s="9"/>
      <c r="N636" s="9"/>
      <c r="O636" s="9"/>
      <c r="P636" s="9"/>
      <c r="Q636" s="9"/>
      <c r="R636" s="9"/>
      <c r="S636" s="9"/>
      <c r="T636" s="9"/>
      <c r="U636" s="9"/>
      <c r="V636" s="9"/>
      <c r="W636" s="9"/>
      <c r="Y636" s="2" t="str">
        <f t="shared" si="309"/>
        <v>Work with an instructor or older girl with archery experience. Have her help you figure out your stance, how to judge distance, shoot accurately, and learn how to score.</v>
      </c>
    </row>
    <row r="637" spans="1:28" x14ac:dyDescent="0.2">
      <c r="B637" s="127"/>
      <c r="C637" s="218" t="s">
        <v>858</v>
      </c>
      <c r="D637" s="9"/>
      <c r="E637" s="9"/>
      <c r="F637" s="9"/>
      <c r="G637" s="9"/>
      <c r="H637" s="9"/>
      <c r="I637" s="9"/>
      <c r="J637" s="9"/>
      <c r="K637" s="9"/>
      <c r="L637" s="9"/>
      <c r="M637" s="9"/>
      <c r="N637" s="9"/>
      <c r="O637" s="9"/>
      <c r="P637" s="9"/>
      <c r="Q637" s="9"/>
      <c r="R637" s="9"/>
      <c r="S637" s="9"/>
      <c r="T637" s="9"/>
      <c r="U637" s="9"/>
      <c r="V637" s="9"/>
      <c r="W637" s="9"/>
      <c r="Y637" s="2" t="str">
        <f t="shared" si="309"/>
        <v>Join an archery class at a community center, range, or Girl Scout camp. Practice your form, how to judge your distance, shoot accurately, and learn how to score.</v>
      </c>
      <c r="AB637" s="498"/>
    </row>
    <row r="638" spans="1:28" x14ac:dyDescent="0.2">
      <c r="B638" s="127"/>
      <c r="C638" s="218" t="s">
        <v>859</v>
      </c>
      <c r="D638" s="9"/>
      <c r="E638" s="9"/>
      <c r="F638" s="9"/>
      <c r="G638" s="9"/>
      <c r="H638" s="9"/>
      <c r="I638" s="9"/>
      <c r="J638" s="9"/>
      <c r="K638" s="9"/>
      <c r="L638" s="9"/>
      <c r="M638" s="9"/>
      <c r="N638" s="9"/>
      <c r="O638" s="9"/>
      <c r="P638" s="9"/>
      <c r="Q638" s="9"/>
      <c r="R638" s="9"/>
      <c r="S638" s="9"/>
      <c r="T638" s="9"/>
      <c r="U638" s="9"/>
      <c r="V638" s="9"/>
      <c r="W638" s="9"/>
      <c r="Y638" s="2" t="str">
        <f t="shared" si="309"/>
        <v>Practice targetless shooting outdoors by
yourself. Research instructions for proper shooting. Practice good form by getting into your stance. Learn how to score, then score your target practice.</v>
      </c>
    </row>
    <row r="639" spans="1:28" x14ac:dyDescent="0.2">
      <c r="B639" s="2">
        <v>4</v>
      </c>
      <c r="C639" s="474" t="s">
        <v>860</v>
      </c>
      <c r="D639" s="126" t="str">
        <f>IF(COUNTIF(D636:D638,"A")&gt;=1,"C",IF(COUNTIF(D636:D638,"A")&gt;0,"P"," "))</f>
        <v xml:space="preserve"> </v>
      </c>
      <c r="E639" s="126" t="str">
        <f t="shared" ref="E639:W639" si="338">IF(COUNTIF(E636:E638,"A")&gt;=1,"C",IF(COUNTIF(E636:E638,"A")&gt;0,"P"," "))</f>
        <v xml:space="preserve"> </v>
      </c>
      <c r="F639" s="126" t="str">
        <f t="shared" si="338"/>
        <v xml:space="preserve"> </v>
      </c>
      <c r="G639" s="126" t="str">
        <f t="shared" si="338"/>
        <v xml:space="preserve"> </v>
      </c>
      <c r="H639" s="126" t="str">
        <f t="shared" si="338"/>
        <v xml:space="preserve"> </v>
      </c>
      <c r="I639" s="126" t="str">
        <f t="shared" si="338"/>
        <v xml:space="preserve"> </v>
      </c>
      <c r="J639" s="126" t="str">
        <f t="shared" si="338"/>
        <v xml:space="preserve"> </v>
      </c>
      <c r="K639" s="126" t="str">
        <f t="shared" si="338"/>
        <v xml:space="preserve"> </v>
      </c>
      <c r="L639" s="126" t="str">
        <f t="shared" si="338"/>
        <v xml:space="preserve"> </v>
      </c>
      <c r="M639" s="126" t="str">
        <f t="shared" si="338"/>
        <v xml:space="preserve"> </v>
      </c>
      <c r="N639" s="126" t="str">
        <f t="shared" si="338"/>
        <v xml:space="preserve"> </v>
      </c>
      <c r="O639" s="126" t="str">
        <f t="shared" si="338"/>
        <v xml:space="preserve"> </v>
      </c>
      <c r="P639" s="126" t="str">
        <f t="shared" si="338"/>
        <v xml:space="preserve"> </v>
      </c>
      <c r="Q639" s="126" t="str">
        <f t="shared" si="338"/>
        <v xml:space="preserve"> </v>
      </c>
      <c r="R639" s="126" t="str">
        <f t="shared" si="338"/>
        <v xml:space="preserve"> </v>
      </c>
      <c r="S639" s="126" t="str">
        <f t="shared" si="338"/>
        <v xml:space="preserve"> </v>
      </c>
      <c r="T639" s="126" t="str">
        <f t="shared" si="338"/>
        <v xml:space="preserve"> </v>
      </c>
      <c r="U639" s="126" t="str">
        <f t="shared" si="338"/>
        <v xml:space="preserve"> </v>
      </c>
      <c r="V639" s="126" t="str">
        <f t="shared" si="338"/>
        <v xml:space="preserve"> </v>
      </c>
      <c r="W639" s="126" t="str">
        <f t="shared" si="338"/>
        <v xml:space="preserve"> </v>
      </c>
      <c r="Y639" s="2" t="str">
        <f t="shared" si="309"/>
        <v>You know the safety, the rules, and the proper equipment for you. You’ve even started to practice and know some archery lingo. Now it’s time to get out on a range and take aim at a target!</v>
      </c>
    </row>
    <row r="640" spans="1:28" x14ac:dyDescent="0.2">
      <c r="B640" s="127"/>
      <c r="C640" s="218" t="s">
        <v>861</v>
      </c>
      <c r="D640" s="9"/>
      <c r="E640" s="9"/>
      <c r="F640" s="9"/>
      <c r="G640" s="9"/>
      <c r="H640" s="9"/>
      <c r="I640" s="9"/>
      <c r="J640" s="9"/>
      <c r="K640" s="9"/>
      <c r="L640" s="9"/>
      <c r="M640" s="9"/>
      <c r="N640" s="9"/>
      <c r="O640" s="9"/>
      <c r="P640" s="9"/>
      <c r="Q640" s="9"/>
      <c r="R640" s="9"/>
      <c r="S640" s="9"/>
      <c r="T640" s="9"/>
      <c r="U640" s="9"/>
      <c r="V640" s="9"/>
      <c r="W640" s="9"/>
      <c r="Y640" s="2" t="str">
        <f t="shared" si="309"/>
        <v>Take an archery class on a range, in your community center, or at a
recreational facility.</v>
      </c>
    </row>
    <row r="641" spans="2:25" x14ac:dyDescent="0.2">
      <c r="B641" s="127"/>
      <c r="C641" s="218" t="s">
        <v>862</v>
      </c>
      <c r="D641" s="9"/>
      <c r="E641" s="9"/>
      <c r="F641" s="9"/>
      <c r="G641" s="9"/>
      <c r="H641" s="9"/>
      <c r="I641" s="9"/>
      <c r="J641" s="9"/>
      <c r="K641" s="9"/>
      <c r="L641" s="9"/>
      <c r="M641" s="9"/>
      <c r="N641" s="9"/>
      <c r="O641" s="9"/>
      <c r="P641" s="9"/>
      <c r="Q641" s="9"/>
      <c r="R641" s="9"/>
      <c r="S641" s="9"/>
      <c r="T641" s="9"/>
      <c r="U641" s="9"/>
      <c r="V641" s="9"/>
      <c r="W641" s="9"/>
      <c r="Y641" s="2" t="str">
        <f t="shared" si="309"/>
        <v>Work with an instructor or archery expert.</v>
      </c>
    </row>
    <row r="642" spans="2:25" x14ac:dyDescent="0.2">
      <c r="B642" s="127"/>
      <c r="C642" s="218" t="s">
        <v>863</v>
      </c>
      <c r="D642" s="9"/>
      <c r="E642" s="9"/>
      <c r="F642" s="9"/>
      <c r="G642" s="9"/>
      <c r="H642" s="9"/>
      <c r="I642" s="9"/>
      <c r="J642" s="9"/>
      <c r="K642" s="9"/>
      <c r="L642" s="9"/>
      <c r="M642" s="9"/>
      <c r="N642" s="9"/>
      <c r="O642" s="9"/>
      <c r="P642" s="9"/>
      <c r="Q642" s="9"/>
      <c r="R642" s="9"/>
      <c r="S642" s="9"/>
      <c r="T642" s="9"/>
      <c r="U642" s="9"/>
      <c r="V642" s="9"/>
      <c r="W642" s="9"/>
      <c r="Y642" s="2" t="str">
        <f t="shared" si="309"/>
        <v>Take part in archery at a Girl Scout camp</v>
      </c>
    </row>
    <row r="643" spans="2:25" x14ac:dyDescent="0.2">
      <c r="B643" s="2">
        <v>5</v>
      </c>
      <c r="C643" s="474" t="s">
        <v>864</v>
      </c>
      <c r="D643" s="126" t="str">
        <f>IF(COUNTIF(D640:D642,"A")&gt;=1,"C",IF(COUNTIF(D640:D642,"A")&gt;0,"P"," "))</f>
        <v xml:space="preserve"> </v>
      </c>
      <c r="E643" s="126" t="str">
        <f t="shared" ref="E643:W643" si="339">IF(COUNTIF(E640:E642,"A")&gt;=1,"C",IF(COUNTIF(E640:E642,"A")&gt;0,"P"," "))</f>
        <v xml:space="preserve"> </v>
      </c>
      <c r="F643" s="126" t="str">
        <f t="shared" si="339"/>
        <v xml:space="preserve"> </v>
      </c>
      <c r="G643" s="126" t="str">
        <f t="shared" si="339"/>
        <v xml:space="preserve"> </v>
      </c>
      <c r="H643" s="126" t="str">
        <f t="shared" si="339"/>
        <v xml:space="preserve"> </v>
      </c>
      <c r="I643" s="126" t="str">
        <f t="shared" si="339"/>
        <v xml:space="preserve"> </v>
      </c>
      <c r="J643" s="126" t="str">
        <f t="shared" si="339"/>
        <v xml:space="preserve"> </v>
      </c>
      <c r="K643" s="126" t="str">
        <f t="shared" si="339"/>
        <v xml:space="preserve"> </v>
      </c>
      <c r="L643" s="126" t="str">
        <f t="shared" si="339"/>
        <v xml:space="preserve"> </v>
      </c>
      <c r="M643" s="126" t="str">
        <f t="shared" si="339"/>
        <v xml:space="preserve"> </v>
      </c>
      <c r="N643" s="126" t="str">
        <f t="shared" si="339"/>
        <v xml:space="preserve"> </v>
      </c>
      <c r="O643" s="126" t="str">
        <f t="shared" si="339"/>
        <v xml:space="preserve"> </v>
      </c>
      <c r="P643" s="126" t="str">
        <f t="shared" si="339"/>
        <v xml:space="preserve"> </v>
      </c>
      <c r="Q643" s="126" t="str">
        <f t="shared" si="339"/>
        <v xml:space="preserve"> </v>
      </c>
      <c r="R643" s="126" t="str">
        <f t="shared" si="339"/>
        <v xml:space="preserve"> </v>
      </c>
      <c r="S643" s="126" t="str">
        <f t="shared" si="339"/>
        <v xml:space="preserve"> </v>
      </c>
      <c r="T643" s="126" t="str">
        <f t="shared" si="339"/>
        <v xml:space="preserve"> </v>
      </c>
      <c r="U643" s="126" t="str">
        <f t="shared" si="339"/>
        <v xml:space="preserve"> </v>
      </c>
      <c r="V643" s="126" t="str">
        <f t="shared" si="339"/>
        <v xml:space="preserve"> </v>
      </c>
      <c r="W643" s="126" t="str">
        <f t="shared" si="339"/>
        <v xml:space="preserve"> </v>
      </c>
      <c r="Y643" s="2" t="str">
        <f t="shared" si="309"/>
        <v>Once you get the basics down, take your archery skills to the next level.</v>
      </c>
    </row>
    <row r="644" spans="2:25" x14ac:dyDescent="0.2">
      <c r="B644" s="127"/>
      <c r="C644" s="218" t="s">
        <v>865</v>
      </c>
      <c r="D644" s="9"/>
      <c r="E644" s="9"/>
      <c r="F644" s="9"/>
      <c r="G644" s="9"/>
      <c r="H644" s="9"/>
      <c r="I644" s="9"/>
      <c r="J644" s="9"/>
      <c r="K644" s="9"/>
      <c r="L644" s="9"/>
      <c r="M644" s="9"/>
      <c r="N644" s="9"/>
      <c r="O644" s="9"/>
      <c r="P644" s="9"/>
      <c r="Q644" s="9"/>
      <c r="R644" s="9"/>
      <c r="S644" s="9"/>
      <c r="T644" s="9"/>
      <c r="U644" s="9"/>
      <c r="V644" s="9"/>
      <c r="W644" s="9"/>
      <c r="Y644" s="2" t="str">
        <f t="shared" si="309"/>
        <v>Challenge yourself. Move the target back farther. Make a balloon target (balloon animals, candy in balloons), or design your own target.</v>
      </c>
    </row>
    <row r="645" spans="2:25" x14ac:dyDescent="0.2">
      <c r="B645" s="127"/>
      <c r="C645" s="218" t="s">
        <v>866</v>
      </c>
      <c r="D645" s="9"/>
      <c r="E645" s="9"/>
      <c r="F645" s="9"/>
      <c r="G645" s="9"/>
      <c r="H645" s="9"/>
      <c r="I645" s="9"/>
      <c r="J645" s="9"/>
      <c r="K645" s="9"/>
      <c r="L645" s="9"/>
      <c r="M645" s="9"/>
      <c r="N645" s="9"/>
      <c r="O645" s="9"/>
      <c r="P645" s="9"/>
      <c r="Q645" s="9"/>
      <c r="R645" s="9"/>
      <c r="S645" s="9"/>
      <c r="T645" s="9"/>
      <c r="U645" s="9"/>
      <c r="V645" s="9"/>
      <c r="W645" s="9"/>
      <c r="Y645" s="2" t="str">
        <f t="shared" si="309"/>
        <v>Take part in a group challenge. Create an archery challenge of your choosing with your friends or join an archery tournament.</v>
      </c>
    </row>
    <row r="646" spans="2:25" x14ac:dyDescent="0.2">
      <c r="B646" s="127"/>
      <c r="C646" s="218" t="s">
        <v>867</v>
      </c>
      <c r="D646" s="9"/>
      <c r="E646" s="9"/>
      <c r="F646" s="9"/>
      <c r="G646" s="9"/>
      <c r="H646" s="9"/>
      <c r="I646" s="9"/>
      <c r="J646" s="9"/>
      <c r="K646" s="9"/>
      <c r="L646" s="9"/>
      <c r="M646" s="9"/>
      <c r="N646" s="9"/>
      <c r="O646" s="9"/>
      <c r="P646" s="9"/>
      <c r="Q646" s="9"/>
      <c r="R646" s="9"/>
      <c r="S646" s="9"/>
      <c r="T646" s="9"/>
      <c r="U646" s="9"/>
      <c r="V646" s="9"/>
      <c r="W646" s="9"/>
      <c r="Y646" s="2" t="str">
        <f t="shared" si="309"/>
        <v>Create a contest for a younger group of girls. Design an archery game for beginners and help younger girls with their skills.</v>
      </c>
    </row>
    <row r="647" spans="2:25" ht="1.5" customHeight="1" thickBot="1" x14ac:dyDescent="0.25">
      <c r="D647" s="126" t="str">
        <f>IF(COUNTIF(D644:D646,"A")&gt;=1,"C",IF(COUNTIF(D644:D646,"A")&gt;0,"P"," "))</f>
        <v xml:space="preserve"> </v>
      </c>
      <c r="E647" s="126" t="str">
        <f t="shared" ref="E647:W647" si="340">IF(COUNTIF(E644:E646,"A")&gt;=1,"C",IF(COUNTIF(E644:E646,"A")&gt;0,"P"," "))</f>
        <v xml:space="preserve"> </v>
      </c>
      <c r="F647" s="126" t="str">
        <f t="shared" si="340"/>
        <v xml:space="preserve"> </v>
      </c>
      <c r="G647" s="126" t="str">
        <f t="shared" si="340"/>
        <v xml:space="preserve"> </v>
      </c>
      <c r="H647" s="126" t="str">
        <f t="shared" si="340"/>
        <v xml:space="preserve"> </v>
      </c>
      <c r="I647" s="126" t="str">
        <f t="shared" si="340"/>
        <v xml:space="preserve"> </v>
      </c>
      <c r="J647" s="126" t="str">
        <f t="shared" si="340"/>
        <v xml:space="preserve"> </v>
      </c>
      <c r="K647" s="126" t="str">
        <f t="shared" si="340"/>
        <v xml:space="preserve"> </v>
      </c>
      <c r="L647" s="126" t="str">
        <f t="shared" si="340"/>
        <v xml:space="preserve"> </v>
      </c>
      <c r="M647" s="126" t="str">
        <f t="shared" si="340"/>
        <v xml:space="preserve"> </v>
      </c>
      <c r="N647" s="126" t="str">
        <f t="shared" si="340"/>
        <v xml:space="preserve"> </v>
      </c>
      <c r="O647" s="126" t="str">
        <f t="shared" si="340"/>
        <v xml:space="preserve"> </v>
      </c>
      <c r="P647" s="126" t="str">
        <f t="shared" si="340"/>
        <v xml:space="preserve"> </v>
      </c>
      <c r="Q647" s="126" t="str">
        <f t="shared" si="340"/>
        <v xml:space="preserve"> </v>
      </c>
      <c r="R647" s="126" t="str">
        <f t="shared" si="340"/>
        <v xml:space="preserve"> </v>
      </c>
      <c r="S647" s="126" t="str">
        <f t="shared" si="340"/>
        <v xml:space="preserve"> </v>
      </c>
      <c r="T647" s="126" t="str">
        <f t="shared" si="340"/>
        <v xml:space="preserve"> </v>
      </c>
      <c r="U647" s="126" t="str">
        <f t="shared" si="340"/>
        <v xml:space="preserve"> </v>
      </c>
      <c r="V647" s="126" t="str">
        <f t="shared" si="340"/>
        <v xml:space="preserve"> </v>
      </c>
      <c r="W647" s="126" t="str">
        <f t="shared" si="340"/>
        <v xml:space="preserve"> </v>
      </c>
      <c r="Y647" s="2" t="str">
        <f t="shared" si="309"/>
        <v/>
      </c>
    </row>
    <row r="648" spans="2:25" ht="13.5" thickBot="1" x14ac:dyDescent="0.25">
      <c r="C648" s="483" t="s">
        <v>30</v>
      </c>
      <c r="D648" s="94" t="str">
        <f t="shared" ref="D648:W648" si="341">IF(COUNTIF(D631:D647,"C")&gt;4,"C",IF(COUNTIF(D631:D647,"C")&gt;0,"P"," "))</f>
        <v xml:space="preserve"> </v>
      </c>
      <c r="E648" s="94" t="str">
        <f t="shared" si="341"/>
        <v xml:space="preserve"> </v>
      </c>
      <c r="F648" s="94" t="str">
        <f t="shared" si="341"/>
        <v xml:space="preserve"> </v>
      </c>
      <c r="G648" s="94" t="str">
        <f t="shared" si="341"/>
        <v xml:space="preserve"> </v>
      </c>
      <c r="H648" s="94" t="str">
        <f t="shared" si="341"/>
        <v xml:space="preserve"> </v>
      </c>
      <c r="I648" s="94" t="str">
        <f t="shared" si="341"/>
        <v xml:space="preserve"> </v>
      </c>
      <c r="J648" s="94" t="str">
        <f t="shared" si="341"/>
        <v xml:space="preserve"> </v>
      </c>
      <c r="K648" s="94" t="str">
        <f t="shared" si="341"/>
        <v xml:space="preserve"> </v>
      </c>
      <c r="L648" s="94" t="str">
        <f t="shared" si="341"/>
        <v xml:space="preserve"> </v>
      </c>
      <c r="M648" s="94" t="str">
        <f t="shared" si="341"/>
        <v xml:space="preserve"> </v>
      </c>
      <c r="N648" s="94" t="str">
        <f t="shared" si="341"/>
        <v xml:space="preserve"> </v>
      </c>
      <c r="O648" s="94" t="str">
        <f t="shared" si="341"/>
        <v xml:space="preserve"> </v>
      </c>
      <c r="P648" s="94" t="str">
        <f t="shared" si="341"/>
        <v xml:space="preserve"> </v>
      </c>
      <c r="Q648" s="94" t="str">
        <f t="shared" si="341"/>
        <v xml:space="preserve"> </v>
      </c>
      <c r="R648" s="94" t="str">
        <f t="shared" si="341"/>
        <v xml:space="preserve"> </v>
      </c>
      <c r="S648" s="94" t="str">
        <f t="shared" si="341"/>
        <v xml:space="preserve"> </v>
      </c>
      <c r="T648" s="94" t="str">
        <f t="shared" si="341"/>
        <v xml:space="preserve"> </v>
      </c>
      <c r="U648" s="94" t="str">
        <f t="shared" si="341"/>
        <v xml:space="preserve"> </v>
      </c>
      <c r="V648" s="94" t="str">
        <f t="shared" si="341"/>
        <v xml:space="preserve"> </v>
      </c>
      <c r="W648" s="94" t="str">
        <f t="shared" si="341"/>
        <v xml:space="preserve"> </v>
      </c>
      <c r="Y648" s="2" t="str">
        <f t="shared" ref="Y648" si="342">GetComments(C648)</f>
        <v/>
      </c>
    </row>
  </sheetData>
  <sheetProtection selectLockedCells="1"/>
  <mergeCells count="30">
    <mergeCell ref="H1:H4"/>
    <mergeCell ref="V1:V4"/>
    <mergeCell ref="W1:W4"/>
    <mergeCell ref="A585:W585"/>
    <mergeCell ref="A121:W121"/>
    <mergeCell ref="A5:W5"/>
    <mergeCell ref="A237:W237"/>
    <mergeCell ref="A353:W353"/>
    <mergeCell ref="A515:W515"/>
    <mergeCell ref="D1:D4"/>
    <mergeCell ref="E1:E4"/>
    <mergeCell ref="S1:S4"/>
    <mergeCell ref="T1:T4"/>
    <mergeCell ref="U1:U4"/>
    <mergeCell ref="A625:W625"/>
    <mergeCell ref="C602:D602"/>
    <mergeCell ref="O1:O4"/>
    <mergeCell ref="P1:P4"/>
    <mergeCell ref="Q1:Q4"/>
    <mergeCell ref="R1:R4"/>
    <mergeCell ref="A3:C3"/>
    <mergeCell ref="I1:I4"/>
    <mergeCell ref="J1:J4"/>
    <mergeCell ref="N1:N4"/>
    <mergeCell ref="K1:K4"/>
    <mergeCell ref="L1:L4"/>
    <mergeCell ref="M1:M4"/>
    <mergeCell ref="D6:R6"/>
    <mergeCell ref="F1:F4"/>
    <mergeCell ref="G1:G4"/>
  </mergeCells>
  <pageMargins left="0.75" right="0.75" top="1" bottom="0.5" header="0.5" footer="0.25"/>
  <pageSetup scale="74" orientation="portrait" horizontalDpi="300" verticalDpi="300" r:id="rId1"/>
  <headerFooter>
    <oddHeader>&amp;C&amp;"Arial,Bold"&amp;14CadetteTrax&amp;12
Badges - &amp;D</oddHeader>
    <oddFooter>&amp;CPage &amp;P</oddFooter>
  </headerFooter>
  <rowBreaks count="8" manualBreakCount="8">
    <brk id="74" max="16383" man="1"/>
    <brk id="144" max="16383" man="1"/>
    <brk id="213" max="16383" man="1"/>
    <brk id="283" max="16383" man="1"/>
    <brk id="352" max="16383" man="1"/>
    <brk id="422" max="16383" man="1"/>
    <brk id="491" max="16383" man="1"/>
    <brk id="561"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48"/>
  </sheetPr>
  <dimension ref="A1:Y113"/>
  <sheetViews>
    <sheetView showGridLines="0" zoomScaleNormal="100" workbookViewId="0">
      <pane ySplit="4" topLeftCell="A61" activePane="bottomLeft" state="frozen"/>
      <selection pane="bottomLeft" activeCell="Y8" sqref="Y8:Y96"/>
    </sheetView>
  </sheetViews>
  <sheetFormatPr defaultRowHeight="12.75" x14ac:dyDescent="0.2"/>
  <cols>
    <col min="1" max="1" width="14.42578125" style="52" customWidth="1"/>
    <col min="2" max="2" width="3.7109375" customWidth="1"/>
    <col min="3" max="3" width="30.28515625" customWidth="1"/>
    <col min="4" max="23" width="3.28515625" style="299" customWidth="1"/>
  </cols>
  <sheetData>
    <row r="1" spans="1:25" ht="12.75" customHeight="1" x14ac:dyDescent="0.2">
      <c r="A1" s="294"/>
      <c r="B1" s="295" t="s">
        <v>96</v>
      </c>
      <c r="C1" s="296" t="str">
        <f>Instructions!F3</f>
        <v xml:space="preserve"> </v>
      </c>
      <c r="D1" s="527" t="str">
        <f ca="1">'Cadette 1'!$A$1</f>
        <v>Cadette 1</v>
      </c>
      <c r="E1" s="527" t="str">
        <f ca="1">'Cadette 2'!$A$1</f>
        <v>Cadette 2</v>
      </c>
      <c r="F1" s="527" t="str">
        <f ca="1">'Cadette 3'!$A$1</f>
        <v>Cadette 3</v>
      </c>
      <c r="G1" s="527" t="str">
        <f ca="1">'Cadette 4'!$A$1</f>
        <v>Cadette 4</v>
      </c>
      <c r="H1" s="527" t="str">
        <f ca="1">'Cadette 5'!$A$1</f>
        <v>Cadette 5</v>
      </c>
      <c r="I1" s="527" t="str">
        <f ca="1">'Cadette 6'!$A$1</f>
        <v>Cadette 6</v>
      </c>
      <c r="J1" s="527" t="str">
        <f ca="1">'Cadette 7'!$A$1</f>
        <v>Cadette 7</v>
      </c>
      <c r="K1" s="527" t="str">
        <f ca="1">'Cadette 8'!$A$1</f>
        <v>Cadette 8</v>
      </c>
      <c r="L1" s="527" t="str">
        <f ca="1">'Cadette 9'!$A$1</f>
        <v>Cadette 9</v>
      </c>
      <c r="M1" s="527" t="str">
        <f ca="1">'Cadette 10'!$A$1</f>
        <v>Cadette 10</v>
      </c>
      <c r="N1" s="527" t="str">
        <f ca="1">'Cadette 11'!$A$1</f>
        <v>Cadette 11</v>
      </c>
      <c r="O1" s="527" t="str">
        <f ca="1">'Cadette 12'!$A$1</f>
        <v>Cadette 12</v>
      </c>
      <c r="P1" s="527" t="str">
        <f ca="1">'Cadette 13'!$A$1</f>
        <v>Cadette 13</v>
      </c>
      <c r="Q1" s="527" t="str">
        <f ca="1">'Cadette 14'!$A$1</f>
        <v>Cadette 14</v>
      </c>
      <c r="R1" s="527" t="str">
        <f ca="1">'Cadette 15'!$A$1</f>
        <v>Cadette 15</v>
      </c>
      <c r="S1" s="527" t="str">
        <f ca="1">'Cadette 16'!$A$1</f>
        <v>Cadette 16</v>
      </c>
      <c r="T1" s="527" t="str">
        <f ca="1">'Cadette 17'!$A$1</f>
        <v>Cadette 17</v>
      </c>
      <c r="U1" s="527" t="str">
        <f ca="1">'Cadette 18'!$A$1</f>
        <v>Cadette 18</v>
      </c>
      <c r="V1" s="527" t="str">
        <f ca="1">'Cadette 19'!$A$1</f>
        <v>Cadette 19</v>
      </c>
      <c r="W1" s="527" t="str">
        <f ca="1">'Cadette 20'!$A$1</f>
        <v>Cadette 20</v>
      </c>
    </row>
    <row r="2" spans="1:25" ht="15" x14ac:dyDescent="0.25">
      <c r="A2" s="297"/>
      <c r="B2" s="83" t="s">
        <v>97</v>
      </c>
      <c r="C2" s="84">
        <f>Instructions!F5</f>
        <v>0</v>
      </c>
      <c r="D2" s="528"/>
      <c r="E2" s="528"/>
      <c r="F2" s="528"/>
      <c r="G2" s="528"/>
      <c r="H2" s="528"/>
      <c r="I2" s="528"/>
      <c r="J2" s="528"/>
      <c r="K2" s="528"/>
      <c r="L2" s="528"/>
      <c r="M2" s="528"/>
      <c r="N2" s="528"/>
      <c r="O2" s="528"/>
      <c r="P2" s="528"/>
      <c r="Q2" s="528"/>
      <c r="R2" s="528"/>
      <c r="S2" s="528"/>
      <c r="T2" s="528"/>
      <c r="U2" s="528"/>
      <c r="V2" s="528"/>
      <c r="W2" s="528"/>
    </row>
    <row r="3" spans="1:25" x14ac:dyDescent="0.2">
      <c r="A3" s="560" t="s">
        <v>73</v>
      </c>
      <c r="B3" s="561"/>
      <c r="C3" s="547"/>
      <c r="D3" s="528"/>
      <c r="E3" s="528"/>
      <c r="F3" s="528"/>
      <c r="G3" s="528"/>
      <c r="H3" s="528"/>
      <c r="I3" s="528"/>
      <c r="J3" s="528"/>
      <c r="K3" s="528"/>
      <c r="L3" s="528"/>
      <c r="M3" s="528"/>
      <c r="N3" s="528"/>
      <c r="O3" s="528"/>
      <c r="P3" s="528"/>
      <c r="Q3" s="528"/>
      <c r="R3" s="528"/>
      <c r="S3" s="528"/>
      <c r="T3" s="528"/>
      <c r="U3" s="528"/>
      <c r="V3" s="528"/>
      <c r="W3" s="528"/>
    </row>
    <row r="4" spans="1:25" x14ac:dyDescent="0.2">
      <c r="A4" s="562"/>
      <c r="B4" s="563"/>
      <c r="C4" s="564"/>
      <c r="D4" s="529"/>
      <c r="E4" s="529"/>
      <c r="F4" s="529"/>
      <c r="G4" s="529"/>
      <c r="H4" s="529"/>
      <c r="I4" s="529"/>
      <c r="J4" s="529"/>
      <c r="K4" s="529"/>
      <c r="L4" s="529"/>
      <c r="M4" s="529"/>
      <c r="N4" s="529"/>
      <c r="O4" s="529"/>
      <c r="P4" s="529"/>
      <c r="Q4" s="529"/>
      <c r="R4" s="529"/>
      <c r="S4" s="529"/>
      <c r="T4" s="529"/>
      <c r="U4" s="529"/>
      <c r="V4" s="529"/>
      <c r="W4" s="529"/>
    </row>
    <row r="5" spans="1:25" s="298" customFormat="1" ht="20.25" customHeight="1" x14ac:dyDescent="0.2">
      <c r="A5" s="559" t="s">
        <v>26</v>
      </c>
      <c r="B5" s="559"/>
      <c r="C5" s="559"/>
      <c r="D5" s="559"/>
      <c r="E5" s="559"/>
      <c r="F5" s="559"/>
      <c r="G5" s="559"/>
      <c r="H5" s="559"/>
      <c r="I5" s="559"/>
      <c r="J5" s="559"/>
      <c r="K5" s="559"/>
      <c r="L5" s="559"/>
      <c r="M5" s="559"/>
      <c r="N5" s="559"/>
      <c r="O5" s="559"/>
      <c r="P5" s="559"/>
      <c r="Q5" s="559"/>
      <c r="R5" s="559"/>
      <c r="S5" s="559"/>
      <c r="T5" s="559"/>
      <c r="U5" s="559"/>
      <c r="V5" s="559"/>
      <c r="W5" s="559"/>
    </row>
    <row r="6" spans="1:25" ht="20.25" customHeight="1" x14ac:dyDescent="0.2">
      <c r="A6" s="557" t="s">
        <v>238</v>
      </c>
      <c r="B6" s="558"/>
      <c r="C6" s="558"/>
      <c r="D6" s="558"/>
      <c r="E6" s="558"/>
      <c r="F6" s="558"/>
      <c r="G6" s="558"/>
      <c r="H6" s="558"/>
      <c r="I6" s="558"/>
      <c r="J6" s="558"/>
      <c r="K6" s="558"/>
      <c r="L6" s="558"/>
      <c r="M6" s="558"/>
      <c r="N6" s="558"/>
      <c r="O6" s="558"/>
      <c r="P6" s="558"/>
      <c r="Q6" s="558"/>
      <c r="R6" s="558"/>
      <c r="S6" s="558"/>
      <c r="T6" s="558"/>
      <c r="U6" s="558"/>
      <c r="V6" s="558"/>
      <c r="W6" s="558"/>
    </row>
    <row r="7" spans="1:25" ht="15.75" x14ac:dyDescent="0.2">
      <c r="A7" s="34"/>
      <c r="B7" s="237" t="s">
        <v>164</v>
      </c>
      <c r="C7" s="238"/>
      <c r="D7" s="299" t="s">
        <v>165</v>
      </c>
      <c r="E7" s="238"/>
      <c r="F7" s="238"/>
      <c r="G7" s="238"/>
      <c r="H7" s="238"/>
      <c r="I7" s="238"/>
      <c r="J7" s="238"/>
      <c r="K7" s="238"/>
      <c r="L7" s="238"/>
      <c r="M7" s="238"/>
      <c r="N7" s="238"/>
      <c r="O7" s="238"/>
      <c r="P7" s="238"/>
      <c r="Q7" s="238"/>
      <c r="R7" s="238"/>
      <c r="S7" s="432"/>
      <c r="T7" s="432"/>
      <c r="U7" s="432"/>
      <c r="V7" s="432"/>
      <c r="W7" s="432"/>
    </row>
    <row r="8" spans="1:25" ht="12.75" customHeight="1" x14ac:dyDescent="0.2">
      <c r="A8"/>
      <c r="B8" s="241">
        <v>1</v>
      </c>
      <c r="C8" s="219" t="s">
        <v>166</v>
      </c>
      <c r="D8" s="48"/>
      <c r="E8" s="35"/>
      <c r="F8" s="35"/>
      <c r="G8" s="35"/>
      <c r="H8" s="35"/>
      <c r="I8" s="35"/>
      <c r="J8" s="35"/>
      <c r="K8" s="35"/>
      <c r="L8" s="35"/>
      <c r="M8" s="35"/>
      <c r="N8" s="35"/>
      <c r="O8" s="35"/>
      <c r="P8" s="35"/>
      <c r="Q8" s="35"/>
      <c r="R8" s="35"/>
      <c r="S8" s="35"/>
      <c r="T8" s="35"/>
      <c r="U8" s="35"/>
      <c r="V8" s="35"/>
      <c r="W8" s="35"/>
      <c r="Y8" t="str">
        <f>GetComments(C8)</f>
        <v>you haven't spoken to in a while. Tell her why you miss her and hope to reconnect. Encourage her to do the same with one of her old friends.</v>
      </c>
    </row>
    <row r="9" spans="1:25" s="232" customFormat="1" x14ac:dyDescent="0.2">
      <c r="A9" s="49"/>
      <c r="B9" s="300">
        <v>2</v>
      </c>
      <c r="C9" s="220" t="s">
        <v>167</v>
      </c>
      <c r="D9" s="422"/>
      <c r="E9" s="422"/>
      <c r="F9" s="422"/>
      <c r="G9" s="422"/>
      <c r="H9" s="422"/>
      <c r="I9" s="422"/>
      <c r="J9" s="422"/>
      <c r="K9" s="422"/>
      <c r="L9" s="422"/>
      <c r="M9" s="422"/>
      <c r="N9" s="422"/>
      <c r="O9" s="422"/>
      <c r="P9" s="422"/>
      <c r="Q9" s="422"/>
      <c r="R9" s="422"/>
      <c r="S9" s="422"/>
      <c r="T9" s="422"/>
      <c r="U9" s="422"/>
      <c r="V9" s="422"/>
      <c r="W9" s="422"/>
      <c r="Y9" t="str">
        <f t="shared" ref="Y9:Y72" si="0">GetComments(C9)</f>
        <v>and surprise three friends with them, telling them a few of the specific qualities you enjoy about them and your friendship. Encourage your friends to pass the gesture forward.</v>
      </c>
    </row>
    <row r="10" spans="1:25" s="232" customFormat="1" x14ac:dyDescent="0.2">
      <c r="A10" s="49"/>
      <c r="B10" s="241">
        <v>3</v>
      </c>
      <c r="C10" s="220" t="s">
        <v>168</v>
      </c>
      <c r="D10" s="422"/>
      <c r="E10" s="422"/>
      <c r="F10" s="422"/>
      <c r="G10" s="422"/>
      <c r="H10" s="422"/>
      <c r="I10" s="422"/>
      <c r="J10" s="422"/>
      <c r="K10" s="422"/>
      <c r="L10" s="422"/>
      <c r="M10" s="422"/>
      <c r="N10" s="422"/>
      <c r="O10" s="422"/>
      <c r="P10" s="422"/>
      <c r="Q10" s="422"/>
      <c r="R10" s="422"/>
      <c r="S10" s="422"/>
      <c r="T10" s="422"/>
      <c r="U10" s="422"/>
      <c r="V10" s="422"/>
      <c r="W10" s="422"/>
      <c r="Y10" t="str">
        <f t="shared" si="0"/>
        <v>in portraying a character on a TV show you and your friends watch. (Or think of a movie or cartoon or even a music video.) Think about who the stereotype hurts and then find a way to start a conversation with your friends about this stereotype and why you think tithe show is wrong to use it. Does it trouble you enough to boycott the show for a week or two - or forever? Get your friends to join in with you.</v>
      </c>
    </row>
    <row r="11" spans="1:25" s="232" customFormat="1" x14ac:dyDescent="0.2">
      <c r="A11" s="49"/>
      <c r="B11" s="300">
        <v>4</v>
      </c>
      <c r="C11" s="220" t="s">
        <v>169</v>
      </c>
      <c r="D11" s="422"/>
      <c r="E11" s="422"/>
      <c r="F11" s="422"/>
      <c r="G11" s="422"/>
      <c r="H11" s="422"/>
      <c r="I11" s="422"/>
      <c r="J11" s="422"/>
      <c r="K11" s="422"/>
      <c r="L11" s="422"/>
      <c r="M11" s="422"/>
      <c r="N11" s="422"/>
      <c r="O11" s="422"/>
      <c r="P11" s="422"/>
      <c r="Q11" s="422"/>
      <c r="R11" s="422"/>
      <c r="S11" s="422"/>
      <c r="T11" s="422"/>
      <c r="U11" s="422"/>
      <c r="V11" s="422"/>
      <c r="W11" s="422"/>
      <c r="Y11" t="str">
        <f t="shared" si="0"/>
        <v>(at school, Girl Scouts, your place of worship) you don't usually talk with much. Ask questions and really listen to the answers. Try to clear your head of any first impressions. At the same time, make a good impression yourself by ________. Encourage your friends to do the same.</v>
      </c>
    </row>
    <row r="12" spans="1:25" s="232" customFormat="1" x14ac:dyDescent="0.2">
      <c r="A12" s="49"/>
      <c r="B12" s="241">
        <v>5</v>
      </c>
      <c r="C12" s="220" t="s">
        <v>170</v>
      </c>
      <c r="D12" s="422"/>
      <c r="E12" s="422"/>
      <c r="F12" s="422"/>
      <c r="G12" s="422"/>
      <c r="H12" s="422"/>
      <c r="I12" s="422"/>
      <c r="J12" s="422"/>
      <c r="K12" s="422"/>
      <c r="L12" s="422"/>
      <c r="M12" s="422"/>
      <c r="N12" s="422"/>
      <c r="O12" s="422"/>
      <c r="P12" s="422"/>
      <c r="Q12" s="422"/>
      <c r="R12" s="422"/>
      <c r="S12" s="422"/>
      <c r="T12" s="422"/>
      <c r="U12" s="422"/>
      <c r="V12" s="422"/>
      <c r="W12" s="422"/>
      <c r="Y12" t="str">
        <f t="shared" si="0"/>
        <v>cliques, and host a viewing night with friends. Discuss how the cliques resemble (or not) those you know at school. See if you can think of even one small thing to do to try to shift a real-life dynamic you dislike - and get your friends to do the same. (Movies to consider: "Mean Girls," "Clueless," "Heathers," "Jawbreaker," "Bratz.")</v>
      </c>
    </row>
    <row r="13" spans="1:25" s="232" customFormat="1" x14ac:dyDescent="0.2">
      <c r="A13" s="49"/>
      <c r="B13" s="300">
        <v>6</v>
      </c>
      <c r="C13" s="220" t="s">
        <v>171</v>
      </c>
      <c r="D13" s="422"/>
      <c r="E13" s="422"/>
      <c r="F13" s="422"/>
      <c r="G13" s="422"/>
      <c r="H13" s="422"/>
      <c r="I13" s="422"/>
      <c r="J13" s="422"/>
      <c r="K13" s="422"/>
      <c r="L13" s="422"/>
      <c r="M13" s="422"/>
      <c r="N13" s="422"/>
      <c r="O13" s="422"/>
      <c r="P13" s="422"/>
      <c r="Q13" s="422"/>
      <c r="R13" s="422"/>
      <c r="S13" s="422"/>
      <c r="T13" s="422"/>
      <c r="U13" s="422"/>
      <c r="V13" s="422"/>
      <c r="W13" s="422"/>
      <c r="Y13" t="str">
        <f t="shared" si="0"/>
        <v>(movies, mall, pizza, Girl Scout event)? Invite someone who's not normally part of your group. Ask any other friends with you to help make her feel included. Then encourage them to "pass it forward" by being the next to widen your circle.</v>
      </c>
    </row>
    <row r="14" spans="1:25" s="232" customFormat="1" x14ac:dyDescent="0.2">
      <c r="A14" s="49"/>
      <c r="B14" s="241">
        <v>7</v>
      </c>
      <c r="C14" s="220" t="s">
        <v>172</v>
      </c>
      <c r="D14" s="422"/>
      <c r="E14" s="422"/>
      <c r="F14" s="422"/>
      <c r="G14" s="422"/>
      <c r="H14" s="422"/>
      <c r="I14" s="422"/>
      <c r="J14" s="422"/>
      <c r="K14" s="422"/>
      <c r="L14" s="422"/>
      <c r="M14" s="422"/>
      <c r="N14" s="422"/>
      <c r="O14" s="422"/>
      <c r="P14" s="422"/>
      <c r="Q14" s="422"/>
      <c r="R14" s="422"/>
      <c r="S14" s="422"/>
      <c r="T14" s="422"/>
      <c r="U14" s="422"/>
      <c r="V14" s="422"/>
      <c r="W14" s="422"/>
      <c r="Y14" t="str">
        <f t="shared" si="0"/>
        <v>week - for one full week, do not listen to or spread any rumors, gossip, or "mean talk." Think about making "no gossip" a way of life. Jot down when you thought of some gossip but didn't spread it. Get your friends to do the same. Encourage them to "pass it forward."</v>
      </c>
    </row>
    <row r="15" spans="1:25" s="232" customFormat="1" x14ac:dyDescent="0.2">
      <c r="A15" s="49"/>
      <c r="B15" s="300">
        <v>8</v>
      </c>
      <c r="C15" s="220" t="s">
        <v>173</v>
      </c>
      <c r="D15" s="422"/>
      <c r="E15" s="422"/>
      <c r="F15" s="422"/>
      <c r="G15" s="422"/>
      <c r="H15" s="422"/>
      <c r="I15" s="422"/>
      <c r="J15" s="422"/>
      <c r="K15" s="422"/>
      <c r="L15" s="422"/>
      <c r="M15" s="422"/>
      <c r="N15" s="422"/>
      <c r="O15" s="422"/>
      <c r="P15" s="422"/>
      <c r="Q15" s="422"/>
      <c r="R15" s="422"/>
      <c r="S15" s="422"/>
      <c r="T15" s="422"/>
      <c r="U15" s="422"/>
      <c r="V15" s="422"/>
      <c r="W15" s="422"/>
      <c r="Y15" t="str">
        <f t="shared" si="0"/>
        <v>A friend hurt your feelings. Instead of telling her (or him) directly, your urge is to vent to a few other friends. Stop the urge. Speak directly to the person who hurt your feelings. "I-statement," anyone? Encourage your friends to do the same: Get them to "pass it forward."</v>
      </c>
    </row>
    <row r="16" spans="1:25" s="232" customFormat="1" ht="13.5" thickBot="1" x14ac:dyDescent="0.25">
      <c r="A16" s="49"/>
      <c r="B16" s="241">
        <v>9</v>
      </c>
      <c r="C16" s="221" t="s">
        <v>174</v>
      </c>
      <c r="D16" s="422"/>
      <c r="E16" s="422"/>
      <c r="F16" s="422"/>
      <c r="G16" s="422"/>
      <c r="H16" s="422"/>
      <c r="I16" s="422"/>
      <c r="J16" s="422"/>
      <c r="K16" s="422"/>
      <c r="L16" s="422"/>
      <c r="M16" s="422"/>
      <c r="N16" s="422"/>
      <c r="O16" s="422"/>
      <c r="P16" s="422"/>
      <c r="Q16" s="422"/>
      <c r="R16" s="423"/>
      <c r="S16" s="423"/>
      <c r="T16" s="423"/>
      <c r="U16" s="423"/>
      <c r="V16" s="423"/>
      <c r="W16" s="423"/>
      <c r="Y16" t="str">
        <f t="shared" si="0"/>
        <v>message and add it to the signature line of your emails (or add it to your voicemail or hang it in your locker or somewhere else where others can see it.) Just to get your mind going, how about "Just kidding just hurts." Get your friends to "pass it forward."</v>
      </c>
    </row>
    <row r="17" spans="1:25" ht="13.5" thickBot="1" x14ac:dyDescent="0.25">
      <c r="A17" s="33"/>
      <c r="C17" s="234" t="s">
        <v>30</v>
      </c>
      <c r="D17" s="424" t="str">
        <f>IF(COUNTIF(D8:D16,"A")&gt;2,"C",IF(COUNTIF(D8:D16,"A")&gt;0,"P"," "))</f>
        <v xml:space="preserve"> </v>
      </c>
      <c r="E17" s="424" t="str">
        <f t="shared" ref="E17:R17" si="1">IF(COUNTIF(E8:E16,"A")&gt;2,"C",IF(COUNTIF(E8:E16,"A")&gt;0,"P"," "))</f>
        <v xml:space="preserve"> </v>
      </c>
      <c r="F17" s="424" t="str">
        <f t="shared" si="1"/>
        <v xml:space="preserve"> </v>
      </c>
      <c r="G17" s="424" t="str">
        <f t="shared" si="1"/>
        <v xml:space="preserve"> </v>
      </c>
      <c r="H17" s="424" t="str">
        <f t="shared" si="1"/>
        <v xml:space="preserve"> </v>
      </c>
      <c r="I17" s="424" t="str">
        <f t="shared" si="1"/>
        <v xml:space="preserve"> </v>
      </c>
      <c r="J17" s="424" t="str">
        <f t="shared" si="1"/>
        <v xml:space="preserve"> </v>
      </c>
      <c r="K17" s="424" t="str">
        <f t="shared" si="1"/>
        <v xml:space="preserve"> </v>
      </c>
      <c r="L17" s="424" t="str">
        <f t="shared" si="1"/>
        <v xml:space="preserve"> </v>
      </c>
      <c r="M17" s="424" t="str">
        <f t="shared" si="1"/>
        <v xml:space="preserve"> </v>
      </c>
      <c r="N17" s="424" t="str">
        <f t="shared" si="1"/>
        <v xml:space="preserve"> </v>
      </c>
      <c r="O17" s="424" t="str">
        <f t="shared" si="1"/>
        <v xml:space="preserve"> </v>
      </c>
      <c r="P17" s="424" t="str">
        <f t="shared" si="1"/>
        <v xml:space="preserve"> </v>
      </c>
      <c r="Q17" s="424" t="str">
        <f t="shared" si="1"/>
        <v xml:space="preserve"> </v>
      </c>
      <c r="R17" s="424" t="str">
        <f t="shared" si="1"/>
        <v xml:space="preserve"> </v>
      </c>
      <c r="S17" s="424" t="str">
        <f t="shared" ref="S17:W17" si="2">IF(COUNTIF(S8:S16,"A")&gt;2,"C",IF(COUNTIF(S8:S16,"A")&gt;0,"P"," "))</f>
        <v xml:space="preserve"> </v>
      </c>
      <c r="T17" s="424" t="str">
        <f t="shared" si="2"/>
        <v xml:space="preserve"> </v>
      </c>
      <c r="U17" s="424" t="str">
        <f t="shared" si="2"/>
        <v xml:space="preserve"> </v>
      </c>
      <c r="V17" s="424" t="str">
        <f t="shared" si="2"/>
        <v xml:space="preserve"> </v>
      </c>
      <c r="W17" s="424" t="str">
        <f t="shared" si="2"/>
        <v xml:space="preserve"> </v>
      </c>
      <c r="Y17" t="str">
        <f t="shared" si="0"/>
        <v/>
      </c>
    </row>
    <row r="18" spans="1:25" ht="15.75" x14ac:dyDescent="0.2">
      <c r="A18" s="34"/>
      <c r="B18" s="566" t="s">
        <v>175</v>
      </c>
      <c r="C18" s="566"/>
      <c r="D18" s="566"/>
      <c r="E18" s="566"/>
      <c r="F18" s="566"/>
      <c r="G18" s="566"/>
      <c r="H18" s="566"/>
      <c r="I18" s="566"/>
      <c r="J18" s="566"/>
      <c r="K18" s="566"/>
      <c r="L18" s="566"/>
      <c r="M18" s="566"/>
      <c r="N18" s="566"/>
      <c r="O18" s="566"/>
      <c r="P18" s="566"/>
      <c r="Q18" s="566"/>
      <c r="R18" s="566"/>
      <c r="S18" s="566"/>
      <c r="T18" s="566"/>
      <c r="U18" s="566"/>
      <c r="V18" s="566"/>
      <c r="W18" s="566"/>
      <c r="Y18" t="str">
        <f t="shared" si="0"/>
        <v/>
      </c>
    </row>
    <row r="19" spans="1:25" s="232" customFormat="1" x14ac:dyDescent="0.2">
      <c r="B19" s="300">
        <v>1</v>
      </c>
      <c r="C19" s="220" t="s">
        <v>176</v>
      </c>
      <c r="D19" s="422"/>
      <c r="E19" s="422"/>
      <c r="F19" s="422"/>
      <c r="G19" s="422"/>
      <c r="H19" s="422"/>
      <c r="I19" s="422"/>
      <c r="J19" s="422"/>
      <c r="K19" s="422"/>
      <c r="L19" s="422"/>
      <c r="M19" s="422"/>
      <c r="N19" s="422"/>
      <c r="O19" s="422"/>
      <c r="P19" s="422"/>
      <c r="Q19" s="422"/>
      <c r="R19" s="422"/>
      <c r="S19" s="422"/>
      <c r="T19" s="422"/>
      <c r="U19" s="422"/>
      <c r="V19" s="422"/>
      <c r="W19" s="422"/>
      <c r="Y19" t="str">
        <f t="shared" si="0"/>
        <v>you want to take action on.</v>
      </c>
    </row>
    <row r="20" spans="1:25" s="232" customFormat="1" x14ac:dyDescent="0.2">
      <c r="B20" s="300">
        <v>2</v>
      </c>
      <c r="C20" s="220" t="s">
        <v>177</v>
      </c>
      <c r="D20" s="422"/>
      <c r="E20" s="422"/>
      <c r="F20" s="422"/>
      <c r="G20" s="422"/>
      <c r="H20" s="422"/>
      <c r="I20" s="422"/>
      <c r="J20" s="422"/>
      <c r="K20" s="422"/>
      <c r="L20" s="422"/>
      <c r="M20" s="422"/>
      <c r="N20" s="422"/>
      <c r="O20" s="422"/>
      <c r="P20" s="422"/>
      <c r="Q20" s="422"/>
      <c r="R20" s="422"/>
      <c r="S20" s="422"/>
      <c r="T20" s="422"/>
      <c r="U20" s="422"/>
      <c r="V20" s="422"/>
      <c r="W20" s="422"/>
      <c r="Y20" t="str">
        <f t="shared" si="0"/>
        <v/>
      </c>
    </row>
    <row r="21" spans="1:25" s="232" customFormat="1" x14ac:dyDescent="0.2">
      <c r="B21" s="300">
        <v>3</v>
      </c>
      <c r="C21" s="220" t="s">
        <v>178</v>
      </c>
      <c r="D21" s="422"/>
      <c r="E21" s="422"/>
      <c r="F21" s="422"/>
      <c r="G21" s="422"/>
      <c r="H21" s="422"/>
      <c r="I21" s="422"/>
      <c r="J21" s="422"/>
      <c r="K21" s="422"/>
      <c r="L21" s="422"/>
      <c r="M21" s="422"/>
      <c r="N21" s="422"/>
      <c r="O21" s="422"/>
      <c r="P21" s="422"/>
      <c r="Q21" s="422"/>
      <c r="R21" s="422"/>
      <c r="S21" s="422"/>
      <c r="T21" s="422"/>
      <c r="U21" s="422"/>
      <c r="V21" s="422"/>
      <c r="W21" s="422"/>
      <c r="Y21" t="str">
        <f t="shared" si="0"/>
        <v/>
      </c>
    </row>
    <row r="22" spans="1:25" s="232" customFormat="1" x14ac:dyDescent="0.2">
      <c r="B22" s="300">
        <v>4</v>
      </c>
      <c r="C22" s="220" t="s">
        <v>179</v>
      </c>
      <c r="D22" s="422"/>
      <c r="E22" s="422"/>
      <c r="F22" s="422"/>
      <c r="G22" s="422"/>
      <c r="H22" s="422"/>
      <c r="I22" s="422"/>
      <c r="J22" s="422"/>
      <c r="K22" s="422"/>
      <c r="L22" s="422"/>
      <c r="M22" s="422"/>
      <c r="N22" s="422"/>
      <c r="O22" s="422"/>
      <c r="P22" s="422"/>
      <c r="Q22" s="422"/>
      <c r="R22" s="422"/>
      <c r="S22" s="422"/>
      <c r="T22" s="422"/>
      <c r="U22" s="422"/>
      <c r="V22" s="422"/>
      <c r="W22" s="422"/>
      <c r="Y22" t="str">
        <f t="shared" si="0"/>
        <v>including a time line.</v>
      </c>
    </row>
    <row r="23" spans="1:25" s="232" customFormat="1" x14ac:dyDescent="0.2">
      <c r="B23" s="300">
        <v>5</v>
      </c>
      <c r="C23" s="220" t="s">
        <v>95</v>
      </c>
      <c r="D23" s="422"/>
      <c r="E23" s="422"/>
      <c r="F23" s="422"/>
      <c r="G23" s="422"/>
      <c r="H23" s="422"/>
      <c r="I23" s="422"/>
      <c r="J23" s="422"/>
      <c r="K23" s="422"/>
      <c r="L23" s="422"/>
      <c r="M23" s="422"/>
      <c r="N23" s="422"/>
      <c r="O23" s="422"/>
      <c r="P23" s="422"/>
      <c r="Q23" s="422"/>
      <c r="R23" s="422"/>
      <c r="S23" s="422"/>
      <c r="T23" s="422"/>
      <c r="U23" s="422"/>
      <c r="V23" s="422"/>
      <c r="W23" s="422"/>
      <c r="Y23" t="str">
        <f t="shared" si="0"/>
        <v/>
      </c>
    </row>
    <row r="24" spans="1:25" s="232" customFormat="1" x14ac:dyDescent="0.2">
      <c r="B24" s="300">
        <v>6</v>
      </c>
      <c r="C24" s="220" t="s">
        <v>180</v>
      </c>
      <c r="D24" s="422"/>
      <c r="E24" s="422"/>
      <c r="F24" s="422"/>
      <c r="G24" s="422"/>
      <c r="H24" s="422"/>
      <c r="I24" s="422"/>
      <c r="J24" s="422"/>
      <c r="K24" s="422"/>
      <c r="L24" s="422"/>
      <c r="M24" s="422"/>
      <c r="N24" s="422"/>
      <c r="O24" s="422"/>
      <c r="P24" s="422"/>
      <c r="Q24" s="422"/>
      <c r="R24" s="422"/>
      <c r="S24" s="422"/>
      <c r="T24" s="422"/>
      <c r="U24" s="422"/>
      <c r="V24" s="422"/>
      <c r="W24" s="422"/>
      <c r="Y24" t="str">
        <f t="shared" si="0"/>
        <v/>
      </c>
    </row>
    <row r="25" spans="1:25" s="232" customFormat="1" ht="13.5" thickBot="1" x14ac:dyDescent="0.25">
      <c r="A25" s="49"/>
      <c r="B25" s="300">
        <v>7</v>
      </c>
      <c r="C25" s="221" t="s">
        <v>181</v>
      </c>
      <c r="D25" s="422"/>
      <c r="E25" s="422"/>
      <c r="F25" s="422"/>
      <c r="G25" s="422"/>
      <c r="H25" s="422"/>
      <c r="I25" s="422"/>
      <c r="J25" s="422"/>
      <c r="K25" s="422"/>
      <c r="L25" s="422"/>
      <c r="M25" s="422"/>
      <c r="N25" s="422"/>
      <c r="O25" s="422"/>
      <c r="P25" s="422"/>
      <c r="Q25" s="422"/>
      <c r="R25" s="423"/>
      <c r="S25" s="423"/>
      <c r="T25" s="423"/>
      <c r="U25" s="423"/>
      <c r="V25" s="423"/>
      <c r="W25" s="423"/>
      <c r="Y25" t="str">
        <f t="shared" si="0"/>
        <v/>
      </c>
    </row>
    <row r="26" spans="1:25" ht="13.5" thickBot="1" x14ac:dyDescent="0.25">
      <c r="A26" s="33"/>
      <c r="B26" s="3"/>
      <c r="C26" s="234" t="s">
        <v>30</v>
      </c>
      <c r="D26" s="424" t="str">
        <f>IF(COUNTIF(D19:D25,"A")=7,"C",IF(COUNTIF(D19:D25,"A")&gt;0,"P"," "))</f>
        <v xml:space="preserve"> </v>
      </c>
      <c r="E26" s="424" t="str">
        <f t="shared" ref="E26:R26" si="3">IF(COUNTIF(E19:E25,"A")=7,"C",IF(COUNTIF(E19:E25,"A")&gt;0,"P"," "))</f>
        <v xml:space="preserve"> </v>
      </c>
      <c r="F26" s="424" t="str">
        <f t="shared" si="3"/>
        <v xml:space="preserve"> </v>
      </c>
      <c r="G26" s="424" t="str">
        <f t="shared" si="3"/>
        <v xml:space="preserve"> </v>
      </c>
      <c r="H26" s="424" t="str">
        <f t="shared" si="3"/>
        <v xml:space="preserve"> </v>
      </c>
      <c r="I26" s="424" t="str">
        <f t="shared" si="3"/>
        <v xml:space="preserve"> </v>
      </c>
      <c r="J26" s="424" t="str">
        <f t="shared" si="3"/>
        <v xml:space="preserve"> </v>
      </c>
      <c r="K26" s="424" t="str">
        <f t="shared" si="3"/>
        <v xml:space="preserve"> </v>
      </c>
      <c r="L26" s="424" t="str">
        <f t="shared" si="3"/>
        <v xml:space="preserve"> </v>
      </c>
      <c r="M26" s="424" t="str">
        <f t="shared" si="3"/>
        <v xml:space="preserve"> </v>
      </c>
      <c r="N26" s="424" t="str">
        <f t="shared" si="3"/>
        <v xml:space="preserve"> </v>
      </c>
      <c r="O26" s="424" t="str">
        <f t="shared" si="3"/>
        <v xml:space="preserve"> </v>
      </c>
      <c r="P26" s="424" t="str">
        <f t="shared" si="3"/>
        <v xml:space="preserve"> </v>
      </c>
      <c r="Q26" s="424" t="str">
        <f t="shared" si="3"/>
        <v xml:space="preserve"> </v>
      </c>
      <c r="R26" s="424" t="str">
        <f t="shared" si="3"/>
        <v xml:space="preserve"> </v>
      </c>
      <c r="S26" s="424" t="str">
        <f t="shared" ref="S26:W26" si="4">IF(COUNTIF(S19:S25,"A")=7,"C",IF(COUNTIF(S19:S25,"A")&gt;0,"P"," "))</f>
        <v xml:space="preserve"> </v>
      </c>
      <c r="T26" s="424" t="str">
        <f t="shared" si="4"/>
        <v xml:space="preserve"> </v>
      </c>
      <c r="U26" s="424" t="str">
        <f t="shared" si="4"/>
        <v xml:space="preserve"> </v>
      </c>
      <c r="V26" s="424" t="str">
        <f t="shared" si="4"/>
        <v xml:space="preserve"> </v>
      </c>
      <c r="W26" s="424" t="str">
        <f t="shared" si="4"/>
        <v xml:space="preserve"> </v>
      </c>
      <c r="Y26" t="str">
        <f t="shared" si="0"/>
        <v/>
      </c>
    </row>
    <row r="27" spans="1:25" ht="15.75" x14ac:dyDescent="0.2">
      <c r="A27" s="34"/>
      <c r="B27" s="566" t="s">
        <v>182</v>
      </c>
      <c r="C27" s="566"/>
      <c r="D27" s="566"/>
      <c r="E27" s="566"/>
      <c r="F27" s="566"/>
      <c r="G27" s="566"/>
      <c r="H27" s="566"/>
      <c r="I27" s="566"/>
      <c r="J27" s="566"/>
      <c r="K27" s="566"/>
      <c r="L27" s="566"/>
      <c r="M27" s="566"/>
      <c r="N27" s="566"/>
      <c r="O27" s="566"/>
      <c r="P27" s="566"/>
      <c r="Q27" s="566"/>
      <c r="R27" s="566"/>
      <c r="S27" s="566"/>
      <c r="T27" s="566"/>
      <c r="U27" s="566"/>
      <c r="V27" s="566"/>
      <c r="W27" s="566"/>
      <c r="Y27" t="str">
        <f t="shared" si="0"/>
        <v/>
      </c>
    </row>
    <row r="28" spans="1:25" s="232" customFormat="1" ht="13.5" thickBot="1" x14ac:dyDescent="0.25">
      <c r="B28" s="300">
        <v>1</v>
      </c>
      <c r="C28" s="221" t="s">
        <v>183</v>
      </c>
      <c r="D28" s="422"/>
      <c r="E28" s="422"/>
      <c r="F28" s="422"/>
      <c r="G28" s="422"/>
      <c r="H28" s="422"/>
      <c r="I28" s="422"/>
      <c r="J28" s="422"/>
      <c r="K28" s="422"/>
      <c r="L28" s="422"/>
      <c r="M28" s="422"/>
      <c r="N28" s="422"/>
      <c r="O28" s="422"/>
      <c r="P28" s="422"/>
      <c r="Q28" s="422"/>
      <c r="R28" s="423"/>
      <c r="S28" s="423"/>
      <c r="T28" s="423"/>
      <c r="U28" s="423"/>
      <c r="V28" s="423"/>
      <c r="W28" s="423"/>
      <c r="Y28" t="str">
        <f t="shared" si="0"/>
        <v>you've collected and make a commitment about how you will continue to use them throughout your life.</v>
      </c>
    </row>
    <row r="29" spans="1:25" ht="13.5" thickBot="1" x14ac:dyDescent="0.25">
      <c r="A29" s="33"/>
      <c r="B29" s="3"/>
      <c r="C29" s="234" t="s">
        <v>30</v>
      </c>
      <c r="D29" s="424" t="str">
        <f>IF(COUNTIF(D28:D28,"A")=1,"C",IF(COUNTIF(D28:D28,"A")&gt;0,"P"," "))</f>
        <v xml:space="preserve"> </v>
      </c>
      <c r="E29" s="424" t="str">
        <f t="shared" ref="E29:R29" si="5">IF(COUNTIF(E28:E28,"A")=1,"C",IF(COUNTIF(E28:E28,"A")&gt;0,"P"," "))</f>
        <v xml:space="preserve"> </v>
      </c>
      <c r="F29" s="424" t="str">
        <f t="shared" si="5"/>
        <v xml:space="preserve"> </v>
      </c>
      <c r="G29" s="424" t="str">
        <f t="shared" si="5"/>
        <v xml:space="preserve"> </v>
      </c>
      <c r="H29" s="424" t="str">
        <f t="shared" si="5"/>
        <v xml:space="preserve"> </v>
      </c>
      <c r="I29" s="424" t="str">
        <f t="shared" si="5"/>
        <v xml:space="preserve"> </v>
      </c>
      <c r="J29" s="424" t="str">
        <f t="shared" si="5"/>
        <v xml:space="preserve"> </v>
      </c>
      <c r="K29" s="424" t="str">
        <f t="shared" si="5"/>
        <v xml:space="preserve"> </v>
      </c>
      <c r="L29" s="424" t="str">
        <f t="shared" si="5"/>
        <v xml:space="preserve"> </v>
      </c>
      <c r="M29" s="424" t="str">
        <f t="shared" si="5"/>
        <v xml:space="preserve"> </v>
      </c>
      <c r="N29" s="424" t="str">
        <f t="shared" si="5"/>
        <v xml:space="preserve"> </v>
      </c>
      <c r="O29" s="424" t="str">
        <f t="shared" si="5"/>
        <v xml:space="preserve"> </v>
      </c>
      <c r="P29" s="424" t="str">
        <f t="shared" si="5"/>
        <v xml:space="preserve"> </v>
      </c>
      <c r="Q29" s="424" t="str">
        <f t="shared" si="5"/>
        <v xml:space="preserve"> </v>
      </c>
      <c r="R29" s="424" t="str">
        <f t="shared" si="5"/>
        <v xml:space="preserve"> </v>
      </c>
      <c r="S29" s="424" t="str">
        <f t="shared" ref="S29:W29" si="6">IF(COUNTIF(S28:S28,"A")=1,"C",IF(COUNTIF(S28:S28,"A")&gt;0,"P"," "))</f>
        <v xml:space="preserve"> </v>
      </c>
      <c r="T29" s="424" t="str">
        <f t="shared" si="6"/>
        <v xml:space="preserve"> </v>
      </c>
      <c r="U29" s="424" t="str">
        <f t="shared" si="6"/>
        <v xml:space="preserve"> </v>
      </c>
      <c r="V29" s="424" t="str">
        <f t="shared" si="6"/>
        <v xml:space="preserve"> </v>
      </c>
      <c r="W29" s="424" t="str">
        <f t="shared" si="6"/>
        <v xml:space="preserve"> </v>
      </c>
      <c r="Y29" t="str">
        <f t="shared" si="0"/>
        <v/>
      </c>
    </row>
    <row r="30" spans="1:25" s="305" customFormat="1" x14ac:dyDescent="0.2">
      <c r="A30" s="301"/>
      <c r="B30" s="302"/>
      <c r="C30" s="303"/>
      <c r="D30" s="304" t="str">
        <f>IF(COUNTIF(D17:D29,"C")=3,"B",IF(COUNTIF(D17:D29,"C")&gt;0,"D"," "))</f>
        <v xml:space="preserve"> </v>
      </c>
      <c r="E30" s="304" t="str">
        <f t="shared" ref="E30:R30" si="7">IF(COUNTIF(E17:E29,"C")=3,"B",IF(COUNTIF(E17:E29,"C")&gt;0,"D"," "))</f>
        <v xml:space="preserve"> </v>
      </c>
      <c r="F30" s="304" t="str">
        <f t="shared" si="7"/>
        <v xml:space="preserve"> </v>
      </c>
      <c r="G30" s="304" t="str">
        <f t="shared" si="7"/>
        <v xml:space="preserve"> </v>
      </c>
      <c r="H30" s="304" t="str">
        <f t="shared" si="7"/>
        <v xml:space="preserve"> </v>
      </c>
      <c r="I30" s="304" t="str">
        <f t="shared" si="7"/>
        <v xml:space="preserve"> </v>
      </c>
      <c r="J30" s="304" t="str">
        <f t="shared" si="7"/>
        <v xml:space="preserve"> </v>
      </c>
      <c r="K30" s="304" t="str">
        <f t="shared" si="7"/>
        <v xml:space="preserve"> </v>
      </c>
      <c r="L30" s="304" t="str">
        <f t="shared" si="7"/>
        <v xml:space="preserve"> </v>
      </c>
      <c r="M30" s="304" t="str">
        <f t="shared" si="7"/>
        <v xml:space="preserve"> </v>
      </c>
      <c r="N30" s="304" t="str">
        <f t="shared" si="7"/>
        <v xml:space="preserve"> </v>
      </c>
      <c r="O30" s="304" t="str">
        <f t="shared" si="7"/>
        <v xml:space="preserve"> </v>
      </c>
      <c r="P30" s="304" t="str">
        <f t="shared" si="7"/>
        <v xml:space="preserve"> </v>
      </c>
      <c r="Q30" s="304" t="str">
        <f t="shared" si="7"/>
        <v xml:space="preserve"> </v>
      </c>
      <c r="R30" s="304" t="str">
        <f t="shared" si="7"/>
        <v xml:space="preserve"> </v>
      </c>
      <c r="S30" s="304" t="str">
        <f t="shared" ref="S30:W30" si="8">IF(COUNTIF(S17:S29,"C")=3,"B",IF(COUNTIF(S17:S29,"C")&gt;0,"D"," "))</f>
        <v xml:space="preserve"> </v>
      </c>
      <c r="T30" s="304" t="str">
        <f t="shared" si="8"/>
        <v xml:space="preserve"> </v>
      </c>
      <c r="U30" s="304" t="str">
        <f t="shared" si="8"/>
        <v xml:space="preserve"> </v>
      </c>
      <c r="V30" s="304" t="str">
        <f t="shared" si="8"/>
        <v xml:space="preserve"> </v>
      </c>
      <c r="W30" s="304" t="str">
        <f t="shared" si="8"/>
        <v xml:space="preserve"> </v>
      </c>
      <c r="Y30" t="str">
        <f t="shared" si="0"/>
        <v/>
      </c>
    </row>
    <row r="31" spans="1:25" ht="15.75" x14ac:dyDescent="0.2">
      <c r="A31" s="34"/>
      <c r="B31" s="239" t="s">
        <v>184</v>
      </c>
      <c r="C31" s="239"/>
      <c r="D31" s="306"/>
      <c r="E31" s="307"/>
      <c r="F31" s="307"/>
      <c r="G31" s="307"/>
      <c r="H31" s="307"/>
      <c r="I31" s="307"/>
      <c r="J31" s="307"/>
      <c r="K31" s="307"/>
      <c r="L31" s="307"/>
      <c r="M31" s="307"/>
      <c r="N31" s="307"/>
      <c r="O31" s="307"/>
      <c r="P31" s="307"/>
      <c r="Q31" s="307"/>
      <c r="R31" s="307"/>
      <c r="S31" s="307"/>
      <c r="T31" s="307"/>
      <c r="U31" s="307"/>
      <c r="V31" s="307"/>
      <c r="W31" s="307"/>
      <c r="Y31" t="str">
        <f t="shared" si="0"/>
        <v/>
      </c>
    </row>
    <row r="32" spans="1:25" s="232" customFormat="1" x14ac:dyDescent="0.2">
      <c r="B32" s="300">
        <v>1</v>
      </c>
      <c r="C32" s="308" t="s">
        <v>185</v>
      </c>
      <c r="D32" s="422"/>
      <c r="E32" s="422"/>
      <c r="F32" s="422"/>
      <c r="G32" s="422"/>
      <c r="H32" s="422"/>
      <c r="I32" s="422"/>
      <c r="J32" s="422"/>
      <c r="K32" s="422"/>
      <c r="L32" s="422"/>
      <c r="M32" s="422"/>
      <c r="N32" s="422"/>
      <c r="O32" s="422"/>
      <c r="P32" s="422"/>
      <c r="Q32" s="422"/>
      <c r="R32" s="422"/>
      <c r="S32" s="422"/>
      <c r="T32" s="422"/>
      <c r="U32" s="422"/>
      <c r="V32" s="422"/>
      <c r="W32" s="422"/>
      <c r="Y32" t="str">
        <f t="shared" si="0"/>
        <v>by actively assisting during four sessions of the Brownie Quest (even better, come to all of them!)</v>
      </c>
    </row>
    <row r="33" spans="1:25" s="232" customFormat="1" x14ac:dyDescent="0.2">
      <c r="B33" s="300">
        <v>2</v>
      </c>
      <c r="C33" s="308" t="s">
        <v>186</v>
      </c>
      <c r="D33" s="422"/>
      <c r="E33" s="422"/>
      <c r="F33" s="422"/>
      <c r="G33" s="422"/>
      <c r="H33" s="422"/>
      <c r="I33" s="422"/>
      <c r="J33" s="422"/>
      <c r="K33" s="422"/>
      <c r="L33" s="422"/>
      <c r="M33" s="422"/>
      <c r="N33" s="422"/>
      <c r="O33" s="422"/>
      <c r="P33" s="422"/>
      <c r="Q33" s="422"/>
      <c r="R33" s="422"/>
      <c r="S33" s="422"/>
      <c r="T33" s="422"/>
      <c r="U33" s="422"/>
      <c r="V33" s="422"/>
      <c r="W33" s="422"/>
      <c r="Y33" t="str">
        <f t="shared" si="0"/>
        <v/>
      </c>
    </row>
    <row r="34" spans="1:25" s="232" customFormat="1" x14ac:dyDescent="0.2">
      <c r="B34" s="300"/>
      <c r="C34" s="309" t="s">
        <v>187</v>
      </c>
      <c r="D34" s="422"/>
      <c r="E34" s="422"/>
      <c r="F34" s="422"/>
      <c r="G34" s="422"/>
      <c r="H34" s="422"/>
      <c r="I34" s="422"/>
      <c r="J34" s="422"/>
      <c r="K34" s="422"/>
      <c r="L34" s="422"/>
      <c r="M34" s="422"/>
      <c r="N34" s="422"/>
      <c r="O34" s="422"/>
      <c r="P34" s="422"/>
      <c r="Q34" s="422"/>
      <c r="R34" s="422"/>
      <c r="S34" s="422"/>
      <c r="T34" s="422"/>
      <c r="U34" s="422"/>
      <c r="V34" s="422"/>
      <c r="W34" s="422"/>
      <c r="Y34" t="str">
        <f t="shared" si="0"/>
        <v>skills by preparing the materials and instructions for three Quest activities in advance of their sessions. Each session includes two to three activities, so there is plenty to do to keep each session running smoothly. You can go over the activities with the Quest's adult guides and discuss how you can best assist.</v>
      </c>
    </row>
    <row r="35" spans="1:25" s="232" customFormat="1" x14ac:dyDescent="0.2">
      <c r="B35" s="300"/>
      <c r="C35" s="309" t="s">
        <v>188</v>
      </c>
      <c r="D35" s="422"/>
      <c r="E35" s="422"/>
      <c r="F35" s="422"/>
      <c r="G35" s="422"/>
      <c r="H35" s="422"/>
      <c r="I35" s="422"/>
      <c r="J35" s="422"/>
      <c r="K35" s="422"/>
      <c r="L35" s="422"/>
      <c r="M35" s="422"/>
      <c r="N35" s="422"/>
      <c r="O35" s="422"/>
      <c r="P35" s="422"/>
      <c r="Q35" s="422"/>
      <c r="R35" s="422"/>
      <c r="S35" s="422"/>
      <c r="T35" s="422"/>
      <c r="U35" s="422"/>
      <c r="V35" s="422"/>
      <c r="W35" s="422"/>
      <c r="Y35" t="str">
        <f t="shared" si="0"/>
        <v>or talent you have by planning and guiding the Brownies to do one "just for fun" extra activity while they are on the Quest. For example, perhaps you are good at crafts and want to teach the girls to make a gift for themselves or a friend. Or perhaps you are science-minded and can think of a little experiment the Brownies can do during a session. Maybe you can sing or dance or make up funny cheers. You get the idea-add a little of the extra joy you uniquely bring to a Brownie session! Try to make whatever you do tie into the Quest. And remember, the Brownies already have a lot going on to earn their keys-so you'll want to keep your little extra short and sweet!</v>
      </c>
    </row>
    <row r="36" spans="1:25" s="232" customFormat="1" x14ac:dyDescent="0.2">
      <c r="B36" s="300"/>
      <c r="C36" s="309" t="s">
        <v>189</v>
      </c>
      <c r="D36" s="422"/>
      <c r="E36" s="422"/>
      <c r="F36" s="422"/>
      <c r="G36" s="422"/>
      <c r="H36" s="422"/>
      <c r="I36" s="422"/>
      <c r="J36" s="422"/>
      <c r="K36" s="422"/>
      <c r="L36" s="422"/>
      <c r="M36" s="422"/>
      <c r="N36" s="422"/>
      <c r="O36" s="422"/>
      <c r="P36" s="422"/>
      <c r="Q36" s="422"/>
      <c r="R36" s="422"/>
      <c r="S36" s="422"/>
      <c r="T36" s="422"/>
      <c r="U36" s="422"/>
      <c r="V36" s="422"/>
      <c r="W36" s="422"/>
      <c r="Y36" t="str">
        <f t="shared" si="0"/>
        <v>the Brownies will be leading their families and communities in "healthy-living" actions like making and enjoying healthy treats or playing a game that gets people up and moving. Take the healthy living even further by doing one of these:
 -Bring the fixings for a simple, healthy snack to a session (carrots and low-fat dip; apples and yogurt), assist the girls in "making" the treat, and explain (perhaps on poster board) - in a Brownie-Friendly way - why that snack is better than something else (like_____).
 -Teach the brownies to do a simple exercise or stretch that you know and like, and use it as a "quick break" between activities. Offer a short explanation of why it's good!
 - Bring some music and get everybody moving as the meeting starts or ends - or when an energy boost is needed! Offer a quick explanation of why it's good!</v>
      </c>
    </row>
    <row r="37" spans="1:25" ht="13.5" thickBot="1" x14ac:dyDescent="0.25">
      <c r="A37" s="33"/>
      <c r="B37" s="241">
        <v>3</v>
      </c>
      <c r="C37" s="236" t="s">
        <v>190</v>
      </c>
      <c r="D37" s="35"/>
      <c r="E37" s="35"/>
      <c r="F37" s="35"/>
      <c r="G37" s="35"/>
      <c r="H37" s="35"/>
      <c r="I37" s="35"/>
      <c r="J37" s="35"/>
      <c r="K37" s="35"/>
      <c r="L37" s="35"/>
      <c r="M37" s="35"/>
      <c r="N37" s="35"/>
      <c r="O37" s="35"/>
      <c r="P37" s="35"/>
      <c r="Q37" s="35"/>
      <c r="R37" s="425"/>
      <c r="S37" s="425"/>
      <c r="T37" s="425"/>
      <c r="U37" s="425"/>
      <c r="V37" s="425"/>
      <c r="W37" s="425"/>
      <c r="Y37" t="str">
        <f t="shared" si="0"/>
        <v>Find out one thing you did during Brownie Quest that was really, really great (a perfect 10!). Then find out one thing that youc an keep in mind-to practice for the next time you team up with younger girls in Girl Scouts.</v>
      </c>
    </row>
    <row r="38" spans="1:25" ht="13.5" thickBot="1" x14ac:dyDescent="0.25">
      <c r="A38" s="33"/>
      <c r="B38" s="3"/>
      <c r="C38" s="234" t="s">
        <v>30</v>
      </c>
      <c r="D38" s="424" t="str">
        <f>IF(COUNTIF(D32:D37,"A")=6,"C",IF(COUNTIF(D32:D37,"A")&gt;0,"P"," "))</f>
        <v xml:space="preserve"> </v>
      </c>
      <c r="E38" s="424" t="str">
        <f t="shared" ref="E38:R38" si="9">IF(COUNTIF(E32:E37,"A")=6,"C",IF(COUNTIF(E32:E37,"A")&gt;0,"P"," "))</f>
        <v xml:space="preserve"> </v>
      </c>
      <c r="F38" s="424" t="str">
        <f t="shared" si="9"/>
        <v xml:space="preserve"> </v>
      </c>
      <c r="G38" s="424" t="str">
        <f t="shared" si="9"/>
        <v xml:space="preserve"> </v>
      </c>
      <c r="H38" s="424" t="str">
        <f t="shared" si="9"/>
        <v xml:space="preserve"> </v>
      </c>
      <c r="I38" s="424" t="str">
        <f t="shared" si="9"/>
        <v xml:space="preserve"> </v>
      </c>
      <c r="J38" s="424" t="str">
        <f t="shared" si="9"/>
        <v xml:space="preserve"> </v>
      </c>
      <c r="K38" s="424" t="str">
        <f t="shared" si="9"/>
        <v xml:space="preserve"> </v>
      </c>
      <c r="L38" s="424" t="str">
        <f t="shared" si="9"/>
        <v xml:space="preserve"> </v>
      </c>
      <c r="M38" s="424" t="str">
        <f t="shared" si="9"/>
        <v xml:space="preserve"> </v>
      </c>
      <c r="N38" s="424" t="str">
        <f t="shared" si="9"/>
        <v xml:space="preserve"> </v>
      </c>
      <c r="O38" s="424" t="str">
        <f t="shared" si="9"/>
        <v xml:space="preserve"> </v>
      </c>
      <c r="P38" s="424" t="str">
        <f t="shared" si="9"/>
        <v xml:space="preserve"> </v>
      </c>
      <c r="Q38" s="424" t="str">
        <f t="shared" si="9"/>
        <v xml:space="preserve"> </v>
      </c>
      <c r="R38" s="424" t="str">
        <f t="shared" si="9"/>
        <v xml:space="preserve"> </v>
      </c>
      <c r="S38" s="424" t="str">
        <f t="shared" ref="S38:W38" si="10">IF(COUNTIF(S32:S37,"A")=6,"C",IF(COUNTIF(S32:S37,"A")&gt;0,"P"," "))</f>
        <v xml:space="preserve"> </v>
      </c>
      <c r="T38" s="424" t="str">
        <f t="shared" si="10"/>
        <v xml:space="preserve"> </v>
      </c>
      <c r="U38" s="424" t="str">
        <f t="shared" si="10"/>
        <v xml:space="preserve"> </v>
      </c>
      <c r="V38" s="424" t="str">
        <f t="shared" si="10"/>
        <v xml:space="preserve"> </v>
      </c>
      <c r="W38" s="424" t="str">
        <f t="shared" si="10"/>
        <v xml:space="preserve"> </v>
      </c>
      <c r="Y38" t="str">
        <f t="shared" si="0"/>
        <v/>
      </c>
    </row>
    <row r="39" spans="1:25" x14ac:dyDescent="0.2">
      <c r="A39" s="33"/>
      <c r="B39" s="3"/>
      <c r="C39" s="234"/>
      <c r="D39" s="310" t="str">
        <f t="shared" ref="D39:R39" si="11">IF(COUNTIF(D17:D29,"A")=3,"C",IF(COUNTIF(D17:D33,"A")&gt;0,"P"," "))</f>
        <v xml:space="preserve"> </v>
      </c>
      <c r="E39" s="310" t="str">
        <f t="shared" si="11"/>
        <v xml:space="preserve"> </v>
      </c>
      <c r="F39" s="310" t="str">
        <f t="shared" si="11"/>
        <v xml:space="preserve"> </v>
      </c>
      <c r="G39" s="310" t="str">
        <f t="shared" si="11"/>
        <v xml:space="preserve"> </v>
      </c>
      <c r="H39" s="310" t="str">
        <f t="shared" si="11"/>
        <v xml:space="preserve"> </v>
      </c>
      <c r="I39" s="310" t="str">
        <f t="shared" si="11"/>
        <v xml:space="preserve"> </v>
      </c>
      <c r="J39" s="310" t="str">
        <f t="shared" si="11"/>
        <v xml:space="preserve"> </v>
      </c>
      <c r="K39" s="310" t="str">
        <f t="shared" si="11"/>
        <v xml:space="preserve"> </v>
      </c>
      <c r="L39" s="310" t="str">
        <f t="shared" si="11"/>
        <v xml:space="preserve"> </v>
      </c>
      <c r="M39" s="310" t="str">
        <f t="shared" si="11"/>
        <v xml:space="preserve"> </v>
      </c>
      <c r="N39" s="310" t="str">
        <f t="shared" si="11"/>
        <v xml:space="preserve"> </v>
      </c>
      <c r="O39" s="310" t="str">
        <f t="shared" si="11"/>
        <v xml:space="preserve"> </v>
      </c>
      <c r="P39" s="310" t="str">
        <f t="shared" si="11"/>
        <v xml:space="preserve"> </v>
      </c>
      <c r="Q39" s="310" t="str">
        <f t="shared" si="11"/>
        <v xml:space="preserve"> </v>
      </c>
      <c r="R39" s="310" t="str">
        <f t="shared" si="11"/>
        <v xml:space="preserve"> </v>
      </c>
      <c r="S39" s="310" t="str">
        <f t="shared" ref="S39:W39" si="12">IF(COUNTIF(S17:S29,"A")=3,"C",IF(COUNTIF(S17:S33,"A")&gt;0,"P"," "))</f>
        <v xml:space="preserve"> </v>
      </c>
      <c r="T39" s="310" t="str">
        <f t="shared" si="12"/>
        <v xml:space="preserve"> </v>
      </c>
      <c r="U39" s="310" t="str">
        <f t="shared" si="12"/>
        <v xml:space="preserve"> </v>
      </c>
      <c r="V39" s="310" t="str">
        <f t="shared" si="12"/>
        <v xml:space="preserve"> </v>
      </c>
      <c r="W39" s="310" t="str">
        <f t="shared" si="12"/>
        <v xml:space="preserve"> </v>
      </c>
      <c r="Y39" t="str">
        <f t="shared" si="0"/>
        <v/>
      </c>
    </row>
    <row r="40" spans="1:25" s="298" customFormat="1" ht="20.25" customHeight="1" x14ac:dyDescent="0.2">
      <c r="A40" s="559" t="s">
        <v>191</v>
      </c>
      <c r="B40" s="559"/>
      <c r="C40" s="559"/>
      <c r="D40" s="559"/>
      <c r="E40" s="559"/>
      <c r="F40" s="559"/>
      <c r="G40" s="559"/>
      <c r="H40" s="559"/>
      <c r="I40" s="559"/>
      <c r="J40" s="559"/>
      <c r="K40" s="559"/>
      <c r="L40" s="559"/>
      <c r="M40" s="559"/>
      <c r="N40" s="559"/>
      <c r="O40" s="559"/>
      <c r="P40" s="559"/>
      <c r="Q40" s="559"/>
      <c r="R40" s="559"/>
      <c r="S40" s="559"/>
      <c r="T40" s="559"/>
      <c r="U40" s="559"/>
      <c r="V40" s="559"/>
      <c r="W40" s="559"/>
      <c r="Y40" t="str">
        <f t="shared" si="0"/>
        <v/>
      </c>
    </row>
    <row r="41" spans="1:25" ht="20.25" customHeight="1" x14ac:dyDescent="0.2">
      <c r="A41" s="557" t="s">
        <v>192</v>
      </c>
      <c r="B41" s="558"/>
      <c r="C41" s="558"/>
      <c r="D41" s="558"/>
      <c r="E41" s="558"/>
      <c r="F41" s="558"/>
      <c r="G41" s="558"/>
      <c r="H41" s="558"/>
      <c r="I41" s="558"/>
      <c r="J41" s="558"/>
      <c r="K41" s="558"/>
      <c r="L41" s="558"/>
      <c r="M41" s="558"/>
      <c r="N41" s="558"/>
      <c r="O41" s="558"/>
      <c r="P41" s="558"/>
      <c r="Q41" s="558"/>
      <c r="R41" s="558"/>
      <c r="S41" s="431"/>
      <c r="T41" s="431"/>
      <c r="U41" s="431"/>
      <c r="V41" s="431"/>
      <c r="W41" s="431"/>
      <c r="Y41" t="str">
        <f t="shared" si="0"/>
        <v/>
      </c>
    </row>
    <row r="42" spans="1:25" ht="15.75" x14ac:dyDescent="0.2">
      <c r="A42" s="34"/>
      <c r="B42" s="237" t="s">
        <v>193</v>
      </c>
      <c r="C42" s="238"/>
      <c r="D42" s="238"/>
      <c r="E42" s="238"/>
      <c r="F42" s="238"/>
      <c r="G42" s="238"/>
      <c r="H42" s="238"/>
      <c r="I42" s="238"/>
      <c r="J42" s="238"/>
      <c r="K42" s="238"/>
      <c r="L42" s="238"/>
      <c r="M42" s="238"/>
      <c r="N42" s="238"/>
      <c r="O42" s="238"/>
      <c r="P42" s="238"/>
      <c r="Q42" s="238"/>
      <c r="R42" s="238"/>
      <c r="S42" s="432"/>
      <c r="T42" s="432"/>
      <c r="U42" s="432"/>
      <c r="V42" s="432"/>
      <c r="W42" s="432"/>
      <c r="Y42" t="str">
        <f t="shared" si="0"/>
        <v/>
      </c>
    </row>
    <row r="43" spans="1:25" x14ac:dyDescent="0.2">
      <c r="A43"/>
      <c r="B43" s="241">
        <v>1</v>
      </c>
      <c r="C43" s="219" t="s">
        <v>194</v>
      </c>
      <c r="D43" s="48"/>
      <c r="E43" s="35"/>
      <c r="F43" s="35"/>
      <c r="G43" s="35"/>
      <c r="H43" s="35"/>
      <c r="I43" s="35"/>
      <c r="J43" s="35"/>
      <c r="K43" s="35"/>
      <c r="L43" s="35"/>
      <c r="M43" s="35"/>
      <c r="N43" s="35"/>
      <c r="O43" s="35"/>
      <c r="P43" s="35"/>
      <c r="Q43" s="35"/>
      <c r="R43" s="35"/>
      <c r="S43" s="35"/>
      <c r="T43" s="35"/>
      <c r="U43" s="35"/>
      <c r="V43" s="35"/>
      <c r="W43" s="35"/>
      <c r="Y43" t="str">
        <f t="shared" si="0"/>
        <v>throughout the journey. Record what you see, hear, feel, and smell in the air.</v>
      </c>
    </row>
    <row r="44" spans="1:25" x14ac:dyDescent="0.2">
      <c r="A44" s="33"/>
      <c r="B44" s="241">
        <v>2</v>
      </c>
      <c r="C44" s="311" t="s">
        <v>195</v>
      </c>
      <c r="D44" s="35"/>
      <c r="E44" s="35"/>
      <c r="F44" s="35"/>
      <c r="G44" s="35"/>
      <c r="H44" s="35"/>
      <c r="I44" s="35"/>
      <c r="J44" s="35"/>
      <c r="K44" s="35"/>
      <c r="L44" s="35"/>
      <c r="M44" s="35"/>
      <c r="N44" s="35"/>
      <c r="O44" s="35"/>
      <c r="P44" s="35"/>
      <c r="Q44" s="35"/>
      <c r="R44" s="35"/>
      <c r="S44" s="35"/>
      <c r="T44" s="35"/>
      <c r="U44" s="35"/>
      <c r="V44" s="35"/>
      <c r="W44" s="35"/>
      <c r="Y44" t="str">
        <f t="shared" si="0"/>
        <v>who can guide you to greater air awareness (meteorologists, biologists, wind farm or aeronautical engineers, parasailing instructors, astronauts, physicians or other health specialists, fragrance specialists, yoga instructors.)</v>
      </c>
    </row>
    <row r="45" spans="1:25" x14ac:dyDescent="0.2">
      <c r="A45" s="33"/>
      <c r="B45" s="241">
        <v>3</v>
      </c>
      <c r="C45" s="311" t="s">
        <v>196</v>
      </c>
      <c r="D45" s="35"/>
      <c r="E45" s="35"/>
      <c r="F45" s="35"/>
      <c r="G45" s="35"/>
      <c r="H45" s="35"/>
      <c r="I45" s="35"/>
      <c r="J45" s="35"/>
      <c r="K45" s="35"/>
      <c r="L45" s="35"/>
      <c r="M45" s="35"/>
      <c r="N45" s="35"/>
      <c r="O45" s="35"/>
      <c r="P45" s="35"/>
      <c r="Q45" s="35"/>
      <c r="R45" s="35"/>
      <c r="S45" s="35"/>
      <c r="T45" s="35"/>
      <c r="U45" s="35"/>
      <c r="V45" s="35"/>
      <c r="W45" s="35"/>
      <c r="Y45" t="str">
        <f t="shared" si="0"/>
        <v>about the issues that impact Earth's air. Check out all the air issues throughout Breathe. Take a walk, with some Cadette friends (and of course a trusty adult), around a school, business district, a mall, or other area in search of air issues. Think about trees or think about noise!</v>
      </c>
    </row>
    <row r="46" spans="1:25" ht="13.5" thickBot="1" x14ac:dyDescent="0.25">
      <c r="A46" s="33"/>
      <c r="B46" s="241">
        <v>4</v>
      </c>
      <c r="C46" s="217" t="s">
        <v>197</v>
      </c>
      <c r="D46" s="35"/>
      <c r="E46" s="35"/>
      <c r="F46" s="35"/>
      <c r="G46" s="35"/>
      <c r="H46" s="35"/>
      <c r="I46" s="35"/>
      <c r="J46" s="35"/>
      <c r="K46" s="35"/>
      <c r="L46" s="35"/>
      <c r="M46" s="35"/>
      <c r="N46" s="35"/>
      <c r="O46" s="35"/>
      <c r="P46" s="35"/>
      <c r="Q46" s="35"/>
      <c r="R46" s="425"/>
      <c r="S46" s="425"/>
      <c r="T46" s="425"/>
      <c r="U46" s="425"/>
      <c r="V46" s="425"/>
      <c r="W46" s="425"/>
      <c r="Y46" t="str">
        <f t="shared" si="0"/>
        <v>personal reason you care about Earth's air. Write a statement that explains why this reason matters to you and why it should matter to others. Share your AWAREness statement with your sister Cadettes.</v>
      </c>
    </row>
    <row r="47" spans="1:25" ht="13.5" thickBot="1" x14ac:dyDescent="0.25">
      <c r="A47" s="33"/>
      <c r="C47" s="234" t="s">
        <v>30</v>
      </c>
      <c r="D47" s="424" t="str">
        <f>IF(COUNTIF(D43:D46,"A")=4,"C",IF(COUNTIF(D43:D46,"A")&gt;0,"P"," "))</f>
        <v xml:space="preserve"> </v>
      </c>
      <c r="E47" s="424" t="str">
        <f t="shared" ref="E47:R47" si="13">IF(COUNTIF(E43:E46,"A")=4,"C",IF(COUNTIF(E43:E46,"A")&gt;0,"P"," "))</f>
        <v xml:space="preserve"> </v>
      </c>
      <c r="F47" s="424" t="str">
        <f t="shared" si="13"/>
        <v xml:space="preserve"> </v>
      </c>
      <c r="G47" s="424" t="str">
        <f t="shared" si="13"/>
        <v xml:space="preserve"> </v>
      </c>
      <c r="H47" s="424" t="str">
        <f t="shared" si="13"/>
        <v xml:space="preserve"> </v>
      </c>
      <c r="I47" s="424" t="str">
        <f t="shared" si="13"/>
        <v xml:space="preserve"> </v>
      </c>
      <c r="J47" s="424" t="str">
        <f t="shared" si="13"/>
        <v xml:space="preserve"> </v>
      </c>
      <c r="K47" s="424" t="str">
        <f t="shared" si="13"/>
        <v xml:space="preserve"> </v>
      </c>
      <c r="L47" s="424" t="str">
        <f t="shared" si="13"/>
        <v xml:space="preserve"> </v>
      </c>
      <c r="M47" s="424" t="str">
        <f t="shared" si="13"/>
        <v xml:space="preserve"> </v>
      </c>
      <c r="N47" s="424" t="str">
        <f t="shared" si="13"/>
        <v xml:space="preserve"> </v>
      </c>
      <c r="O47" s="424" t="str">
        <f t="shared" si="13"/>
        <v xml:space="preserve"> </v>
      </c>
      <c r="P47" s="424" t="str">
        <f t="shared" si="13"/>
        <v xml:space="preserve"> </v>
      </c>
      <c r="Q47" s="424" t="str">
        <f t="shared" si="13"/>
        <v xml:space="preserve"> </v>
      </c>
      <c r="R47" s="424" t="str">
        <f t="shared" si="13"/>
        <v xml:space="preserve"> </v>
      </c>
      <c r="S47" s="424" t="str">
        <f t="shared" ref="S47:W47" si="14">IF(COUNTIF(S43:S46,"A")=4,"C",IF(COUNTIF(S43:S46,"A")&gt;0,"P"," "))</f>
        <v xml:space="preserve"> </v>
      </c>
      <c r="T47" s="424" t="str">
        <f t="shared" si="14"/>
        <v xml:space="preserve"> </v>
      </c>
      <c r="U47" s="424" t="str">
        <f t="shared" si="14"/>
        <v xml:space="preserve"> </v>
      </c>
      <c r="V47" s="424" t="str">
        <f t="shared" si="14"/>
        <v xml:space="preserve"> </v>
      </c>
      <c r="W47" s="424" t="str">
        <f t="shared" si="14"/>
        <v xml:space="preserve"> </v>
      </c>
      <c r="Y47" t="str">
        <f t="shared" si="0"/>
        <v/>
      </c>
    </row>
    <row r="48" spans="1:25" ht="15.75" x14ac:dyDescent="0.2">
      <c r="A48" s="34"/>
      <c r="B48" s="566" t="s">
        <v>198</v>
      </c>
      <c r="C48" s="566"/>
      <c r="D48" s="566"/>
      <c r="E48" s="566"/>
      <c r="F48" s="566"/>
      <c r="G48" s="566"/>
      <c r="H48" s="566"/>
      <c r="I48" s="566"/>
      <c r="J48" s="566"/>
      <c r="K48" s="566"/>
      <c r="L48" s="566"/>
      <c r="M48" s="566"/>
      <c r="N48" s="566"/>
      <c r="O48" s="566"/>
      <c r="P48" s="566"/>
      <c r="Q48" s="566"/>
      <c r="R48" s="566"/>
      <c r="S48" s="566"/>
      <c r="T48" s="566"/>
      <c r="U48" s="566"/>
      <c r="V48" s="566"/>
      <c r="W48" s="566"/>
      <c r="Y48" t="str">
        <f t="shared" si="0"/>
        <v/>
      </c>
    </row>
    <row r="49" spans="1:25" x14ac:dyDescent="0.2">
      <c r="A49"/>
      <c r="B49" s="241">
        <v>1</v>
      </c>
      <c r="C49" s="311" t="s">
        <v>199</v>
      </c>
      <c r="D49" s="35"/>
      <c r="E49" s="35"/>
      <c r="F49" s="35"/>
      <c r="G49" s="35"/>
      <c r="H49" s="35"/>
      <c r="I49" s="35"/>
      <c r="J49" s="35"/>
      <c r="K49" s="35"/>
      <c r="L49" s="35"/>
      <c r="M49" s="35"/>
      <c r="N49" s="35"/>
      <c r="O49" s="35"/>
      <c r="P49" s="35"/>
      <c r="Q49" s="35"/>
      <c r="R49" s="35"/>
      <c r="S49" s="35"/>
      <c r="T49" s="35"/>
      <c r="U49" s="35"/>
      <c r="V49" s="35"/>
      <c r="W49" s="35"/>
      <c r="Y49" t="str">
        <f t="shared" si="0"/>
        <v>choose an air issue to act on together. Learn as much as you can about it (use experts you've met) and write a statement that explains why it's important to educate and inspire others on this issue.</v>
      </c>
    </row>
    <row r="50" spans="1:25" x14ac:dyDescent="0.2">
      <c r="A50"/>
      <c r="B50" s="241">
        <v>2</v>
      </c>
      <c r="C50" s="311" t="s">
        <v>200</v>
      </c>
      <c r="D50" s="35"/>
      <c r="E50" s="35"/>
      <c r="F50" s="35"/>
      <c r="G50" s="35"/>
      <c r="H50" s="35"/>
      <c r="I50" s="35"/>
      <c r="J50" s="35"/>
      <c r="K50" s="35"/>
      <c r="L50" s="35"/>
      <c r="M50" s="35"/>
      <c r="N50" s="35"/>
      <c r="O50" s="35"/>
      <c r="P50" s="35"/>
      <c r="Q50" s="35"/>
      <c r="R50" s="35"/>
      <c r="S50" s="35"/>
      <c r="T50" s="35"/>
      <c r="U50" s="35"/>
      <c r="V50" s="35"/>
      <c r="W50" s="35"/>
      <c r="Y50" t="str">
        <f t="shared" si="0"/>
        <v>and inspire--this is your Air Care Team (ACT)! What groups of people would be best to join with you? Principals and teachers? Parents? Your peers? Who can best assist you in moving forward?</v>
      </c>
    </row>
    <row r="51" spans="1:25" x14ac:dyDescent="0.2">
      <c r="A51"/>
      <c r="B51" s="241">
        <v>3</v>
      </c>
      <c r="C51" s="311" t="s">
        <v>201</v>
      </c>
      <c r="D51" s="35"/>
      <c r="E51" s="35"/>
      <c r="F51" s="35"/>
      <c r="G51" s="35"/>
      <c r="H51" s="35"/>
      <c r="I51" s="35"/>
      <c r="J51" s="35"/>
      <c r="K51" s="35"/>
      <c r="L51" s="35"/>
      <c r="M51" s="35"/>
      <c r="N51" s="35"/>
      <c r="O51" s="35"/>
      <c r="P51" s="35"/>
      <c r="Q51" s="35"/>
      <c r="R51" s="35"/>
      <c r="S51" s="35"/>
      <c r="T51" s="35"/>
      <c r="U51" s="35"/>
      <c r="V51" s="35"/>
      <c r="W51" s="35"/>
      <c r="Y51" t="str">
        <f t="shared" si="0"/>
        <v>your Air Care Team to do. What call to action will you deliver as you educate and inspire? How will your ACT's efforts on this call to action improve your air issue?</v>
      </c>
    </row>
    <row r="52" spans="1:25" x14ac:dyDescent="0.2">
      <c r="A52" s="33"/>
      <c r="B52" s="241">
        <v>4</v>
      </c>
      <c r="C52" s="311" t="s">
        <v>202</v>
      </c>
      <c r="D52" s="35"/>
      <c r="E52" s="35"/>
      <c r="F52" s="35"/>
      <c r="G52" s="35"/>
      <c r="H52" s="35"/>
      <c r="I52" s="35"/>
      <c r="J52" s="35"/>
      <c r="K52" s="35"/>
      <c r="L52" s="35"/>
      <c r="M52" s="35"/>
      <c r="N52" s="35"/>
      <c r="O52" s="35"/>
      <c r="P52" s="35"/>
      <c r="Q52" s="35"/>
      <c r="R52" s="35"/>
      <c r="S52" s="35"/>
      <c r="T52" s="35"/>
      <c r="U52" s="35"/>
      <c r="V52" s="35"/>
      <c r="W52" s="35"/>
      <c r="Y52" t="str">
        <f t="shared" si="0"/>
        <v>your Air Care Team to inspire them to act on your air issue. The medium and method are up to you. The goal is to engage all their senses and create a sustainable effort! Air needs more than just a one-time gathering!</v>
      </c>
    </row>
    <row r="53" spans="1:25" ht="13.5" thickBot="1" x14ac:dyDescent="0.25">
      <c r="A53" s="33"/>
      <c r="B53" s="241">
        <v>5</v>
      </c>
      <c r="C53" s="217" t="s">
        <v>203</v>
      </c>
      <c r="D53" s="35"/>
      <c r="E53" s="35"/>
      <c r="F53" s="35"/>
      <c r="G53" s="35"/>
      <c r="H53" s="35"/>
      <c r="I53" s="35"/>
      <c r="J53" s="35"/>
      <c r="K53" s="35"/>
      <c r="L53" s="35"/>
      <c r="M53" s="35"/>
      <c r="N53" s="35"/>
      <c r="O53" s="35"/>
      <c r="P53" s="35"/>
      <c r="Q53" s="35"/>
      <c r="R53" s="425"/>
      <c r="S53" s="425"/>
      <c r="T53" s="425"/>
      <c r="U53" s="425"/>
      <c r="V53" s="425"/>
      <c r="W53" s="425"/>
      <c r="Y53" t="str">
        <f t="shared" si="0"/>
        <v>Give your ACT its call to action. Feel the rewards of influencing others in a lasting way!</v>
      </c>
    </row>
    <row r="54" spans="1:25" ht="13.5" thickBot="1" x14ac:dyDescent="0.25">
      <c r="A54" s="33"/>
      <c r="B54" s="3"/>
      <c r="C54" s="234" t="s">
        <v>30</v>
      </c>
      <c r="D54" s="424" t="str">
        <f>IF(COUNTIF(D49:D53,"A")=5,"C",IF(COUNTIF(D49:D53,"A")&gt;0,"P"," "))</f>
        <v xml:space="preserve"> </v>
      </c>
      <c r="E54" s="424" t="str">
        <f t="shared" ref="E54:R54" si="15">IF(COUNTIF(E49:E53,"A")=5,"C",IF(COUNTIF(E49:E53,"A")&gt;0,"P"," "))</f>
        <v xml:space="preserve"> </v>
      </c>
      <c r="F54" s="424" t="str">
        <f t="shared" si="15"/>
        <v xml:space="preserve"> </v>
      </c>
      <c r="G54" s="424" t="str">
        <f t="shared" si="15"/>
        <v xml:space="preserve"> </v>
      </c>
      <c r="H54" s="424" t="str">
        <f t="shared" si="15"/>
        <v xml:space="preserve"> </v>
      </c>
      <c r="I54" s="424" t="str">
        <f t="shared" si="15"/>
        <v xml:space="preserve"> </v>
      </c>
      <c r="J54" s="424" t="str">
        <f t="shared" si="15"/>
        <v xml:space="preserve"> </v>
      </c>
      <c r="K54" s="424" t="str">
        <f t="shared" si="15"/>
        <v xml:space="preserve"> </v>
      </c>
      <c r="L54" s="424" t="str">
        <f t="shared" si="15"/>
        <v xml:space="preserve"> </v>
      </c>
      <c r="M54" s="424" t="str">
        <f t="shared" si="15"/>
        <v xml:space="preserve"> </v>
      </c>
      <c r="N54" s="424" t="str">
        <f t="shared" si="15"/>
        <v xml:space="preserve"> </v>
      </c>
      <c r="O54" s="424" t="str">
        <f t="shared" si="15"/>
        <v xml:space="preserve"> </v>
      </c>
      <c r="P54" s="424" t="str">
        <f t="shared" si="15"/>
        <v xml:space="preserve"> </v>
      </c>
      <c r="Q54" s="424" t="str">
        <f t="shared" si="15"/>
        <v xml:space="preserve"> </v>
      </c>
      <c r="R54" s="424" t="str">
        <f t="shared" si="15"/>
        <v xml:space="preserve"> </v>
      </c>
      <c r="S54" s="424" t="str">
        <f t="shared" ref="S54:W54" si="16">IF(COUNTIF(S49:S53,"A")=5,"C",IF(COUNTIF(S49:S53,"A")&gt;0,"P"," "))</f>
        <v xml:space="preserve"> </v>
      </c>
      <c r="T54" s="424" t="str">
        <f t="shared" si="16"/>
        <v xml:space="preserve"> </v>
      </c>
      <c r="U54" s="424" t="str">
        <f t="shared" si="16"/>
        <v xml:space="preserve"> </v>
      </c>
      <c r="V54" s="424" t="str">
        <f t="shared" si="16"/>
        <v xml:space="preserve"> </v>
      </c>
      <c r="W54" s="424" t="str">
        <f t="shared" si="16"/>
        <v xml:space="preserve"> </v>
      </c>
      <c r="Y54" t="str">
        <f t="shared" si="0"/>
        <v/>
      </c>
    </row>
    <row r="55" spans="1:25" ht="15.75" x14ac:dyDescent="0.2">
      <c r="A55" s="34"/>
      <c r="B55" s="566" t="s">
        <v>204</v>
      </c>
      <c r="C55" s="566"/>
      <c r="D55" s="566"/>
      <c r="E55" s="566"/>
      <c r="F55" s="566"/>
      <c r="G55" s="566"/>
      <c r="H55" s="566"/>
      <c r="I55" s="566"/>
      <c r="J55" s="566"/>
      <c r="K55" s="566"/>
      <c r="L55" s="566"/>
      <c r="M55" s="566"/>
      <c r="N55" s="566"/>
      <c r="O55" s="566"/>
      <c r="P55" s="566"/>
      <c r="Q55" s="566"/>
      <c r="R55" s="566"/>
      <c r="S55" s="566"/>
      <c r="T55" s="566"/>
      <c r="U55" s="566"/>
      <c r="V55" s="566"/>
      <c r="W55" s="566"/>
      <c r="Y55" t="str">
        <f t="shared" si="0"/>
        <v/>
      </c>
    </row>
    <row r="56" spans="1:25" x14ac:dyDescent="0.2">
      <c r="A56"/>
      <c r="B56" s="241">
        <v>1</v>
      </c>
      <c r="C56" s="236" t="s">
        <v>205</v>
      </c>
      <c r="D56" s="35"/>
      <c r="E56" s="35"/>
      <c r="F56" s="35"/>
      <c r="G56" s="35"/>
      <c r="H56" s="35"/>
      <c r="I56" s="35"/>
      <c r="J56" s="35"/>
      <c r="K56" s="35"/>
      <c r="L56" s="35"/>
      <c r="M56" s="35"/>
      <c r="N56" s="35"/>
      <c r="O56" s="35"/>
      <c r="P56" s="35"/>
      <c r="Q56" s="35"/>
      <c r="R56" s="35"/>
      <c r="S56" s="35"/>
      <c r="T56" s="35"/>
      <c r="U56" s="35"/>
      <c r="V56" s="35"/>
      <c r="W56" s="35"/>
      <c r="Y56" t="str">
        <f t="shared" si="0"/>
        <v>or improvement through your efforts to educate and inspire. What is the ACT doing to benefit air?</v>
      </c>
    </row>
    <row r="57" spans="1:25" x14ac:dyDescent="0.2">
      <c r="A57" s="33"/>
      <c r="B57" s="241">
        <v>2</v>
      </c>
      <c r="C57" s="236" t="s">
        <v>206</v>
      </c>
      <c r="D57" s="35"/>
      <c r="E57" s="35"/>
      <c r="F57" s="35"/>
      <c r="G57" s="35"/>
      <c r="H57" s="35"/>
      <c r="I57" s="35"/>
      <c r="J57" s="35"/>
      <c r="K57" s="35"/>
      <c r="L57" s="35"/>
      <c r="M57" s="35"/>
      <c r="N57" s="35"/>
      <c r="O57" s="35"/>
      <c r="P57" s="35"/>
      <c r="Q57" s="35"/>
      <c r="R57" s="35"/>
      <c r="S57" s="35"/>
      <c r="T57" s="35"/>
      <c r="U57" s="35"/>
      <c r="V57" s="35"/>
      <c r="W57" s="35"/>
      <c r="Y57" t="str">
        <f t="shared" si="0"/>
        <v>with your ACT and maybe even go further. Contact a local media outlet or ask your library for display space.</v>
      </c>
    </row>
    <row r="58" spans="1:25" x14ac:dyDescent="0.2">
      <c r="A58" s="33"/>
      <c r="B58" s="241">
        <v>3</v>
      </c>
      <c r="C58" s="235" t="s">
        <v>207</v>
      </c>
      <c r="D58" s="35"/>
      <c r="E58" s="35"/>
      <c r="F58" s="35"/>
      <c r="G58" s="35"/>
      <c r="H58" s="35"/>
      <c r="I58" s="35"/>
      <c r="J58" s="35"/>
      <c r="K58" s="35"/>
      <c r="L58" s="35"/>
      <c r="M58" s="35"/>
      <c r="N58" s="35"/>
      <c r="O58" s="35"/>
      <c r="P58" s="35"/>
      <c r="Q58" s="35"/>
      <c r="R58" s="35"/>
      <c r="S58" s="35"/>
      <c r="T58" s="35"/>
      <c r="U58" s="35"/>
      <c r="V58" s="35"/>
      <c r="W58" s="35"/>
      <c r="Y58" t="str">
        <f t="shared" si="0"/>
        <v>and reflect on your efforts and their impact. Take some time and talk it through. What will you do differently the next time you decide to act for Earth?</v>
      </c>
    </row>
    <row r="59" spans="1:25" ht="13.5" thickBot="1" x14ac:dyDescent="0.25">
      <c r="A59" s="33"/>
      <c r="B59" s="241">
        <v>4</v>
      </c>
      <c r="C59" s="235" t="s">
        <v>208</v>
      </c>
      <c r="D59" s="35"/>
      <c r="E59" s="35"/>
      <c r="F59" s="35"/>
      <c r="G59" s="35"/>
      <c r="H59" s="35"/>
      <c r="I59" s="35"/>
      <c r="J59" s="35"/>
      <c r="K59" s="35"/>
      <c r="L59" s="35"/>
      <c r="M59" s="35"/>
      <c r="N59" s="35"/>
      <c r="O59" s="35"/>
      <c r="P59" s="35"/>
      <c r="Q59" s="35"/>
      <c r="R59" s="425"/>
      <c r="S59" s="425"/>
      <c r="T59" s="425"/>
      <c r="U59" s="425"/>
      <c r="V59" s="425"/>
      <c r="W59" s="425"/>
      <c r="Y59" t="str">
        <f t="shared" si="0"/>
        <v>to strive to be an heir apparent of air and all of Planet Earth's elements.</v>
      </c>
    </row>
    <row r="60" spans="1:25" ht="13.5" thickBot="1" x14ac:dyDescent="0.25">
      <c r="A60" s="33"/>
      <c r="B60" s="3"/>
      <c r="C60" s="234" t="s">
        <v>30</v>
      </c>
      <c r="D60" s="424" t="str">
        <f t="shared" ref="D60:R60" si="17">IF(COUNTIF(D56:D59,"A")=4,"C",IF(COUNTIF(D56:D59,"A")&gt;0,"P"," "))</f>
        <v xml:space="preserve"> </v>
      </c>
      <c r="E60" s="424" t="str">
        <f t="shared" si="17"/>
        <v xml:space="preserve"> </v>
      </c>
      <c r="F60" s="424" t="str">
        <f t="shared" si="17"/>
        <v xml:space="preserve"> </v>
      </c>
      <c r="G60" s="424" t="str">
        <f t="shared" si="17"/>
        <v xml:space="preserve"> </v>
      </c>
      <c r="H60" s="424" t="str">
        <f t="shared" si="17"/>
        <v xml:space="preserve"> </v>
      </c>
      <c r="I60" s="424" t="str">
        <f t="shared" si="17"/>
        <v xml:space="preserve"> </v>
      </c>
      <c r="J60" s="424" t="str">
        <f t="shared" si="17"/>
        <v xml:space="preserve"> </v>
      </c>
      <c r="K60" s="424" t="str">
        <f t="shared" si="17"/>
        <v xml:space="preserve"> </v>
      </c>
      <c r="L60" s="424" t="str">
        <f t="shared" si="17"/>
        <v xml:space="preserve"> </v>
      </c>
      <c r="M60" s="424" t="str">
        <f t="shared" si="17"/>
        <v xml:space="preserve"> </v>
      </c>
      <c r="N60" s="424" t="str">
        <f t="shared" si="17"/>
        <v xml:space="preserve"> </v>
      </c>
      <c r="O60" s="424" t="str">
        <f t="shared" si="17"/>
        <v xml:space="preserve"> </v>
      </c>
      <c r="P60" s="424" t="str">
        <f t="shared" si="17"/>
        <v xml:space="preserve"> </v>
      </c>
      <c r="Q60" s="424" t="str">
        <f t="shared" si="17"/>
        <v xml:space="preserve"> </v>
      </c>
      <c r="R60" s="424" t="str">
        <f t="shared" si="17"/>
        <v xml:space="preserve"> </v>
      </c>
      <c r="S60" s="424" t="str">
        <f t="shared" ref="S60:W60" si="18">IF(COUNTIF(S56:S59,"A")=4,"C",IF(COUNTIF(S56:S59,"A")&gt;0,"P"," "))</f>
        <v xml:space="preserve"> </v>
      </c>
      <c r="T60" s="424" t="str">
        <f t="shared" si="18"/>
        <v xml:space="preserve"> </v>
      </c>
      <c r="U60" s="424" t="str">
        <f t="shared" si="18"/>
        <v xml:space="preserve"> </v>
      </c>
      <c r="V60" s="424" t="str">
        <f t="shared" si="18"/>
        <v xml:space="preserve"> </v>
      </c>
      <c r="W60" s="424" t="str">
        <f t="shared" si="18"/>
        <v xml:space="preserve"> </v>
      </c>
      <c r="Y60" t="str">
        <f t="shared" si="0"/>
        <v/>
      </c>
    </row>
    <row r="61" spans="1:25" s="305" customFormat="1" x14ac:dyDescent="0.2">
      <c r="A61" s="301"/>
      <c r="B61" s="302"/>
      <c r="C61" s="303"/>
      <c r="D61" s="304" t="str">
        <f>IF(COUNTIF(D47:D60,"C")=3,"B",IF(COUNTIF(D47:D60,"C")&gt;0,"D"," "))</f>
        <v xml:space="preserve"> </v>
      </c>
      <c r="E61" s="304" t="str">
        <f t="shared" ref="E61:W61" si="19">IF(COUNTIF(E47:E60,"C")=3,"B",IF(COUNTIF(E47:E60,"C")&gt;0,"D"," "))</f>
        <v xml:space="preserve"> </v>
      </c>
      <c r="F61" s="304" t="str">
        <f t="shared" si="19"/>
        <v xml:space="preserve"> </v>
      </c>
      <c r="G61" s="304" t="str">
        <f t="shared" si="19"/>
        <v xml:space="preserve"> </v>
      </c>
      <c r="H61" s="304" t="str">
        <f t="shared" si="19"/>
        <v xml:space="preserve"> </v>
      </c>
      <c r="I61" s="304" t="str">
        <f t="shared" si="19"/>
        <v xml:space="preserve"> </v>
      </c>
      <c r="J61" s="304" t="str">
        <f t="shared" si="19"/>
        <v xml:space="preserve"> </v>
      </c>
      <c r="K61" s="304" t="str">
        <f t="shared" si="19"/>
        <v xml:space="preserve"> </v>
      </c>
      <c r="L61" s="304" t="str">
        <f t="shared" si="19"/>
        <v xml:space="preserve"> </v>
      </c>
      <c r="M61" s="304" t="str">
        <f t="shared" si="19"/>
        <v xml:space="preserve"> </v>
      </c>
      <c r="N61" s="304" t="str">
        <f t="shared" si="19"/>
        <v xml:space="preserve"> </v>
      </c>
      <c r="O61" s="304" t="str">
        <f t="shared" si="19"/>
        <v xml:space="preserve"> </v>
      </c>
      <c r="P61" s="304" t="str">
        <f t="shared" si="19"/>
        <v xml:space="preserve"> </v>
      </c>
      <c r="Q61" s="304" t="str">
        <f t="shared" si="19"/>
        <v xml:space="preserve"> </v>
      </c>
      <c r="R61" s="304" t="str">
        <f t="shared" si="19"/>
        <v xml:space="preserve"> </v>
      </c>
      <c r="S61" s="304" t="str">
        <f t="shared" si="19"/>
        <v xml:space="preserve"> </v>
      </c>
      <c r="T61" s="304" t="str">
        <f t="shared" si="19"/>
        <v xml:space="preserve"> </v>
      </c>
      <c r="U61" s="304" t="str">
        <f t="shared" si="19"/>
        <v xml:space="preserve"> </v>
      </c>
      <c r="V61" s="304" t="str">
        <f t="shared" si="19"/>
        <v xml:space="preserve"> </v>
      </c>
      <c r="W61" s="304" t="str">
        <f t="shared" si="19"/>
        <v xml:space="preserve"> </v>
      </c>
      <c r="Y61" t="str">
        <f t="shared" si="0"/>
        <v/>
      </c>
    </row>
    <row r="62" spans="1:25" ht="12.75" customHeight="1" x14ac:dyDescent="0.2">
      <c r="A62" s="34"/>
      <c r="B62" s="566" t="s">
        <v>184</v>
      </c>
      <c r="C62" s="566"/>
      <c r="D62" s="566"/>
      <c r="E62" s="566"/>
      <c r="F62" s="566"/>
      <c r="G62" s="566"/>
      <c r="H62" s="566"/>
      <c r="I62" s="566"/>
      <c r="J62" s="566"/>
      <c r="K62" s="566"/>
      <c r="L62" s="566"/>
      <c r="M62" s="566"/>
      <c r="N62" s="566"/>
      <c r="O62" s="566"/>
      <c r="P62" s="566"/>
      <c r="Q62" s="566"/>
      <c r="R62" s="566"/>
      <c r="S62" s="566"/>
      <c r="T62" s="566"/>
      <c r="U62" s="566"/>
      <c r="V62" s="566"/>
      <c r="W62" s="566"/>
      <c r="Y62" t="str">
        <f t="shared" si="0"/>
        <v/>
      </c>
    </row>
    <row r="63" spans="1:25" s="298" customFormat="1" ht="12.75" customHeight="1" x14ac:dyDescent="0.2">
      <c r="A63" s="232"/>
      <c r="B63" s="300">
        <v>1</v>
      </c>
      <c r="C63" s="308" t="s">
        <v>209</v>
      </c>
      <c r="D63" s="422"/>
      <c r="E63" s="422"/>
      <c r="F63" s="422"/>
      <c r="G63" s="422"/>
      <c r="H63" s="422"/>
      <c r="I63" s="422"/>
      <c r="J63" s="422"/>
      <c r="K63" s="422"/>
      <c r="L63" s="422"/>
      <c r="M63" s="422"/>
      <c r="N63" s="422"/>
      <c r="O63" s="422"/>
      <c r="P63" s="422"/>
      <c r="Q63" s="422"/>
      <c r="R63" s="422"/>
      <c r="S63" s="422"/>
      <c r="T63" s="422"/>
      <c r="U63" s="422"/>
      <c r="V63" s="422"/>
      <c r="W63" s="422"/>
      <c r="Y63" t="str">
        <f t="shared" si="0"/>
        <v>on (or about to be on) their WOW! Wonders of Water journey. Or find a team that recently completed WOW!</v>
      </c>
    </row>
    <row r="64" spans="1:25" s="298" customFormat="1" ht="12.75" customHeight="1" x14ac:dyDescent="0.2">
      <c r="A64" s="232"/>
      <c r="B64" s="300">
        <v>2</v>
      </c>
      <c r="C64" s="308" t="s">
        <v>210</v>
      </c>
      <c r="D64" s="422"/>
      <c r="E64" s="422"/>
      <c r="F64" s="422"/>
      <c r="G64" s="422"/>
      <c r="H64" s="422"/>
      <c r="I64" s="422"/>
      <c r="J64" s="422"/>
      <c r="K64" s="422"/>
      <c r="L64" s="422"/>
      <c r="M64" s="422"/>
      <c r="N64" s="422"/>
      <c r="O64" s="422"/>
      <c r="P64" s="422"/>
      <c r="Q64" s="422"/>
      <c r="R64" s="422"/>
      <c r="S64" s="422"/>
      <c r="T64" s="422"/>
      <c r="U64" s="422"/>
      <c r="V64" s="422"/>
      <c r="W64" s="422"/>
      <c r="Y64" t="str">
        <f t="shared" si="0"/>
        <v>guiding the Brownies and find out what the team is doing, what the Brownies enjoy, and what the volunteer finds challenging. Take a look at the Brownie WOW! Book and flip through the adult book, too!
Now the fun begins!</v>
      </c>
    </row>
    <row r="65" spans="1:25" s="298" customFormat="1" ht="12.75" customHeight="1" x14ac:dyDescent="0.2">
      <c r="A65" s="232"/>
      <c r="B65" s="300">
        <v>3</v>
      </c>
      <c r="C65" s="308" t="s">
        <v>211</v>
      </c>
      <c r="D65" s="422"/>
      <c r="E65" s="422"/>
      <c r="F65" s="422"/>
      <c r="G65" s="422"/>
      <c r="H65" s="422"/>
      <c r="I65" s="422"/>
      <c r="J65" s="422"/>
      <c r="K65" s="422"/>
      <c r="L65" s="422"/>
      <c r="M65" s="422"/>
      <c r="N65" s="422"/>
      <c r="O65" s="422"/>
      <c r="P65" s="422"/>
      <c r="Q65" s="422"/>
      <c r="R65" s="422"/>
      <c r="S65" s="422"/>
      <c r="T65" s="422"/>
      <c r="U65" s="422"/>
      <c r="V65" s="422"/>
      <c r="W65" s="422"/>
      <c r="Y65" t="str">
        <f t="shared" si="0"/>
        <v>Brownie Team's gatherings, coordinating the schedule with the volunteers so you'll have time to do each of these:</v>
      </c>
    </row>
    <row r="66" spans="1:25" s="298" customFormat="1" ht="12.75" customHeight="1" x14ac:dyDescent="0.2">
      <c r="A66" s="232"/>
      <c r="B66" s="300"/>
      <c r="C66" s="309" t="s">
        <v>212</v>
      </c>
      <c r="D66" s="422"/>
      <c r="E66" s="422"/>
      <c r="F66" s="422"/>
      <c r="G66" s="422"/>
      <c r="H66" s="422"/>
      <c r="I66" s="422"/>
      <c r="J66" s="422"/>
      <c r="K66" s="422"/>
      <c r="L66" s="422"/>
      <c r="M66" s="422"/>
      <c r="N66" s="422"/>
      <c r="O66" s="422"/>
      <c r="P66" s="422"/>
      <c r="Q66" s="422"/>
      <c r="R66" s="422"/>
      <c r="S66" s="422"/>
      <c r="T66" s="422"/>
      <c r="U66" s="422"/>
      <c r="V66" s="422"/>
      <c r="W66" s="422"/>
      <c r="Y66" t="str">
        <f t="shared" si="0"/>
        <v>through a fun activity that teaches them something about Earth's air or water or both! You can adapt an activity from your journey for younger girls, check out some of the options in the WOW! Girls' book and volunteer books, or create an activity of your own. A magical science experiment? Making rainbows? Making and flying a kite? Enjoy the sounds of nature? Scanty stuff? A game you invent about animals that inhabit water and sky? Or perhaps you and some friends can act out a scene from "A Very Wet ELF Adventure" or even make a short puppet show based on the story. Better yet, guide the Brownies to do their own!</v>
      </c>
    </row>
    <row r="67" spans="1:25" s="298" customFormat="1" ht="12.75" customHeight="1" x14ac:dyDescent="0.2">
      <c r="A67" s="232"/>
      <c r="B67" s="300"/>
      <c r="C67" s="309" t="s">
        <v>213</v>
      </c>
      <c r="D67" s="422"/>
      <c r="E67" s="422"/>
      <c r="F67" s="422"/>
      <c r="G67" s="422"/>
      <c r="H67" s="422"/>
      <c r="I67" s="422"/>
      <c r="J67" s="422"/>
      <c r="K67" s="422"/>
      <c r="L67" s="422"/>
      <c r="M67" s="422"/>
      <c r="N67" s="422"/>
      <c r="O67" s="422"/>
      <c r="P67" s="422"/>
      <c r="Q67" s="422"/>
      <c r="R67" s="422"/>
      <c r="S67" s="422"/>
      <c r="T67" s="422"/>
      <c r="U67" s="422"/>
      <c r="V67" s="422"/>
      <c r="W67" s="422"/>
      <c r="Y67" t="str">
        <f t="shared" si="0"/>
        <v>to try a new healthy habit--a watery treat (check out the ideas in the WOW! book), some fun cardio or yoga exercises, or a fruit or veggie grown with local water (and air!). Check with the Brownie's volunteer about food allergies before you plan any snacks. Your goal is to get the Brownies thinking about how what is good for us is often good for Earth, too!</v>
      </c>
    </row>
    <row r="68" spans="1:25" s="298" customFormat="1" ht="12.75" customHeight="1" x14ac:dyDescent="0.2">
      <c r="A68" s="232"/>
      <c r="B68" s="300"/>
      <c r="C68" s="309" t="s">
        <v>214</v>
      </c>
      <c r="D68" s="422"/>
      <c r="E68" s="422"/>
      <c r="F68" s="422"/>
      <c r="G68" s="422"/>
      <c r="H68" s="422"/>
      <c r="I68" s="422"/>
      <c r="J68" s="422"/>
      <c r="K68" s="422"/>
      <c r="L68" s="422"/>
      <c r="M68" s="422"/>
      <c r="N68" s="422"/>
      <c r="O68" s="422"/>
      <c r="P68" s="422"/>
      <c r="Q68" s="422"/>
      <c r="R68" s="422"/>
      <c r="S68" s="422"/>
      <c r="T68" s="422"/>
      <c r="U68" s="422"/>
      <c r="V68" s="422"/>
      <c r="W68" s="422"/>
      <c r="Y68" t="str">
        <f t="shared" si="0"/>
        <v>in a short activity that gets them thinking about what great teamwork looks like. Maybe you know a game or maybe you can invent one that gets the Brownies cooperating. If not, get some ideas from other Girl Scouts in your area. Teac the game as an opening or closing or an energizing break. While the Brownies are exploring the Wonders of Water, they are also practicing another WOW--Ways of Working. Your goal is to get the Brownies practicing some really great WOWs!</v>
      </c>
    </row>
    <row r="69" spans="1:25" s="298" customFormat="1" ht="12.75" customHeight="1" x14ac:dyDescent="0.2">
      <c r="A69" s="232"/>
      <c r="B69" s="300"/>
      <c r="C69" s="309" t="s">
        <v>215</v>
      </c>
      <c r="D69" s="422"/>
      <c r="E69" s="422"/>
      <c r="F69" s="422"/>
      <c r="G69" s="422"/>
      <c r="H69" s="422"/>
      <c r="I69" s="422"/>
      <c r="J69" s="422"/>
      <c r="K69" s="422"/>
      <c r="L69" s="422"/>
      <c r="M69" s="422"/>
      <c r="N69" s="422"/>
      <c r="O69" s="422"/>
      <c r="P69" s="422"/>
      <c r="Q69" s="422"/>
      <c r="R69" s="422"/>
      <c r="S69" s="422"/>
      <c r="T69" s="422"/>
      <c r="U69" s="422"/>
      <c r="V69" s="422"/>
      <c r="W69" s="422"/>
      <c r="Y69" t="str">
        <f t="shared" si="0"/>
        <v>a line from the Girl Scout Law that you are trying to live out in your life right now. Tell them what you are doing to bring that line to life. Then, ask them to tell you about a line they are living out!</v>
      </c>
    </row>
    <row r="70" spans="1:25" ht="12.75" customHeight="1" x14ac:dyDescent="0.2">
      <c r="A70" s="232"/>
      <c r="B70" s="300">
        <v>4</v>
      </c>
      <c r="C70" s="308" t="s">
        <v>216</v>
      </c>
      <c r="D70" s="422"/>
      <c r="E70" s="422"/>
      <c r="F70" s="422"/>
      <c r="G70" s="422"/>
      <c r="H70" s="422"/>
      <c r="I70" s="422"/>
      <c r="J70" s="422"/>
      <c r="K70" s="422"/>
      <c r="L70" s="422"/>
      <c r="M70" s="422"/>
      <c r="N70" s="422"/>
      <c r="O70" s="422"/>
      <c r="P70" s="422"/>
      <c r="Q70" s="422"/>
      <c r="R70" s="422"/>
      <c r="S70" s="422"/>
      <c r="T70" s="422"/>
      <c r="U70" s="422"/>
      <c r="V70" s="422"/>
      <c r="W70" s="422"/>
      <c r="Y70" t="str">
        <f t="shared" si="0"/>
        <v>your mission with the Brownies, ask the volunteer for input on what you did. What was great? What might you want to do a little differently in the future?</v>
      </c>
    </row>
    <row r="71" spans="1:25" ht="12.75" customHeight="1" thickBot="1" x14ac:dyDescent="0.25">
      <c r="A71" s="33"/>
      <c r="B71" s="241">
        <v>5</v>
      </c>
      <c r="C71" s="236" t="s">
        <v>217</v>
      </c>
      <c r="D71" s="35"/>
      <c r="E71" s="35"/>
      <c r="F71" s="35"/>
      <c r="G71" s="35"/>
      <c r="H71" s="35"/>
      <c r="I71" s="35"/>
      <c r="J71" s="35"/>
      <c r="K71" s="35"/>
      <c r="L71" s="35"/>
      <c r="M71" s="35"/>
      <c r="N71" s="35"/>
      <c r="O71" s="35"/>
      <c r="P71" s="35"/>
      <c r="Q71" s="35"/>
      <c r="R71" s="425"/>
      <c r="S71" s="425"/>
      <c r="T71" s="425"/>
      <c r="U71" s="425"/>
      <c r="V71" s="425"/>
      <c r="W71" s="425"/>
      <c r="Y71" t="str">
        <f t="shared" si="0"/>
        <v>inspiring Brownies, think about and answer these question:
·What did you Discover within yourself as you guided Brownies?
·Why is it important to Connect with younger girls?
·What did you accomplish on behalf of the Earth by Taking Action to educate and inspire Brownies?</v>
      </c>
    </row>
    <row r="72" spans="1:25" ht="13.5" thickBot="1" x14ac:dyDescent="0.25">
      <c r="A72" s="33"/>
      <c r="B72" s="3"/>
      <c r="C72" s="234" t="s">
        <v>30</v>
      </c>
      <c r="D72" s="424" t="str">
        <f>IF(COUNTIF(D63:D71,"A")=9,"C",IF(COUNTIF(D63:D71,"A")&gt;0,"P"," "))</f>
        <v xml:space="preserve"> </v>
      </c>
      <c r="E72" s="424" t="str">
        <f t="shared" ref="E72:R72" si="20">IF(COUNTIF(E63:E71,"A")=9,"C",IF(COUNTIF(E63:E71,"A")&gt;0,"P"," "))</f>
        <v xml:space="preserve"> </v>
      </c>
      <c r="F72" s="424" t="str">
        <f t="shared" si="20"/>
        <v xml:space="preserve"> </v>
      </c>
      <c r="G72" s="424" t="str">
        <f t="shared" si="20"/>
        <v xml:space="preserve"> </v>
      </c>
      <c r="H72" s="424" t="str">
        <f t="shared" si="20"/>
        <v xml:space="preserve"> </v>
      </c>
      <c r="I72" s="424" t="str">
        <f t="shared" si="20"/>
        <v xml:space="preserve"> </v>
      </c>
      <c r="J72" s="424" t="str">
        <f t="shared" si="20"/>
        <v xml:space="preserve"> </v>
      </c>
      <c r="K72" s="424" t="str">
        <f t="shared" si="20"/>
        <v xml:space="preserve"> </v>
      </c>
      <c r="L72" s="424" t="str">
        <f t="shared" si="20"/>
        <v xml:space="preserve"> </v>
      </c>
      <c r="M72" s="424" t="str">
        <f t="shared" si="20"/>
        <v xml:space="preserve"> </v>
      </c>
      <c r="N72" s="424" t="str">
        <f t="shared" si="20"/>
        <v xml:space="preserve"> </v>
      </c>
      <c r="O72" s="424" t="str">
        <f t="shared" si="20"/>
        <v xml:space="preserve"> </v>
      </c>
      <c r="P72" s="424" t="str">
        <f t="shared" si="20"/>
        <v xml:space="preserve"> </v>
      </c>
      <c r="Q72" s="424" t="str">
        <f t="shared" si="20"/>
        <v xml:space="preserve"> </v>
      </c>
      <c r="R72" s="424" t="str">
        <f t="shared" si="20"/>
        <v xml:space="preserve"> </v>
      </c>
      <c r="S72" s="424" t="str">
        <f t="shared" ref="S72:W72" si="21">IF(COUNTIF(S63:S71,"A")=9,"C",IF(COUNTIF(S63:S71,"A")&gt;0,"P"," "))</f>
        <v xml:space="preserve"> </v>
      </c>
      <c r="T72" s="424" t="str">
        <f t="shared" si="21"/>
        <v xml:space="preserve"> </v>
      </c>
      <c r="U72" s="424" t="str">
        <f t="shared" si="21"/>
        <v xml:space="preserve"> </v>
      </c>
      <c r="V72" s="424" t="str">
        <f t="shared" si="21"/>
        <v xml:space="preserve"> </v>
      </c>
      <c r="W72" s="424" t="str">
        <f t="shared" si="21"/>
        <v xml:space="preserve"> </v>
      </c>
      <c r="Y72" t="str">
        <f t="shared" si="0"/>
        <v/>
      </c>
    </row>
    <row r="73" spans="1:25" x14ac:dyDescent="0.2">
      <c r="A73" s="33"/>
      <c r="B73" s="3"/>
      <c r="C73" s="234"/>
      <c r="D73" s="310" t="str">
        <f>IF(COUNTIF(D47:D60,"A")=3,"C",IF(COUNTIF(D47:D70,"A")&gt;0,"P"," "))</f>
        <v xml:space="preserve"> </v>
      </c>
      <c r="E73" s="310" t="str">
        <f t="shared" ref="E73:R73" si="22">IF(COUNTIF(E47:E60,"A")=3,"C",IF(COUNTIF(E47:E70,"A")&gt;0,"P"," "))</f>
        <v xml:space="preserve"> </v>
      </c>
      <c r="F73" s="310" t="str">
        <f t="shared" si="22"/>
        <v xml:space="preserve"> </v>
      </c>
      <c r="G73" s="310" t="str">
        <f t="shared" si="22"/>
        <v xml:space="preserve"> </v>
      </c>
      <c r="H73" s="310" t="str">
        <f t="shared" si="22"/>
        <v xml:space="preserve"> </v>
      </c>
      <c r="I73" s="310" t="str">
        <f t="shared" si="22"/>
        <v xml:space="preserve"> </v>
      </c>
      <c r="J73" s="310" t="str">
        <f t="shared" si="22"/>
        <v xml:space="preserve"> </v>
      </c>
      <c r="K73" s="310" t="str">
        <f t="shared" si="22"/>
        <v xml:space="preserve"> </v>
      </c>
      <c r="L73" s="310" t="str">
        <f t="shared" si="22"/>
        <v xml:space="preserve"> </v>
      </c>
      <c r="M73" s="310" t="str">
        <f t="shared" si="22"/>
        <v xml:space="preserve"> </v>
      </c>
      <c r="N73" s="310" t="str">
        <f t="shared" si="22"/>
        <v xml:space="preserve"> </v>
      </c>
      <c r="O73" s="310" t="str">
        <f t="shared" si="22"/>
        <v xml:space="preserve"> </v>
      </c>
      <c r="P73" s="310" t="str">
        <f t="shared" si="22"/>
        <v xml:space="preserve"> </v>
      </c>
      <c r="Q73" s="310" t="str">
        <f t="shared" si="22"/>
        <v xml:space="preserve"> </v>
      </c>
      <c r="R73" s="310" t="str">
        <f t="shared" si="22"/>
        <v xml:space="preserve"> </v>
      </c>
      <c r="S73" s="310" t="str">
        <f t="shared" ref="S73:W73" si="23">IF(COUNTIF(S47:S60,"A")=3,"C",IF(COUNTIF(S47:S70,"A")&gt;0,"P"," "))</f>
        <v xml:space="preserve"> </v>
      </c>
      <c r="T73" s="310" t="str">
        <f t="shared" si="23"/>
        <v xml:space="preserve"> </v>
      </c>
      <c r="U73" s="310" t="str">
        <f t="shared" si="23"/>
        <v xml:space="preserve"> </v>
      </c>
      <c r="V73" s="310" t="str">
        <f t="shared" si="23"/>
        <v xml:space="preserve"> </v>
      </c>
      <c r="W73" s="310" t="str">
        <f t="shared" si="23"/>
        <v xml:space="preserve"> </v>
      </c>
      <c r="Y73" t="str">
        <f t="shared" ref="Y73:Y96" si="24">GetComments(C73)</f>
        <v/>
      </c>
    </row>
    <row r="74" spans="1:25" s="298" customFormat="1" ht="20.25" customHeight="1" x14ac:dyDescent="0.2">
      <c r="A74" s="559" t="s">
        <v>2</v>
      </c>
      <c r="B74" s="559"/>
      <c r="C74" s="559"/>
      <c r="D74" s="559"/>
      <c r="E74" s="559"/>
      <c r="F74" s="559"/>
      <c r="G74" s="559"/>
      <c r="H74" s="559"/>
      <c r="I74" s="559"/>
      <c r="J74" s="559"/>
      <c r="K74" s="559"/>
      <c r="L74" s="559"/>
      <c r="M74" s="559"/>
      <c r="N74" s="559"/>
      <c r="O74" s="559"/>
      <c r="P74" s="559"/>
      <c r="Q74" s="559"/>
      <c r="R74" s="559"/>
      <c r="S74" s="559"/>
      <c r="T74" s="559"/>
      <c r="U74" s="559"/>
      <c r="V74" s="559"/>
      <c r="W74" s="559"/>
      <c r="Y74" t="str">
        <f t="shared" si="24"/>
        <v/>
      </c>
    </row>
    <row r="75" spans="1:25" ht="20.25" customHeight="1" x14ac:dyDescent="0.2">
      <c r="A75" s="557" t="s">
        <v>218</v>
      </c>
      <c r="B75" s="558"/>
      <c r="C75" s="558"/>
      <c r="D75" s="558"/>
      <c r="E75" s="558"/>
      <c r="F75" s="558"/>
      <c r="G75" s="558"/>
      <c r="H75" s="558"/>
      <c r="I75" s="558"/>
      <c r="J75" s="558"/>
      <c r="K75" s="558"/>
      <c r="L75" s="558"/>
      <c r="M75" s="558"/>
      <c r="N75" s="558"/>
      <c r="O75" s="558"/>
      <c r="P75" s="558"/>
      <c r="Q75" s="558"/>
      <c r="R75" s="558"/>
      <c r="S75" s="558"/>
      <c r="T75" s="558"/>
      <c r="U75" s="558"/>
      <c r="V75" s="558"/>
      <c r="W75" s="558"/>
      <c r="Y75" t="str">
        <f t="shared" si="24"/>
        <v/>
      </c>
    </row>
    <row r="76" spans="1:25" ht="9" customHeight="1" x14ac:dyDescent="0.2">
      <c r="A76" s="34"/>
      <c r="B76" s="565"/>
      <c r="C76" s="565"/>
      <c r="D76" s="565"/>
      <c r="E76" s="565"/>
      <c r="F76" s="565"/>
      <c r="G76" s="565"/>
      <c r="H76" s="565"/>
      <c r="I76" s="565"/>
      <c r="J76" s="565"/>
      <c r="K76" s="565"/>
      <c r="L76" s="565"/>
      <c r="M76" s="565"/>
      <c r="N76" s="565"/>
      <c r="O76" s="565"/>
      <c r="P76" s="565"/>
      <c r="Q76" s="565"/>
      <c r="R76" s="565"/>
      <c r="S76" s="565"/>
      <c r="T76" s="565"/>
      <c r="U76" s="565"/>
      <c r="V76" s="565"/>
      <c r="W76" s="565"/>
      <c r="Y76" t="str">
        <f t="shared" si="24"/>
        <v/>
      </c>
    </row>
    <row r="77" spans="1:25" ht="13.5" thickBot="1" x14ac:dyDescent="0.25">
      <c r="A77"/>
      <c r="B77" s="241"/>
      <c r="C77" s="312" t="s">
        <v>219</v>
      </c>
      <c r="D77" s="48"/>
      <c r="E77" s="35"/>
      <c r="F77" s="35"/>
      <c r="G77" s="35"/>
      <c r="H77" s="35"/>
      <c r="I77" s="35"/>
      <c r="J77" s="35"/>
      <c r="K77" s="35"/>
      <c r="L77" s="35"/>
      <c r="M77" s="35"/>
      <c r="N77" s="35"/>
      <c r="O77" s="35"/>
      <c r="P77" s="35"/>
      <c r="Q77" s="35"/>
      <c r="R77" s="425"/>
      <c r="S77" s="425"/>
      <c r="T77" s="425"/>
      <c r="U77" s="425"/>
      <c r="V77" s="425"/>
      <c r="W77" s="425"/>
      <c r="Y77" t="str">
        <f t="shared" si="24"/>
        <v>What it means for Cadettes: They have taken stock of media in their world and the influence it has.
How Cadettes earn it: They complete three activities that get them to hone in on the role media plays in their lives and the lives of those around them, plus one that considers media in their community</v>
      </c>
    </row>
    <row r="78" spans="1:25" ht="13.5" thickBot="1" x14ac:dyDescent="0.25">
      <c r="A78" s="33"/>
      <c r="C78" s="234" t="s">
        <v>30</v>
      </c>
      <c r="D78" s="424" t="str">
        <f>IF(COUNTIF(D77:D77,"A")=1,"C",IF(COUNTIF(D77:D77,"A")&gt;0,"P"," "))</f>
        <v xml:space="preserve"> </v>
      </c>
      <c r="E78" s="424" t="str">
        <f t="shared" ref="E78:R78" si="25">IF(COUNTIF(E77:E77,"A")=1,"C",IF(COUNTIF(E77:E77,"A")&gt;0,"P"," "))</f>
        <v xml:space="preserve"> </v>
      </c>
      <c r="F78" s="424" t="str">
        <f t="shared" si="25"/>
        <v xml:space="preserve"> </v>
      </c>
      <c r="G78" s="424" t="str">
        <f t="shared" si="25"/>
        <v xml:space="preserve"> </v>
      </c>
      <c r="H78" s="424" t="str">
        <f t="shared" si="25"/>
        <v xml:space="preserve"> </v>
      </c>
      <c r="I78" s="424" t="str">
        <f t="shared" si="25"/>
        <v xml:space="preserve"> </v>
      </c>
      <c r="J78" s="424" t="str">
        <f t="shared" si="25"/>
        <v xml:space="preserve"> </v>
      </c>
      <c r="K78" s="424" t="str">
        <f t="shared" si="25"/>
        <v xml:space="preserve"> </v>
      </c>
      <c r="L78" s="424" t="str">
        <f t="shared" si="25"/>
        <v xml:space="preserve"> </v>
      </c>
      <c r="M78" s="424" t="str">
        <f t="shared" si="25"/>
        <v xml:space="preserve"> </v>
      </c>
      <c r="N78" s="424" t="str">
        <f t="shared" si="25"/>
        <v xml:space="preserve"> </v>
      </c>
      <c r="O78" s="424" t="str">
        <f t="shared" si="25"/>
        <v xml:space="preserve"> </v>
      </c>
      <c r="P78" s="424" t="str">
        <f t="shared" si="25"/>
        <v xml:space="preserve"> </v>
      </c>
      <c r="Q78" s="424" t="str">
        <f t="shared" si="25"/>
        <v xml:space="preserve"> </v>
      </c>
      <c r="R78" s="424" t="str">
        <f t="shared" si="25"/>
        <v xml:space="preserve"> </v>
      </c>
      <c r="S78" s="424" t="str">
        <f t="shared" ref="S78:W78" si="26">IF(COUNTIF(S77:S77,"A")=1,"C",IF(COUNTIF(S77:S77,"A")&gt;0,"P"," "))</f>
        <v xml:space="preserve"> </v>
      </c>
      <c r="T78" s="424" t="str">
        <f t="shared" si="26"/>
        <v xml:space="preserve"> </v>
      </c>
      <c r="U78" s="424" t="str">
        <f t="shared" si="26"/>
        <v xml:space="preserve"> </v>
      </c>
      <c r="V78" s="424" t="str">
        <f t="shared" si="26"/>
        <v xml:space="preserve"> </v>
      </c>
      <c r="W78" s="424" t="str">
        <f t="shared" si="26"/>
        <v xml:space="preserve"> </v>
      </c>
      <c r="Y78" t="str">
        <f t="shared" si="24"/>
        <v/>
      </c>
    </row>
    <row r="79" spans="1:25" ht="9" customHeight="1" x14ac:dyDescent="0.2">
      <c r="A79" s="34"/>
      <c r="B79" s="526"/>
      <c r="C79" s="526"/>
      <c r="D79" s="526"/>
      <c r="E79" s="526"/>
      <c r="F79" s="526"/>
      <c r="G79" s="526"/>
      <c r="H79" s="526"/>
      <c r="I79" s="526"/>
      <c r="J79" s="526"/>
      <c r="K79" s="526"/>
      <c r="L79" s="526"/>
      <c r="M79" s="526"/>
      <c r="N79" s="526"/>
      <c r="O79" s="526"/>
      <c r="P79" s="526"/>
      <c r="Q79" s="526"/>
      <c r="R79" s="526"/>
      <c r="S79" s="526"/>
      <c r="T79" s="526"/>
      <c r="U79" s="526"/>
      <c r="V79" s="526"/>
      <c r="W79" s="526"/>
      <c r="Y79" t="str">
        <f t="shared" si="24"/>
        <v/>
      </c>
    </row>
    <row r="80" spans="1:25" ht="13.5" thickBot="1" x14ac:dyDescent="0.25">
      <c r="A80"/>
      <c r="B80" s="241"/>
      <c r="C80" s="313" t="s">
        <v>220</v>
      </c>
      <c r="D80" s="35"/>
      <c r="E80" s="35"/>
      <c r="F80" s="35"/>
      <c r="G80" s="35"/>
      <c r="H80" s="35"/>
      <c r="I80" s="35"/>
      <c r="J80" s="35"/>
      <c r="K80" s="35"/>
      <c r="L80" s="35"/>
      <c r="M80" s="35"/>
      <c r="N80" s="35"/>
      <c r="O80" s="35"/>
      <c r="P80" s="35"/>
      <c r="Q80" s="35"/>
      <c r="R80" s="425"/>
      <c r="S80" s="425"/>
      <c r="T80" s="425"/>
      <c r="U80" s="425"/>
      <c r="V80" s="425"/>
      <c r="W80" s="425"/>
      <c r="Y80" t="str">
        <f t="shared" si="24"/>
        <v>What it means for Cadettes: They understand the importance of having media reflect the realities of their world.
How Cadettes earn it: They team up on a MEdia Remake Project to make media that better represents their reality.</v>
      </c>
    </row>
    <row r="81" spans="1:25" ht="13.5" thickBot="1" x14ac:dyDescent="0.25">
      <c r="A81" s="33"/>
      <c r="B81" s="3"/>
      <c r="C81" s="234" t="s">
        <v>30</v>
      </c>
      <c r="D81" s="424" t="str">
        <f>IF(COUNTIF(D80:D80,"A")=1,"C",IF(COUNTIF(D80:D80,"A")&gt;0,"P"," "))</f>
        <v xml:space="preserve"> </v>
      </c>
      <c r="E81" s="424" t="str">
        <f t="shared" ref="E81:R81" si="27">IF(COUNTIF(E80:E80,"A")=1,"C",IF(COUNTIF(E80:E80,"A")&gt;0,"P"," "))</f>
        <v xml:space="preserve"> </v>
      </c>
      <c r="F81" s="424" t="str">
        <f t="shared" si="27"/>
        <v xml:space="preserve"> </v>
      </c>
      <c r="G81" s="424" t="str">
        <f t="shared" si="27"/>
        <v xml:space="preserve"> </v>
      </c>
      <c r="H81" s="424" t="str">
        <f t="shared" si="27"/>
        <v xml:space="preserve"> </v>
      </c>
      <c r="I81" s="424" t="str">
        <f t="shared" si="27"/>
        <v xml:space="preserve"> </v>
      </c>
      <c r="J81" s="424" t="str">
        <f t="shared" si="27"/>
        <v xml:space="preserve"> </v>
      </c>
      <c r="K81" s="424" t="str">
        <f t="shared" si="27"/>
        <v xml:space="preserve"> </v>
      </c>
      <c r="L81" s="424" t="str">
        <f t="shared" si="27"/>
        <v xml:space="preserve"> </v>
      </c>
      <c r="M81" s="424" t="str">
        <f t="shared" si="27"/>
        <v xml:space="preserve"> </v>
      </c>
      <c r="N81" s="424" t="str">
        <f t="shared" si="27"/>
        <v xml:space="preserve"> </v>
      </c>
      <c r="O81" s="424" t="str">
        <f t="shared" si="27"/>
        <v xml:space="preserve"> </v>
      </c>
      <c r="P81" s="424" t="str">
        <f t="shared" si="27"/>
        <v xml:space="preserve"> </v>
      </c>
      <c r="Q81" s="424" t="str">
        <f t="shared" si="27"/>
        <v xml:space="preserve"> </v>
      </c>
      <c r="R81" s="424" t="str">
        <f t="shared" si="27"/>
        <v xml:space="preserve"> </v>
      </c>
      <c r="S81" s="424" t="str">
        <f t="shared" ref="S81:W81" si="28">IF(COUNTIF(S80:S80,"A")=1,"C",IF(COUNTIF(S80:S80,"A")&gt;0,"P"," "))</f>
        <v xml:space="preserve"> </v>
      </c>
      <c r="T81" s="424" t="str">
        <f t="shared" si="28"/>
        <v xml:space="preserve"> </v>
      </c>
      <c r="U81" s="424" t="str">
        <f t="shared" si="28"/>
        <v xml:space="preserve"> </v>
      </c>
      <c r="V81" s="424" t="str">
        <f t="shared" si="28"/>
        <v xml:space="preserve"> </v>
      </c>
      <c r="W81" s="424" t="str">
        <f t="shared" si="28"/>
        <v xml:space="preserve"> </v>
      </c>
      <c r="Y81" t="str">
        <f t="shared" si="24"/>
        <v/>
      </c>
    </row>
    <row r="82" spans="1:25" ht="8.25" customHeight="1" x14ac:dyDescent="0.2">
      <c r="A82" s="34"/>
      <c r="B82" s="526"/>
      <c r="C82" s="526"/>
      <c r="D82" s="526"/>
      <c r="E82" s="526"/>
      <c r="F82" s="526"/>
      <c r="G82" s="526"/>
      <c r="H82" s="526"/>
      <c r="I82" s="526"/>
      <c r="J82" s="526"/>
      <c r="K82" s="526"/>
      <c r="L82" s="526"/>
      <c r="M82" s="526"/>
      <c r="N82" s="526"/>
      <c r="O82" s="526"/>
      <c r="P82" s="526"/>
      <c r="Q82" s="526"/>
      <c r="R82" s="526"/>
      <c r="S82" s="526"/>
      <c r="T82" s="526"/>
      <c r="U82" s="526"/>
      <c r="V82" s="526"/>
      <c r="W82" s="526"/>
      <c r="Y82" t="str">
        <f t="shared" si="24"/>
        <v/>
      </c>
    </row>
    <row r="83" spans="1:25" ht="13.5" thickBot="1" x14ac:dyDescent="0.25">
      <c r="A83"/>
      <c r="B83" s="241"/>
      <c r="C83" s="314" t="s">
        <v>221</v>
      </c>
      <c r="D83" s="35"/>
      <c r="E83" s="35"/>
      <c r="F83" s="35"/>
      <c r="G83" s="35"/>
      <c r="H83" s="35"/>
      <c r="I83" s="35"/>
      <c r="J83" s="35"/>
      <c r="K83" s="35"/>
      <c r="L83" s="35"/>
      <c r="M83" s="35"/>
      <c r="N83" s="35"/>
      <c r="O83" s="35"/>
      <c r="P83" s="35"/>
      <c r="Q83" s="35"/>
      <c r="R83" s="425"/>
      <c r="S83" s="425"/>
      <c r="T83" s="425"/>
      <c r="U83" s="425"/>
      <c r="V83" s="425"/>
      <c r="W83" s="425"/>
      <c r="Y83" t="str">
        <f t="shared" si="24"/>
        <v>What it means for Cadettes: They have made a personal commitment to cultivate a new perspective on media
How Cadettes earn it: They challenge themselves to make a positive change in the way they use media in their lives--a change that they Cultivate so it grows into full-fledged inspiration for others.</v>
      </c>
    </row>
    <row r="84" spans="1:25" ht="13.5" thickBot="1" x14ac:dyDescent="0.25">
      <c r="A84" s="33"/>
      <c r="B84" s="3"/>
      <c r="C84" s="234" t="s">
        <v>30</v>
      </c>
      <c r="D84" s="424" t="str">
        <f>IF(COUNTIF(D83:D83,"A")=1,"C",IF(COUNTIF(D83:D83,"A")&gt;0,"P"," "))</f>
        <v xml:space="preserve"> </v>
      </c>
      <c r="E84" s="424" t="str">
        <f t="shared" ref="E84:R84" si="29">IF(COUNTIF(E83:E83,"A")=1,"C",IF(COUNTIF(E83:E83,"A")&gt;0,"P"," "))</f>
        <v xml:space="preserve"> </v>
      </c>
      <c r="F84" s="424" t="str">
        <f t="shared" si="29"/>
        <v xml:space="preserve"> </v>
      </c>
      <c r="G84" s="424" t="str">
        <f t="shared" si="29"/>
        <v xml:space="preserve"> </v>
      </c>
      <c r="H84" s="424" t="str">
        <f t="shared" si="29"/>
        <v xml:space="preserve"> </v>
      </c>
      <c r="I84" s="424" t="str">
        <f t="shared" si="29"/>
        <v xml:space="preserve"> </v>
      </c>
      <c r="J84" s="424" t="str">
        <f t="shared" si="29"/>
        <v xml:space="preserve"> </v>
      </c>
      <c r="K84" s="424" t="str">
        <f t="shared" si="29"/>
        <v xml:space="preserve"> </v>
      </c>
      <c r="L84" s="424" t="str">
        <f t="shared" si="29"/>
        <v xml:space="preserve"> </v>
      </c>
      <c r="M84" s="424" t="str">
        <f t="shared" si="29"/>
        <v xml:space="preserve"> </v>
      </c>
      <c r="N84" s="424" t="str">
        <f t="shared" si="29"/>
        <v xml:space="preserve"> </v>
      </c>
      <c r="O84" s="424" t="str">
        <f t="shared" si="29"/>
        <v xml:space="preserve"> </v>
      </c>
      <c r="P84" s="424" t="str">
        <f t="shared" si="29"/>
        <v xml:space="preserve"> </v>
      </c>
      <c r="Q84" s="424" t="str">
        <f t="shared" si="29"/>
        <v xml:space="preserve"> </v>
      </c>
      <c r="R84" s="424" t="str">
        <f t="shared" si="29"/>
        <v xml:space="preserve"> </v>
      </c>
      <c r="S84" s="424" t="str">
        <f t="shared" ref="S84:W84" si="30">IF(COUNTIF(S83:S83,"A")=1,"C",IF(COUNTIF(S83:S83,"A")&gt;0,"P"," "))</f>
        <v xml:space="preserve"> </v>
      </c>
      <c r="T84" s="424" t="str">
        <f t="shared" si="30"/>
        <v xml:space="preserve"> </v>
      </c>
      <c r="U84" s="424" t="str">
        <f t="shared" si="30"/>
        <v xml:space="preserve"> </v>
      </c>
      <c r="V84" s="424" t="str">
        <f t="shared" si="30"/>
        <v xml:space="preserve"> </v>
      </c>
      <c r="W84" s="424" t="str">
        <f t="shared" si="30"/>
        <v xml:space="preserve"> </v>
      </c>
      <c r="Y84" t="str">
        <f t="shared" si="24"/>
        <v/>
      </c>
    </row>
    <row r="85" spans="1:25" s="305" customFormat="1" x14ac:dyDescent="0.2">
      <c r="A85" s="301"/>
      <c r="B85" s="302"/>
      <c r="C85" s="303"/>
      <c r="D85" s="304" t="str">
        <f>IF(COUNTIF(D77:D84,"C")=3,"B",IF(COUNTIF(D77:D84,"C")&gt;0,"D"," "))</f>
        <v xml:space="preserve"> </v>
      </c>
      <c r="E85" s="304" t="str">
        <f t="shared" ref="E85:R85" si="31">IF(COUNTIF(E77:E84,"C")=3,"B",IF(COUNTIF(E77:E84,"C")&gt;0,"D"," "))</f>
        <v xml:space="preserve"> </v>
      </c>
      <c r="F85" s="304" t="str">
        <f t="shared" si="31"/>
        <v xml:space="preserve"> </v>
      </c>
      <c r="G85" s="304" t="str">
        <f t="shared" si="31"/>
        <v xml:space="preserve"> </v>
      </c>
      <c r="H85" s="304" t="str">
        <f t="shared" si="31"/>
        <v xml:space="preserve"> </v>
      </c>
      <c r="I85" s="304" t="str">
        <f t="shared" si="31"/>
        <v xml:space="preserve"> </v>
      </c>
      <c r="J85" s="304" t="str">
        <f t="shared" si="31"/>
        <v xml:space="preserve"> </v>
      </c>
      <c r="K85" s="304" t="str">
        <f t="shared" si="31"/>
        <v xml:space="preserve"> </v>
      </c>
      <c r="L85" s="304" t="str">
        <f t="shared" si="31"/>
        <v xml:space="preserve"> </v>
      </c>
      <c r="M85" s="304" t="str">
        <f t="shared" si="31"/>
        <v xml:space="preserve"> </v>
      </c>
      <c r="N85" s="304" t="str">
        <f t="shared" si="31"/>
        <v xml:space="preserve"> </v>
      </c>
      <c r="O85" s="304" t="str">
        <f t="shared" si="31"/>
        <v xml:space="preserve"> </v>
      </c>
      <c r="P85" s="304" t="str">
        <f t="shared" si="31"/>
        <v xml:space="preserve"> </v>
      </c>
      <c r="Q85" s="304" t="str">
        <f t="shared" si="31"/>
        <v xml:space="preserve"> </v>
      </c>
      <c r="R85" s="304" t="str">
        <f t="shared" si="31"/>
        <v xml:space="preserve"> </v>
      </c>
      <c r="S85" s="304" t="str">
        <f t="shared" ref="S85:W85" si="32">IF(COUNTIF(S77:S84,"C")=3,"B",IF(COUNTIF(S77:S84,"C")&gt;0,"D"," "))</f>
        <v xml:space="preserve"> </v>
      </c>
      <c r="T85" s="304" t="str">
        <f t="shared" si="32"/>
        <v xml:space="preserve"> </v>
      </c>
      <c r="U85" s="304" t="str">
        <f t="shared" si="32"/>
        <v xml:space="preserve"> </v>
      </c>
      <c r="V85" s="304" t="str">
        <f t="shared" si="32"/>
        <v xml:space="preserve"> </v>
      </c>
      <c r="W85" s="304" t="str">
        <f t="shared" si="32"/>
        <v xml:space="preserve"> </v>
      </c>
      <c r="Y85" t="str">
        <f t="shared" si="24"/>
        <v/>
      </c>
    </row>
    <row r="86" spans="1:25" ht="12.75" customHeight="1" x14ac:dyDescent="0.2">
      <c r="A86" s="34"/>
      <c r="B86" s="566" t="s">
        <v>184</v>
      </c>
      <c r="C86" s="566"/>
      <c r="D86" s="566"/>
      <c r="E86" s="566"/>
      <c r="F86" s="566"/>
      <c r="G86" s="566"/>
      <c r="H86" s="566"/>
      <c r="I86" s="566"/>
      <c r="J86" s="566"/>
      <c r="K86" s="566"/>
      <c r="L86" s="566"/>
      <c r="M86" s="566"/>
      <c r="N86" s="566"/>
      <c r="O86" s="566"/>
      <c r="P86" s="566"/>
      <c r="Q86" s="566"/>
      <c r="R86" s="566"/>
      <c r="S86" s="566"/>
      <c r="T86" s="566"/>
      <c r="U86" s="566"/>
      <c r="V86" s="566"/>
      <c r="W86" s="566"/>
      <c r="Y86" t="str">
        <f t="shared" si="24"/>
        <v/>
      </c>
    </row>
    <row r="87" spans="1:25" ht="12.75" customHeight="1" x14ac:dyDescent="0.2">
      <c r="A87" s="232"/>
      <c r="B87" s="300">
        <v>1</v>
      </c>
      <c r="C87" s="222" t="s">
        <v>222</v>
      </c>
      <c r="D87" s="422"/>
      <c r="E87" s="422"/>
      <c r="F87" s="422"/>
      <c r="G87" s="422"/>
      <c r="H87" s="422"/>
      <c r="I87" s="422"/>
      <c r="J87" s="422"/>
      <c r="K87" s="422"/>
      <c r="L87" s="422"/>
      <c r="M87" s="422"/>
      <c r="N87" s="422"/>
      <c r="O87" s="422"/>
      <c r="P87" s="422"/>
      <c r="Q87" s="422"/>
      <c r="R87" s="422"/>
      <c r="S87" s="422"/>
      <c r="T87" s="422"/>
      <c r="U87" s="422"/>
      <c r="V87" s="422"/>
      <c r="W87" s="422"/>
      <c r="Y87" t="str">
        <f t="shared" si="24"/>
        <v>Find a team of Girl Scout Brownies on (or about to begin) their A World of Girls journey. Ask the adults who volunteer with your group, or ask your Girl Scout council, for tips on how to locate a Brownie team.</v>
      </c>
    </row>
    <row r="88" spans="1:25" x14ac:dyDescent="0.2">
      <c r="A88" s="232"/>
      <c r="B88" s="300">
        <v>2</v>
      </c>
      <c r="C88" s="222" t="s">
        <v>223</v>
      </c>
      <c r="D88" s="422"/>
      <c r="E88" s="422"/>
      <c r="F88" s="422"/>
      <c r="G88" s="422"/>
      <c r="H88" s="422"/>
      <c r="I88" s="422"/>
      <c r="J88" s="422"/>
      <c r="K88" s="422"/>
      <c r="L88" s="422"/>
      <c r="M88" s="422"/>
      <c r="N88" s="422"/>
      <c r="O88" s="422"/>
      <c r="P88" s="422"/>
      <c r="Q88" s="422"/>
      <c r="R88" s="422"/>
      <c r="S88" s="422"/>
      <c r="T88" s="422"/>
      <c r="U88" s="422"/>
      <c r="V88" s="422"/>
      <c r="W88" s="422"/>
      <c r="Y88" t="str">
        <f t="shared" si="24"/>
        <v>Find out what the Brownie team is doing from their volunteer. Talk with her about what the Brownies enjoy and what she finds challenging. Read the Brownies' A World of Girls book and take a look at the adult guide, too.</v>
      </c>
    </row>
    <row r="89" spans="1:25" x14ac:dyDescent="0.2">
      <c r="A89" s="232"/>
      <c r="B89" s="300">
        <v>3</v>
      </c>
      <c r="C89" s="222" t="s">
        <v>211</v>
      </c>
      <c r="D89" s="422"/>
      <c r="E89" s="422"/>
      <c r="F89" s="422"/>
      <c r="G89" s="422"/>
      <c r="H89" s="422"/>
      <c r="I89" s="422"/>
      <c r="J89" s="422"/>
      <c r="K89" s="422"/>
      <c r="L89" s="422"/>
      <c r="M89" s="422"/>
      <c r="N89" s="422"/>
      <c r="O89" s="422"/>
      <c r="P89" s="422"/>
      <c r="Q89" s="422"/>
      <c r="R89" s="422"/>
      <c r="S89" s="422"/>
      <c r="T89" s="422"/>
      <c r="U89" s="422"/>
      <c r="V89" s="422"/>
      <c r="W89" s="422"/>
      <c r="Y89" t="str">
        <f t="shared" si="24"/>
        <v>Arrange to be at some of the Brownies' gatherings. Coordinate with the volunteer so you'll have time to do each of these:</v>
      </c>
    </row>
    <row r="90" spans="1:25" x14ac:dyDescent="0.2">
      <c r="A90" s="232"/>
      <c r="B90" s="300"/>
      <c r="C90" s="315" t="s">
        <v>213</v>
      </c>
      <c r="D90" s="422"/>
      <c r="E90" s="422"/>
      <c r="F90" s="422"/>
      <c r="G90" s="422"/>
      <c r="H90" s="422"/>
      <c r="I90" s="422"/>
      <c r="J90" s="422"/>
      <c r="K90" s="422"/>
      <c r="L90" s="422"/>
      <c r="M90" s="422"/>
      <c r="N90" s="422"/>
      <c r="O90" s="422"/>
      <c r="P90" s="422"/>
      <c r="Q90" s="422"/>
      <c r="R90" s="422"/>
      <c r="S90" s="422"/>
      <c r="T90" s="422"/>
      <c r="U90" s="422"/>
      <c r="V90" s="422"/>
      <c r="W90" s="422"/>
      <c r="Y90" t="str">
        <f t="shared" si="24"/>
        <v>Inspire the Brownies to look and listen for stories in their everyday lives. With your knowledge of media, talk about the stories the media creates about girls and how they make girls feel. Together, decide whether media portrayals of girls seem true. Share other stories, too, such as stories of real girls and women you have met or learned about on your Cadette journey.</v>
      </c>
    </row>
    <row r="91" spans="1:25" x14ac:dyDescent="0.2">
      <c r="A91" s="232"/>
      <c r="B91" s="300"/>
      <c r="C91" s="315" t="s">
        <v>212</v>
      </c>
      <c r="D91" s="422"/>
      <c r="E91" s="422"/>
      <c r="F91" s="422"/>
      <c r="G91" s="422"/>
      <c r="H91" s="422"/>
      <c r="I91" s="422"/>
      <c r="J91" s="422"/>
      <c r="K91" s="422"/>
      <c r="L91" s="422"/>
      <c r="M91" s="422"/>
      <c r="N91" s="422"/>
      <c r="O91" s="422"/>
      <c r="P91" s="422"/>
      <c r="Q91" s="422"/>
      <c r="R91" s="422"/>
      <c r="S91" s="422"/>
      <c r="T91" s="422"/>
      <c r="U91" s="422"/>
      <c r="V91" s="422"/>
      <c r="W91" s="422"/>
      <c r="Y91" t="str">
        <f t="shared" si="24"/>
        <v>Guide the Brownies in an activity to develop their teamwork skills. The girls are planning to tell a story together to an audience and create a change in their community. They'll need to work together to make that happen. Maybe you've participated in team-building activities with Cadettes or with other girls in your world. If so, share some tips with the Brownies. If not, get ideas from other Girl Scouts in your area. You might use a team-building activity to open or close a session, or introduce it when it best fits for the Brownie team and its journey.</v>
      </c>
    </row>
    <row r="92" spans="1:25" x14ac:dyDescent="0.2">
      <c r="A92" s="232"/>
      <c r="B92" s="300"/>
      <c r="C92" s="315" t="s">
        <v>213</v>
      </c>
      <c r="D92" s="422"/>
      <c r="E92" s="422"/>
      <c r="F92" s="422"/>
      <c r="G92" s="422"/>
      <c r="H92" s="422"/>
      <c r="I92" s="422"/>
      <c r="J92" s="422"/>
      <c r="K92" s="422"/>
      <c r="L92" s="422"/>
      <c r="M92" s="422"/>
      <c r="N92" s="422"/>
      <c r="O92" s="422"/>
      <c r="P92" s="422"/>
      <c r="Q92" s="422"/>
      <c r="R92" s="422"/>
      <c r="S92" s="422"/>
      <c r="T92" s="422"/>
      <c r="U92" s="422"/>
      <c r="V92" s="422"/>
      <c r="W92" s="422"/>
      <c r="Y92" t="str">
        <f t="shared" si="24"/>
        <v>Inspire the girls to try a healthy new activity, such as a physically active game from another country or culture, or one of your favorite types of exercise or dance. Find ideas in the A World of Girls adult guide, or ask the Brownies for some of their favorites. By showing the Brownies the benefits --and fun--of exercise and movement, you'll create a story that features healthy girls of the future.</v>
      </c>
    </row>
    <row r="93" spans="1:25" x14ac:dyDescent="0.2">
      <c r="A93" s="232"/>
      <c r="B93" s="300"/>
      <c r="C93" s="315" t="s">
        <v>224</v>
      </c>
      <c r="D93" s="422"/>
      <c r="E93" s="422"/>
      <c r="F93" s="422"/>
      <c r="G93" s="422"/>
      <c r="H93" s="422"/>
      <c r="I93" s="422"/>
      <c r="J93" s="422"/>
      <c r="K93" s="422"/>
      <c r="L93" s="422"/>
      <c r="M93" s="422"/>
      <c r="N93" s="422"/>
      <c r="O93" s="422"/>
      <c r="P93" s="422"/>
      <c r="Q93" s="422"/>
      <c r="R93" s="422"/>
      <c r="S93" s="422"/>
      <c r="T93" s="422"/>
      <c r="U93" s="422"/>
      <c r="V93" s="422"/>
      <c r="W93" s="422"/>
      <c r="Y93" t="str">
        <f t="shared" si="24"/>
        <v>Encourage the Brownies to use a variety of media and various art forms as they explore storytelling. You might share types of media new to you or demonstrate a medium in which you have some expertise. Share your interest and knowledge with Brownies as they tell their own stories of who they are and how they are connected to a world of girls.</v>
      </c>
    </row>
    <row r="94" spans="1:25" x14ac:dyDescent="0.2">
      <c r="A94" s="232"/>
      <c r="B94" s="300">
        <v>4</v>
      </c>
      <c r="C94" s="222" t="s">
        <v>216</v>
      </c>
      <c r="D94" s="422"/>
      <c r="E94" s="422"/>
      <c r="F94" s="422"/>
      <c r="G94" s="422"/>
      <c r="H94" s="422"/>
      <c r="I94" s="422"/>
      <c r="J94" s="422"/>
      <c r="K94" s="422"/>
      <c r="L94" s="422"/>
      <c r="M94" s="422"/>
      <c r="N94" s="422"/>
      <c r="O94" s="422"/>
      <c r="P94" s="422"/>
      <c r="Q94" s="422"/>
      <c r="R94" s="422"/>
      <c r="S94" s="422"/>
      <c r="T94" s="422"/>
      <c r="U94" s="422"/>
      <c r="V94" s="422"/>
      <c r="W94" s="422"/>
      <c r="Y94" t="str">
        <f t="shared" si="24"/>
        <v>After you've completed your activities with the Brownies, ask their volunteer for feedback on what you did. What worked well? What might you change next time?</v>
      </c>
    </row>
    <row r="95" spans="1:25" ht="13.5" thickBot="1" x14ac:dyDescent="0.25">
      <c r="A95" s="33"/>
      <c r="B95" s="241">
        <v>3</v>
      </c>
      <c r="C95" s="218" t="s">
        <v>217</v>
      </c>
      <c r="D95" s="35"/>
      <c r="E95" s="35"/>
      <c r="F95" s="35"/>
      <c r="G95" s="35"/>
      <c r="H95" s="35"/>
      <c r="I95" s="35"/>
      <c r="J95" s="35"/>
      <c r="K95" s="35"/>
      <c r="L95" s="35"/>
      <c r="M95" s="35"/>
      <c r="N95" s="35"/>
      <c r="O95" s="35"/>
      <c r="P95" s="35"/>
      <c r="Q95" s="35"/>
      <c r="R95" s="425"/>
      <c r="S95" s="425"/>
      <c r="T95" s="425"/>
      <c r="U95" s="425"/>
      <c r="V95" s="425"/>
      <c r="W95" s="425"/>
      <c r="Y95" t="str">
        <f t="shared" si="24"/>
        <v>Now that you've shared stories with the Brownies, and learned some of their stories, think about and answer these questions:
  In what ways did you Connect with the younger girls?
  How did your leadership encourage the Brownies to Take Action to create a change in their community?
  What did you Discover about yourself as you guided the Brownies?</v>
      </c>
    </row>
    <row r="96" spans="1:25" ht="13.5" thickBot="1" x14ac:dyDescent="0.25">
      <c r="A96" s="33"/>
      <c r="B96" s="3"/>
      <c r="C96" s="234" t="s">
        <v>30</v>
      </c>
      <c r="D96" s="424" t="str">
        <f>IF(COUNTIF(D87:D95,"A")=9,"C",IF(COUNTIF(D87:D95,"A")&gt;0,"P"," "))</f>
        <v xml:space="preserve"> </v>
      </c>
      <c r="E96" s="424" t="str">
        <f t="shared" ref="E96:R96" si="33">IF(COUNTIF(E87:E95,"A")=9,"C",IF(COUNTIF(E87:E95,"A")&gt;0,"P"," "))</f>
        <v xml:space="preserve"> </v>
      </c>
      <c r="F96" s="424" t="str">
        <f t="shared" si="33"/>
        <v xml:space="preserve"> </v>
      </c>
      <c r="G96" s="424" t="str">
        <f t="shared" si="33"/>
        <v xml:space="preserve"> </v>
      </c>
      <c r="H96" s="424" t="str">
        <f t="shared" si="33"/>
        <v xml:space="preserve"> </v>
      </c>
      <c r="I96" s="424" t="str">
        <f t="shared" si="33"/>
        <v xml:space="preserve"> </v>
      </c>
      <c r="J96" s="424" t="str">
        <f t="shared" si="33"/>
        <v xml:space="preserve"> </v>
      </c>
      <c r="K96" s="424" t="str">
        <f t="shared" si="33"/>
        <v xml:space="preserve"> </v>
      </c>
      <c r="L96" s="424" t="str">
        <f t="shared" si="33"/>
        <v xml:space="preserve"> </v>
      </c>
      <c r="M96" s="424" t="str">
        <f t="shared" si="33"/>
        <v xml:space="preserve"> </v>
      </c>
      <c r="N96" s="424" t="str">
        <f t="shared" si="33"/>
        <v xml:space="preserve"> </v>
      </c>
      <c r="O96" s="424" t="str">
        <f t="shared" si="33"/>
        <v xml:space="preserve"> </v>
      </c>
      <c r="P96" s="424" t="str">
        <f t="shared" si="33"/>
        <v xml:space="preserve"> </v>
      </c>
      <c r="Q96" s="424" t="str">
        <f t="shared" si="33"/>
        <v xml:space="preserve"> </v>
      </c>
      <c r="R96" s="424" t="str">
        <f t="shared" si="33"/>
        <v xml:space="preserve"> </v>
      </c>
      <c r="S96" s="424" t="str">
        <f t="shared" ref="S96:W96" si="34">IF(COUNTIF(S87:S95,"A")=9,"C",IF(COUNTIF(S87:S95,"A")&gt;0,"P"," "))</f>
        <v xml:space="preserve"> </v>
      </c>
      <c r="T96" s="424" t="str">
        <f t="shared" si="34"/>
        <v xml:space="preserve"> </v>
      </c>
      <c r="U96" s="424" t="str">
        <f t="shared" si="34"/>
        <v xml:space="preserve"> </v>
      </c>
      <c r="V96" s="424" t="str">
        <f t="shared" si="34"/>
        <v xml:space="preserve"> </v>
      </c>
      <c r="W96" s="424" t="str">
        <f t="shared" si="34"/>
        <v xml:space="preserve"> </v>
      </c>
      <c r="Y96" t="str">
        <f t="shared" si="24"/>
        <v/>
      </c>
    </row>
    <row r="97" spans="1:23" x14ac:dyDescent="0.2">
      <c r="A97" s="50"/>
      <c r="B97" s="2"/>
      <c r="C97" s="2"/>
      <c r="D97" s="310" t="str">
        <f t="shared" ref="D97:R97" si="35">IF(COUNTIF(D78:D84,"A")=3,"C",IF(COUNTIF(D78:D88,"A")&gt;0,"P"," "))</f>
        <v xml:space="preserve"> </v>
      </c>
      <c r="E97" s="310" t="str">
        <f t="shared" si="35"/>
        <v xml:space="preserve"> </v>
      </c>
      <c r="F97" s="310" t="str">
        <f t="shared" si="35"/>
        <v xml:space="preserve"> </v>
      </c>
      <c r="G97" s="310" t="str">
        <f t="shared" si="35"/>
        <v xml:space="preserve"> </v>
      </c>
      <c r="H97" s="310" t="str">
        <f t="shared" si="35"/>
        <v xml:space="preserve"> </v>
      </c>
      <c r="I97" s="310" t="str">
        <f t="shared" si="35"/>
        <v xml:space="preserve"> </v>
      </c>
      <c r="J97" s="310" t="str">
        <f t="shared" si="35"/>
        <v xml:space="preserve"> </v>
      </c>
      <c r="K97" s="310" t="str">
        <f t="shared" si="35"/>
        <v xml:space="preserve"> </v>
      </c>
      <c r="L97" s="310" t="str">
        <f t="shared" si="35"/>
        <v xml:space="preserve"> </v>
      </c>
      <c r="M97" s="310" t="str">
        <f t="shared" si="35"/>
        <v xml:space="preserve"> </v>
      </c>
      <c r="N97" s="310" t="str">
        <f t="shared" si="35"/>
        <v xml:space="preserve"> </v>
      </c>
      <c r="O97" s="310" t="str">
        <f t="shared" si="35"/>
        <v xml:space="preserve"> </v>
      </c>
      <c r="P97" s="310" t="str">
        <f t="shared" si="35"/>
        <v xml:space="preserve"> </v>
      </c>
      <c r="Q97" s="310" t="str">
        <f t="shared" si="35"/>
        <v xml:space="preserve"> </v>
      </c>
      <c r="R97" s="310" t="str">
        <f t="shared" si="35"/>
        <v xml:space="preserve"> </v>
      </c>
      <c r="S97" s="310" t="str">
        <f t="shared" ref="S97:W97" si="36">IF(COUNTIF(S78:S84,"A")=3,"C",IF(COUNTIF(S78:S88,"A")&gt;0,"P"," "))</f>
        <v xml:space="preserve"> </v>
      </c>
      <c r="T97" s="310" t="str">
        <f t="shared" si="36"/>
        <v xml:space="preserve"> </v>
      </c>
      <c r="U97" s="310" t="str">
        <f t="shared" si="36"/>
        <v xml:space="preserve"> </v>
      </c>
      <c r="V97" s="310" t="str">
        <f t="shared" si="36"/>
        <v xml:space="preserve"> </v>
      </c>
      <c r="W97" s="310" t="str">
        <f t="shared" si="36"/>
        <v xml:space="preserve"> </v>
      </c>
    </row>
    <row r="98" spans="1:23" x14ac:dyDescent="0.2">
      <c r="A98" s="50"/>
      <c r="B98" s="51"/>
      <c r="C98" s="51"/>
      <c r="D98" s="316"/>
      <c r="E98" s="316"/>
      <c r="F98" s="316"/>
      <c r="G98" s="316"/>
      <c r="H98" s="316"/>
      <c r="I98" s="316"/>
      <c r="J98" s="316"/>
      <c r="K98" s="316"/>
      <c r="L98" s="316"/>
      <c r="M98" s="316"/>
      <c r="N98" s="316"/>
      <c r="O98" s="316"/>
      <c r="P98" s="316"/>
      <c r="Q98" s="316"/>
      <c r="R98" s="316"/>
      <c r="S98" s="316"/>
      <c r="T98" s="316"/>
      <c r="U98" s="316"/>
      <c r="V98" s="316"/>
      <c r="W98" s="316"/>
    </row>
    <row r="99" spans="1:23" ht="12.75" customHeight="1" x14ac:dyDescent="0.2">
      <c r="A99" s="50"/>
      <c r="B99" s="2"/>
      <c r="C99" s="2"/>
      <c r="D99" s="316"/>
      <c r="E99" s="316"/>
      <c r="F99" s="316"/>
      <c r="G99" s="316"/>
      <c r="H99" s="316"/>
      <c r="I99" s="316"/>
      <c r="J99" s="316"/>
      <c r="K99" s="316"/>
      <c r="L99" s="316"/>
      <c r="M99" s="316"/>
      <c r="N99" s="316"/>
      <c r="O99" s="316"/>
      <c r="P99" s="316"/>
      <c r="Q99" s="316"/>
      <c r="R99" s="316"/>
      <c r="S99" s="316"/>
      <c r="T99" s="316"/>
      <c r="U99" s="316"/>
      <c r="V99" s="316"/>
      <c r="W99" s="316"/>
    </row>
    <row r="100" spans="1:23" x14ac:dyDescent="0.2">
      <c r="A100" s="50"/>
      <c r="B100" s="2"/>
      <c r="C100" s="2"/>
      <c r="D100" s="316"/>
      <c r="E100" s="316"/>
      <c r="F100" s="316"/>
      <c r="G100" s="316"/>
      <c r="H100" s="316"/>
      <c r="I100" s="316"/>
      <c r="J100" s="316"/>
      <c r="K100" s="316"/>
      <c r="L100" s="316"/>
      <c r="M100" s="316"/>
      <c r="N100" s="316"/>
      <c r="O100" s="316"/>
      <c r="P100" s="316"/>
      <c r="Q100" s="316"/>
      <c r="R100" s="316"/>
      <c r="S100" s="316"/>
      <c r="T100" s="316"/>
      <c r="U100" s="316"/>
      <c r="V100" s="316"/>
      <c r="W100" s="316"/>
    </row>
    <row r="101" spans="1:23" x14ac:dyDescent="0.2">
      <c r="A101" s="50"/>
      <c r="B101" s="2"/>
      <c r="C101" s="2"/>
      <c r="D101" s="316"/>
      <c r="E101" s="316"/>
      <c r="F101" s="316"/>
      <c r="G101" s="316"/>
      <c r="H101" s="316"/>
      <c r="I101" s="316"/>
      <c r="J101" s="316"/>
      <c r="K101" s="316"/>
      <c r="L101" s="316"/>
      <c r="M101" s="316"/>
      <c r="N101" s="316"/>
      <c r="O101" s="316"/>
      <c r="P101" s="316"/>
      <c r="Q101" s="316"/>
      <c r="R101" s="316"/>
      <c r="S101" s="316"/>
      <c r="T101" s="316"/>
      <c r="U101" s="316"/>
      <c r="V101" s="316"/>
      <c r="W101" s="316"/>
    </row>
    <row r="102" spans="1:23" x14ac:dyDescent="0.2">
      <c r="A102" s="50"/>
      <c r="B102" s="2"/>
      <c r="C102" s="2"/>
      <c r="D102" s="316"/>
      <c r="E102" s="316"/>
      <c r="F102" s="316"/>
      <c r="G102" s="316"/>
      <c r="H102" s="316"/>
      <c r="I102" s="316"/>
      <c r="J102" s="316"/>
      <c r="K102" s="316"/>
      <c r="L102" s="316"/>
      <c r="M102" s="316"/>
      <c r="N102" s="316"/>
      <c r="O102" s="316"/>
      <c r="P102" s="316"/>
      <c r="Q102" s="316"/>
      <c r="R102" s="316"/>
      <c r="S102" s="316"/>
      <c r="T102" s="316"/>
      <c r="U102" s="316"/>
      <c r="V102" s="316"/>
      <c r="W102" s="316"/>
    </row>
    <row r="103" spans="1:23" x14ac:dyDescent="0.2">
      <c r="A103" s="50"/>
      <c r="B103" s="2"/>
      <c r="C103" s="2"/>
      <c r="D103" s="316"/>
      <c r="E103" s="316"/>
      <c r="F103" s="316"/>
      <c r="G103" s="316"/>
      <c r="H103" s="316"/>
      <c r="I103" s="316"/>
      <c r="J103" s="316"/>
      <c r="K103" s="316"/>
      <c r="L103" s="316"/>
      <c r="M103" s="316"/>
      <c r="N103" s="316"/>
      <c r="O103" s="316"/>
      <c r="P103" s="316"/>
      <c r="Q103" s="316"/>
      <c r="R103" s="316"/>
      <c r="S103" s="316"/>
      <c r="T103" s="316"/>
      <c r="U103" s="316"/>
      <c r="V103" s="316"/>
      <c r="W103" s="316"/>
    </row>
    <row r="104" spans="1:23" x14ac:dyDescent="0.2">
      <c r="A104" s="50"/>
      <c r="B104" s="51"/>
      <c r="C104" s="51"/>
      <c r="D104" s="316"/>
      <c r="E104" s="316"/>
      <c r="F104" s="316"/>
      <c r="G104" s="316"/>
      <c r="H104" s="316"/>
      <c r="I104" s="316"/>
      <c r="J104" s="316"/>
      <c r="K104" s="316"/>
      <c r="L104" s="316"/>
      <c r="M104" s="316"/>
      <c r="N104" s="316"/>
      <c r="O104" s="316"/>
      <c r="P104" s="316"/>
      <c r="Q104" s="316"/>
      <c r="R104" s="316"/>
      <c r="S104" s="316"/>
      <c r="T104" s="316"/>
      <c r="U104" s="316"/>
      <c r="V104" s="316"/>
      <c r="W104" s="316"/>
    </row>
    <row r="105" spans="1:23" x14ac:dyDescent="0.2">
      <c r="A105" s="50"/>
      <c r="B105" s="2"/>
      <c r="C105" s="2"/>
      <c r="D105" s="316"/>
      <c r="E105" s="316"/>
      <c r="F105" s="316"/>
      <c r="G105" s="316"/>
      <c r="H105" s="316"/>
      <c r="I105" s="316"/>
      <c r="J105" s="316"/>
      <c r="K105" s="316"/>
      <c r="L105" s="316"/>
      <c r="M105" s="316"/>
      <c r="N105" s="316"/>
      <c r="O105" s="316"/>
      <c r="P105" s="316"/>
      <c r="Q105" s="316"/>
      <c r="R105" s="316"/>
      <c r="S105" s="316"/>
      <c r="T105" s="316"/>
      <c r="U105" s="316"/>
      <c r="V105" s="316"/>
      <c r="W105" s="316"/>
    </row>
    <row r="106" spans="1:23" x14ac:dyDescent="0.2">
      <c r="A106" s="50"/>
      <c r="B106" s="2"/>
      <c r="C106" s="2"/>
      <c r="D106" s="316"/>
      <c r="E106" s="316"/>
      <c r="F106" s="316"/>
      <c r="G106" s="316"/>
      <c r="H106" s="316"/>
      <c r="I106" s="316"/>
      <c r="J106" s="316"/>
      <c r="K106" s="316"/>
      <c r="L106" s="316"/>
      <c r="M106" s="316"/>
      <c r="N106" s="316"/>
      <c r="O106" s="316"/>
      <c r="P106" s="316"/>
      <c r="Q106" s="316"/>
      <c r="R106" s="316"/>
      <c r="S106" s="316"/>
      <c r="T106" s="316"/>
      <c r="U106" s="316"/>
      <c r="V106" s="316"/>
      <c r="W106" s="316"/>
    </row>
    <row r="107" spans="1:23" x14ac:dyDescent="0.2">
      <c r="A107" s="50"/>
      <c r="B107" s="2"/>
      <c r="C107" s="2"/>
      <c r="D107" s="316"/>
      <c r="E107" s="316"/>
      <c r="F107" s="316"/>
      <c r="G107" s="316"/>
      <c r="H107" s="316"/>
      <c r="I107" s="316"/>
      <c r="J107" s="316"/>
      <c r="K107" s="316"/>
      <c r="L107" s="316"/>
      <c r="M107" s="316"/>
      <c r="N107" s="316"/>
      <c r="O107" s="316"/>
      <c r="P107" s="316"/>
      <c r="Q107" s="316"/>
      <c r="R107" s="316"/>
      <c r="S107" s="316"/>
      <c r="T107" s="316"/>
      <c r="U107" s="316"/>
      <c r="V107" s="316"/>
      <c r="W107" s="316"/>
    </row>
    <row r="108" spans="1:23" x14ac:dyDescent="0.2">
      <c r="A108" s="50"/>
      <c r="B108" s="2"/>
      <c r="C108" s="2"/>
      <c r="D108" s="316"/>
      <c r="E108" s="316"/>
      <c r="F108" s="316"/>
      <c r="G108" s="316"/>
      <c r="H108" s="316"/>
      <c r="I108" s="316"/>
      <c r="J108" s="316"/>
      <c r="K108" s="316"/>
      <c r="L108" s="316"/>
      <c r="M108" s="316"/>
      <c r="N108" s="316"/>
      <c r="O108" s="316"/>
      <c r="P108" s="316"/>
      <c r="Q108" s="316"/>
      <c r="R108" s="316"/>
      <c r="S108" s="316"/>
      <c r="T108" s="316"/>
      <c r="U108" s="316"/>
      <c r="V108" s="316"/>
      <c r="W108" s="316"/>
    </row>
    <row r="109" spans="1:23" x14ac:dyDescent="0.2">
      <c r="A109" s="50"/>
      <c r="B109" s="2"/>
      <c r="C109" s="2"/>
      <c r="D109" s="316"/>
      <c r="E109" s="316"/>
      <c r="F109" s="316"/>
      <c r="G109" s="316"/>
      <c r="H109" s="316"/>
      <c r="I109" s="316"/>
      <c r="J109" s="316"/>
      <c r="K109" s="316"/>
      <c r="L109" s="316"/>
      <c r="M109" s="316"/>
      <c r="N109" s="316"/>
      <c r="O109" s="316"/>
      <c r="P109" s="316"/>
      <c r="Q109" s="316"/>
      <c r="R109" s="316"/>
      <c r="S109" s="316"/>
      <c r="T109" s="316"/>
      <c r="U109" s="316"/>
      <c r="V109" s="316"/>
      <c r="W109" s="316"/>
    </row>
    <row r="110" spans="1:23" x14ac:dyDescent="0.2">
      <c r="A110" s="50"/>
      <c r="B110" s="2"/>
      <c r="C110" s="2"/>
      <c r="D110" s="316"/>
      <c r="E110" s="316"/>
      <c r="F110" s="316"/>
      <c r="G110" s="316"/>
      <c r="H110" s="316"/>
      <c r="I110" s="316"/>
      <c r="J110" s="316"/>
      <c r="K110" s="316"/>
      <c r="L110" s="316"/>
      <c r="M110" s="316"/>
      <c r="N110" s="316"/>
      <c r="O110" s="316"/>
      <c r="P110" s="316"/>
      <c r="Q110" s="316"/>
      <c r="R110" s="316"/>
      <c r="S110" s="316"/>
      <c r="T110" s="316"/>
      <c r="U110" s="316"/>
      <c r="V110" s="316"/>
      <c r="W110" s="316"/>
    </row>
    <row r="111" spans="1:23" x14ac:dyDescent="0.2">
      <c r="A111" s="50"/>
      <c r="B111" s="2"/>
      <c r="C111" s="2"/>
      <c r="D111" s="316"/>
      <c r="E111" s="316"/>
      <c r="F111" s="316"/>
      <c r="G111" s="316"/>
      <c r="H111" s="316"/>
      <c r="I111" s="316"/>
      <c r="J111" s="316"/>
      <c r="K111" s="316"/>
      <c r="L111" s="316"/>
      <c r="M111" s="316"/>
      <c r="N111" s="316"/>
      <c r="O111" s="316"/>
      <c r="P111" s="316"/>
      <c r="Q111" s="316"/>
      <c r="R111" s="316"/>
      <c r="S111" s="316"/>
      <c r="T111" s="316"/>
      <c r="U111" s="316"/>
      <c r="V111" s="316"/>
      <c r="W111" s="316"/>
    </row>
    <row r="112" spans="1:23" x14ac:dyDescent="0.2">
      <c r="A112" s="50"/>
      <c r="B112" s="2"/>
      <c r="C112" s="2"/>
      <c r="D112" s="316"/>
      <c r="E112" s="316"/>
      <c r="F112" s="316"/>
      <c r="G112" s="316"/>
      <c r="H112" s="316"/>
      <c r="I112" s="316"/>
      <c r="J112" s="316"/>
      <c r="K112" s="316"/>
      <c r="L112" s="316"/>
      <c r="M112" s="316"/>
      <c r="N112" s="316"/>
      <c r="O112" s="316"/>
      <c r="P112" s="316"/>
      <c r="Q112" s="316"/>
      <c r="R112" s="316"/>
      <c r="S112" s="316"/>
      <c r="T112" s="316"/>
      <c r="U112" s="316"/>
      <c r="V112" s="316"/>
      <c r="W112" s="316"/>
    </row>
    <row r="113" spans="1:23" x14ac:dyDescent="0.2">
      <c r="A113" s="50"/>
      <c r="B113" s="2"/>
      <c r="C113" s="2"/>
      <c r="D113" s="316"/>
      <c r="E113" s="316"/>
      <c r="F113" s="316"/>
      <c r="G113" s="316"/>
      <c r="H113" s="316"/>
      <c r="I113" s="316"/>
      <c r="J113" s="316"/>
      <c r="K113" s="316"/>
      <c r="L113" s="316"/>
      <c r="M113" s="316"/>
      <c r="N113" s="316"/>
      <c r="O113" s="316"/>
      <c r="P113" s="316"/>
      <c r="Q113" s="316"/>
      <c r="R113" s="316"/>
      <c r="S113" s="316"/>
      <c r="T113" s="316"/>
      <c r="U113" s="316"/>
      <c r="V113" s="316"/>
      <c r="W113" s="316"/>
    </row>
  </sheetData>
  <sheetProtection selectLockedCells="1"/>
  <mergeCells count="37">
    <mergeCell ref="B76:W76"/>
    <mergeCell ref="B79:W79"/>
    <mergeCell ref="B82:W82"/>
    <mergeCell ref="B86:W86"/>
    <mergeCell ref="S1:S4"/>
    <mergeCell ref="T1:T4"/>
    <mergeCell ref="U1:U4"/>
    <mergeCell ref="V1:V4"/>
    <mergeCell ref="W1:W4"/>
    <mergeCell ref="A74:W74"/>
    <mergeCell ref="A75:W75"/>
    <mergeCell ref="B62:W62"/>
    <mergeCell ref="B55:W55"/>
    <mergeCell ref="B48:W48"/>
    <mergeCell ref="B27:W27"/>
    <mergeCell ref="B18:W18"/>
    <mergeCell ref="A6:W6"/>
    <mergeCell ref="A5:W5"/>
    <mergeCell ref="A40:W40"/>
    <mergeCell ref="M1:M4"/>
    <mergeCell ref="A41:R41"/>
    <mergeCell ref="O1:O4"/>
    <mergeCell ref="P1:P4"/>
    <mergeCell ref="Q1:Q4"/>
    <mergeCell ref="R1:R4"/>
    <mergeCell ref="A3:C3"/>
    <mergeCell ref="A4:C4"/>
    <mergeCell ref="N1:N4"/>
    <mergeCell ref="D1:D4"/>
    <mergeCell ref="J1:J4"/>
    <mergeCell ref="K1:K4"/>
    <mergeCell ref="L1:L4"/>
    <mergeCell ref="E1:E4"/>
    <mergeCell ref="F1:F4"/>
    <mergeCell ref="G1:G4"/>
    <mergeCell ref="H1:H4"/>
    <mergeCell ref="I1:I4"/>
  </mergeCells>
  <pageMargins left="0.5" right="0.25" top="1" bottom="0.75" header="0.5" footer="0.25"/>
  <pageSetup scale="66" orientation="portrait" r:id="rId1"/>
  <headerFooter alignWithMargins="0">
    <oddHeader>&amp;C&amp;"Arial,Bold"&amp;14 CadetteTrax&amp;12
Journey Awards - &amp;D</oddHeader>
    <oddFooter>Page &amp;P</oddFooter>
  </headerFooter>
  <rowBreaks count="1" manualBreakCount="1">
    <brk id="73"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6" tint="-0.499984740745262"/>
  </sheetPr>
  <dimension ref="A1:AE148"/>
  <sheetViews>
    <sheetView showGridLines="0" zoomScaleNormal="100" workbookViewId="0">
      <selection activeCell="C7" sqref="C7"/>
    </sheetView>
  </sheetViews>
  <sheetFormatPr defaultColWidth="9.140625" defaultRowHeight="12.75" x14ac:dyDescent="0.2"/>
  <cols>
    <col min="1" max="1" width="14.7109375" style="265" customWidth="1"/>
    <col min="2" max="2" width="2.7109375" style="245" customWidth="1"/>
    <col min="3" max="3" width="32.7109375" style="245" customWidth="1"/>
    <col min="4" max="23" width="3.28515625" style="267" customWidth="1"/>
    <col min="24" max="31" width="8.85546875" style="245" customWidth="1"/>
    <col min="32" max="16384" width="9.140625" style="245"/>
  </cols>
  <sheetData>
    <row r="1" spans="1:31" ht="12.75" customHeight="1" x14ac:dyDescent="0.2">
      <c r="A1" s="242"/>
      <c r="B1" s="243" t="s">
        <v>74</v>
      </c>
      <c r="C1" s="244" t="str">
        <f>Instructions!F3</f>
        <v xml:space="preserve"> </v>
      </c>
      <c r="D1" s="527" t="str">
        <f ca="1">'Cadette 1'!$A$1</f>
        <v>Cadette 1</v>
      </c>
      <c r="E1" s="527" t="str">
        <f ca="1">'Cadette 2'!$A$1</f>
        <v>Cadette 2</v>
      </c>
      <c r="F1" s="527" t="str">
        <f ca="1">'Cadette 3'!$A$1</f>
        <v>Cadette 3</v>
      </c>
      <c r="G1" s="527" t="str">
        <f ca="1">'Cadette 4'!$A$1</f>
        <v>Cadette 4</v>
      </c>
      <c r="H1" s="527" t="str">
        <f ca="1">'Cadette 5'!$A$1</f>
        <v>Cadette 5</v>
      </c>
      <c r="I1" s="527" t="str">
        <f ca="1">'Cadette 6'!$A$1</f>
        <v>Cadette 6</v>
      </c>
      <c r="J1" s="527" t="str">
        <f ca="1">'Cadette 7'!$A$1</f>
        <v>Cadette 7</v>
      </c>
      <c r="K1" s="527" t="str">
        <f ca="1">'Cadette 8'!$A$1</f>
        <v>Cadette 8</v>
      </c>
      <c r="L1" s="527" t="str">
        <f ca="1">'Cadette 9'!$A$1</f>
        <v>Cadette 9</v>
      </c>
      <c r="M1" s="527" t="str">
        <f ca="1">'Cadette 10'!$A$1</f>
        <v>Cadette 10</v>
      </c>
      <c r="N1" s="527" t="str">
        <f ca="1">'Cadette 11'!$A$1</f>
        <v>Cadette 11</v>
      </c>
      <c r="O1" s="527" t="str">
        <f ca="1">'Cadette 12'!$A$1</f>
        <v>Cadette 12</v>
      </c>
      <c r="P1" s="527" t="str">
        <f ca="1">'Cadette 13'!$A$1</f>
        <v>Cadette 13</v>
      </c>
      <c r="Q1" s="527" t="str">
        <f ca="1">'Cadette 14'!$A$1</f>
        <v>Cadette 14</v>
      </c>
      <c r="R1" s="527" t="str">
        <f ca="1">'Cadette 15'!$A$1</f>
        <v>Cadette 15</v>
      </c>
      <c r="S1" s="527" t="str">
        <f ca="1">'Cadette 16'!$A$1</f>
        <v>Cadette 16</v>
      </c>
      <c r="T1" s="527" t="str">
        <f ca="1">'Cadette 17'!$A$1</f>
        <v>Cadette 17</v>
      </c>
      <c r="U1" s="527" t="str">
        <f ca="1">'Cadette 18'!$A$1</f>
        <v>Cadette 18</v>
      </c>
      <c r="V1" s="527" t="str">
        <f ca="1">'Cadette 19'!$A$1</f>
        <v>Cadette 19</v>
      </c>
      <c r="W1" s="527" t="str">
        <f ca="1">'Cadette 20'!$A$1</f>
        <v>Cadette 20</v>
      </c>
    </row>
    <row r="2" spans="1:31" ht="15" x14ac:dyDescent="0.25">
      <c r="A2" s="246"/>
      <c r="B2" s="151" t="s">
        <v>75</v>
      </c>
      <c r="C2" s="247">
        <f>Instructions!F5</f>
        <v>0</v>
      </c>
      <c r="D2" s="528"/>
      <c r="E2" s="528"/>
      <c r="F2" s="528"/>
      <c r="G2" s="528"/>
      <c r="H2" s="528"/>
      <c r="I2" s="528"/>
      <c r="J2" s="528"/>
      <c r="K2" s="528"/>
      <c r="L2" s="528"/>
      <c r="M2" s="528"/>
      <c r="N2" s="528"/>
      <c r="O2" s="528"/>
      <c r="P2" s="528"/>
      <c r="Q2" s="528"/>
      <c r="R2" s="528"/>
      <c r="S2" s="528"/>
      <c r="T2" s="528"/>
      <c r="U2" s="528"/>
      <c r="V2" s="528"/>
      <c r="W2" s="528"/>
    </row>
    <row r="3" spans="1:31" x14ac:dyDescent="0.2">
      <c r="A3" s="242"/>
      <c r="B3" s="573"/>
      <c r="C3" s="574"/>
      <c r="D3" s="528"/>
      <c r="E3" s="528"/>
      <c r="F3" s="528"/>
      <c r="G3" s="528"/>
      <c r="H3" s="528"/>
      <c r="I3" s="528"/>
      <c r="J3" s="528"/>
      <c r="K3" s="528"/>
      <c r="L3" s="528"/>
      <c r="M3" s="528"/>
      <c r="N3" s="528"/>
      <c r="O3" s="528"/>
      <c r="P3" s="528"/>
      <c r="Q3" s="528"/>
      <c r="R3" s="528"/>
      <c r="S3" s="528"/>
      <c r="T3" s="528"/>
      <c r="U3" s="528"/>
      <c r="V3" s="528"/>
      <c r="W3" s="528"/>
    </row>
    <row r="4" spans="1:31" x14ac:dyDescent="0.2">
      <c r="A4" s="575" t="s">
        <v>24</v>
      </c>
      <c r="B4" s="575"/>
      <c r="C4" s="576"/>
      <c r="D4" s="529"/>
      <c r="E4" s="529"/>
      <c r="F4" s="529"/>
      <c r="G4" s="529"/>
      <c r="H4" s="529"/>
      <c r="I4" s="529"/>
      <c r="J4" s="529"/>
      <c r="K4" s="529"/>
      <c r="L4" s="529"/>
      <c r="M4" s="529"/>
      <c r="N4" s="529"/>
      <c r="O4" s="529"/>
      <c r="P4" s="529"/>
      <c r="Q4" s="529"/>
      <c r="R4" s="529"/>
      <c r="S4" s="529"/>
      <c r="T4" s="529"/>
      <c r="U4" s="529"/>
      <c r="V4" s="529"/>
      <c r="W4" s="529"/>
    </row>
    <row r="5" spans="1:31" s="248" customFormat="1" ht="15.75" x14ac:dyDescent="0.2">
      <c r="A5" s="571" t="s">
        <v>137</v>
      </c>
      <c r="B5" s="571"/>
      <c r="C5" s="571"/>
      <c r="D5" s="571"/>
      <c r="E5" s="571"/>
      <c r="F5" s="571"/>
      <c r="G5" s="571"/>
      <c r="H5" s="571"/>
      <c r="I5" s="571"/>
      <c r="J5" s="571"/>
      <c r="K5" s="571"/>
      <c r="L5" s="571"/>
      <c r="M5" s="571"/>
      <c r="N5" s="571"/>
      <c r="O5" s="571"/>
      <c r="P5" s="571"/>
      <c r="Q5" s="571"/>
      <c r="R5" s="571"/>
      <c r="S5" s="571"/>
      <c r="T5" s="571"/>
      <c r="U5" s="571"/>
      <c r="V5" s="571"/>
      <c r="W5" s="571"/>
    </row>
    <row r="6" spans="1:31" ht="15.75" x14ac:dyDescent="0.25">
      <c r="A6" s="249"/>
      <c r="B6" s="250" t="s">
        <v>144</v>
      </c>
      <c r="C6" s="251"/>
      <c r="D6" s="572" t="s">
        <v>132</v>
      </c>
      <c r="E6" s="572"/>
      <c r="F6" s="572"/>
      <c r="G6" s="572"/>
      <c r="H6" s="572"/>
      <c r="I6" s="572"/>
      <c r="J6" s="572"/>
      <c r="K6" s="572"/>
      <c r="L6" s="572"/>
      <c r="M6" s="572"/>
      <c r="N6" s="572"/>
      <c r="O6" s="572"/>
      <c r="P6" s="572"/>
      <c r="Q6" s="572"/>
      <c r="R6" s="572"/>
      <c r="S6" s="572"/>
      <c r="T6" s="572"/>
      <c r="U6" s="572"/>
      <c r="V6" s="572"/>
      <c r="W6" s="572"/>
    </row>
    <row r="7" spans="1:31" ht="12.75" customHeight="1" x14ac:dyDescent="0.2">
      <c r="A7" s="252"/>
      <c r="B7" s="253">
        <v>1</v>
      </c>
      <c r="C7" s="254" t="s">
        <v>145</v>
      </c>
      <c r="D7" s="255"/>
      <c r="E7" s="255"/>
      <c r="F7" s="255"/>
      <c r="G7" s="255"/>
      <c r="H7" s="255"/>
      <c r="I7" s="255"/>
      <c r="J7" s="255"/>
      <c r="K7" s="255"/>
      <c r="L7" s="255"/>
      <c r="M7" s="255"/>
      <c r="N7" s="255"/>
      <c r="O7" s="255"/>
      <c r="P7" s="255"/>
      <c r="Q7" s="255"/>
      <c r="R7" s="255"/>
      <c r="S7" s="255"/>
      <c r="T7" s="255"/>
      <c r="U7" s="255"/>
      <c r="V7" s="255"/>
      <c r="W7" s="255"/>
      <c r="X7" s="567" t="s">
        <v>146</v>
      </c>
      <c r="Y7" s="568"/>
      <c r="Z7" s="568"/>
      <c r="AA7" s="568"/>
      <c r="AB7" s="568"/>
      <c r="AC7" s="568"/>
      <c r="AD7" s="568"/>
      <c r="AE7" s="568"/>
    </row>
    <row r="8" spans="1:31" x14ac:dyDescent="0.2">
      <c r="A8" s="142"/>
      <c r="B8" s="256"/>
      <c r="C8" s="257" t="s">
        <v>145</v>
      </c>
      <c r="D8" s="258"/>
      <c r="E8" s="258"/>
      <c r="F8" s="258"/>
      <c r="G8" s="258"/>
      <c r="H8" s="258"/>
      <c r="I8" s="258"/>
      <c r="J8" s="258"/>
      <c r="K8" s="258"/>
      <c r="L8" s="258"/>
      <c r="M8" s="258"/>
      <c r="N8" s="258"/>
      <c r="O8" s="258"/>
      <c r="P8" s="258"/>
      <c r="Q8" s="258"/>
      <c r="R8" s="258"/>
      <c r="S8" s="258"/>
      <c r="T8" s="258"/>
      <c r="U8" s="258"/>
      <c r="V8" s="258"/>
      <c r="W8" s="258"/>
      <c r="X8" s="568"/>
      <c r="Y8" s="568"/>
      <c r="Z8" s="568"/>
      <c r="AA8" s="568"/>
      <c r="AB8" s="568"/>
      <c r="AC8" s="568"/>
      <c r="AD8" s="568"/>
      <c r="AE8" s="568"/>
    </row>
    <row r="9" spans="1:31" x14ac:dyDescent="0.2">
      <c r="A9" s="142"/>
      <c r="B9" s="256"/>
      <c r="C9" s="257" t="s">
        <v>145</v>
      </c>
      <c r="D9" s="258"/>
      <c r="E9" s="258"/>
      <c r="F9" s="258"/>
      <c r="G9" s="258"/>
      <c r="H9" s="258"/>
      <c r="I9" s="258"/>
      <c r="J9" s="258"/>
      <c r="K9" s="258"/>
      <c r="L9" s="258"/>
      <c r="M9" s="258"/>
      <c r="N9" s="258"/>
      <c r="O9" s="258"/>
      <c r="P9" s="258"/>
      <c r="Q9" s="258"/>
      <c r="R9" s="258"/>
      <c r="S9" s="258"/>
      <c r="T9" s="258"/>
      <c r="U9" s="258"/>
      <c r="V9" s="258"/>
      <c r="W9" s="258"/>
      <c r="X9" s="568"/>
      <c r="Y9" s="568"/>
      <c r="Z9" s="568"/>
      <c r="AA9" s="568"/>
      <c r="AB9" s="568"/>
      <c r="AC9" s="568"/>
      <c r="AD9" s="568"/>
      <c r="AE9" s="568"/>
    </row>
    <row r="10" spans="1:31" x14ac:dyDescent="0.2">
      <c r="A10" s="142"/>
      <c r="B10" s="256"/>
      <c r="C10" s="257" t="s">
        <v>145</v>
      </c>
      <c r="D10" s="258"/>
      <c r="E10" s="258"/>
      <c r="F10" s="258"/>
      <c r="G10" s="258"/>
      <c r="H10" s="258"/>
      <c r="I10" s="258"/>
      <c r="J10" s="258"/>
      <c r="K10" s="258"/>
      <c r="L10" s="258"/>
      <c r="M10" s="258"/>
      <c r="N10" s="258"/>
      <c r="O10" s="258"/>
      <c r="P10" s="258"/>
      <c r="Q10" s="258"/>
      <c r="R10" s="258"/>
      <c r="S10" s="258"/>
      <c r="T10" s="258"/>
      <c r="U10" s="258"/>
      <c r="V10" s="258"/>
      <c r="W10" s="258"/>
      <c r="X10" s="568"/>
      <c r="Y10" s="568"/>
      <c r="Z10" s="568"/>
      <c r="AA10" s="568"/>
      <c r="AB10" s="568"/>
      <c r="AC10" s="568"/>
      <c r="AD10" s="568"/>
      <c r="AE10" s="568"/>
    </row>
    <row r="11" spans="1:31" x14ac:dyDescent="0.2">
      <c r="A11" s="142"/>
      <c r="B11" s="253">
        <v>2</v>
      </c>
      <c r="C11" s="259" t="s">
        <v>145</v>
      </c>
      <c r="D11" s="260" t="str">
        <f>IF(COUNTIF(D8:D10,"A")&gt;=1,"C",IF(COUNTIF(D8:D10,"A")&gt;0,"P"," "))</f>
        <v xml:space="preserve"> </v>
      </c>
      <c r="E11" s="260" t="str">
        <f t="shared" ref="E11:R11" si="0">IF(COUNTIF(E8:E10,"A")&gt;=1,"C",IF(COUNTIF(E8:E10,"A")&gt;0,"P"," "))</f>
        <v xml:space="preserve"> </v>
      </c>
      <c r="F11" s="260" t="str">
        <f t="shared" si="0"/>
        <v xml:space="preserve"> </v>
      </c>
      <c r="G11" s="260" t="str">
        <f t="shared" si="0"/>
        <v xml:space="preserve"> </v>
      </c>
      <c r="H11" s="260" t="str">
        <f t="shared" si="0"/>
        <v xml:space="preserve"> </v>
      </c>
      <c r="I11" s="260" t="str">
        <f t="shared" si="0"/>
        <v xml:space="preserve"> </v>
      </c>
      <c r="J11" s="260" t="str">
        <f t="shared" si="0"/>
        <v xml:space="preserve"> </v>
      </c>
      <c r="K11" s="260" t="str">
        <f t="shared" si="0"/>
        <v xml:space="preserve"> </v>
      </c>
      <c r="L11" s="260" t="str">
        <f t="shared" si="0"/>
        <v xml:space="preserve"> </v>
      </c>
      <c r="M11" s="260" t="str">
        <f t="shared" si="0"/>
        <v xml:space="preserve"> </v>
      </c>
      <c r="N11" s="260" t="str">
        <f t="shared" si="0"/>
        <v xml:space="preserve"> </v>
      </c>
      <c r="O11" s="260" t="str">
        <f t="shared" si="0"/>
        <v xml:space="preserve"> </v>
      </c>
      <c r="P11" s="260" t="str">
        <f t="shared" si="0"/>
        <v xml:space="preserve"> </v>
      </c>
      <c r="Q11" s="260" t="str">
        <f t="shared" si="0"/>
        <v xml:space="preserve"> </v>
      </c>
      <c r="R11" s="260" t="str">
        <f t="shared" si="0"/>
        <v xml:space="preserve"> </v>
      </c>
      <c r="S11" s="260" t="str">
        <f t="shared" ref="S11:W11" si="1">IF(COUNTIF(S8:S10,"A")&gt;=1,"C",IF(COUNTIF(S8:S10,"A")&gt;0,"P"," "))</f>
        <v xml:space="preserve"> </v>
      </c>
      <c r="T11" s="260" t="str">
        <f t="shared" si="1"/>
        <v xml:space="preserve"> </v>
      </c>
      <c r="U11" s="260" t="str">
        <f t="shared" si="1"/>
        <v xml:space="preserve"> </v>
      </c>
      <c r="V11" s="260" t="str">
        <f t="shared" si="1"/>
        <v xml:space="preserve"> </v>
      </c>
      <c r="W11" s="260" t="str">
        <f t="shared" si="1"/>
        <v xml:space="preserve"> </v>
      </c>
      <c r="X11" s="568"/>
      <c r="Y11" s="568"/>
      <c r="Z11" s="568"/>
      <c r="AA11" s="568"/>
      <c r="AB11" s="568"/>
      <c r="AC11" s="568"/>
      <c r="AD11" s="568"/>
      <c r="AE11" s="568"/>
    </row>
    <row r="12" spans="1:31" x14ac:dyDescent="0.2">
      <c r="A12" s="242"/>
      <c r="B12" s="261"/>
      <c r="C12" s="257" t="s">
        <v>145</v>
      </c>
      <c r="D12" s="258"/>
      <c r="E12" s="258"/>
      <c r="F12" s="258"/>
      <c r="G12" s="258"/>
      <c r="H12" s="258"/>
      <c r="I12" s="258"/>
      <c r="J12" s="258"/>
      <c r="K12" s="258"/>
      <c r="L12" s="258"/>
      <c r="M12" s="258"/>
      <c r="N12" s="258"/>
      <c r="O12" s="258"/>
      <c r="P12" s="258"/>
      <c r="Q12" s="258"/>
      <c r="R12" s="258"/>
      <c r="S12" s="258"/>
      <c r="T12" s="258"/>
      <c r="U12" s="258"/>
      <c r="V12" s="258"/>
      <c r="W12" s="258"/>
      <c r="X12" s="568"/>
      <c r="Y12" s="568"/>
      <c r="Z12" s="568"/>
      <c r="AA12" s="568"/>
      <c r="AB12" s="568"/>
      <c r="AC12" s="568"/>
      <c r="AD12" s="568"/>
      <c r="AE12" s="568"/>
    </row>
    <row r="13" spans="1:31" x14ac:dyDescent="0.2">
      <c r="A13" s="242"/>
      <c r="B13" s="261"/>
      <c r="C13" s="257" t="s">
        <v>145</v>
      </c>
      <c r="D13" s="258"/>
      <c r="E13" s="258"/>
      <c r="F13" s="258"/>
      <c r="G13" s="258"/>
      <c r="H13" s="258"/>
      <c r="I13" s="258"/>
      <c r="J13" s="258"/>
      <c r="K13" s="258"/>
      <c r="L13" s="258"/>
      <c r="M13" s="258"/>
      <c r="N13" s="258"/>
      <c r="O13" s="258"/>
      <c r="P13" s="258"/>
      <c r="Q13" s="258"/>
      <c r="R13" s="258"/>
      <c r="S13" s="258"/>
      <c r="T13" s="258"/>
      <c r="U13" s="258"/>
      <c r="V13" s="258"/>
      <c r="W13" s="258"/>
      <c r="X13" s="568"/>
      <c r="Y13" s="568"/>
      <c r="Z13" s="568"/>
      <c r="AA13" s="568"/>
      <c r="AB13" s="568"/>
      <c r="AC13" s="568"/>
      <c r="AD13" s="568"/>
      <c r="AE13" s="568"/>
    </row>
    <row r="14" spans="1:31" x14ac:dyDescent="0.2">
      <c r="A14" s="242"/>
      <c r="B14" s="261"/>
      <c r="C14" s="257" t="s">
        <v>145</v>
      </c>
      <c r="D14" s="258"/>
      <c r="E14" s="258"/>
      <c r="F14" s="258"/>
      <c r="G14" s="258"/>
      <c r="H14" s="258"/>
      <c r="I14" s="258"/>
      <c r="J14" s="258"/>
      <c r="K14" s="258"/>
      <c r="L14" s="258"/>
      <c r="M14" s="258"/>
      <c r="N14" s="258"/>
      <c r="O14" s="258"/>
      <c r="P14" s="258"/>
      <c r="Q14" s="258"/>
      <c r="R14" s="258"/>
      <c r="S14" s="258"/>
      <c r="T14" s="258"/>
      <c r="U14" s="258"/>
      <c r="V14" s="258"/>
      <c r="W14" s="258"/>
      <c r="X14" s="568"/>
      <c r="Y14" s="568"/>
      <c r="Z14" s="568"/>
      <c r="AA14" s="568"/>
      <c r="AB14" s="568"/>
      <c r="AC14" s="568"/>
      <c r="AD14" s="568"/>
      <c r="AE14" s="568"/>
    </row>
    <row r="15" spans="1:31" x14ac:dyDescent="0.2">
      <c r="A15" s="262"/>
      <c r="B15" s="207">
        <v>3</v>
      </c>
      <c r="C15" s="259" t="s">
        <v>145</v>
      </c>
      <c r="D15" s="263" t="str">
        <f>IF(COUNTIF(D12:D14,"A")&gt;=1,"C",IF(COUNTIF(D12:D14,"A")&gt;0,"P"," "))</f>
        <v xml:space="preserve"> </v>
      </c>
      <c r="E15" s="263" t="str">
        <f t="shared" ref="E15:R15" si="2">IF(COUNTIF(E12:E14,"A")&gt;=1,"C",IF(COUNTIF(E12:E14,"A")&gt;0,"P"," "))</f>
        <v xml:space="preserve"> </v>
      </c>
      <c r="F15" s="263" t="str">
        <f t="shared" si="2"/>
        <v xml:space="preserve"> </v>
      </c>
      <c r="G15" s="263" t="str">
        <f t="shared" si="2"/>
        <v xml:space="preserve"> </v>
      </c>
      <c r="H15" s="263" t="str">
        <f t="shared" si="2"/>
        <v xml:space="preserve"> </v>
      </c>
      <c r="I15" s="263" t="str">
        <f t="shared" si="2"/>
        <v xml:space="preserve"> </v>
      </c>
      <c r="J15" s="263" t="str">
        <f t="shared" si="2"/>
        <v xml:space="preserve"> </v>
      </c>
      <c r="K15" s="263" t="str">
        <f t="shared" si="2"/>
        <v xml:space="preserve"> </v>
      </c>
      <c r="L15" s="263" t="str">
        <f t="shared" si="2"/>
        <v xml:space="preserve"> </v>
      </c>
      <c r="M15" s="263" t="str">
        <f t="shared" si="2"/>
        <v xml:space="preserve"> </v>
      </c>
      <c r="N15" s="263" t="str">
        <f t="shared" si="2"/>
        <v xml:space="preserve"> </v>
      </c>
      <c r="O15" s="263" t="str">
        <f t="shared" si="2"/>
        <v xml:space="preserve"> </v>
      </c>
      <c r="P15" s="263" t="str">
        <f t="shared" si="2"/>
        <v xml:space="preserve"> </v>
      </c>
      <c r="Q15" s="263" t="str">
        <f t="shared" si="2"/>
        <v xml:space="preserve"> </v>
      </c>
      <c r="R15" s="263" t="str">
        <f t="shared" si="2"/>
        <v xml:space="preserve"> </v>
      </c>
      <c r="S15" s="263" t="str">
        <f t="shared" ref="S15:W15" si="3">IF(COUNTIF(S12:S14,"A")&gt;=1,"C",IF(COUNTIF(S12:S14,"A")&gt;0,"P"," "))</f>
        <v xml:space="preserve"> </v>
      </c>
      <c r="T15" s="263" t="str">
        <f t="shared" si="3"/>
        <v xml:space="preserve"> </v>
      </c>
      <c r="U15" s="263" t="str">
        <f t="shared" si="3"/>
        <v xml:space="preserve"> </v>
      </c>
      <c r="V15" s="263" t="str">
        <f t="shared" si="3"/>
        <v xml:space="preserve"> </v>
      </c>
      <c r="W15" s="263" t="str">
        <f t="shared" si="3"/>
        <v xml:space="preserve"> </v>
      </c>
      <c r="X15" s="264"/>
      <c r="Y15" s="264"/>
      <c r="Z15" s="264"/>
      <c r="AA15" s="264"/>
      <c r="AB15" s="264"/>
      <c r="AC15" s="264"/>
      <c r="AD15" s="264"/>
      <c r="AE15" s="264"/>
    </row>
    <row r="16" spans="1:31" ht="14.25" x14ac:dyDescent="0.2">
      <c r="A16" s="252"/>
      <c r="B16" s="261"/>
      <c r="C16" s="257" t="s">
        <v>145</v>
      </c>
      <c r="D16" s="258"/>
      <c r="E16" s="258"/>
      <c r="F16" s="258"/>
      <c r="G16" s="258"/>
      <c r="H16" s="258"/>
      <c r="I16" s="258"/>
      <c r="J16" s="258"/>
      <c r="K16" s="258"/>
      <c r="L16" s="258"/>
      <c r="M16" s="258"/>
      <c r="N16" s="258"/>
      <c r="O16" s="258"/>
      <c r="P16" s="258"/>
      <c r="Q16" s="258"/>
      <c r="R16" s="258"/>
      <c r="S16" s="258"/>
      <c r="T16" s="258"/>
      <c r="U16" s="258"/>
      <c r="V16" s="258"/>
      <c r="W16" s="258"/>
      <c r="X16" s="264"/>
      <c r="Y16" s="264"/>
      <c r="Z16" s="264"/>
      <c r="AA16" s="264"/>
      <c r="AB16" s="264"/>
      <c r="AC16" s="264"/>
      <c r="AD16" s="264"/>
      <c r="AE16" s="264"/>
    </row>
    <row r="17" spans="1:31" x14ac:dyDescent="0.2">
      <c r="A17" s="142"/>
      <c r="B17" s="261"/>
      <c r="C17" s="257" t="s">
        <v>145</v>
      </c>
      <c r="D17" s="258"/>
      <c r="E17" s="258"/>
      <c r="F17" s="258"/>
      <c r="G17" s="258"/>
      <c r="H17" s="258"/>
      <c r="I17" s="258"/>
      <c r="J17" s="258"/>
      <c r="K17" s="258"/>
      <c r="L17" s="258"/>
      <c r="M17" s="258"/>
      <c r="N17" s="258"/>
      <c r="O17" s="258"/>
      <c r="P17" s="258"/>
      <c r="Q17" s="258"/>
      <c r="R17" s="258"/>
      <c r="S17" s="258"/>
      <c r="T17" s="258"/>
      <c r="U17" s="258"/>
      <c r="V17" s="258"/>
      <c r="W17" s="258"/>
      <c r="X17" s="264"/>
      <c r="Y17" s="264"/>
      <c r="Z17" s="264"/>
      <c r="AA17" s="264"/>
      <c r="AB17" s="264"/>
      <c r="AC17" s="264"/>
      <c r="AD17" s="264"/>
      <c r="AE17" s="264"/>
    </row>
    <row r="18" spans="1:31" x14ac:dyDescent="0.2">
      <c r="A18" s="142"/>
      <c r="B18" s="261"/>
      <c r="C18" s="257" t="s">
        <v>145</v>
      </c>
      <c r="D18" s="258"/>
      <c r="E18" s="258"/>
      <c r="F18" s="258"/>
      <c r="G18" s="258"/>
      <c r="H18" s="258"/>
      <c r="I18" s="258"/>
      <c r="J18" s="258"/>
      <c r="K18" s="258"/>
      <c r="L18" s="258"/>
      <c r="M18" s="258"/>
      <c r="N18" s="258"/>
      <c r="O18" s="258"/>
      <c r="P18" s="258"/>
      <c r="Q18" s="258"/>
      <c r="R18" s="258"/>
      <c r="S18" s="258"/>
      <c r="T18" s="258"/>
      <c r="U18" s="258"/>
      <c r="V18" s="258"/>
      <c r="W18" s="258"/>
    </row>
    <row r="19" spans="1:31" x14ac:dyDescent="0.2">
      <c r="A19" s="142"/>
      <c r="B19" s="253">
        <v>4</v>
      </c>
      <c r="C19" s="259" t="s">
        <v>145</v>
      </c>
      <c r="D19" s="260" t="str">
        <f>IF(COUNTIF(D16:D18,"A")&gt;=1,"C",IF(COUNTIF(D16:D18,"A")&gt;0,"P"," "))</f>
        <v xml:space="preserve"> </v>
      </c>
      <c r="E19" s="260" t="str">
        <f t="shared" ref="E19:R19" si="4">IF(COUNTIF(E16:E18,"A")&gt;=1,"C",IF(COUNTIF(E16:E18,"A")&gt;0,"P"," "))</f>
        <v xml:space="preserve"> </v>
      </c>
      <c r="F19" s="260" t="str">
        <f t="shared" si="4"/>
        <v xml:space="preserve"> </v>
      </c>
      <c r="G19" s="260" t="str">
        <f t="shared" si="4"/>
        <v xml:space="preserve"> </v>
      </c>
      <c r="H19" s="260" t="str">
        <f t="shared" si="4"/>
        <v xml:space="preserve"> </v>
      </c>
      <c r="I19" s="260" t="str">
        <f t="shared" si="4"/>
        <v xml:space="preserve"> </v>
      </c>
      <c r="J19" s="260" t="str">
        <f t="shared" si="4"/>
        <v xml:space="preserve"> </v>
      </c>
      <c r="K19" s="260" t="str">
        <f t="shared" si="4"/>
        <v xml:space="preserve"> </v>
      </c>
      <c r="L19" s="260" t="str">
        <f t="shared" si="4"/>
        <v xml:space="preserve"> </v>
      </c>
      <c r="M19" s="260" t="str">
        <f t="shared" si="4"/>
        <v xml:space="preserve"> </v>
      </c>
      <c r="N19" s="260" t="str">
        <f t="shared" si="4"/>
        <v xml:space="preserve"> </v>
      </c>
      <c r="O19" s="260" t="str">
        <f t="shared" si="4"/>
        <v xml:space="preserve"> </v>
      </c>
      <c r="P19" s="260" t="str">
        <f t="shared" si="4"/>
        <v xml:space="preserve"> </v>
      </c>
      <c r="Q19" s="260" t="str">
        <f t="shared" si="4"/>
        <v xml:space="preserve"> </v>
      </c>
      <c r="R19" s="260" t="str">
        <f t="shared" si="4"/>
        <v xml:space="preserve"> </v>
      </c>
      <c r="S19" s="260" t="str">
        <f t="shared" ref="S19:W19" si="5">IF(COUNTIF(S16:S18,"A")&gt;=1,"C",IF(COUNTIF(S16:S18,"A")&gt;0,"P"," "))</f>
        <v xml:space="preserve"> </v>
      </c>
      <c r="T19" s="260" t="str">
        <f t="shared" si="5"/>
        <v xml:space="preserve"> </v>
      </c>
      <c r="U19" s="260" t="str">
        <f t="shared" si="5"/>
        <v xml:space="preserve"> </v>
      </c>
      <c r="V19" s="260" t="str">
        <f t="shared" si="5"/>
        <v xml:space="preserve"> </v>
      </c>
      <c r="W19" s="260" t="str">
        <f t="shared" si="5"/>
        <v xml:space="preserve"> </v>
      </c>
    </row>
    <row r="20" spans="1:31" x14ac:dyDescent="0.2">
      <c r="A20" s="142"/>
      <c r="B20" s="261"/>
      <c r="C20" s="257" t="s">
        <v>145</v>
      </c>
      <c r="D20" s="258"/>
      <c r="E20" s="258"/>
      <c r="F20" s="258"/>
      <c r="G20" s="258"/>
      <c r="H20" s="258"/>
      <c r="I20" s="258"/>
      <c r="J20" s="258"/>
      <c r="K20" s="258"/>
      <c r="L20" s="258"/>
      <c r="M20" s="258"/>
      <c r="N20" s="258"/>
      <c r="O20" s="258"/>
      <c r="P20" s="258"/>
      <c r="Q20" s="258"/>
      <c r="R20" s="258"/>
      <c r="S20" s="258"/>
      <c r="T20" s="258"/>
      <c r="U20" s="258"/>
      <c r="V20" s="258"/>
      <c r="W20" s="258"/>
    </row>
    <row r="21" spans="1:31" x14ac:dyDescent="0.2">
      <c r="A21" s="142"/>
      <c r="B21" s="261"/>
      <c r="C21" s="257" t="s">
        <v>145</v>
      </c>
      <c r="D21" s="258"/>
      <c r="E21" s="258"/>
      <c r="F21" s="258"/>
      <c r="G21" s="258"/>
      <c r="H21" s="258"/>
      <c r="I21" s="258"/>
      <c r="J21" s="258"/>
      <c r="K21" s="258"/>
      <c r="L21" s="258"/>
      <c r="M21" s="258"/>
      <c r="N21" s="258"/>
      <c r="O21" s="258"/>
      <c r="P21" s="258"/>
      <c r="Q21" s="258"/>
      <c r="R21" s="258"/>
      <c r="S21" s="258"/>
      <c r="T21" s="258"/>
      <c r="U21" s="258"/>
      <c r="V21" s="258"/>
      <c r="W21" s="258"/>
    </row>
    <row r="22" spans="1:31" x14ac:dyDescent="0.2">
      <c r="A22" s="242"/>
      <c r="B22" s="261"/>
      <c r="C22" s="257" t="s">
        <v>145</v>
      </c>
      <c r="D22" s="258"/>
      <c r="E22" s="258"/>
      <c r="F22" s="258"/>
      <c r="G22" s="258"/>
      <c r="H22" s="258"/>
      <c r="I22" s="258"/>
      <c r="J22" s="258"/>
      <c r="K22" s="258"/>
      <c r="L22" s="258"/>
      <c r="M22" s="258"/>
      <c r="N22" s="258"/>
      <c r="O22" s="258"/>
      <c r="P22" s="258"/>
      <c r="Q22" s="258"/>
      <c r="R22" s="258"/>
      <c r="S22" s="258"/>
      <c r="T22" s="258"/>
      <c r="U22" s="258"/>
      <c r="V22" s="258"/>
      <c r="W22" s="258"/>
    </row>
    <row r="23" spans="1:31" x14ac:dyDescent="0.2">
      <c r="A23" s="242"/>
      <c r="B23" s="253">
        <v>5</v>
      </c>
      <c r="C23" s="259" t="s">
        <v>145</v>
      </c>
      <c r="D23" s="260" t="str">
        <f>IF(COUNTIF(D20:D22,"A")&gt;=1,"C",IF(COUNTIF(D20:D22,"A")&gt;0,"P"," "))</f>
        <v xml:space="preserve"> </v>
      </c>
      <c r="E23" s="260" t="str">
        <f t="shared" ref="E23:R23" si="6">IF(COUNTIF(E20:E22,"A")&gt;=1,"C",IF(COUNTIF(E20:E22,"A")&gt;0,"P"," "))</f>
        <v xml:space="preserve"> </v>
      </c>
      <c r="F23" s="260" t="str">
        <f t="shared" si="6"/>
        <v xml:space="preserve"> </v>
      </c>
      <c r="G23" s="260" t="str">
        <f t="shared" si="6"/>
        <v xml:space="preserve"> </v>
      </c>
      <c r="H23" s="260" t="str">
        <f t="shared" si="6"/>
        <v xml:space="preserve"> </v>
      </c>
      <c r="I23" s="260" t="str">
        <f t="shared" si="6"/>
        <v xml:space="preserve"> </v>
      </c>
      <c r="J23" s="260" t="str">
        <f t="shared" si="6"/>
        <v xml:space="preserve"> </v>
      </c>
      <c r="K23" s="260" t="str">
        <f t="shared" si="6"/>
        <v xml:space="preserve"> </v>
      </c>
      <c r="L23" s="260" t="str">
        <f t="shared" si="6"/>
        <v xml:space="preserve"> </v>
      </c>
      <c r="M23" s="260" t="str">
        <f t="shared" si="6"/>
        <v xml:space="preserve"> </v>
      </c>
      <c r="N23" s="260" t="str">
        <f t="shared" si="6"/>
        <v xml:space="preserve"> </v>
      </c>
      <c r="O23" s="260" t="str">
        <f t="shared" si="6"/>
        <v xml:space="preserve"> </v>
      </c>
      <c r="P23" s="260" t="str">
        <f t="shared" si="6"/>
        <v xml:space="preserve"> </v>
      </c>
      <c r="Q23" s="260" t="str">
        <f t="shared" si="6"/>
        <v xml:space="preserve"> </v>
      </c>
      <c r="R23" s="260" t="str">
        <f t="shared" si="6"/>
        <v xml:space="preserve"> </v>
      </c>
      <c r="S23" s="260" t="str">
        <f t="shared" ref="S23:W23" si="7">IF(COUNTIF(S20:S22,"A")&gt;=1,"C",IF(COUNTIF(S20:S22,"A")&gt;0,"P"," "))</f>
        <v xml:space="preserve"> </v>
      </c>
      <c r="T23" s="260" t="str">
        <f t="shared" si="7"/>
        <v xml:space="preserve"> </v>
      </c>
      <c r="U23" s="260" t="str">
        <f t="shared" si="7"/>
        <v xml:space="preserve"> </v>
      </c>
      <c r="V23" s="260" t="str">
        <f t="shared" si="7"/>
        <v xml:space="preserve"> </v>
      </c>
      <c r="W23" s="260" t="str">
        <f t="shared" si="7"/>
        <v xml:space="preserve"> </v>
      </c>
    </row>
    <row r="24" spans="1:31" x14ac:dyDescent="0.2">
      <c r="B24" s="261"/>
      <c r="C24" s="257" t="s">
        <v>145</v>
      </c>
      <c r="D24" s="258"/>
      <c r="E24" s="258"/>
      <c r="F24" s="258"/>
      <c r="G24" s="258"/>
      <c r="H24" s="258"/>
      <c r="I24" s="258"/>
      <c r="J24" s="258"/>
      <c r="K24" s="258"/>
      <c r="L24" s="258"/>
      <c r="M24" s="258"/>
      <c r="N24" s="258"/>
      <c r="O24" s="258"/>
      <c r="P24" s="258"/>
      <c r="Q24" s="258"/>
      <c r="R24" s="258"/>
      <c r="S24" s="258"/>
      <c r="T24" s="258"/>
      <c r="U24" s="258"/>
      <c r="V24" s="258"/>
      <c r="W24" s="258"/>
    </row>
    <row r="25" spans="1:31" x14ac:dyDescent="0.2">
      <c r="B25" s="261"/>
      <c r="C25" s="257" t="s">
        <v>145</v>
      </c>
      <c r="D25" s="258"/>
      <c r="E25" s="258"/>
      <c r="F25" s="258"/>
      <c r="G25" s="258"/>
      <c r="H25" s="258"/>
      <c r="I25" s="258"/>
      <c r="J25" s="258"/>
      <c r="K25" s="258"/>
      <c r="L25" s="258"/>
      <c r="M25" s="258"/>
      <c r="N25" s="258"/>
      <c r="O25" s="258"/>
      <c r="P25" s="258"/>
      <c r="Q25" s="258"/>
      <c r="R25" s="258"/>
      <c r="S25" s="258"/>
      <c r="T25" s="258"/>
      <c r="U25" s="258"/>
      <c r="V25" s="258"/>
      <c r="W25" s="258"/>
    </row>
    <row r="26" spans="1:31" x14ac:dyDescent="0.2">
      <c r="B26" s="261"/>
      <c r="C26" s="257" t="s">
        <v>145</v>
      </c>
      <c r="D26" s="258"/>
      <c r="E26" s="258"/>
      <c r="F26" s="258"/>
      <c r="G26" s="258"/>
      <c r="H26" s="258"/>
      <c r="I26" s="258"/>
      <c r="J26" s="258"/>
      <c r="K26" s="258"/>
      <c r="L26" s="258"/>
      <c r="M26" s="258"/>
      <c r="N26" s="258"/>
      <c r="O26" s="258"/>
      <c r="P26" s="258"/>
      <c r="Q26" s="258"/>
      <c r="R26" s="258"/>
      <c r="S26" s="258"/>
      <c r="T26" s="258"/>
      <c r="U26" s="258"/>
      <c r="V26" s="258"/>
      <c r="W26" s="258"/>
    </row>
    <row r="27" spans="1:31" ht="0.75" customHeight="1" thickBot="1" x14ac:dyDescent="0.25">
      <c r="B27" s="253"/>
      <c r="C27" s="253"/>
      <c r="D27" s="260" t="str">
        <f>IF(COUNTIF(D24:D26,"A")&gt;=1,"C",IF(COUNTIF(D24:D26,"A")&gt;0,"P"," "))</f>
        <v xml:space="preserve"> </v>
      </c>
      <c r="E27" s="260" t="str">
        <f t="shared" ref="E27:R27" si="8">IF(COUNTIF(E24:E26,"A")&gt;=1,"C",IF(COUNTIF(E24:E26,"A")&gt;0,"P"," "))</f>
        <v xml:space="preserve"> </v>
      </c>
      <c r="F27" s="260" t="str">
        <f t="shared" si="8"/>
        <v xml:space="preserve"> </v>
      </c>
      <c r="G27" s="260" t="str">
        <f t="shared" si="8"/>
        <v xml:space="preserve"> </v>
      </c>
      <c r="H27" s="260" t="str">
        <f t="shared" si="8"/>
        <v xml:space="preserve"> </v>
      </c>
      <c r="I27" s="260" t="str">
        <f t="shared" si="8"/>
        <v xml:space="preserve"> </v>
      </c>
      <c r="J27" s="260" t="str">
        <f t="shared" si="8"/>
        <v xml:space="preserve"> </v>
      </c>
      <c r="K27" s="260" t="str">
        <f t="shared" si="8"/>
        <v xml:space="preserve"> </v>
      </c>
      <c r="L27" s="260" t="str">
        <f t="shared" si="8"/>
        <v xml:space="preserve"> </v>
      </c>
      <c r="M27" s="260" t="str">
        <f t="shared" si="8"/>
        <v xml:space="preserve"> </v>
      </c>
      <c r="N27" s="260" t="str">
        <f t="shared" si="8"/>
        <v xml:space="preserve"> </v>
      </c>
      <c r="O27" s="260" t="str">
        <f t="shared" si="8"/>
        <v xml:space="preserve"> </v>
      </c>
      <c r="P27" s="260" t="str">
        <f t="shared" si="8"/>
        <v xml:space="preserve"> </v>
      </c>
      <c r="Q27" s="260" t="str">
        <f t="shared" si="8"/>
        <v xml:space="preserve"> </v>
      </c>
      <c r="R27" s="260" t="str">
        <f t="shared" si="8"/>
        <v xml:space="preserve"> </v>
      </c>
      <c r="S27" s="260" t="str">
        <f t="shared" ref="S27:W27" si="9">IF(COUNTIF(S24:S26,"A")&gt;=1,"C",IF(COUNTIF(S24:S26,"A")&gt;0,"P"," "))</f>
        <v xml:space="preserve"> </v>
      </c>
      <c r="T27" s="260" t="str">
        <f t="shared" si="9"/>
        <v xml:space="preserve"> </v>
      </c>
      <c r="U27" s="260" t="str">
        <f t="shared" si="9"/>
        <v xml:space="preserve"> </v>
      </c>
      <c r="V27" s="260" t="str">
        <f t="shared" si="9"/>
        <v xml:space="preserve"> </v>
      </c>
      <c r="W27" s="260" t="str">
        <f t="shared" si="9"/>
        <v xml:space="preserve"> </v>
      </c>
    </row>
    <row r="28" spans="1:31" ht="13.5" thickBot="1" x14ac:dyDescent="0.25">
      <c r="B28" s="253"/>
      <c r="C28" s="173" t="s">
        <v>30</v>
      </c>
      <c r="D28" s="266" t="str">
        <f>IF(COUNTIF(D11:D27,"C")&gt;4,"C",IF(COUNTIF(D11:D27,"C")&gt;0,"P"," "))</f>
        <v xml:space="preserve"> </v>
      </c>
      <c r="E28" s="266" t="str">
        <f t="shared" ref="E28:R28" si="10">IF(COUNTIF(E11:E27,"C")&gt;4,"C",IF(COUNTIF(E11:E27,"C")&gt;0,"P"," "))</f>
        <v xml:space="preserve"> </v>
      </c>
      <c r="F28" s="266" t="str">
        <f t="shared" si="10"/>
        <v xml:space="preserve"> </v>
      </c>
      <c r="G28" s="266" t="str">
        <f t="shared" si="10"/>
        <v xml:space="preserve"> </v>
      </c>
      <c r="H28" s="266" t="str">
        <f t="shared" si="10"/>
        <v xml:space="preserve"> </v>
      </c>
      <c r="I28" s="266" t="str">
        <f t="shared" si="10"/>
        <v xml:space="preserve"> </v>
      </c>
      <c r="J28" s="266" t="str">
        <f t="shared" si="10"/>
        <v xml:space="preserve"> </v>
      </c>
      <c r="K28" s="266" t="str">
        <f t="shared" si="10"/>
        <v xml:space="preserve"> </v>
      </c>
      <c r="L28" s="266" t="str">
        <f t="shared" si="10"/>
        <v xml:space="preserve"> </v>
      </c>
      <c r="M28" s="266" t="str">
        <f t="shared" si="10"/>
        <v xml:space="preserve"> </v>
      </c>
      <c r="N28" s="266" t="str">
        <f t="shared" si="10"/>
        <v xml:space="preserve"> </v>
      </c>
      <c r="O28" s="266" t="str">
        <f t="shared" si="10"/>
        <v xml:space="preserve"> </v>
      </c>
      <c r="P28" s="266" t="str">
        <f t="shared" si="10"/>
        <v xml:space="preserve"> </v>
      </c>
      <c r="Q28" s="266" t="str">
        <f t="shared" si="10"/>
        <v xml:space="preserve"> </v>
      </c>
      <c r="R28" s="266" t="str">
        <f t="shared" si="10"/>
        <v xml:space="preserve"> </v>
      </c>
      <c r="S28" s="266" t="str">
        <f t="shared" ref="S28:W28" si="11">IF(COUNTIF(S11:S27,"C")&gt;4,"C",IF(COUNTIF(S11:S27,"C")&gt;0,"P"," "))</f>
        <v xml:space="preserve"> </v>
      </c>
      <c r="T28" s="266" t="str">
        <f t="shared" si="11"/>
        <v xml:space="preserve"> </v>
      </c>
      <c r="U28" s="266" t="str">
        <f t="shared" si="11"/>
        <v xml:space="preserve"> </v>
      </c>
      <c r="V28" s="266" t="str">
        <f t="shared" si="11"/>
        <v xml:space="preserve"> </v>
      </c>
      <c r="W28" s="266" t="str">
        <f t="shared" si="11"/>
        <v xml:space="preserve"> </v>
      </c>
    </row>
    <row r="30" spans="1:31" ht="15" x14ac:dyDescent="0.25">
      <c r="B30" s="250" t="s">
        <v>144</v>
      </c>
      <c r="C30" s="251"/>
      <c r="D30" s="569"/>
      <c r="E30" s="570"/>
      <c r="F30" s="570"/>
      <c r="G30" s="570"/>
      <c r="H30" s="570"/>
      <c r="I30" s="570"/>
      <c r="J30" s="570"/>
      <c r="K30" s="570"/>
      <c r="L30" s="570"/>
      <c r="M30" s="570"/>
      <c r="N30" s="570"/>
      <c r="O30" s="570"/>
      <c r="P30" s="570"/>
      <c r="Q30" s="570"/>
      <c r="R30" s="570"/>
      <c r="S30" s="433"/>
      <c r="T30" s="433"/>
      <c r="U30" s="433"/>
      <c r="V30" s="433"/>
      <c r="W30" s="433"/>
    </row>
    <row r="31" spans="1:31" x14ac:dyDescent="0.2">
      <c r="B31" s="253">
        <v>1</v>
      </c>
      <c r="C31" s="254" t="s">
        <v>145</v>
      </c>
      <c r="D31" s="255"/>
      <c r="E31" s="255"/>
      <c r="F31" s="255"/>
      <c r="G31" s="255"/>
      <c r="H31" s="255"/>
      <c r="I31" s="255"/>
      <c r="J31" s="255"/>
      <c r="K31" s="255"/>
      <c r="L31" s="255"/>
      <c r="M31" s="255"/>
      <c r="N31" s="255"/>
      <c r="O31" s="255"/>
      <c r="P31" s="255"/>
      <c r="Q31" s="255"/>
      <c r="R31" s="255"/>
      <c r="S31" s="255"/>
      <c r="T31" s="255"/>
      <c r="U31" s="255"/>
      <c r="V31" s="255"/>
      <c r="W31" s="255"/>
    </row>
    <row r="32" spans="1:31" x14ac:dyDescent="0.2">
      <c r="B32" s="256"/>
      <c r="C32" s="257" t="s">
        <v>145</v>
      </c>
      <c r="D32" s="258"/>
      <c r="E32" s="258"/>
      <c r="F32" s="258"/>
      <c r="G32" s="258"/>
      <c r="H32" s="258"/>
      <c r="I32" s="258"/>
      <c r="J32" s="258"/>
      <c r="K32" s="258"/>
      <c r="L32" s="258"/>
      <c r="M32" s="258"/>
      <c r="N32" s="258"/>
      <c r="O32" s="258"/>
      <c r="P32" s="258"/>
      <c r="Q32" s="258"/>
      <c r="R32" s="258"/>
      <c r="S32" s="258"/>
      <c r="T32" s="258"/>
      <c r="U32" s="258"/>
      <c r="V32" s="258"/>
      <c r="W32" s="258"/>
    </row>
    <row r="33" spans="2:23" x14ac:dyDescent="0.2">
      <c r="B33" s="256"/>
      <c r="C33" s="257" t="s">
        <v>145</v>
      </c>
      <c r="D33" s="258"/>
      <c r="E33" s="258"/>
      <c r="F33" s="258"/>
      <c r="G33" s="258"/>
      <c r="H33" s="258"/>
      <c r="I33" s="258"/>
      <c r="J33" s="258"/>
      <c r="K33" s="258"/>
      <c r="L33" s="258"/>
      <c r="M33" s="258"/>
      <c r="N33" s="258"/>
      <c r="O33" s="258"/>
      <c r="P33" s="258"/>
      <c r="Q33" s="258"/>
      <c r="R33" s="258"/>
      <c r="S33" s="258"/>
      <c r="T33" s="258"/>
      <c r="U33" s="258"/>
      <c r="V33" s="258"/>
      <c r="W33" s="258"/>
    </row>
    <row r="34" spans="2:23" x14ac:dyDescent="0.2">
      <c r="B34" s="256"/>
      <c r="C34" s="257" t="s">
        <v>145</v>
      </c>
      <c r="D34" s="258"/>
      <c r="E34" s="258"/>
      <c r="F34" s="258"/>
      <c r="G34" s="258"/>
      <c r="H34" s="258"/>
      <c r="I34" s="258"/>
      <c r="J34" s="258"/>
      <c r="K34" s="258"/>
      <c r="L34" s="258"/>
      <c r="M34" s="258"/>
      <c r="N34" s="258"/>
      <c r="O34" s="258"/>
      <c r="P34" s="258"/>
      <c r="Q34" s="258"/>
      <c r="R34" s="258"/>
      <c r="S34" s="258"/>
      <c r="T34" s="258"/>
      <c r="U34" s="258"/>
      <c r="V34" s="258"/>
      <c r="W34" s="258"/>
    </row>
    <row r="35" spans="2:23" x14ac:dyDescent="0.2">
      <c r="B35" s="253">
        <v>2</v>
      </c>
      <c r="C35" s="259" t="s">
        <v>145</v>
      </c>
      <c r="D35" s="260" t="str">
        <f>IF(COUNTIF(D32:D34,"A")&gt;=1,"C",IF(COUNTIF(D32:D34,"A")&gt;0,"P"," "))</f>
        <v xml:space="preserve"> </v>
      </c>
      <c r="E35" s="260" t="str">
        <f t="shared" ref="E35:R35" si="12">IF(COUNTIF(E32:E34,"A")&gt;=1,"C",IF(COUNTIF(E32:E34,"A")&gt;0,"P"," "))</f>
        <v xml:space="preserve"> </v>
      </c>
      <c r="F35" s="260" t="str">
        <f t="shared" si="12"/>
        <v xml:space="preserve"> </v>
      </c>
      <c r="G35" s="260" t="str">
        <f t="shared" si="12"/>
        <v xml:space="preserve"> </v>
      </c>
      <c r="H35" s="260" t="str">
        <f t="shared" si="12"/>
        <v xml:space="preserve"> </v>
      </c>
      <c r="I35" s="260" t="str">
        <f t="shared" si="12"/>
        <v xml:space="preserve"> </v>
      </c>
      <c r="J35" s="260" t="str">
        <f t="shared" si="12"/>
        <v xml:space="preserve"> </v>
      </c>
      <c r="K35" s="260" t="str">
        <f t="shared" si="12"/>
        <v xml:space="preserve"> </v>
      </c>
      <c r="L35" s="260" t="str">
        <f t="shared" si="12"/>
        <v xml:space="preserve"> </v>
      </c>
      <c r="M35" s="260" t="str">
        <f t="shared" si="12"/>
        <v xml:space="preserve"> </v>
      </c>
      <c r="N35" s="260" t="str">
        <f t="shared" si="12"/>
        <v xml:space="preserve"> </v>
      </c>
      <c r="O35" s="260" t="str">
        <f t="shared" si="12"/>
        <v xml:space="preserve"> </v>
      </c>
      <c r="P35" s="260" t="str">
        <f t="shared" si="12"/>
        <v xml:space="preserve"> </v>
      </c>
      <c r="Q35" s="260" t="str">
        <f t="shared" si="12"/>
        <v xml:space="preserve"> </v>
      </c>
      <c r="R35" s="260" t="str">
        <f t="shared" si="12"/>
        <v xml:space="preserve"> </v>
      </c>
      <c r="S35" s="260" t="str">
        <f t="shared" ref="S35:W35" si="13">IF(COUNTIF(S32:S34,"A")&gt;=1,"C",IF(COUNTIF(S32:S34,"A")&gt;0,"P"," "))</f>
        <v xml:space="preserve"> </v>
      </c>
      <c r="T35" s="260" t="str">
        <f t="shared" si="13"/>
        <v xml:space="preserve"> </v>
      </c>
      <c r="U35" s="260" t="str">
        <f t="shared" si="13"/>
        <v xml:space="preserve"> </v>
      </c>
      <c r="V35" s="260" t="str">
        <f t="shared" si="13"/>
        <v xml:space="preserve"> </v>
      </c>
      <c r="W35" s="260" t="str">
        <f t="shared" si="13"/>
        <v xml:space="preserve"> </v>
      </c>
    </row>
    <row r="36" spans="2:23" x14ac:dyDescent="0.2">
      <c r="B36" s="261"/>
      <c r="C36" s="257" t="s">
        <v>145</v>
      </c>
      <c r="D36" s="258"/>
      <c r="E36" s="258"/>
      <c r="F36" s="258"/>
      <c r="G36" s="258"/>
      <c r="H36" s="258"/>
      <c r="I36" s="258"/>
      <c r="J36" s="258"/>
      <c r="K36" s="258"/>
      <c r="L36" s="258"/>
      <c r="M36" s="258"/>
      <c r="N36" s="258"/>
      <c r="O36" s="258"/>
      <c r="P36" s="258"/>
      <c r="Q36" s="258"/>
      <c r="R36" s="258"/>
      <c r="S36" s="258"/>
      <c r="T36" s="258"/>
      <c r="U36" s="258"/>
      <c r="V36" s="258"/>
      <c r="W36" s="258"/>
    </row>
    <row r="37" spans="2:23" x14ac:dyDescent="0.2">
      <c r="B37" s="261"/>
      <c r="C37" s="257" t="s">
        <v>145</v>
      </c>
      <c r="D37" s="258"/>
      <c r="E37" s="258"/>
      <c r="F37" s="258"/>
      <c r="G37" s="258"/>
      <c r="H37" s="258"/>
      <c r="I37" s="258"/>
      <c r="J37" s="258"/>
      <c r="K37" s="258"/>
      <c r="L37" s="258"/>
      <c r="M37" s="258"/>
      <c r="N37" s="258"/>
      <c r="O37" s="258"/>
      <c r="P37" s="258"/>
      <c r="Q37" s="258"/>
      <c r="R37" s="258"/>
      <c r="S37" s="258"/>
      <c r="T37" s="258"/>
      <c r="U37" s="258"/>
      <c r="V37" s="258"/>
      <c r="W37" s="258"/>
    </row>
    <row r="38" spans="2:23" x14ac:dyDescent="0.2">
      <c r="B38" s="261"/>
      <c r="C38" s="257" t="s">
        <v>145</v>
      </c>
      <c r="D38" s="258"/>
      <c r="E38" s="258"/>
      <c r="F38" s="258"/>
      <c r="G38" s="258"/>
      <c r="H38" s="258"/>
      <c r="I38" s="258"/>
      <c r="J38" s="258"/>
      <c r="K38" s="258"/>
      <c r="L38" s="258"/>
      <c r="M38" s="258"/>
      <c r="N38" s="258"/>
      <c r="O38" s="258"/>
      <c r="P38" s="258"/>
      <c r="Q38" s="258"/>
      <c r="R38" s="258"/>
      <c r="S38" s="258"/>
      <c r="T38" s="258"/>
      <c r="U38" s="258"/>
      <c r="V38" s="258"/>
      <c r="W38" s="258"/>
    </row>
    <row r="39" spans="2:23" x14ac:dyDescent="0.2">
      <c r="B39" s="253">
        <v>3</v>
      </c>
      <c r="C39" s="259" t="s">
        <v>145</v>
      </c>
      <c r="D39" s="260" t="str">
        <f>IF(COUNTIF(D36:D38,"A")&gt;=1,"C",IF(COUNTIF(D36:D38,"A")&gt;0,"P"," "))</f>
        <v xml:space="preserve"> </v>
      </c>
      <c r="E39" s="260" t="str">
        <f t="shared" ref="E39:R39" si="14">IF(COUNTIF(E36:E38,"A")&gt;=1,"C",IF(COUNTIF(E36:E38,"A")&gt;0,"P"," "))</f>
        <v xml:space="preserve"> </v>
      </c>
      <c r="F39" s="260" t="str">
        <f t="shared" si="14"/>
        <v xml:space="preserve"> </v>
      </c>
      <c r="G39" s="260" t="str">
        <f t="shared" si="14"/>
        <v xml:space="preserve"> </v>
      </c>
      <c r="H39" s="260" t="str">
        <f t="shared" si="14"/>
        <v xml:space="preserve"> </v>
      </c>
      <c r="I39" s="260" t="str">
        <f t="shared" si="14"/>
        <v xml:space="preserve"> </v>
      </c>
      <c r="J39" s="260" t="str">
        <f t="shared" si="14"/>
        <v xml:space="preserve"> </v>
      </c>
      <c r="K39" s="260" t="str">
        <f t="shared" si="14"/>
        <v xml:space="preserve"> </v>
      </c>
      <c r="L39" s="260" t="str">
        <f t="shared" si="14"/>
        <v xml:space="preserve"> </v>
      </c>
      <c r="M39" s="260" t="str">
        <f t="shared" si="14"/>
        <v xml:space="preserve"> </v>
      </c>
      <c r="N39" s="260" t="str">
        <f t="shared" si="14"/>
        <v xml:space="preserve"> </v>
      </c>
      <c r="O39" s="260" t="str">
        <f t="shared" si="14"/>
        <v xml:space="preserve"> </v>
      </c>
      <c r="P39" s="260" t="str">
        <f t="shared" si="14"/>
        <v xml:space="preserve"> </v>
      </c>
      <c r="Q39" s="260" t="str">
        <f t="shared" si="14"/>
        <v xml:space="preserve"> </v>
      </c>
      <c r="R39" s="260" t="str">
        <f t="shared" si="14"/>
        <v xml:space="preserve"> </v>
      </c>
      <c r="S39" s="260" t="str">
        <f t="shared" ref="S39:W39" si="15">IF(COUNTIF(S36:S38,"A")&gt;=1,"C",IF(COUNTIF(S36:S38,"A")&gt;0,"P"," "))</f>
        <v xml:space="preserve"> </v>
      </c>
      <c r="T39" s="260" t="str">
        <f t="shared" si="15"/>
        <v xml:space="preserve"> </v>
      </c>
      <c r="U39" s="260" t="str">
        <f t="shared" si="15"/>
        <v xml:space="preserve"> </v>
      </c>
      <c r="V39" s="260" t="str">
        <f t="shared" si="15"/>
        <v xml:space="preserve"> </v>
      </c>
      <c r="W39" s="260" t="str">
        <f t="shared" si="15"/>
        <v xml:space="preserve"> </v>
      </c>
    </row>
    <row r="40" spans="2:23" x14ac:dyDescent="0.2">
      <c r="B40" s="261"/>
      <c r="C40" s="257" t="s">
        <v>145</v>
      </c>
      <c r="D40" s="258"/>
      <c r="E40" s="258"/>
      <c r="F40" s="258"/>
      <c r="G40" s="258"/>
      <c r="H40" s="258"/>
      <c r="I40" s="258"/>
      <c r="J40" s="258"/>
      <c r="K40" s="258"/>
      <c r="L40" s="258"/>
      <c r="M40" s="258"/>
      <c r="N40" s="258"/>
      <c r="O40" s="258"/>
      <c r="P40" s="258"/>
      <c r="Q40" s="258"/>
      <c r="R40" s="258"/>
      <c r="S40" s="258"/>
      <c r="T40" s="258"/>
      <c r="U40" s="258"/>
      <c r="V40" s="258"/>
      <c r="W40" s="258"/>
    </row>
    <row r="41" spans="2:23" x14ac:dyDescent="0.2">
      <c r="B41" s="261"/>
      <c r="C41" s="257" t="s">
        <v>145</v>
      </c>
      <c r="D41" s="258"/>
      <c r="E41" s="258"/>
      <c r="F41" s="258"/>
      <c r="G41" s="258"/>
      <c r="H41" s="258"/>
      <c r="I41" s="258"/>
      <c r="J41" s="258"/>
      <c r="K41" s="258"/>
      <c r="L41" s="258"/>
      <c r="M41" s="258"/>
      <c r="N41" s="258"/>
      <c r="O41" s="258"/>
      <c r="P41" s="258"/>
      <c r="Q41" s="258"/>
      <c r="R41" s="258"/>
      <c r="S41" s="258"/>
      <c r="T41" s="258"/>
      <c r="U41" s="258"/>
      <c r="V41" s="258"/>
      <c r="W41" s="258"/>
    </row>
    <row r="42" spans="2:23" x14ac:dyDescent="0.2">
      <c r="B42" s="261"/>
      <c r="C42" s="257" t="s">
        <v>145</v>
      </c>
      <c r="D42" s="258"/>
      <c r="E42" s="258"/>
      <c r="F42" s="258"/>
      <c r="G42" s="258"/>
      <c r="H42" s="258"/>
      <c r="I42" s="258"/>
      <c r="J42" s="258"/>
      <c r="K42" s="258"/>
      <c r="L42" s="258"/>
      <c r="M42" s="258"/>
      <c r="N42" s="258"/>
      <c r="O42" s="258"/>
      <c r="P42" s="258"/>
      <c r="Q42" s="258"/>
      <c r="R42" s="258"/>
      <c r="S42" s="258"/>
      <c r="T42" s="258"/>
      <c r="U42" s="258"/>
      <c r="V42" s="258"/>
      <c r="W42" s="258"/>
    </row>
    <row r="43" spans="2:23" x14ac:dyDescent="0.2">
      <c r="B43" s="253">
        <v>4</v>
      </c>
      <c r="C43" s="259" t="s">
        <v>145</v>
      </c>
      <c r="D43" s="260" t="str">
        <f>IF(COUNTIF(D40:D42,"A")&gt;=1,"C",IF(COUNTIF(D40:D42,"A")&gt;0,"P"," "))</f>
        <v xml:space="preserve"> </v>
      </c>
      <c r="E43" s="260" t="str">
        <f t="shared" ref="E43:R43" si="16">IF(COUNTIF(E40:E42,"A")&gt;=1,"C",IF(COUNTIF(E40:E42,"A")&gt;0,"P"," "))</f>
        <v xml:space="preserve"> </v>
      </c>
      <c r="F43" s="260" t="str">
        <f t="shared" si="16"/>
        <v xml:space="preserve"> </v>
      </c>
      <c r="G43" s="260" t="str">
        <f t="shared" si="16"/>
        <v xml:space="preserve"> </v>
      </c>
      <c r="H43" s="260" t="str">
        <f t="shared" si="16"/>
        <v xml:space="preserve"> </v>
      </c>
      <c r="I43" s="260" t="str">
        <f t="shared" si="16"/>
        <v xml:space="preserve"> </v>
      </c>
      <c r="J43" s="260" t="str">
        <f t="shared" si="16"/>
        <v xml:space="preserve"> </v>
      </c>
      <c r="K43" s="260" t="str">
        <f t="shared" si="16"/>
        <v xml:space="preserve"> </v>
      </c>
      <c r="L43" s="260" t="str">
        <f t="shared" si="16"/>
        <v xml:space="preserve"> </v>
      </c>
      <c r="M43" s="260" t="str">
        <f t="shared" si="16"/>
        <v xml:space="preserve"> </v>
      </c>
      <c r="N43" s="260" t="str">
        <f t="shared" si="16"/>
        <v xml:space="preserve"> </v>
      </c>
      <c r="O43" s="260" t="str">
        <f t="shared" si="16"/>
        <v xml:space="preserve"> </v>
      </c>
      <c r="P43" s="260" t="str">
        <f t="shared" si="16"/>
        <v xml:space="preserve"> </v>
      </c>
      <c r="Q43" s="260" t="str">
        <f t="shared" si="16"/>
        <v xml:space="preserve"> </v>
      </c>
      <c r="R43" s="260" t="str">
        <f t="shared" si="16"/>
        <v xml:space="preserve"> </v>
      </c>
      <c r="S43" s="260" t="str">
        <f t="shared" ref="S43:W43" si="17">IF(COUNTIF(S40:S42,"A")&gt;=1,"C",IF(COUNTIF(S40:S42,"A")&gt;0,"P"," "))</f>
        <v xml:space="preserve"> </v>
      </c>
      <c r="T43" s="260" t="str">
        <f t="shared" si="17"/>
        <v xml:space="preserve"> </v>
      </c>
      <c r="U43" s="260" t="str">
        <f t="shared" si="17"/>
        <v xml:space="preserve"> </v>
      </c>
      <c r="V43" s="260" t="str">
        <f t="shared" si="17"/>
        <v xml:space="preserve"> </v>
      </c>
      <c r="W43" s="260" t="str">
        <f t="shared" si="17"/>
        <v xml:space="preserve"> </v>
      </c>
    </row>
    <row r="44" spans="2:23" x14ac:dyDescent="0.2">
      <c r="B44" s="261"/>
      <c r="C44" s="257" t="s">
        <v>145</v>
      </c>
      <c r="D44" s="258"/>
      <c r="E44" s="258"/>
      <c r="F44" s="258"/>
      <c r="G44" s="258"/>
      <c r="H44" s="258"/>
      <c r="I44" s="258"/>
      <c r="J44" s="258"/>
      <c r="K44" s="258"/>
      <c r="L44" s="258"/>
      <c r="M44" s="258"/>
      <c r="N44" s="258"/>
      <c r="O44" s="258"/>
      <c r="P44" s="258"/>
      <c r="Q44" s="258"/>
      <c r="R44" s="258"/>
      <c r="S44" s="258"/>
      <c r="T44" s="258"/>
      <c r="U44" s="258"/>
      <c r="V44" s="258"/>
      <c r="W44" s="258"/>
    </row>
    <row r="45" spans="2:23" x14ac:dyDescent="0.2">
      <c r="B45" s="261"/>
      <c r="C45" s="257" t="s">
        <v>145</v>
      </c>
      <c r="D45" s="258"/>
      <c r="E45" s="258"/>
      <c r="F45" s="258"/>
      <c r="G45" s="258"/>
      <c r="H45" s="258"/>
      <c r="I45" s="258"/>
      <c r="J45" s="258"/>
      <c r="K45" s="258"/>
      <c r="L45" s="258"/>
      <c r="M45" s="258"/>
      <c r="N45" s="258"/>
      <c r="O45" s="258"/>
      <c r="P45" s="258"/>
      <c r="Q45" s="258"/>
      <c r="R45" s="258"/>
      <c r="S45" s="258"/>
      <c r="T45" s="258"/>
      <c r="U45" s="258"/>
      <c r="V45" s="258"/>
      <c r="W45" s="258"/>
    </row>
    <row r="46" spans="2:23" x14ac:dyDescent="0.2">
      <c r="B46" s="261"/>
      <c r="C46" s="257" t="s">
        <v>145</v>
      </c>
      <c r="D46" s="258"/>
      <c r="E46" s="258"/>
      <c r="F46" s="258"/>
      <c r="G46" s="258"/>
      <c r="H46" s="258"/>
      <c r="I46" s="258"/>
      <c r="J46" s="258"/>
      <c r="K46" s="258"/>
      <c r="L46" s="258"/>
      <c r="M46" s="258"/>
      <c r="N46" s="258"/>
      <c r="O46" s="258"/>
      <c r="P46" s="258"/>
      <c r="Q46" s="258"/>
      <c r="R46" s="258"/>
      <c r="S46" s="258"/>
      <c r="T46" s="258"/>
      <c r="U46" s="258"/>
      <c r="V46" s="258"/>
      <c r="W46" s="258"/>
    </row>
    <row r="47" spans="2:23" x14ac:dyDescent="0.2">
      <c r="B47" s="253">
        <v>5</v>
      </c>
      <c r="C47" s="259" t="s">
        <v>145</v>
      </c>
      <c r="D47" s="260" t="str">
        <f>IF(COUNTIF(D44:D46,"A")&gt;=1,"C",IF(COUNTIF(D44:D46,"A")&gt;0,"P"," "))</f>
        <v xml:space="preserve"> </v>
      </c>
      <c r="E47" s="260" t="str">
        <f t="shared" ref="E47:R47" si="18">IF(COUNTIF(E44:E46,"A")&gt;=1,"C",IF(COUNTIF(E44:E46,"A")&gt;0,"P"," "))</f>
        <v xml:space="preserve"> </v>
      </c>
      <c r="F47" s="260" t="str">
        <f t="shared" si="18"/>
        <v xml:space="preserve"> </v>
      </c>
      <c r="G47" s="260" t="str">
        <f t="shared" si="18"/>
        <v xml:space="preserve"> </v>
      </c>
      <c r="H47" s="260" t="str">
        <f t="shared" si="18"/>
        <v xml:space="preserve"> </v>
      </c>
      <c r="I47" s="260" t="str">
        <f t="shared" si="18"/>
        <v xml:space="preserve"> </v>
      </c>
      <c r="J47" s="260" t="str">
        <f t="shared" si="18"/>
        <v xml:space="preserve"> </v>
      </c>
      <c r="K47" s="260" t="str">
        <f t="shared" si="18"/>
        <v xml:space="preserve"> </v>
      </c>
      <c r="L47" s="260" t="str">
        <f t="shared" si="18"/>
        <v xml:space="preserve"> </v>
      </c>
      <c r="M47" s="260" t="str">
        <f t="shared" si="18"/>
        <v xml:space="preserve"> </v>
      </c>
      <c r="N47" s="260" t="str">
        <f t="shared" si="18"/>
        <v xml:space="preserve"> </v>
      </c>
      <c r="O47" s="260" t="str">
        <f t="shared" si="18"/>
        <v xml:space="preserve"> </v>
      </c>
      <c r="P47" s="260" t="str">
        <f t="shared" si="18"/>
        <v xml:space="preserve"> </v>
      </c>
      <c r="Q47" s="260" t="str">
        <f t="shared" si="18"/>
        <v xml:space="preserve"> </v>
      </c>
      <c r="R47" s="260" t="str">
        <f t="shared" si="18"/>
        <v xml:space="preserve"> </v>
      </c>
      <c r="S47" s="260" t="str">
        <f t="shared" ref="S47:W47" si="19">IF(COUNTIF(S44:S46,"A")&gt;=1,"C",IF(COUNTIF(S44:S46,"A")&gt;0,"P"," "))</f>
        <v xml:space="preserve"> </v>
      </c>
      <c r="T47" s="260" t="str">
        <f t="shared" si="19"/>
        <v xml:space="preserve"> </v>
      </c>
      <c r="U47" s="260" t="str">
        <f t="shared" si="19"/>
        <v xml:space="preserve"> </v>
      </c>
      <c r="V47" s="260" t="str">
        <f t="shared" si="19"/>
        <v xml:space="preserve"> </v>
      </c>
      <c r="W47" s="260" t="str">
        <f t="shared" si="19"/>
        <v xml:space="preserve"> </v>
      </c>
    </row>
    <row r="48" spans="2:23" x14ac:dyDescent="0.2">
      <c r="B48" s="261"/>
      <c r="C48" s="257" t="s">
        <v>145</v>
      </c>
      <c r="D48" s="258"/>
      <c r="E48" s="258"/>
      <c r="F48" s="258"/>
      <c r="G48" s="258"/>
      <c r="H48" s="258"/>
      <c r="I48" s="258"/>
      <c r="J48" s="258"/>
      <c r="K48" s="258"/>
      <c r="L48" s="258"/>
      <c r="M48" s="258"/>
      <c r="N48" s="258"/>
      <c r="O48" s="258"/>
      <c r="P48" s="258"/>
      <c r="Q48" s="258"/>
      <c r="R48" s="258"/>
      <c r="S48" s="258"/>
      <c r="T48" s="258"/>
      <c r="U48" s="258"/>
      <c r="V48" s="258"/>
      <c r="W48" s="258"/>
    </row>
    <row r="49" spans="2:23" x14ac:dyDescent="0.2">
      <c r="B49" s="261"/>
      <c r="C49" s="257" t="s">
        <v>145</v>
      </c>
      <c r="D49" s="258"/>
      <c r="E49" s="258"/>
      <c r="F49" s="258"/>
      <c r="G49" s="258"/>
      <c r="H49" s="258"/>
      <c r="I49" s="258"/>
      <c r="J49" s="258"/>
      <c r="K49" s="258"/>
      <c r="L49" s="258"/>
      <c r="M49" s="258"/>
      <c r="N49" s="258"/>
      <c r="O49" s="258"/>
      <c r="P49" s="258"/>
      <c r="Q49" s="258"/>
      <c r="R49" s="258"/>
      <c r="S49" s="258"/>
      <c r="T49" s="258"/>
      <c r="U49" s="258"/>
      <c r="V49" s="258"/>
      <c r="W49" s="258"/>
    </row>
    <row r="50" spans="2:23" x14ac:dyDescent="0.2">
      <c r="B50" s="261"/>
      <c r="C50" s="257" t="s">
        <v>145</v>
      </c>
      <c r="D50" s="258"/>
      <c r="E50" s="258"/>
      <c r="F50" s="258"/>
      <c r="G50" s="258"/>
      <c r="H50" s="258"/>
      <c r="I50" s="258"/>
      <c r="J50" s="258"/>
      <c r="K50" s="258"/>
      <c r="L50" s="258"/>
      <c r="M50" s="258"/>
      <c r="N50" s="258"/>
      <c r="O50" s="258"/>
      <c r="P50" s="258"/>
      <c r="Q50" s="258"/>
      <c r="R50" s="258"/>
      <c r="S50" s="258"/>
      <c r="T50" s="258"/>
      <c r="U50" s="258"/>
      <c r="V50" s="258"/>
      <c r="W50" s="258"/>
    </row>
    <row r="51" spans="2:23" ht="0.75" customHeight="1" thickBot="1" x14ac:dyDescent="0.25">
      <c r="B51" s="253"/>
      <c r="C51" s="253"/>
      <c r="D51" s="260" t="str">
        <f>IF(COUNTIF(D48:D50,"A")&gt;=1,"C",IF(COUNTIF(D48:D50,"A")&gt;0,"P"," "))</f>
        <v xml:space="preserve"> </v>
      </c>
      <c r="E51" s="260" t="str">
        <f t="shared" ref="E51:R51" si="20">IF(COUNTIF(E48:E50,"A")&gt;=1,"C",IF(COUNTIF(E48:E50,"A")&gt;0,"P"," "))</f>
        <v xml:space="preserve"> </v>
      </c>
      <c r="F51" s="260" t="str">
        <f t="shared" si="20"/>
        <v xml:space="preserve"> </v>
      </c>
      <c r="G51" s="260" t="str">
        <f t="shared" si="20"/>
        <v xml:space="preserve"> </v>
      </c>
      <c r="H51" s="260" t="str">
        <f t="shared" si="20"/>
        <v xml:space="preserve"> </v>
      </c>
      <c r="I51" s="260" t="str">
        <f t="shared" si="20"/>
        <v xml:space="preserve"> </v>
      </c>
      <c r="J51" s="260" t="str">
        <f t="shared" si="20"/>
        <v xml:space="preserve"> </v>
      </c>
      <c r="K51" s="260" t="str">
        <f t="shared" si="20"/>
        <v xml:space="preserve"> </v>
      </c>
      <c r="L51" s="260" t="str">
        <f t="shared" si="20"/>
        <v xml:space="preserve"> </v>
      </c>
      <c r="M51" s="260" t="str">
        <f t="shared" si="20"/>
        <v xml:space="preserve"> </v>
      </c>
      <c r="N51" s="260" t="str">
        <f t="shared" si="20"/>
        <v xml:space="preserve"> </v>
      </c>
      <c r="O51" s="260" t="str">
        <f t="shared" si="20"/>
        <v xml:space="preserve"> </v>
      </c>
      <c r="P51" s="260" t="str">
        <f t="shared" si="20"/>
        <v xml:space="preserve"> </v>
      </c>
      <c r="Q51" s="260" t="str">
        <f t="shared" si="20"/>
        <v xml:space="preserve"> </v>
      </c>
      <c r="R51" s="260" t="str">
        <f t="shared" si="20"/>
        <v xml:space="preserve"> </v>
      </c>
      <c r="S51" s="260" t="str">
        <f t="shared" ref="S51:W51" si="21">IF(COUNTIF(S48:S50,"A")&gt;=1,"C",IF(COUNTIF(S48:S50,"A")&gt;0,"P"," "))</f>
        <v xml:space="preserve"> </v>
      </c>
      <c r="T51" s="260" t="str">
        <f t="shared" si="21"/>
        <v xml:space="preserve"> </v>
      </c>
      <c r="U51" s="260" t="str">
        <f t="shared" si="21"/>
        <v xml:space="preserve"> </v>
      </c>
      <c r="V51" s="260" t="str">
        <f t="shared" si="21"/>
        <v xml:space="preserve"> </v>
      </c>
      <c r="W51" s="260" t="str">
        <f t="shared" si="21"/>
        <v xml:space="preserve"> </v>
      </c>
    </row>
    <row r="52" spans="2:23" ht="13.5" thickBot="1" x14ac:dyDescent="0.25">
      <c r="B52" s="253"/>
      <c r="C52" s="173" t="s">
        <v>30</v>
      </c>
      <c r="D52" s="266" t="str">
        <f>IF(COUNTIF(D35:D51,"C")&gt;4,"C",IF(COUNTIF(D35:D51,"C")&gt;0,"P"," "))</f>
        <v xml:space="preserve"> </v>
      </c>
      <c r="E52" s="266" t="str">
        <f t="shared" ref="E52:R52" si="22">IF(COUNTIF(E35:E51,"C")&gt;4,"C",IF(COUNTIF(E35:E51,"C")&gt;0,"P"," "))</f>
        <v xml:space="preserve"> </v>
      </c>
      <c r="F52" s="266" t="str">
        <f t="shared" si="22"/>
        <v xml:space="preserve"> </v>
      </c>
      <c r="G52" s="266" t="str">
        <f t="shared" si="22"/>
        <v xml:space="preserve"> </v>
      </c>
      <c r="H52" s="266" t="str">
        <f t="shared" si="22"/>
        <v xml:space="preserve"> </v>
      </c>
      <c r="I52" s="266" t="str">
        <f t="shared" si="22"/>
        <v xml:space="preserve"> </v>
      </c>
      <c r="J52" s="266" t="str">
        <f t="shared" si="22"/>
        <v xml:space="preserve"> </v>
      </c>
      <c r="K52" s="266" t="str">
        <f t="shared" si="22"/>
        <v xml:space="preserve"> </v>
      </c>
      <c r="L52" s="266" t="str">
        <f t="shared" si="22"/>
        <v xml:space="preserve"> </v>
      </c>
      <c r="M52" s="266" t="str">
        <f t="shared" si="22"/>
        <v xml:space="preserve"> </v>
      </c>
      <c r="N52" s="266" t="str">
        <f t="shared" si="22"/>
        <v xml:space="preserve"> </v>
      </c>
      <c r="O52" s="266" t="str">
        <f t="shared" si="22"/>
        <v xml:space="preserve"> </v>
      </c>
      <c r="P52" s="266" t="str">
        <f t="shared" si="22"/>
        <v xml:space="preserve"> </v>
      </c>
      <c r="Q52" s="266" t="str">
        <f t="shared" si="22"/>
        <v xml:space="preserve"> </v>
      </c>
      <c r="R52" s="266" t="str">
        <f t="shared" si="22"/>
        <v xml:space="preserve"> </v>
      </c>
      <c r="S52" s="266" t="str">
        <f t="shared" ref="S52:W52" si="23">IF(COUNTIF(S35:S51,"C")&gt;4,"C",IF(COUNTIF(S35:S51,"C")&gt;0,"P"," "))</f>
        <v xml:space="preserve"> </v>
      </c>
      <c r="T52" s="266" t="str">
        <f t="shared" si="23"/>
        <v xml:space="preserve"> </v>
      </c>
      <c r="U52" s="266" t="str">
        <f t="shared" si="23"/>
        <v xml:space="preserve"> </v>
      </c>
      <c r="V52" s="266" t="str">
        <f t="shared" si="23"/>
        <v xml:space="preserve"> </v>
      </c>
      <c r="W52" s="266" t="str">
        <f t="shared" si="23"/>
        <v xml:space="preserve"> </v>
      </c>
    </row>
    <row r="54" spans="2:23" ht="15" x14ac:dyDescent="0.25">
      <c r="B54" s="250" t="s">
        <v>144</v>
      </c>
      <c r="C54" s="251"/>
      <c r="D54" s="569"/>
      <c r="E54" s="570"/>
      <c r="F54" s="570"/>
      <c r="G54" s="570"/>
      <c r="H54" s="570"/>
      <c r="I54" s="570"/>
      <c r="J54" s="570"/>
      <c r="K54" s="570"/>
      <c r="L54" s="570"/>
      <c r="M54" s="570"/>
      <c r="N54" s="570"/>
      <c r="O54" s="570"/>
      <c r="P54" s="570"/>
      <c r="Q54" s="570"/>
      <c r="R54" s="570"/>
      <c r="S54" s="433"/>
      <c r="T54" s="433"/>
      <c r="U54" s="433"/>
      <c r="V54" s="433"/>
      <c r="W54" s="433"/>
    </row>
    <row r="55" spans="2:23" x14ac:dyDescent="0.2">
      <c r="B55" s="253">
        <v>1</v>
      </c>
      <c r="C55" s="254" t="s">
        <v>145</v>
      </c>
      <c r="D55" s="255"/>
      <c r="E55" s="255"/>
      <c r="F55" s="255"/>
      <c r="G55" s="255"/>
      <c r="H55" s="255"/>
      <c r="I55" s="255"/>
      <c r="J55" s="255"/>
      <c r="K55" s="255"/>
      <c r="L55" s="255"/>
      <c r="M55" s="255"/>
      <c r="N55" s="255"/>
      <c r="O55" s="255"/>
      <c r="P55" s="255"/>
      <c r="Q55" s="255"/>
      <c r="R55" s="255"/>
      <c r="S55" s="255"/>
      <c r="T55" s="255"/>
      <c r="U55" s="255"/>
      <c r="V55" s="255"/>
      <c r="W55" s="255"/>
    </row>
    <row r="56" spans="2:23" x14ac:dyDescent="0.2">
      <c r="B56" s="256"/>
      <c r="C56" s="257" t="s">
        <v>145</v>
      </c>
      <c r="D56" s="258"/>
      <c r="E56" s="258"/>
      <c r="F56" s="258"/>
      <c r="G56" s="258"/>
      <c r="H56" s="258"/>
      <c r="I56" s="258"/>
      <c r="J56" s="258"/>
      <c r="K56" s="258"/>
      <c r="L56" s="258"/>
      <c r="M56" s="258"/>
      <c r="N56" s="258"/>
      <c r="O56" s="258"/>
      <c r="P56" s="258"/>
      <c r="Q56" s="258"/>
      <c r="R56" s="258"/>
      <c r="S56" s="258"/>
      <c r="T56" s="258"/>
      <c r="U56" s="258"/>
      <c r="V56" s="258"/>
      <c r="W56" s="258"/>
    </row>
    <row r="57" spans="2:23" x14ac:dyDescent="0.2">
      <c r="B57" s="256"/>
      <c r="C57" s="257" t="s">
        <v>145</v>
      </c>
      <c r="D57" s="258"/>
      <c r="E57" s="258"/>
      <c r="F57" s="258"/>
      <c r="G57" s="258"/>
      <c r="H57" s="258"/>
      <c r="I57" s="258"/>
      <c r="J57" s="258"/>
      <c r="K57" s="258"/>
      <c r="L57" s="258"/>
      <c r="M57" s="258"/>
      <c r="N57" s="258"/>
      <c r="O57" s="258"/>
      <c r="P57" s="258"/>
      <c r="Q57" s="258"/>
      <c r="R57" s="258"/>
      <c r="S57" s="258"/>
      <c r="T57" s="258"/>
      <c r="U57" s="258"/>
      <c r="V57" s="258"/>
      <c r="W57" s="258"/>
    </row>
    <row r="58" spans="2:23" x14ac:dyDescent="0.2">
      <c r="B58" s="256"/>
      <c r="C58" s="257" t="s">
        <v>145</v>
      </c>
      <c r="D58" s="258"/>
      <c r="E58" s="258"/>
      <c r="F58" s="258"/>
      <c r="G58" s="258"/>
      <c r="H58" s="258"/>
      <c r="I58" s="258"/>
      <c r="J58" s="258"/>
      <c r="K58" s="258"/>
      <c r="L58" s="258"/>
      <c r="M58" s="258"/>
      <c r="N58" s="258"/>
      <c r="O58" s="258"/>
      <c r="P58" s="258"/>
      <c r="Q58" s="258"/>
      <c r="R58" s="258"/>
      <c r="S58" s="258"/>
      <c r="T58" s="258"/>
      <c r="U58" s="258"/>
      <c r="V58" s="258"/>
      <c r="W58" s="258"/>
    </row>
    <row r="59" spans="2:23" x14ac:dyDescent="0.2">
      <c r="B59" s="253">
        <v>2</v>
      </c>
      <c r="C59" s="259" t="s">
        <v>145</v>
      </c>
      <c r="D59" s="260" t="str">
        <f>IF(COUNTIF(D56:D58,"A")&gt;=1,"C",IF(COUNTIF(D56:D58,"A")&gt;0,"P"," "))</f>
        <v xml:space="preserve"> </v>
      </c>
      <c r="E59" s="260" t="str">
        <f t="shared" ref="E59:R59" si="24">IF(COUNTIF(E56:E58,"A")&gt;=1,"C",IF(COUNTIF(E56:E58,"A")&gt;0,"P"," "))</f>
        <v xml:space="preserve"> </v>
      </c>
      <c r="F59" s="260" t="str">
        <f t="shared" si="24"/>
        <v xml:space="preserve"> </v>
      </c>
      <c r="G59" s="260" t="str">
        <f t="shared" si="24"/>
        <v xml:space="preserve"> </v>
      </c>
      <c r="H59" s="260" t="str">
        <f t="shared" si="24"/>
        <v xml:space="preserve"> </v>
      </c>
      <c r="I59" s="260" t="str">
        <f t="shared" si="24"/>
        <v xml:space="preserve"> </v>
      </c>
      <c r="J59" s="260" t="str">
        <f t="shared" si="24"/>
        <v xml:space="preserve"> </v>
      </c>
      <c r="K59" s="260" t="str">
        <f t="shared" si="24"/>
        <v xml:space="preserve"> </v>
      </c>
      <c r="L59" s="260" t="str">
        <f t="shared" si="24"/>
        <v xml:space="preserve"> </v>
      </c>
      <c r="M59" s="260" t="str">
        <f t="shared" si="24"/>
        <v xml:space="preserve"> </v>
      </c>
      <c r="N59" s="260" t="str">
        <f t="shared" si="24"/>
        <v xml:space="preserve"> </v>
      </c>
      <c r="O59" s="260" t="str">
        <f t="shared" si="24"/>
        <v xml:space="preserve"> </v>
      </c>
      <c r="P59" s="260" t="str">
        <f t="shared" si="24"/>
        <v xml:space="preserve"> </v>
      </c>
      <c r="Q59" s="260" t="str">
        <f t="shared" si="24"/>
        <v xml:space="preserve"> </v>
      </c>
      <c r="R59" s="260" t="str">
        <f t="shared" si="24"/>
        <v xml:space="preserve"> </v>
      </c>
      <c r="S59" s="260" t="str">
        <f t="shared" ref="S59:W59" si="25">IF(COUNTIF(S56:S58,"A")&gt;=1,"C",IF(COUNTIF(S56:S58,"A")&gt;0,"P"," "))</f>
        <v xml:space="preserve"> </v>
      </c>
      <c r="T59" s="260" t="str">
        <f t="shared" si="25"/>
        <v xml:space="preserve"> </v>
      </c>
      <c r="U59" s="260" t="str">
        <f t="shared" si="25"/>
        <v xml:space="preserve"> </v>
      </c>
      <c r="V59" s="260" t="str">
        <f t="shared" si="25"/>
        <v xml:space="preserve"> </v>
      </c>
      <c r="W59" s="260" t="str">
        <f t="shared" si="25"/>
        <v xml:space="preserve"> </v>
      </c>
    </row>
    <row r="60" spans="2:23" x14ac:dyDescent="0.2">
      <c r="B60" s="261"/>
      <c r="C60" s="257" t="s">
        <v>145</v>
      </c>
      <c r="D60" s="258"/>
      <c r="E60" s="258"/>
      <c r="F60" s="258"/>
      <c r="G60" s="258"/>
      <c r="H60" s="258"/>
      <c r="I60" s="258"/>
      <c r="J60" s="258"/>
      <c r="K60" s="258"/>
      <c r="L60" s="258"/>
      <c r="M60" s="258"/>
      <c r="N60" s="258"/>
      <c r="O60" s="258"/>
      <c r="P60" s="258"/>
      <c r="Q60" s="258"/>
      <c r="R60" s="258"/>
      <c r="S60" s="258"/>
      <c r="T60" s="258"/>
      <c r="U60" s="258"/>
      <c r="V60" s="258"/>
      <c r="W60" s="258"/>
    </row>
    <row r="61" spans="2:23" x14ac:dyDescent="0.2">
      <c r="B61" s="261"/>
      <c r="C61" s="257" t="s">
        <v>145</v>
      </c>
      <c r="D61" s="258"/>
      <c r="E61" s="258"/>
      <c r="F61" s="258"/>
      <c r="G61" s="258"/>
      <c r="H61" s="258"/>
      <c r="I61" s="258"/>
      <c r="J61" s="258"/>
      <c r="K61" s="258"/>
      <c r="L61" s="258"/>
      <c r="M61" s="258"/>
      <c r="N61" s="258"/>
      <c r="O61" s="258"/>
      <c r="P61" s="258"/>
      <c r="Q61" s="258"/>
      <c r="R61" s="258"/>
      <c r="S61" s="258"/>
      <c r="T61" s="258"/>
      <c r="U61" s="258"/>
      <c r="V61" s="258"/>
      <c r="W61" s="258"/>
    </row>
    <row r="62" spans="2:23" x14ac:dyDescent="0.2">
      <c r="B62" s="261"/>
      <c r="C62" s="257" t="s">
        <v>145</v>
      </c>
      <c r="D62" s="258"/>
      <c r="E62" s="258"/>
      <c r="F62" s="258"/>
      <c r="G62" s="258"/>
      <c r="H62" s="258"/>
      <c r="I62" s="258"/>
      <c r="J62" s="258"/>
      <c r="K62" s="258"/>
      <c r="L62" s="258"/>
      <c r="M62" s="258"/>
      <c r="N62" s="258"/>
      <c r="O62" s="258"/>
      <c r="P62" s="258"/>
      <c r="Q62" s="258"/>
      <c r="R62" s="258"/>
      <c r="S62" s="258"/>
      <c r="T62" s="258"/>
      <c r="U62" s="258"/>
      <c r="V62" s="258"/>
      <c r="W62" s="258"/>
    </row>
    <row r="63" spans="2:23" x14ac:dyDescent="0.2">
      <c r="B63" s="253">
        <v>3</v>
      </c>
      <c r="C63" s="259" t="s">
        <v>145</v>
      </c>
      <c r="D63" s="260" t="str">
        <f>IF(COUNTIF(D60:D62,"A")&gt;=1,"C",IF(COUNTIF(D60:D62,"A")&gt;0,"P"," "))</f>
        <v xml:space="preserve"> </v>
      </c>
      <c r="E63" s="260" t="str">
        <f t="shared" ref="E63:R63" si="26">IF(COUNTIF(E60:E62,"A")&gt;=1,"C",IF(COUNTIF(E60:E62,"A")&gt;0,"P"," "))</f>
        <v xml:space="preserve"> </v>
      </c>
      <c r="F63" s="260" t="str">
        <f t="shared" si="26"/>
        <v xml:space="preserve"> </v>
      </c>
      <c r="G63" s="260" t="str">
        <f t="shared" si="26"/>
        <v xml:space="preserve"> </v>
      </c>
      <c r="H63" s="260" t="str">
        <f t="shared" si="26"/>
        <v xml:space="preserve"> </v>
      </c>
      <c r="I63" s="260" t="str">
        <f t="shared" si="26"/>
        <v xml:space="preserve"> </v>
      </c>
      <c r="J63" s="260" t="str">
        <f t="shared" si="26"/>
        <v xml:space="preserve"> </v>
      </c>
      <c r="K63" s="260" t="str">
        <f t="shared" si="26"/>
        <v xml:space="preserve"> </v>
      </c>
      <c r="L63" s="260" t="str">
        <f t="shared" si="26"/>
        <v xml:space="preserve"> </v>
      </c>
      <c r="M63" s="260" t="str">
        <f t="shared" si="26"/>
        <v xml:space="preserve"> </v>
      </c>
      <c r="N63" s="260" t="str">
        <f t="shared" si="26"/>
        <v xml:space="preserve"> </v>
      </c>
      <c r="O63" s="260" t="str">
        <f t="shared" si="26"/>
        <v xml:space="preserve"> </v>
      </c>
      <c r="P63" s="260" t="str">
        <f t="shared" si="26"/>
        <v xml:space="preserve"> </v>
      </c>
      <c r="Q63" s="260" t="str">
        <f t="shared" si="26"/>
        <v xml:space="preserve"> </v>
      </c>
      <c r="R63" s="260" t="str">
        <f t="shared" si="26"/>
        <v xml:space="preserve"> </v>
      </c>
      <c r="S63" s="260" t="str">
        <f t="shared" ref="S63:W63" si="27">IF(COUNTIF(S60:S62,"A")&gt;=1,"C",IF(COUNTIF(S60:S62,"A")&gt;0,"P"," "))</f>
        <v xml:space="preserve"> </v>
      </c>
      <c r="T63" s="260" t="str">
        <f t="shared" si="27"/>
        <v xml:space="preserve"> </v>
      </c>
      <c r="U63" s="260" t="str">
        <f t="shared" si="27"/>
        <v xml:space="preserve"> </v>
      </c>
      <c r="V63" s="260" t="str">
        <f t="shared" si="27"/>
        <v xml:space="preserve"> </v>
      </c>
      <c r="W63" s="260" t="str">
        <f t="shared" si="27"/>
        <v xml:space="preserve"> </v>
      </c>
    </row>
    <row r="64" spans="2:23" x14ac:dyDescent="0.2">
      <c r="B64" s="261"/>
      <c r="C64" s="257" t="s">
        <v>145</v>
      </c>
      <c r="D64" s="258"/>
      <c r="E64" s="258"/>
      <c r="F64" s="258"/>
      <c r="G64" s="258"/>
      <c r="H64" s="258"/>
      <c r="I64" s="258"/>
      <c r="J64" s="258"/>
      <c r="K64" s="258"/>
      <c r="L64" s="258"/>
      <c r="M64" s="258"/>
      <c r="N64" s="258"/>
      <c r="O64" s="258"/>
      <c r="P64" s="258"/>
      <c r="Q64" s="258"/>
      <c r="R64" s="258"/>
      <c r="S64" s="258"/>
      <c r="T64" s="258"/>
      <c r="U64" s="258"/>
      <c r="V64" s="258"/>
      <c r="W64" s="258"/>
    </row>
    <row r="65" spans="2:23" x14ac:dyDescent="0.2">
      <c r="B65" s="261"/>
      <c r="C65" s="257" t="s">
        <v>145</v>
      </c>
      <c r="D65" s="258"/>
      <c r="E65" s="258"/>
      <c r="F65" s="258"/>
      <c r="G65" s="258"/>
      <c r="H65" s="258"/>
      <c r="I65" s="258"/>
      <c r="J65" s="258"/>
      <c r="K65" s="258"/>
      <c r="L65" s="258"/>
      <c r="M65" s="258"/>
      <c r="N65" s="258"/>
      <c r="O65" s="258"/>
      <c r="P65" s="258"/>
      <c r="Q65" s="258"/>
      <c r="R65" s="258"/>
      <c r="S65" s="258"/>
      <c r="T65" s="258"/>
      <c r="U65" s="258"/>
      <c r="V65" s="258"/>
      <c r="W65" s="258"/>
    </row>
    <row r="66" spans="2:23" x14ac:dyDescent="0.2">
      <c r="B66" s="261"/>
      <c r="C66" s="257" t="s">
        <v>145</v>
      </c>
      <c r="D66" s="258"/>
      <c r="E66" s="258"/>
      <c r="F66" s="258"/>
      <c r="G66" s="258"/>
      <c r="H66" s="258"/>
      <c r="I66" s="258"/>
      <c r="J66" s="258"/>
      <c r="K66" s="258"/>
      <c r="L66" s="258"/>
      <c r="M66" s="258"/>
      <c r="N66" s="258"/>
      <c r="O66" s="258"/>
      <c r="P66" s="258"/>
      <c r="Q66" s="258"/>
      <c r="R66" s="258"/>
      <c r="S66" s="258"/>
      <c r="T66" s="258"/>
      <c r="U66" s="258"/>
      <c r="V66" s="258"/>
      <c r="W66" s="258"/>
    </row>
    <row r="67" spans="2:23" x14ac:dyDescent="0.2">
      <c r="B67" s="253">
        <v>4</v>
      </c>
      <c r="C67" s="259" t="s">
        <v>145</v>
      </c>
      <c r="D67" s="260" t="str">
        <f>IF(COUNTIF(D64:D66,"A")&gt;=1,"C",IF(COUNTIF(D64:D66,"A")&gt;0,"P"," "))</f>
        <v xml:space="preserve"> </v>
      </c>
      <c r="E67" s="260" t="str">
        <f t="shared" ref="E67:R67" si="28">IF(COUNTIF(E64:E66,"A")&gt;=1,"C",IF(COUNTIF(E64:E66,"A")&gt;0,"P"," "))</f>
        <v xml:space="preserve"> </v>
      </c>
      <c r="F67" s="260" t="str">
        <f t="shared" si="28"/>
        <v xml:space="preserve"> </v>
      </c>
      <c r="G67" s="260" t="str">
        <f t="shared" si="28"/>
        <v xml:space="preserve"> </v>
      </c>
      <c r="H67" s="260" t="str">
        <f t="shared" si="28"/>
        <v xml:space="preserve"> </v>
      </c>
      <c r="I67" s="260" t="str">
        <f t="shared" si="28"/>
        <v xml:space="preserve"> </v>
      </c>
      <c r="J67" s="260" t="str">
        <f t="shared" si="28"/>
        <v xml:space="preserve"> </v>
      </c>
      <c r="K67" s="260" t="str">
        <f t="shared" si="28"/>
        <v xml:space="preserve"> </v>
      </c>
      <c r="L67" s="260" t="str">
        <f t="shared" si="28"/>
        <v xml:space="preserve"> </v>
      </c>
      <c r="M67" s="260" t="str">
        <f t="shared" si="28"/>
        <v xml:space="preserve"> </v>
      </c>
      <c r="N67" s="260" t="str">
        <f t="shared" si="28"/>
        <v xml:space="preserve"> </v>
      </c>
      <c r="O67" s="260" t="str">
        <f t="shared" si="28"/>
        <v xml:space="preserve"> </v>
      </c>
      <c r="P67" s="260" t="str">
        <f t="shared" si="28"/>
        <v xml:space="preserve"> </v>
      </c>
      <c r="Q67" s="260" t="str">
        <f t="shared" si="28"/>
        <v xml:space="preserve"> </v>
      </c>
      <c r="R67" s="260" t="str">
        <f t="shared" si="28"/>
        <v xml:space="preserve"> </v>
      </c>
      <c r="S67" s="260" t="str">
        <f t="shared" ref="S67:W67" si="29">IF(COUNTIF(S64:S66,"A")&gt;=1,"C",IF(COUNTIF(S64:S66,"A")&gt;0,"P"," "))</f>
        <v xml:space="preserve"> </v>
      </c>
      <c r="T67" s="260" t="str">
        <f t="shared" si="29"/>
        <v xml:space="preserve"> </v>
      </c>
      <c r="U67" s="260" t="str">
        <f t="shared" si="29"/>
        <v xml:space="preserve"> </v>
      </c>
      <c r="V67" s="260" t="str">
        <f t="shared" si="29"/>
        <v xml:space="preserve"> </v>
      </c>
      <c r="W67" s="260" t="str">
        <f t="shared" si="29"/>
        <v xml:space="preserve"> </v>
      </c>
    </row>
    <row r="68" spans="2:23" x14ac:dyDescent="0.2">
      <c r="B68" s="261"/>
      <c r="C68" s="257" t="s">
        <v>145</v>
      </c>
      <c r="D68" s="258"/>
      <c r="E68" s="258"/>
      <c r="F68" s="258"/>
      <c r="G68" s="258"/>
      <c r="H68" s="258"/>
      <c r="I68" s="258"/>
      <c r="J68" s="258"/>
      <c r="K68" s="258"/>
      <c r="L68" s="258"/>
      <c r="M68" s="258"/>
      <c r="N68" s="258"/>
      <c r="O68" s="258"/>
      <c r="P68" s="258"/>
      <c r="Q68" s="258"/>
      <c r="R68" s="258"/>
      <c r="S68" s="258"/>
      <c r="T68" s="258"/>
      <c r="U68" s="258"/>
      <c r="V68" s="258"/>
      <c r="W68" s="258"/>
    </row>
    <row r="69" spans="2:23" x14ac:dyDescent="0.2">
      <c r="B69" s="261"/>
      <c r="C69" s="257" t="s">
        <v>145</v>
      </c>
      <c r="D69" s="258"/>
      <c r="E69" s="258"/>
      <c r="F69" s="258"/>
      <c r="G69" s="258"/>
      <c r="H69" s="258"/>
      <c r="I69" s="258"/>
      <c r="J69" s="258"/>
      <c r="K69" s="258"/>
      <c r="L69" s="258"/>
      <c r="M69" s="258"/>
      <c r="N69" s="258"/>
      <c r="O69" s="258"/>
      <c r="P69" s="258"/>
      <c r="Q69" s="258"/>
      <c r="R69" s="258"/>
      <c r="S69" s="258"/>
      <c r="T69" s="258"/>
      <c r="U69" s="258"/>
      <c r="V69" s="258"/>
      <c r="W69" s="258"/>
    </row>
    <row r="70" spans="2:23" x14ac:dyDescent="0.2">
      <c r="B70" s="261"/>
      <c r="C70" s="257" t="s">
        <v>145</v>
      </c>
      <c r="D70" s="258"/>
      <c r="E70" s="258"/>
      <c r="F70" s="258"/>
      <c r="G70" s="258"/>
      <c r="H70" s="258"/>
      <c r="I70" s="258"/>
      <c r="J70" s="258"/>
      <c r="K70" s="258"/>
      <c r="L70" s="258"/>
      <c r="M70" s="258"/>
      <c r="N70" s="258"/>
      <c r="O70" s="258"/>
      <c r="P70" s="258"/>
      <c r="Q70" s="258"/>
      <c r="R70" s="258"/>
      <c r="S70" s="258"/>
      <c r="T70" s="258"/>
      <c r="U70" s="258"/>
      <c r="V70" s="258"/>
      <c r="W70" s="258"/>
    </row>
    <row r="71" spans="2:23" x14ac:dyDescent="0.2">
      <c r="B71" s="253">
        <v>5</v>
      </c>
      <c r="C71" s="259" t="s">
        <v>145</v>
      </c>
      <c r="D71" s="260" t="str">
        <f>IF(COUNTIF(D68:D70,"A")&gt;=1,"C",IF(COUNTIF(D68:D70,"A")&gt;0,"P"," "))</f>
        <v xml:space="preserve"> </v>
      </c>
      <c r="E71" s="260" t="str">
        <f t="shared" ref="E71:R71" si="30">IF(COUNTIF(E68:E70,"A")&gt;=1,"C",IF(COUNTIF(E68:E70,"A")&gt;0,"P"," "))</f>
        <v xml:space="preserve"> </v>
      </c>
      <c r="F71" s="260" t="str">
        <f t="shared" si="30"/>
        <v xml:space="preserve"> </v>
      </c>
      <c r="G71" s="260" t="str">
        <f t="shared" si="30"/>
        <v xml:space="preserve"> </v>
      </c>
      <c r="H71" s="260" t="str">
        <f t="shared" si="30"/>
        <v xml:space="preserve"> </v>
      </c>
      <c r="I71" s="260" t="str">
        <f t="shared" si="30"/>
        <v xml:space="preserve"> </v>
      </c>
      <c r="J71" s="260" t="str">
        <f t="shared" si="30"/>
        <v xml:space="preserve"> </v>
      </c>
      <c r="K71" s="260" t="str">
        <f t="shared" si="30"/>
        <v xml:space="preserve"> </v>
      </c>
      <c r="L71" s="260" t="str">
        <f t="shared" si="30"/>
        <v xml:space="preserve"> </v>
      </c>
      <c r="M71" s="260" t="str">
        <f t="shared" si="30"/>
        <v xml:space="preserve"> </v>
      </c>
      <c r="N71" s="260" t="str">
        <f t="shared" si="30"/>
        <v xml:space="preserve"> </v>
      </c>
      <c r="O71" s="260" t="str">
        <f t="shared" si="30"/>
        <v xml:space="preserve"> </v>
      </c>
      <c r="P71" s="260" t="str">
        <f t="shared" si="30"/>
        <v xml:space="preserve"> </v>
      </c>
      <c r="Q71" s="260" t="str">
        <f t="shared" si="30"/>
        <v xml:space="preserve"> </v>
      </c>
      <c r="R71" s="260" t="str">
        <f t="shared" si="30"/>
        <v xml:space="preserve"> </v>
      </c>
      <c r="S71" s="260" t="str">
        <f t="shared" ref="S71:W71" si="31">IF(COUNTIF(S68:S70,"A")&gt;=1,"C",IF(COUNTIF(S68:S70,"A")&gt;0,"P"," "))</f>
        <v xml:space="preserve"> </v>
      </c>
      <c r="T71" s="260" t="str">
        <f t="shared" si="31"/>
        <v xml:space="preserve"> </v>
      </c>
      <c r="U71" s="260" t="str">
        <f t="shared" si="31"/>
        <v xml:space="preserve"> </v>
      </c>
      <c r="V71" s="260" t="str">
        <f t="shared" si="31"/>
        <v xml:space="preserve"> </v>
      </c>
      <c r="W71" s="260" t="str">
        <f t="shared" si="31"/>
        <v xml:space="preserve"> </v>
      </c>
    </row>
    <row r="72" spans="2:23" x14ac:dyDescent="0.2">
      <c r="B72" s="261"/>
      <c r="C72" s="257" t="s">
        <v>145</v>
      </c>
      <c r="D72" s="258"/>
      <c r="E72" s="258"/>
      <c r="F72" s="258"/>
      <c r="G72" s="258"/>
      <c r="H72" s="258"/>
      <c r="I72" s="258"/>
      <c r="J72" s="258"/>
      <c r="K72" s="258"/>
      <c r="L72" s="258"/>
      <c r="M72" s="258"/>
      <c r="N72" s="258"/>
      <c r="O72" s="258"/>
      <c r="P72" s="258"/>
      <c r="Q72" s="258"/>
      <c r="R72" s="258"/>
      <c r="S72" s="258"/>
      <c r="T72" s="258"/>
      <c r="U72" s="258"/>
      <c r="V72" s="258"/>
      <c r="W72" s="258"/>
    </row>
    <row r="73" spans="2:23" x14ac:dyDescent="0.2">
      <c r="B73" s="261"/>
      <c r="C73" s="257" t="s">
        <v>145</v>
      </c>
      <c r="D73" s="258"/>
      <c r="E73" s="258"/>
      <c r="F73" s="258"/>
      <c r="G73" s="258"/>
      <c r="H73" s="258"/>
      <c r="I73" s="258"/>
      <c r="J73" s="258"/>
      <c r="K73" s="258"/>
      <c r="L73" s="258"/>
      <c r="M73" s="258"/>
      <c r="N73" s="258"/>
      <c r="O73" s="258"/>
      <c r="P73" s="258"/>
      <c r="Q73" s="258"/>
      <c r="R73" s="258"/>
      <c r="S73" s="258"/>
      <c r="T73" s="258"/>
      <c r="U73" s="258"/>
      <c r="V73" s="258"/>
      <c r="W73" s="258"/>
    </row>
    <row r="74" spans="2:23" x14ac:dyDescent="0.2">
      <c r="B74" s="261"/>
      <c r="C74" s="257" t="s">
        <v>145</v>
      </c>
      <c r="D74" s="258"/>
      <c r="E74" s="258"/>
      <c r="F74" s="258"/>
      <c r="G74" s="258"/>
      <c r="H74" s="258"/>
      <c r="I74" s="258"/>
      <c r="J74" s="258"/>
      <c r="K74" s="258"/>
      <c r="L74" s="258"/>
      <c r="M74" s="258"/>
      <c r="N74" s="258"/>
      <c r="O74" s="258"/>
      <c r="P74" s="258"/>
      <c r="Q74" s="258"/>
      <c r="R74" s="258"/>
      <c r="S74" s="258"/>
      <c r="T74" s="258"/>
      <c r="U74" s="258"/>
      <c r="V74" s="258"/>
      <c r="W74" s="258"/>
    </row>
    <row r="75" spans="2:23" ht="0.75" customHeight="1" thickBot="1" x14ac:dyDescent="0.25">
      <c r="B75" s="253"/>
      <c r="C75" s="253"/>
      <c r="D75" s="260" t="str">
        <f>IF(COUNTIF(D72:D74,"A")&gt;=1,"C",IF(COUNTIF(D72:D74,"A")&gt;0,"P"," "))</f>
        <v xml:space="preserve"> </v>
      </c>
      <c r="E75" s="260" t="str">
        <f t="shared" ref="E75:R75" si="32">IF(COUNTIF(E72:E74,"A")&gt;=1,"C",IF(COUNTIF(E72:E74,"A")&gt;0,"P"," "))</f>
        <v xml:space="preserve"> </v>
      </c>
      <c r="F75" s="260" t="str">
        <f t="shared" si="32"/>
        <v xml:space="preserve"> </v>
      </c>
      <c r="G75" s="260" t="str">
        <f t="shared" si="32"/>
        <v xml:space="preserve"> </v>
      </c>
      <c r="H75" s="260" t="str">
        <f t="shared" si="32"/>
        <v xml:space="preserve"> </v>
      </c>
      <c r="I75" s="260" t="str">
        <f t="shared" si="32"/>
        <v xml:space="preserve"> </v>
      </c>
      <c r="J75" s="260" t="str">
        <f t="shared" si="32"/>
        <v xml:space="preserve"> </v>
      </c>
      <c r="K75" s="260" t="str">
        <f t="shared" si="32"/>
        <v xml:space="preserve"> </v>
      </c>
      <c r="L75" s="260" t="str">
        <f t="shared" si="32"/>
        <v xml:space="preserve"> </v>
      </c>
      <c r="M75" s="260" t="str">
        <f t="shared" si="32"/>
        <v xml:space="preserve"> </v>
      </c>
      <c r="N75" s="260" t="str">
        <f t="shared" si="32"/>
        <v xml:space="preserve"> </v>
      </c>
      <c r="O75" s="260" t="str">
        <f t="shared" si="32"/>
        <v xml:space="preserve"> </v>
      </c>
      <c r="P75" s="260" t="str">
        <f t="shared" si="32"/>
        <v xml:space="preserve"> </v>
      </c>
      <c r="Q75" s="260" t="str">
        <f t="shared" si="32"/>
        <v xml:space="preserve"> </v>
      </c>
      <c r="R75" s="260" t="str">
        <f t="shared" si="32"/>
        <v xml:space="preserve"> </v>
      </c>
      <c r="S75" s="260" t="str">
        <f t="shared" ref="S75:W75" si="33">IF(COUNTIF(S72:S74,"A")&gt;=1,"C",IF(COUNTIF(S72:S74,"A")&gt;0,"P"," "))</f>
        <v xml:space="preserve"> </v>
      </c>
      <c r="T75" s="260" t="str">
        <f t="shared" si="33"/>
        <v xml:space="preserve"> </v>
      </c>
      <c r="U75" s="260" t="str">
        <f t="shared" si="33"/>
        <v xml:space="preserve"> </v>
      </c>
      <c r="V75" s="260" t="str">
        <f t="shared" si="33"/>
        <v xml:space="preserve"> </v>
      </c>
      <c r="W75" s="260" t="str">
        <f t="shared" si="33"/>
        <v xml:space="preserve"> </v>
      </c>
    </row>
    <row r="76" spans="2:23" ht="13.5" thickBot="1" x14ac:dyDescent="0.25">
      <c r="B76" s="253"/>
      <c r="C76" s="173" t="s">
        <v>30</v>
      </c>
      <c r="D76" s="266" t="str">
        <f>IF(COUNTIF(D59:D75,"C")&gt;4,"C",IF(COUNTIF(D59:D75,"C")&gt;0,"P"," "))</f>
        <v xml:space="preserve"> </v>
      </c>
      <c r="E76" s="266" t="str">
        <f t="shared" ref="E76:R76" si="34">IF(COUNTIF(E59:E75,"C")&gt;4,"C",IF(COUNTIF(E59:E75,"C")&gt;0,"P"," "))</f>
        <v xml:space="preserve"> </v>
      </c>
      <c r="F76" s="266" t="str">
        <f t="shared" si="34"/>
        <v xml:space="preserve"> </v>
      </c>
      <c r="G76" s="266" t="str">
        <f t="shared" si="34"/>
        <v xml:space="preserve"> </v>
      </c>
      <c r="H76" s="266" t="str">
        <f t="shared" si="34"/>
        <v xml:space="preserve"> </v>
      </c>
      <c r="I76" s="266" t="str">
        <f t="shared" si="34"/>
        <v xml:space="preserve"> </v>
      </c>
      <c r="J76" s="266" t="str">
        <f t="shared" si="34"/>
        <v xml:space="preserve"> </v>
      </c>
      <c r="K76" s="266" t="str">
        <f t="shared" si="34"/>
        <v xml:space="preserve"> </v>
      </c>
      <c r="L76" s="266" t="str">
        <f t="shared" si="34"/>
        <v xml:space="preserve"> </v>
      </c>
      <c r="M76" s="266" t="str">
        <f t="shared" si="34"/>
        <v xml:space="preserve"> </v>
      </c>
      <c r="N76" s="266" t="str">
        <f t="shared" si="34"/>
        <v xml:space="preserve"> </v>
      </c>
      <c r="O76" s="266" t="str">
        <f t="shared" si="34"/>
        <v xml:space="preserve"> </v>
      </c>
      <c r="P76" s="266" t="str">
        <f t="shared" si="34"/>
        <v xml:space="preserve"> </v>
      </c>
      <c r="Q76" s="266" t="str">
        <f t="shared" si="34"/>
        <v xml:space="preserve"> </v>
      </c>
      <c r="R76" s="266" t="str">
        <f t="shared" si="34"/>
        <v xml:space="preserve"> </v>
      </c>
      <c r="S76" s="266" t="str">
        <f t="shared" ref="S76:W76" si="35">IF(COUNTIF(S59:S75,"C")&gt;4,"C",IF(COUNTIF(S59:S75,"C")&gt;0,"P"," "))</f>
        <v xml:space="preserve"> </v>
      </c>
      <c r="T76" s="266" t="str">
        <f t="shared" si="35"/>
        <v xml:space="preserve"> </v>
      </c>
      <c r="U76" s="266" t="str">
        <f t="shared" si="35"/>
        <v xml:space="preserve"> </v>
      </c>
      <c r="V76" s="266" t="str">
        <f t="shared" si="35"/>
        <v xml:space="preserve"> </v>
      </c>
      <c r="W76" s="266" t="str">
        <f t="shared" si="35"/>
        <v xml:space="preserve"> </v>
      </c>
    </row>
    <row r="78" spans="2:23" ht="15" x14ac:dyDescent="0.25">
      <c r="B78" s="250" t="s">
        <v>144</v>
      </c>
      <c r="C78" s="251"/>
      <c r="D78" s="569"/>
      <c r="E78" s="570"/>
      <c r="F78" s="570"/>
      <c r="G78" s="570"/>
      <c r="H78" s="570"/>
      <c r="I78" s="570"/>
      <c r="J78" s="570"/>
      <c r="K78" s="570"/>
      <c r="L78" s="570"/>
      <c r="M78" s="570"/>
      <c r="N78" s="570"/>
      <c r="O78" s="570"/>
      <c r="P78" s="570"/>
      <c r="Q78" s="570"/>
      <c r="R78" s="570"/>
      <c r="S78" s="433"/>
      <c r="T78" s="433"/>
      <c r="U78" s="433"/>
      <c r="V78" s="433"/>
      <c r="W78" s="433"/>
    </row>
    <row r="79" spans="2:23" x14ac:dyDescent="0.2">
      <c r="B79" s="253">
        <v>1</v>
      </c>
      <c r="C79" s="254" t="s">
        <v>145</v>
      </c>
      <c r="D79" s="255"/>
      <c r="E79" s="255"/>
      <c r="F79" s="255"/>
      <c r="G79" s="255"/>
      <c r="H79" s="255"/>
      <c r="I79" s="255"/>
      <c r="J79" s="255"/>
      <c r="K79" s="255"/>
      <c r="L79" s="255"/>
      <c r="M79" s="255"/>
      <c r="N79" s="255"/>
      <c r="O79" s="255"/>
      <c r="P79" s="255"/>
      <c r="Q79" s="255"/>
      <c r="R79" s="255"/>
      <c r="S79" s="255"/>
      <c r="T79" s="255"/>
      <c r="U79" s="255"/>
      <c r="V79" s="255"/>
      <c r="W79" s="255"/>
    </row>
    <row r="80" spans="2:23" x14ac:dyDescent="0.2">
      <c r="B80" s="256"/>
      <c r="C80" s="257" t="s">
        <v>145</v>
      </c>
      <c r="D80" s="258"/>
      <c r="E80" s="258"/>
      <c r="F80" s="258"/>
      <c r="G80" s="258"/>
      <c r="H80" s="258"/>
      <c r="I80" s="258"/>
      <c r="J80" s="258"/>
      <c r="K80" s="258"/>
      <c r="L80" s="258"/>
      <c r="M80" s="258"/>
      <c r="N80" s="258"/>
      <c r="O80" s="258"/>
      <c r="P80" s="258"/>
      <c r="Q80" s="258"/>
      <c r="R80" s="258"/>
      <c r="S80" s="258"/>
      <c r="T80" s="258"/>
      <c r="U80" s="258"/>
      <c r="V80" s="258"/>
      <c r="W80" s="258"/>
    </row>
    <row r="81" spans="2:23" x14ac:dyDescent="0.2">
      <c r="B81" s="256"/>
      <c r="C81" s="257" t="s">
        <v>145</v>
      </c>
      <c r="D81" s="258"/>
      <c r="E81" s="258"/>
      <c r="F81" s="258"/>
      <c r="G81" s="258"/>
      <c r="H81" s="258"/>
      <c r="I81" s="258"/>
      <c r="J81" s="258"/>
      <c r="K81" s="258"/>
      <c r="L81" s="258"/>
      <c r="M81" s="258"/>
      <c r="N81" s="258"/>
      <c r="O81" s="258"/>
      <c r="P81" s="258"/>
      <c r="Q81" s="258"/>
      <c r="R81" s="258"/>
      <c r="S81" s="258"/>
      <c r="T81" s="258"/>
      <c r="U81" s="258"/>
      <c r="V81" s="258"/>
      <c r="W81" s="258"/>
    </row>
    <row r="82" spans="2:23" x14ac:dyDescent="0.2">
      <c r="B82" s="256"/>
      <c r="C82" s="257" t="s">
        <v>145</v>
      </c>
      <c r="D82" s="258"/>
      <c r="E82" s="258"/>
      <c r="F82" s="258"/>
      <c r="G82" s="258"/>
      <c r="H82" s="258"/>
      <c r="I82" s="258"/>
      <c r="J82" s="258"/>
      <c r="K82" s="258"/>
      <c r="L82" s="258"/>
      <c r="M82" s="258"/>
      <c r="N82" s="258"/>
      <c r="O82" s="258"/>
      <c r="P82" s="258"/>
      <c r="Q82" s="258"/>
      <c r="R82" s="258"/>
      <c r="S82" s="258"/>
      <c r="T82" s="258"/>
      <c r="U82" s="258"/>
      <c r="V82" s="258"/>
      <c r="W82" s="258"/>
    </row>
    <row r="83" spans="2:23" x14ac:dyDescent="0.2">
      <c r="B83" s="253">
        <v>2</v>
      </c>
      <c r="C83" s="259" t="s">
        <v>145</v>
      </c>
      <c r="D83" s="260" t="str">
        <f>IF(COUNTIF(D80:D82,"A")&gt;=1,"C",IF(COUNTIF(D80:D82,"A")&gt;0,"P"," "))</f>
        <v xml:space="preserve"> </v>
      </c>
      <c r="E83" s="260" t="str">
        <f t="shared" ref="E83:R83" si="36">IF(COUNTIF(E80:E82,"A")&gt;=1,"C",IF(COUNTIF(E80:E82,"A")&gt;0,"P"," "))</f>
        <v xml:space="preserve"> </v>
      </c>
      <c r="F83" s="260" t="str">
        <f t="shared" si="36"/>
        <v xml:space="preserve"> </v>
      </c>
      <c r="G83" s="260" t="str">
        <f t="shared" si="36"/>
        <v xml:space="preserve"> </v>
      </c>
      <c r="H83" s="260" t="str">
        <f t="shared" si="36"/>
        <v xml:space="preserve"> </v>
      </c>
      <c r="I83" s="260" t="str">
        <f t="shared" si="36"/>
        <v xml:space="preserve"> </v>
      </c>
      <c r="J83" s="260" t="str">
        <f t="shared" si="36"/>
        <v xml:space="preserve"> </v>
      </c>
      <c r="K83" s="260" t="str">
        <f t="shared" si="36"/>
        <v xml:space="preserve"> </v>
      </c>
      <c r="L83" s="260" t="str">
        <f t="shared" si="36"/>
        <v xml:space="preserve"> </v>
      </c>
      <c r="M83" s="260" t="str">
        <f t="shared" si="36"/>
        <v xml:space="preserve"> </v>
      </c>
      <c r="N83" s="260" t="str">
        <f t="shared" si="36"/>
        <v xml:space="preserve"> </v>
      </c>
      <c r="O83" s="260" t="str">
        <f t="shared" si="36"/>
        <v xml:space="preserve"> </v>
      </c>
      <c r="P83" s="260" t="str">
        <f t="shared" si="36"/>
        <v xml:space="preserve"> </v>
      </c>
      <c r="Q83" s="260" t="str">
        <f t="shared" si="36"/>
        <v xml:space="preserve"> </v>
      </c>
      <c r="R83" s="260" t="str">
        <f t="shared" si="36"/>
        <v xml:space="preserve"> </v>
      </c>
      <c r="S83" s="260" t="str">
        <f t="shared" ref="S83:W83" si="37">IF(COUNTIF(S80:S82,"A")&gt;=1,"C",IF(COUNTIF(S80:S82,"A")&gt;0,"P"," "))</f>
        <v xml:space="preserve"> </v>
      </c>
      <c r="T83" s="260" t="str">
        <f t="shared" si="37"/>
        <v xml:space="preserve"> </v>
      </c>
      <c r="U83" s="260" t="str">
        <f t="shared" si="37"/>
        <v xml:space="preserve"> </v>
      </c>
      <c r="V83" s="260" t="str">
        <f t="shared" si="37"/>
        <v xml:space="preserve"> </v>
      </c>
      <c r="W83" s="260" t="str">
        <f t="shared" si="37"/>
        <v xml:space="preserve"> </v>
      </c>
    </row>
    <row r="84" spans="2:23" x14ac:dyDescent="0.2">
      <c r="B84" s="261"/>
      <c r="C84" s="257" t="s">
        <v>145</v>
      </c>
      <c r="D84" s="258"/>
      <c r="E84" s="258"/>
      <c r="F84" s="258"/>
      <c r="G84" s="258"/>
      <c r="H84" s="258"/>
      <c r="I84" s="258"/>
      <c r="J84" s="258"/>
      <c r="K84" s="258"/>
      <c r="L84" s="258"/>
      <c r="M84" s="258"/>
      <c r="N84" s="258"/>
      <c r="O84" s="258"/>
      <c r="P84" s="258"/>
      <c r="Q84" s="258"/>
      <c r="R84" s="258"/>
      <c r="S84" s="258"/>
      <c r="T84" s="258"/>
      <c r="U84" s="258"/>
      <c r="V84" s="258"/>
      <c r="W84" s="258"/>
    </row>
    <row r="85" spans="2:23" x14ac:dyDescent="0.2">
      <c r="B85" s="261"/>
      <c r="C85" s="257" t="s">
        <v>145</v>
      </c>
      <c r="D85" s="258"/>
      <c r="E85" s="258"/>
      <c r="F85" s="258"/>
      <c r="G85" s="258"/>
      <c r="H85" s="258"/>
      <c r="I85" s="258"/>
      <c r="J85" s="258"/>
      <c r="K85" s="258"/>
      <c r="L85" s="258"/>
      <c r="M85" s="258"/>
      <c r="N85" s="258"/>
      <c r="O85" s="258"/>
      <c r="P85" s="258"/>
      <c r="Q85" s="258"/>
      <c r="R85" s="258"/>
      <c r="S85" s="258"/>
      <c r="T85" s="258"/>
      <c r="U85" s="258"/>
      <c r="V85" s="258"/>
      <c r="W85" s="258"/>
    </row>
    <row r="86" spans="2:23" x14ac:dyDescent="0.2">
      <c r="B86" s="261"/>
      <c r="C86" s="257" t="s">
        <v>145</v>
      </c>
      <c r="D86" s="258"/>
      <c r="E86" s="258"/>
      <c r="F86" s="258"/>
      <c r="G86" s="258"/>
      <c r="H86" s="258"/>
      <c r="I86" s="258"/>
      <c r="J86" s="258"/>
      <c r="K86" s="258"/>
      <c r="L86" s="258"/>
      <c r="M86" s="258"/>
      <c r="N86" s="258"/>
      <c r="O86" s="258"/>
      <c r="P86" s="258"/>
      <c r="Q86" s="258"/>
      <c r="R86" s="258"/>
      <c r="S86" s="258"/>
      <c r="T86" s="258"/>
      <c r="U86" s="258"/>
      <c r="V86" s="258"/>
      <c r="W86" s="258"/>
    </row>
    <row r="87" spans="2:23" x14ac:dyDescent="0.2">
      <c r="B87" s="253">
        <v>3</v>
      </c>
      <c r="C87" s="259" t="s">
        <v>145</v>
      </c>
      <c r="D87" s="260" t="str">
        <f>IF(COUNTIF(D84:D86,"A")&gt;=1,"C",IF(COUNTIF(D84:D86,"A")&gt;0,"P"," "))</f>
        <v xml:space="preserve"> </v>
      </c>
      <c r="E87" s="260" t="str">
        <f t="shared" ref="E87:R87" si="38">IF(COUNTIF(E84:E86,"A")&gt;=1,"C",IF(COUNTIF(E84:E86,"A")&gt;0,"P"," "))</f>
        <v xml:space="preserve"> </v>
      </c>
      <c r="F87" s="260" t="str">
        <f t="shared" si="38"/>
        <v xml:space="preserve"> </v>
      </c>
      <c r="G87" s="260" t="str">
        <f t="shared" si="38"/>
        <v xml:space="preserve"> </v>
      </c>
      <c r="H87" s="260" t="str">
        <f t="shared" si="38"/>
        <v xml:space="preserve"> </v>
      </c>
      <c r="I87" s="260" t="str">
        <f t="shared" si="38"/>
        <v xml:space="preserve"> </v>
      </c>
      <c r="J87" s="260" t="str">
        <f t="shared" si="38"/>
        <v xml:space="preserve"> </v>
      </c>
      <c r="K87" s="260" t="str">
        <f t="shared" si="38"/>
        <v xml:space="preserve"> </v>
      </c>
      <c r="L87" s="260" t="str">
        <f t="shared" si="38"/>
        <v xml:space="preserve"> </v>
      </c>
      <c r="M87" s="260" t="str">
        <f t="shared" si="38"/>
        <v xml:space="preserve"> </v>
      </c>
      <c r="N87" s="260" t="str">
        <f t="shared" si="38"/>
        <v xml:space="preserve"> </v>
      </c>
      <c r="O87" s="260" t="str">
        <f t="shared" si="38"/>
        <v xml:space="preserve"> </v>
      </c>
      <c r="P87" s="260" t="str">
        <f t="shared" si="38"/>
        <v xml:space="preserve"> </v>
      </c>
      <c r="Q87" s="260" t="str">
        <f t="shared" si="38"/>
        <v xml:space="preserve"> </v>
      </c>
      <c r="R87" s="260" t="str">
        <f t="shared" si="38"/>
        <v xml:space="preserve"> </v>
      </c>
      <c r="S87" s="260" t="str">
        <f t="shared" ref="S87:W87" si="39">IF(COUNTIF(S84:S86,"A")&gt;=1,"C",IF(COUNTIF(S84:S86,"A")&gt;0,"P"," "))</f>
        <v xml:space="preserve"> </v>
      </c>
      <c r="T87" s="260" t="str">
        <f t="shared" si="39"/>
        <v xml:space="preserve"> </v>
      </c>
      <c r="U87" s="260" t="str">
        <f t="shared" si="39"/>
        <v xml:space="preserve"> </v>
      </c>
      <c r="V87" s="260" t="str">
        <f t="shared" si="39"/>
        <v xml:space="preserve"> </v>
      </c>
      <c r="W87" s="260" t="str">
        <f t="shared" si="39"/>
        <v xml:space="preserve"> </v>
      </c>
    </row>
    <row r="88" spans="2:23" x14ac:dyDescent="0.2">
      <c r="B88" s="261"/>
      <c r="C88" s="257" t="s">
        <v>145</v>
      </c>
      <c r="D88" s="258"/>
      <c r="E88" s="258"/>
      <c r="F88" s="258"/>
      <c r="G88" s="258"/>
      <c r="H88" s="258"/>
      <c r="I88" s="258"/>
      <c r="J88" s="258"/>
      <c r="K88" s="258"/>
      <c r="L88" s="258"/>
      <c r="M88" s="258"/>
      <c r="N88" s="258"/>
      <c r="O88" s="258"/>
      <c r="P88" s="258"/>
      <c r="Q88" s="258"/>
      <c r="R88" s="258"/>
      <c r="S88" s="258"/>
      <c r="T88" s="258"/>
      <c r="U88" s="258"/>
      <c r="V88" s="258"/>
      <c r="W88" s="258"/>
    </row>
    <row r="89" spans="2:23" x14ac:dyDescent="0.2">
      <c r="B89" s="261"/>
      <c r="C89" s="257" t="s">
        <v>145</v>
      </c>
      <c r="D89" s="258"/>
      <c r="E89" s="258"/>
      <c r="F89" s="258"/>
      <c r="G89" s="258"/>
      <c r="H89" s="258"/>
      <c r="I89" s="258"/>
      <c r="J89" s="258"/>
      <c r="K89" s="258"/>
      <c r="L89" s="258"/>
      <c r="M89" s="258"/>
      <c r="N89" s="258"/>
      <c r="O89" s="258"/>
      <c r="P89" s="258"/>
      <c r="Q89" s="258"/>
      <c r="R89" s="258"/>
      <c r="S89" s="258"/>
      <c r="T89" s="258"/>
      <c r="U89" s="258"/>
      <c r="V89" s="258"/>
      <c r="W89" s="258"/>
    </row>
    <row r="90" spans="2:23" x14ac:dyDescent="0.2">
      <c r="B90" s="261"/>
      <c r="C90" s="257" t="s">
        <v>145</v>
      </c>
      <c r="D90" s="258"/>
      <c r="E90" s="258"/>
      <c r="F90" s="258"/>
      <c r="G90" s="258"/>
      <c r="H90" s="258"/>
      <c r="I90" s="258"/>
      <c r="J90" s="258"/>
      <c r="K90" s="258"/>
      <c r="L90" s="258"/>
      <c r="M90" s="258"/>
      <c r="N90" s="258"/>
      <c r="O90" s="258"/>
      <c r="P90" s="258"/>
      <c r="Q90" s="258"/>
      <c r="R90" s="258"/>
      <c r="S90" s="258"/>
      <c r="T90" s="258"/>
      <c r="U90" s="258"/>
      <c r="V90" s="258"/>
      <c r="W90" s="258"/>
    </row>
    <row r="91" spans="2:23" x14ac:dyDescent="0.2">
      <c r="B91" s="253">
        <v>4</v>
      </c>
      <c r="C91" s="259" t="s">
        <v>145</v>
      </c>
      <c r="D91" s="260" t="str">
        <f>IF(COUNTIF(D88:D90,"A")&gt;=1,"C",IF(COUNTIF(D88:D90,"A")&gt;0,"P"," "))</f>
        <v xml:space="preserve"> </v>
      </c>
      <c r="E91" s="260" t="str">
        <f t="shared" ref="E91:R91" si="40">IF(COUNTIF(E88:E90,"A")&gt;=1,"C",IF(COUNTIF(E88:E90,"A")&gt;0,"P"," "))</f>
        <v xml:space="preserve"> </v>
      </c>
      <c r="F91" s="260" t="str">
        <f t="shared" si="40"/>
        <v xml:space="preserve"> </v>
      </c>
      <c r="G91" s="260" t="str">
        <f t="shared" si="40"/>
        <v xml:space="preserve"> </v>
      </c>
      <c r="H91" s="260" t="str">
        <f t="shared" si="40"/>
        <v xml:space="preserve"> </v>
      </c>
      <c r="I91" s="260" t="str">
        <f t="shared" si="40"/>
        <v xml:space="preserve"> </v>
      </c>
      <c r="J91" s="260" t="str">
        <f t="shared" si="40"/>
        <v xml:space="preserve"> </v>
      </c>
      <c r="K91" s="260" t="str">
        <f t="shared" si="40"/>
        <v xml:space="preserve"> </v>
      </c>
      <c r="L91" s="260" t="str">
        <f t="shared" si="40"/>
        <v xml:space="preserve"> </v>
      </c>
      <c r="M91" s="260" t="str">
        <f t="shared" si="40"/>
        <v xml:space="preserve"> </v>
      </c>
      <c r="N91" s="260" t="str">
        <f t="shared" si="40"/>
        <v xml:space="preserve"> </v>
      </c>
      <c r="O91" s="260" t="str">
        <f t="shared" si="40"/>
        <v xml:space="preserve"> </v>
      </c>
      <c r="P91" s="260" t="str">
        <f t="shared" si="40"/>
        <v xml:space="preserve"> </v>
      </c>
      <c r="Q91" s="260" t="str">
        <f t="shared" si="40"/>
        <v xml:space="preserve"> </v>
      </c>
      <c r="R91" s="260" t="str">
        <f t="shared" si="40"/>
        <v xml:space="preserve"> </v>
      </c>
      <c r="S91" s="260" t="str">
        <f t="shared" ref="S91:W91" si="41">IF(COUNTIF(S88:S90,"A")&gt;=1,"C",IF(COUNTIF(S88:S90,"A")&gt;0,"P"," "))</f>
        <v xml:space="preserve"> </v>
      </c>
      <c r="T91" s="260" t="str">
        <f t="shared" si="41"/>
        <v xml:space="preserve"> </v>
      </c>
      <c r="U91" s="260" t="str">
        <f t="shared" si="41"/>
        <v xml:space="preserve"> </v>
      </c>
      <c r="V91" s="260" t="str">
        <f t="shared" si="41"/>
        <v xml:space="preserve"> </v>
      </c>
      <c r="W91" s="260" t="str">
        <f t="shared" si="41"/>
        <v xml:space="preserve"> </v>
      </c>
    </row>
    <row r="92" spans="2:23" x14ac:dyDescent="0.2">
      <c r="B92" s="261"/>
      <c r="C92" s="257" t="s">
        <v>145</v>
      </c>
      <c r="D92" s="258"/>
      <c r="E92" s="258"/>
      <c r="F92" s="258"/>
      <c r="G92" s="258"/>
      <c r="H92" s="258"/>
      <c r="I92" s="258"/>
      <c r="J92" s="258"/>
      <c r="K92" s="258"/>
      <c r="L92" s="258"/>
      <c r="M92" s="258"/>
      <c r="N92" s="258"/>
      <c r="O92" s="258"/>
      <c r="P92" s="258"/>
      <c r="Q92" s="258"/>
      <c r="R92" s="258"/>
      <c r="S92" s="258"/>
      <c r="T92" s="258"/>
      <c r="U92" s="258"/>
      <c r="V92" s="258"/>
      <c r="W92" s="258"/>
    </row>
    <row r="93" spans="2:23" x14ac:dyDescent="0.2">
      <c r="B93" s="261"/>
      <c r="C93" s="257" t="s">
        <v>145</v>
      </c>
      <c r="D93" s="258"/>
      <c r="E93" s="258"/>
      <c r="F93" s="258"/>
      <c r="G93" s="258"/>
      <c r="H93" s="258"/>
      <c r="I93" s="258"/>
      <c r="J93" s="258"/>
      <c r="K93" s="258"/>
      <c r="L93" s="258"/>
      <c r="M93" s="258"/>
      <c r="N93" s="258"/>
      <c r="O93" s="258"/>
      <c r="P93" s="258"/>
      <c r="Q93" s="258"/>
      <c r="R93" s="258"/>
      <c r="S93" s="258"/>
      <c r="T93" s="258"/>
      <c r="U93" s="258"/>
      <c r="V93" s="258"/>
      <c r="W93" s="258"/>
    </row>
    <row r="94" spans="2:23" x14ac:dyDescent="0.2">
      <c r="B94" s="261"/>
      <c r="C94" s="257" t="s">
        <v>145</v>
      </c>
      <c r="D94" s="258"/>
      <c r="E94" s="258"/>
      <c r="F94" s="258"/>
      <c r="G94" s="258"/>
      <c r="H94" s="258"/>
      <c r="I94" s="258"/>
      <c r="J94" s="258"/>
      <c r="K94" s="258"/>
      <c r="L94" s="258"/>
      <c r="M94" s="258"/>
      <c r="N94" s="258"/>
      <c r="O94" s="258"/>
      <c r="P94" s="258"/>
      <c r="Q94" s="258"/>
      <c r="R94" s="258"/>
      <c r="S94" s="258"/>
      <c r="T94" s="258"/>
      <c r="U94" s="258"/>
      <c r="V94" s="258"/>
      <c r="W94" s="258"/>
    </row>
    <row r="95" spans="2:23" x14ac:dyDescent="0.2">
      <c r="B95" s="253">
        <v>5</v>
      </c>
      <c r="C95" s="259" t="s">
        <v>145</v>
      </c>
      <c r="D95" s="260" t="str">
        <f>IF(COUNTIF(D92:D94,"A")&gt;=1,"C",IF(COUNTIF(D92:D94,"A")&gt;0,"P"," "))</f>
        <v xml:space="preserve"> </v>
      </c>
      <c r="E95" s="260" t="str">
        <f t="shared" ref="E95:R95" si="42">IF(COUNTIF(E92:E94,"A")&gt;=1,"C",IF(COUNTIF(E92:E94,"A")&gt;0,"P"," "))</f>
        <v xml:space="preserve"> </v>
      </c>
      <c r="F95" s="260" t="str">
        <f t="shared" si="42"/>
        <v xml:space="preserve"> </v>
      </c>
      <c r="G95" s="260" t="str">
        <f t="shared" si="42"/>
        <v xml:space="preserve"> </v>
      </c>
      <c r="H95" s="260" t="str">
        <f t="shared" si="42"/>
        <v xml:space="preserve"> </v>
      </c>
      <c r="I95" s="260" t="str">
        <f t="shared" si="42"/>
        <v xml:space="preserve"> </v>
      </c>
      <c r="J95" s="260" t="str">
        <f t="shared" si="42"/>
        <v xml:space="preserve"> </v>
      </c>
      <c r="K95" s="260" t="str">
        <f t="shared" si="42"/>
        <v xml:space="preserve"> </v>
      </c>
      <c r="L95" s="260" t="str">
        <f t="shared" si="42"/>
        <v xml:space="preserve"> </v>
      </c>
      <c r="M95" s="260" t="str">
        <f t="shared" si="42"/>
        <v xml:space="preserve"> </v>
      </c>
      <c r="N95" s="260" t="str">
        <f t="shared" si="42"/>
        <v xml:space="preserve"> </v>
      </c>
      <c r="O95" s="260" t="str">
        <f t="shared" si="42"/>
        <v xml:space="preserve"> </v>
      </c>
      <c r="P95" s="260" t="str">
        <f t="shared" si="42"/>
        <v xml:space="preserve"> </v>
      </c>
      <c r="Q95" s="260" t="str">
        <f t="shared" si="42"/>
        <v xml:space="preserve"> </v>
      </c>
      <c r="R95" s="260" t="str">
        <f t="shared" si="42"/>
        <v xml:space="preserve"> </v>
      </c>
      <c r="S95" s="260" t="str">
        <f t="shared" ref="S95:W95" si="43">IF(COUNTIF(S92:S94,"A")&gt;=1,"C",IF(COUNTIF(S92:S94,"A")&gt;0,"P"," "))</f>
        <v xml:space="preserve"> </v>
      </c>
      <c r="T95" s="260" t="str">
        <f t="shared" si="43"/>
        <v xml:space="preserve"> </v>
      </c>
      <c r="U95" s="260" t="str">
        <f t="shared" si="43"/>
        <v xml:space="preserve"> </v>
      </c>
      <c r="V95" s="260" t="str">
        <f t="shared" si="43"/>
        <v xml:space="preserve"> </v>
      </c>
      <c r="W95" s="260" t="str">
        <f t="shared" si="43"/>
        <v xml:space="preserve"> </v>
      </c>
    </row>
    <row r="96" spans="2:23" x14ac:dyDescent="0.2">
      <c r="B96" s="261"/>
      <c r="C96" s="257" t="s">
        <v>145</v>
      </c>
      <c r="D96" s="258"/>
      <c r="E96" s="258"/>
      <c r="F96" s="258"/>
      <c r="G96" s="258"/>
      <c r="H96" s="258"/>
      <c r="I96" s="258"/>
      <c r="J96" s="258"/>
      <c r="K96" s="258"/>
      <c r="L96" s="258"/>
      <c r="M96" s="258"/>
      <c r="N96" s="258"/>
      <c r="O96" s="258"/>
      <c r="P96" s="258"/>
      <c r="Q96" s="258"/>
      <c r="R96" s="258"/>
      <c r="S96" s="258"/>
      <c r="T96" s="258"/>
      <c r="U96" s="258"/>
      <c r="V96" s="258"/>
      <c r="W96" s="258"/>
    </row>
    <row r="97" spans="2:23" x14ac:dyDescent="0.2">
      <c r="B97" s="261"/>
      <c r="C97" s="257" t="s">
        <v>145</v>
      </c>
      <c r="D97" s="258"/>
      <c r="E97" s="258"/>
      <c r="F97" s="258"/>
      <c r="G97" s="258"/>
      <c r="H97" s="258"/>
      <c r="I97" s="258"/>
      <c r="J97" s="258"/>
      <c r="K97" s="258"/>
      <c r="L97" s="258"/>
      <c r="M97" s="258"/>
      <c r="N97" s="258"/>
      <c r="O97" s="258"/>
      <c r="P97" s="258"/>
      <c r="Q97" s="258"/>
      <c r="R97" s="258"/>
      <c r="S97" s="258"/>
      <c r="T97" s="258"/>
      <c r="U97" s="258"/>
      <c r="V97" s="258"/>
      <c r="W97" s="258"/>
    </row>
    <row r="98" spans="2:23" x14ac:dyDescent="0.2">
      <c r="B98" s="261"/>
      <c r="C98" s="257" t="s">
        <v>145</v>
      </c>
      <c r="D98" s="258"/>
      <c r="E98" s="258"/>
      <c r="F98" s="258"/>
      <c r="G98" s="258"/>
      <c r="H98" s="258"/>
      <c r="I98" s="258"/>
      <c r="J98" s="258"/>
      <c r="K98" s="258"/>
      <c r="L98" s="258"/>
      <c r="M98" s="258"/>
      <c r="N98" s="258"/>
      <c r="O98" s="258"/>
      <c r="P98" s="258"/>
      <c r="Q98" s="258"/>
      <c r="R98" s="258"/>
      <c r="S98" s="258"/>
      <c r="T98" s="258"/>
      <c r="U98" s="258"/>
      <c r="V98" s="258"/>
      <c r="W98" s="258"/>
    </row>
    <row r="99" spans="2:23" ht="0.75" customHeight="1" thickBot="1" x14ac:dyDescent="0.25">
      <c r="B99" s="253"/>
      <c r="C99" s="253"/>
      <c r="D99" s="260" t="str">
        <f>IF(COUNTIF(D96:D98,"A")&gt;=1,"C",IF(COUNTIF(D96:D98,"A")&gt;0,"P"," "))</f>
        <v xml:space="preserve"> </v>
      </c>
      <c r="E99" s="260" t="str">
        <f t="shared" ref="E99:R99" si="44">IF(COUNTIF(E96:E98,"A")&gt;=1,"C",IF(COUNTIF(E96:E98,"A")&gt;0,"P"," "))</f>
        <v xml:space="preserve"> </v>
      </c>
      <c r="F99" s="260" t="str">
        <f t="shared" si="44"/>
        <v xml:space="preserve"> </v>
      </c>
      <c r="G99" s="260" t="str">
        <f t="shared" si="44"/>
        <v xml:space="preserve"> </v>
      </c>
      <c r="H99" s="260" t="str">
        <f t="shared" si="44"/>
        <v xml:space="preserve"> </v>
      </c>
      <c r="I99" s="260" t="str">
        <f t="shared" si="44"/>
        <v xml:space="preserve"> </v>
      </c>
      <c r="J99" s="260" t="str">
        <f t="shared" si="44"/>
        <v xml:space="preserve"> </v>
      </c>
      <c r="K99" s="260" t="str">
        <f t="shared" si="44"/>
        <v xml:space="preserve"> </v>
      </c>
      <c r="L99" s="260" t="str">
        <f t="shared" si="44"/>
        <v xml:space="preserve"> </v>
      </c>
      <c r="M99" s="260" t="str">
        <f t="shared" si="44"/>
        <v xml:space="preserve"> </v>
      </c>
      <c r="N99" s="260" t="str">
        <f t="shared" si="44"/>
        <v xml:space="preserve"> </v>
      </c>
      <c r="O99" s="260" t="str">
        <f t="shared" si="44"/>
        <v xml:space="preserve"> </v>
      </c>
      <c r="P99" s="260" t="str">
        <f t="shared" si="44"/>
        <v xml:space="preserve"> </v>
      </c>
      <c r="Q99" s="260" t="str">
        <f t="shared" si="44"/>
        <v xml:space="preserve"> </v>
      </c>
      <c r="R99" s="260" t="str">
        <f t="shared" si="44"/>
        <v xml:space="preserve"> </v>
      </c>
      <c r="S99" s="260" t="str">
        <f t="shared" ref="S99:W99" si="45">IF(COUNTIF(S96:S98,"A")&gt;=1,"C",IF(COUNTIF(S96:S98,"A")&gt;0,"P"," "))</f>
        <v xml:space="preserve"> </v>
      </c>
      <c r="T99" s="260" t="str">
        <f t="shared" si="45"/>
        <v xml:space="preserve"> </v>
      </c>
      <c r="U99" s="260" t="str">
        <f t="shared" si="45"/>
        <v xml:space="preserve"> </v>
      </c>
      <c r="V99" s="260" t="str">
        <f t="shared" si="45"/>
        <v xml:space="preserve"> </v>
      </c>
      <c r="W99" s="260" t="str">
        <f t="shared" si="45"/>
        <v xml:space="preserve"> </v>
      </c>
    </row>
    <row r="100" spans="2:23" ht="13.5" thickBot="1" x14ac:dyDescent="0.25">
      <c r="B100" s="253"/>
      <c r="C100" s="173" t="s">
        <v>30</v>
      </c>
      <c r="D100" s="266" t="str">
        <f>IF(COUNTIF(D83:D99,"C")&gt;4,"C",IF(COUNTIF(D83:D99,"C")&gt;0,"P"," "))</f>
        <v xml:space="preserve"> </v>
      </c>
      <c r="E100" s="266" t="str">
        <f t="shared" ref="E100:R100" si="46">IF(COUNTIF(E83:E99,"C")&gt;4,"C",IF(COUNTIF(E83:E99,"C")&gt;0,"P"," "))</f>
        <v xml:space="preserve"> </v>
      </c>
      <c r="F100" s="266" t="str">
        <f t="shared" si="46"/>
        <v xml:space="preserve"> </v>
      </c>
      <c r="G100" s="266" t="str">
        <f t="shared" si="46"/>
        <v xml:space="preserve"> </v>
      </c>
      <c r="H100" s="266" t="str">
        <f t="shared" si="46"/>
        <v xml:space="preserve"> </v>
      </c>
      <c r="I100" s="266" t="str">
        <f t="shared" si="46"/>
        <v xml:space="preserve"> </v>
      </c>
      <c r="J100" s="266" t="str">
        <f t="shared" si="46"/>
        <v xml:space="preserve"> </v>
      </c>
      <c r="K100" s="266" t="str">
        <f t="shared" si="46"/>
        <v xml:space="preserve"> </v>
      </c>
      <c r="L100" s="266" t="str">
        <f t="shared" si="46"/>
        <v xml:space="preserve"> </v>
      </c>
      <c r="M100" s="266" t="str">
        <f t="shared" si="46"/>
        <v xml:space="preserve"> </v>
      </c>
      <c r="N100" s="266" t="str">
        <f t="shared" si="46"/>
        <v xml:space="preserve"> </v>
      </c>
      <c r="O100" s="266" t="str">
        <f t="shared" si="46"/>
        <v xml:space="preserve"> </v>
      </c>
      <c r="P100" s="266" t="str">
        <f t="shared" si="46"/>
        <v xml:space="preserve"> </v>
      </c>
      <c r="Q100" s="266" t="str">
        <f t="shared" si="46"/>
        <v xml:space="preserve"> </v>
      </c>
      <c r="R100" s="266" t="str">
        <f t="shared" si="46"/>
        <v xml:space="preserve"> </v>
      </c>
      <c r="S100" s="266" t="str">
        <f t="shared" ref="S100:W100" si="47">IF(COUNTIF(S83:S99,"C")&gt;4,"C",IF(COUNTIF(S83:S99,"C")&gt;0,"P"," "))</f>
        <v xml:space="preserve"> </v>
      </c>
      <c r="T100" s="266" t="str">
        <f t="shared" si="47"/>
        <v xml:space="preserve"> </v>
      </c>
      <c r="U100" s="266" t="str">
        <f t="shared" si="47"/>
        <v xml:space="preserve"> </v>
      </c>
      <c r="V100" s="266" t="str">
        <f t="shared" si="47"/>
        <v xml:space="preserve"> </v>
      </c>
      <c r="W100" s="266" t="str">
        <f t="shared" si="47"/>
        <v xml:space="preserve"> </v>
      </c>
    </row>
    <row r="102" spans="2:23" ht="15" x14ac:dyDescent="0.25">
      <c r="B102" s="250" t="s">
        <v>144</v>
      </c>
      <c r="C102" s="251"/>
      <c r="D102" s="569"/>
      <c r="E102" s="570"/>
      <c r="F102" s="570"/>
      <c r="G102" s="570"/>
      <c r="H102" s="570"/>
      <c r="I102" s="570"/>
      <c r="J102" s="570"/>
      <c r="K102" s="570"/>
      <c r="L102" s="570"/>
      <c r="M102" s="570"/>
      <c r="N102" s="570"/>
      <c r="O102" s="570"/>
      <c r="P102" s="570"/>
      <c r="Q102" s="570"/>
      <c r="R102" s="570"/>
      <c r="S102" s="433"/>
      <c r="T102" s="433"/>
      <c r="U102" s="433"/>
      <c r="V102" s="433"/>
      <c r="W102" s="433"/>
    </row>
    <row r="103" spans="2:23" x14ac:dyDescent="0.2">
      <c r="B103" s="253">
        <v>1</v>
      </c>
      <c r="C103" s="254" t="s">
        <v>145</v>
      </c>
      <c r="D103" s="255"/>
      <c r="E103" s="255"/>
      <c r="F103" s="255"/>
      <c r="G103" s="255"/>
      <c r="H103" s="255"/>
      <c r="I103" s="255"/>
      <c r="J103" s="255"/>
      <c r="K103" s="255"/>
      <c r="L103" s="255"/>
      <c r="M103" s="255"/>
      <c r="N103" s="255"/>
      <c r="O103" s="255"/>
      <c r="P103" s="255"/>
      <c r="Q103" s="255"/>
      <c r="R103" s="255"/>
      <c r="S103" s="255"/>
      <c r="T103" s="255"/>
      <c r="U103" s="255"/>
      <c r="V103" s="255"/>
      <c r="W103" s="255"/>
    </row>
    <row r="104" spans="2:23" x14ac:dyDescent="0.2">
      <c r="B104" s="256"/>
      <c r="C104" s="257" t="s">
        <v>145</v>
      </c>
      <c r="D104" s="258"/>
      <c r="E104" s="258"/>
      <c r="F104" s="258"/>
      <c r="G104" s="258"/>
      <c r="H104" s="258"/>
      <c r="I104" s="258"/>
      <c r="J104" s="258"/>
      <c r="K104" s="258"/>
      <c r="L104" s="258"/>
      <c r="M104" s="258"/>
      <c r="N104" s="258"/>
      <c r="O104" s="258"/>
      <c r="P104" s="258"/>
      <c r="Q104" s="258"/>
      <c r="R104" s="258"/>
      <c r="S104" s="258"/>
      <c r="T104" s="258"/>
      <c r="U104" s="258"/>
      <c r="V104" s="258"/>
      <c r="W104" s="258"/>
    </row>
    <row r="105" spans="2:23" x14ac:dyDescent="0.2">
      <c r="B105" s="256"/>
      <c r="C105" s="257" t="s">
        <v>145</v>
      </c>
      <c r="D105" s="258"/>
      <c r="E105" s="258"/>
      <c r="F105" s="258"/>
      <c r="G105" s="258"/>
      <c r="H105" s="258"/>
      <c r="I105" s="258"/>
      <c r="J105" s="258"/>
      <c r="K105" s="258"/>
      <c r="L105" s="258"/>
      <c r="M105" s="258"/>
      <c r="N105" s="258"/>
      <c r="O105" s="258"/>
      <c r="P105" s="258"/>
      <c r="Q105" s="258"/>
      <c r="R105" s="258"/>
      <c r="S105" s="258"/>
      <c r="T105" s="258"/>
      <c r="U105" s="258"/>
      <c r="V105" s="258"/>
      <c r="W105" s="258"/>
    </row>
    <row r="106" spans="2:23" x14ac:dyDescent="0.2">
      <c r="B106" s="256"/>
      <c r="C106" s="257" t="s">
        <v>145</v>
      </c>
      <c r="D106" s="258"/>
      <c r="E106" s="258"/>
      <c r="F106" s="258"/>
      <c r="G106" s="258"/>
      <c r="H106" s="258"/>
      <c r="I106" s="258"/>
      <c r="J106" s="258"/>
      <c r="K106" s="258"/>
      <c r="L106" s="258"/>
      <c r="M106" s="258"/>
      <c r="N106" s="258"/>
      <c r="O106" s="258"/>
      <c r="P106" s="258"/>
      <c r="Q106" s="258"/>
      <c r="R106" s="258"/>
      <c r="S106" s="258"/>
      <c r="T106" s="258"/>
      <c r="U106" s="258"/>
      <c r="V106" s="258"/>
      <c r="W106" s="258"/>
    </row>
    <row r="107" spans="2:23" x14ac:dyDescent="0.2">
      <c r="B107" s="253">
        <v>2</v>
      </c>
      <c r="C107" s="259" t="s">
        <v>145</v>
      </c>
      <c r="D107" s="260" t="str">
        <f>IF(COUNTIF(D104:D106,"A")&gt;=1,"C",IF(COUNTIF(D104:D106,"A")&gt;0,"P"," "))</f>
        <v xml:space="preserve"> </v>
      </c>
      <c r="E107" s="260" t="str">
        <f t="shared" ref="E107:R107" si="48">IF(COUNTIF(E104:E106,"A")&gt;=1,"C",IF(COUNTIF(E104:E106,"A")&gt;0,"P"," "))</f>
        <v xml:space="preserve"> </v>
      </c>
      <c r="F107" s="260" t="str">
        <f t="shared" si="48"/>
        <v xml:space="preserve"> </v>
      </c>
      <c r="G107" s="260" t="str">
        <f t="shared" si="48"/>
        <v xml:space="preserve"> </v>
      </c>
      <c r="H107" s="260" t="str">
        <f t="shared" si="48"/>
        <v xml:space="preserve"> </v>
      </c>
      <c r="I107" s="260" t="str">
        <f t="shared" si="48"/>
        <v xml:space="preserve"> </v>
      </c>
      <c r="J107" s="260" t="str">
        <f t="shared" si="48"/>
        <v xml:space="preserve"> </v>
      </c>
      <c r="K107" s="260" t="str">
        <f t="shared" si="48"/>
        <v xml:space="preserve"> </v>
      </c>
      <c r="L107" s="260" t="str">
        <f t="shared" si="48"/>
        <v xml:space="preserve"> </v>
      </c>
      <c r="M107" s="260" t="str">
        <f t="shared" si="48"/>
        <v xml:space="preserve"> </v>
      </c>
      <c r="N107" s="260" t="str">
        <f t="shared" si="48"/>
        <v xml:space="preserve"> </v>
      </c>
      <c r="O107" s="260" t="str">
        <f t="shared" si="48"/>
        <v xml:space="preserve"> </v>
      </c>
      <c r="P107" s="260" t="str">
        <f t="shared" si="48"/>
        <v xml:space="preserve"> </v>
      </c>
      <c r="Q107" s="260" t="str">
        <f t="shared" si="48"/>
        <v xml:space="preserve"> </v>
      </c>
      <c r="R107" s="260" t="str">
        <f t="shared" si="48"/>
        <v xml:space="preserve"> </v>
      </c>
      <c r="S107" s="260" t="str">
        <f t="shared" ref="S107:W107" si="49">IF(COUNTIF(S104:S106,"A")&gt;=1,"C",IF(COUNTIF(S104:S106,"A")&gt;0,"P"," "))</f>
        <v xml:space="preserve"> </v>
      </c>
      <c r="T107" s="260" t="str">
        <f t="shared" si="49"/>
        <v xml:space="preserve"> </v>
      </c>
      <c r="U107" s="260" t="str">
        <f t="shared" si="49"/>
        <v xml:space="preserve"> </v>
      </c>
      <c r="V107" s="260" t="str">
        <f t="shared" si="49"/>
        <v xml:space="preserve"> </v>
      </c>
      <c r="W107" s="260" t="str">
        <f t="shared" si="49"/>
        <v xml:space="preserve"> </v>
      </c>
    </row>
    <row r="108" spans="2:23" x14ac:dyDescent="0.2">
      <c r="B108" s="261"/>
      <c r="C108" s="257" t="s">
        <v>145</v>
      </c>
      <c r="D108" s="258"/>
      <c r="E108" s="258"/>
      <c r="F108" s="258"/>
      <c r="G108" s="258"/>
      <c r="H108" s="258"/>
      <c r="I108" s="258"/>
      <c r="J108" s="258"/>
      <c r="K108" s="258"/>
      <c r="L108" s="258"/>
      <c r="M108" s="258"/>
      <c r="N108" s="258"/>
      <c r="O108" s="258"/>
      <c r="P108" s="258"/>
      <c r="Q108" s="258"/>
      <c r="R108" s="258"/>
      <c r="S108" s="258"/>
      <c r="T108" s="258"/>
      <c r="U108" s="258"/>
      <c r="V108" s="258"/>
      <c r="W108" s="258"/>
    </row>
    <row r="109" spans="2:23" x14ac:dyDescent="0.2">
      <c r="B109" s="261"/>
      <c r="C109" s="257" t="s">
        <v>145</v>
      </c>
      <c r="D109" s="258"/>
      <c r="E109" s="258"/>
      <c r="F109" s="258"/>
      <c r="G109" s="258"/>
      <c r="H109" s="258"/>
      <c r="I109" s="258"/>
      <c r="J109" s="258"/>
      <c r="K109" s="258"/>
      <c r="L109" s="258"/>
      <c r="M109" s="258"/>
      <c r="N109" s="258"/>
      <c r="O109" s="258"/>
      <c r="P109" s="258"/>
      <c r="Q109" s="258"/>
      <c r="R109" s="258"/>
      <c r="S109" s="258"/>
      <c r="T109" s="258"/>
      <c r="U109" s="258"/>
      <c r="V109" s="258"/>
      <c r="W109" s="258"/>
    </row>
    <row r="110" spans="2:23" x14ac:dyDescent="0.2">
      <c r="B110" s="261"/>
      <c r="C110" s="257" t="s">
        <v>145</v>
      </c>
      <c r="D110" s="258"/>
      <c r="E110" s="258"/>
      <c r="F110" s="258"/>
      <c r="G110" s="258"/>
      <c r="H110" s="258"/>
      <c r="I110" s="258"/>
      <c r="J110" s="258"/>
      <c r="K110" s="258"/>
      <c r="L110" s="258"/>
      <c r="M110" s="258"/>
      <c r="N110" s="258"/>
      <c r="O110" s="258"/>
      <c r="P110" s="258"/>
      <c r="Q110" s="258"/>
      <c r="R110" s="258"/>
      <c r="S110" s="258"/>
      <c r="T110" s="258"/>
      <c r="U110" s="258"/>
      <c r="V110" s="258"/>
      <c r="W110" s="258"/>
    </row>
    <row r="111" spans="2:23" x14ac:dyDescent="0.2">
      <c r="B111" s="253">
        <v>3</v>
      </c>
      <c r="C111" s="259" t="s">
        <v>145</v>
      </c>
      <c r="D111" s="260" t="str">
        <f>IF(COUNTIF(D108:D110,"A")&gt;=1,"C",IF(COUNTIF(D108:D110,"A")&gt;0,"P"," "))</f>
        <v xml:space="preserve"> </v>
      </c>
      <c r="E111" s="260" t="str">
        <f t="shared" ref="E111:R111" si="50">IF(COUNTIF(E108:E110,"A")&gt;=1,"C",IF(COUNTIF(E108:E110,"A")&gt;0,"P"," "))</f>
        <v xml:space="preserve"> </v>
      </c>
      <c r="F111" s="260" t="str">
        <f t="shared" si="50"/>
        <v xml:space="preserve"> </v>
      </c>
      <c r="G111" s="260" t="str">
        <f t="shared" si="50"/>
        <v xml:space="preserve"> </v>
      </c>
      <c r="H111" s="260" t="str">
        <f t="shared" si="50"/>
        <v xml:space="preserve"> </v>
      </c>
      <c r="I111" s="260" t="str">
        <f t="shared" si="50"/>
        <v xml:space="preserve"> </v>
      </c>
      <c r="J111" s="260" t="str">
        <f t="shared" si="50"/>
        <v xml:space="preserve"> </v>
      </c>
      <c r="K111" s="260" t="str">
        <f t="shared" si="50"/>
        <v xml:space="preserve"> </v>
      </c>
      <c r="L111" s="260" t="str">
        <f t="shared" si="50"/>
        <v xml:space="preserve"> </v>
      </c>
      <c r="M111" s="260" t="str">
        <f t="shared" si="50"/>
        <v xml:space="preserve"> </v>
      </c>
      <c r="N111" s="260" t="str">
        <f t="shared" si="50"/>
        <v xml:space="preserve"> </v>
      </c>
      <c r="O111" s="260" t="str">
        <f t="shared" si="50"/>
        <v xml:space="preserve"> </v>
      </c>
      <c r="P111" s="260" t="str">
        <f t="shared" si="50"/>
        <v xml:space="preserve"> </v>
      </c>
      <c r="Q111" s="260" t="str">
        <f t="shared" si="50"/>
        <v xml:space="preserve"> </v>
      </c>
      <c r="R111" s="260" t="str">
        <f t="shared" si="50"/>
        <v xml:space="preserve"> </v>
      </c>
      <c r="S111" s="260" t="str">
        <f t="shared" ref="S111:W111" si="51">IF(COUNTIF(S108:S110,"A")&gt;=1,"C",IF(COUNTIF(S108:S110,"A")&gt;0,"P"," "))</f>
        <v xml:space="preserve"> </v>
      </c>
      <c r="T111" s="260" t="str">
        <f t="shared" si="51"/>
        <v xml:space="preserve"> </v>
      </c>
      <c r="U111" s="260" t="str">
        <f t="shared" si="51"/>
        <v xml:space="preserve"> </v>
      </c>
      <c r="V111" s="260" t="str">
        <f t="shared" si="51"/>
        <v xml:space="preserve"> </v>
      </c>
      <c r="W111" s="260" t="str">
        <f t="shared" si="51"/>
        <v xml:space="preserve"> </v>
      </c>
    </row>
    <row r="112" spans="2:23" x14ac:dyDescent="0.2">
      <c r="B112" s="261"/>
      <c r="C112" s="257" t="s">
        <v>145</v>
      </c>
      <c r="D112" s="258"/>
      <c r="E112" s="258"/>
      <c r="F112" s="258"/>
      <c r="G112" s="258"/>
      <c r="H112" s="258"/>
      <c r="I112" s="258"/>
      <c r="J112" s="258"/>
      <c r="K112" s="258"/>
      <c r="L112" s="258"/>
      <c r="M112" s="258"/>
      <c r="N112" s="258"/>
      <c r="O112" s="258"/>
      <c r="P112" s="258"/>
      <c r="Q112" s="258"/>
      <c r="R112" s="258"/>
      <c r="S112" s="258"/>
      <c r="T112" s="258"/>
      <c r="U112" s="258"/>
      <c r="V112" s="258"/>
      <c r="W112" s="258"/>
    </row>
    <row r="113" spans="2:23" x14ac:dyDescent="0.2">
      <c r="B113" s="261"/>
      <c r="C113" s="257" t="s">
        <v>145</v>
      </c>
      <c r="D113" s="258"/>
      <c r="E113" s="258"/>
      <c r="F113" s="258"/>
      <c r="G113" s="258"/>
      <c r="H113" s="258"/>
      <c r="I113" s="258"/>
      <c r="J113" s="258"/>
      <c r="K113" s="258"/>
      <c r="L113" s="258"/>
      <c r="M113" s="258"/>
      <c r="N113" s="258"/>
      <c r="O113" s="258"/>
      <c r="P113" s="258"/>
      <c r="Q113" s="258"/>
      <c r="R113" s="258"/>
      <c r="S113" s="258"/>
      <c r="T113" s="258"/>
      <c r="U113" s="258"/>
      <c r="V113" s="258"/>
      <c r="W113" s="258"/>
    </row>
    <row r="114" spans="2:23" x14ac:dyDescent="0.2">
      <c r="B114" s="261"/>
      <c r="C114" s="257" t="s">
        <v>145</v>
      </c>
      <c r="D114" s="258"/>
      <c r="E114" s="258"/>
      <c r="F114" s="258"/>
      <c r="G114" s="258"/>
      <c r="H114" s="258"/>
      <c r="I114" s="258"/>
      <c r="J114" s="258"/>
      <c r="K114" s="258"/>
      <c r="L114" s="258"/>
      <c r="M114" s="258"/>
      <c r="N114" s="258"/>
      <c r="O114" s="258"/>
      <c r="P114" s="258"/>
      <c r="Q114" s="258"/>
      <c r="R114" s="258"/>
      <c r="S114" s="258"/>
      <c r="T114" s="258"/>
      <c r="U114" s="258"/>
      <c r="V114" s="258"/>
      <c r="W114" s="258"/>
    </row>
    <row r="115" spans="2:23" x14ac:dyDescent="0.2">
      <c r="B115" s="253">
        <v>4</v>
      </c>
      <c r="C115" s="259" t="s">
        <v>145</v>
      </c>
      <c r="D115" s="260" t="str">
        <f>IF(COUNTIF(D112:D114,"A")&gt;=1,"C",IF(COUNTIF(D112:D114,"A")&gt;0,"P"," "))</f>
        <v xml:space="preserve"> </v>
      </c>
      <c r="E115" s="260" t="str">
        <f t="shared" ref="E115:R115" si="52">IF(COUNTIF(E112:E114,"A")&gt;=1,"C",IF(COUNTIF(E112:E114,"A")&gt;0,"P"," "))</f>
        <v xml:space="preserve"> </v>
      </c>
      <c r="F115" s="260" t="str">
        <f t="shared" si="52"/>
        <v xml:space="preserve"> </v>
      </c>
      <c r="G115" s="260" t="str">
        <f t="shared" si="52"/>
        <v xml:space="preserve"> </v>
      </c>
      <c r="H115" s="260" t="str">
        <f t="shared" si="52"/>
        <v xml:space="preserve"> </v>
      </c>
      <c r="I115" s="260" t="str">
        <f t="shared" si="52"/>
        <v xml:space="preserve"> </v>
      </c>
      <c r="J115" s="260" t="str">
        <f t="shared" si="52"/>
        <v xml:space="preserve"> </v>
      </c>
      <c r="K115" s="260" t="str">
        <f t="shared" si="52"/>
        <v xml:space="preserve"> </v>
      </c>
      <c r="L115" s="260" t="str">
        <f t="shared" si="52"/>
        <v xml:space="preserve"> </v>
      </c>
      <c r="M115" s="260" t="str">
        <f t="shared" si="52"/>
        <v xml:space="preserve"> </v>
      </c>
      <c r="N115" s="260" t="str">
        <f t="shared" si="52"/>
        <v xml:space="preserve"> </v>
      </c>
      <c r="O115" s="260" t="str">
        <f t="shared" si="52"/>
        <v xml:space="preserve"> </v>
      </c>
      <c r="P115" s="260" t="str">
        <f t="shared" si="52"/>
        <v xml:space="preserve"> </v>
      </c>
      <c r="Q115" s="260" t="str">
        <f t="shared" si="52"/>
        <v xml:space="preserve"> </v>
      </c>
      <c r="R115" s="260" t="str">
        <f t="shared" si="52"/>
        <v xml:space="preserve"> </v>
      </c>
      <c r="S115" s="260" t="str">
        <f t="shared" ref="S115:W115" si="53">IF(COUNTIF(S112:S114,"A")&gt;=1,"C",IF(COUNTIF(S112:S114,"A")&gt;0,"P"," "))</f>
        <v xml:space="preserve"> </v>
      </c>
      <c r="T115" s="260" t="str">
        <f t="shared" si="53"/>
        <v xml:space="preserve"> </v>
      </c>
      <c r="U115" s="260" t="str">
        <f t="shared" si="53"/>
        <v xml:space="preserve"> </v>
      </c>
      <c r="V115" s="260" t="str">
        <f t="shared" si="53"/>
        <v xml:space="preserve"> </v>
      </c>
      <c r="W115" s="260" t="str">
        <f t="shared" si="53"/>
        <v xml:space="preserve"> </v>
      </c>
    </row>
    <row r="116" spans="2:23" x14ac:dyDescent="0.2">
      <c r="B116" s="261"/>
      <c r="C116" s="257" t="s">
        <v>145</v>
      </c>
      <c r="D116" s="258"/>
      <c r="E116" s="258"/>
      <c r="F116" s="258"/>
      <c r="G116" s="258"/>
      <c r="H116" s="258"/>
      <c r="I116" s="258"/>
      <c r="J116" s="258"/>
      <c r="K116" s="258"/>
      <c r="L116" s="258"/>
      <c r="M116" s="258"/>
      <c r="N116" s="258"/>
      <c r="O116" s="258"/>
      <c r="P116" s="258"/>
      <c r="Q116" s="258"/>
      <c r="R116" s="258"/>
      <c r="S116" s="258"/>
      <c r="T116" s="258"/>
      <c r="U116" s="258"/>
      <c r="V116" s="258"/>
      <c r="W116" s="258"/>
    </row>
    <row r="117" spans="2:23" x14ac:dyDescent="0.2">
      <c r="B117" s="261"/>
      <c r="C117" s="257" t="s">
        <v>145</v>
      </c>
      <c r="D117" s="258"/>
      <c r="E117" s="258"/>
      <c r="F117" s="258"/>
      <c r="G117" s="258"/>
      <c r="H117" s="258"/>
      <c r="I117" s="258"/>
      <c r="J117" s="258"/>
      <c r="K117" s="258"/>
      <c r="L117" s="258"/>
      <c r="M117" s="258"/>
      <c r="N117" s="258"/>
      <c r="O117" s="258"/>
      <c r="P117" s="258"/>
      <c r="Q117" s="258"/>
      <c r="R117" s="258"/>
      <c r="S117" s="258"/>
      <c r="T117" s="258"/>
      <c r="U117" s="258"/>
      <c r="V117" s="258"/>
      <c r="W117" s="258"/>
    </row>
    <row r="118" spans="2:23" x14ac:dyDescent="0.2">
      <c r="B118" s="261"/>
      <c r="C118" s="257" t="s">
        <v>145</v>
      </c>
      <c r="D118" s="258"/>
      <c r="E118" s="258"/>
      <c r="F118" s="258"/>
      <c r="G118" s="258"/>
      <c r="H118" s="258"/>
      <c r="I118" s="258"/>
      <c r="J118" s="258"/>
      <c r="K118" s="258"/>
      <c r="L118" s="258"/>
      <c r="M118" s="258"/>
      <c r="N118" s="258"/>
      <c r="O118" s="258"/>
      <c r="P118" s="258"/>
      <c r="Q118" s="258"/>
      <c r="R118" s="258"/>
      <c r="S118" s="258"/>
      <c r="T118" s="258"/>
      <c r="U118" s="258"/>
      <c r="V118" s="258"/>
      <c r="W118" s="258"/>
    </row>
    <row r="119" spans="2:23" x14ac:dyDescent="0.2">
      <c r="B119" s="253">
        <v>5</v>
      </c>
      <c r="C119" s="259" t="s">
        <v>145</v>
      </c>
      <c r="D119" s="260" t="str">
        <f>IF(COUNTIF(D116:D118,"A")&gt;=1,"C",IF(COUNTIF(D116:D118,"A")&gt;0,"P"," "))</f>
        <v xml:space="preserve"> </v>
      </c>
      <c r="E119" s="260" t="str">
        <f t="shared" ref="E119:R119" si="54">IF(COUNTIF(E116:E118,"A")&gt;=1,"C",IF(COUNTIF(E116:E118,"A")&gt;0,"P"," "))</f>
        <v xml:space="preserve"> </v>
      </c>
      <c r="F119" s="260" t="str">
        <f t="shared" si="54"/>
        <v xml:space="preserve"> </v>
      </c>
      <c r="G119" s="260" t="str">
        <f t="shared" si="54"/>
        <v xml:space="preserve"> </v>
      </c>
      <c r="H119" s="260" t="str">
        <f t="shared" si="54"/>
        <v xml:space="preserve"> </v>
      </c>
      <c r="I119" s="260" t="str">
        <f t="shared" si="54"/>
        <v xml:space="preserve"> </v>
      </c>
      <c r="J119" s="260" t="str">
        <f t="shared" si="54"/>
        <v xml:space="preserve"> </v>
      </c>
      <c r="K119" s="260" t="str">
        <f t="shared" si="54"/>
        <v xml:space="preserve"> </v>
      </c>
      <c r="L119" s="260" t="str">
        <f t="shared" si="54"/>
        <v xml:space="preserve"> </v>
      </c>
      <c r="M119" s="260" t="str">
        <f t="shared" si="54"/>
        <v xml:space="preserve"> </v>
      </c>
      <c r="N119" s="260" t="str">
        <f t="shared" si="54"/>
        <v xml:space="preserve"> </v>
      </c>
      <c r="O119" s="260" t="str">
        <f t="shared" si="54"/>
        <v xml:space="preserve"> </v>
      </c>
      <c r="P119" s="260" t="str">
        <f t="shared" si="54"/>
        <v xml:space="preserve"> </v>
      </c>
      <c r="Q119" s="260" t="str">
        <f t="shared" si="54"/>
        <v xml:space="preserve"> </v>
      </c>
      <c r="R119" s="260" t="str">
        <f t="shared" si="54"/>
        <v xml:space="preserve"> </v>
      </c>
      <c r="S119" s="260" t="str">
        <f t="shared" ref="S119:W119" si="55">IF(COUNTIF(S116:S118,"A")&gt;=1,"C",IF(COUNTIF(S116:S118,"A")&gt;0,"P"," "))</f>
        <v xml:space="preserve"> </v>
      </c>
      <c r="T119" s="260" t="str">
        <f t="shared" si="55"/>
        <v xml:space="preserve"> </v>
      </c>
      <c r="U119" s="260" t="str">
        <f t="shared" si="55"/>
        <v xml:space="preserve"> </v>
      </c>
      <c r="V119" s="260" t="str">
        <f t="shared" si="55"/>
        <v xml:space="preserve"> </v>
      </c>
      <c r="W119" s="260" t="str">
        <f t="shared" si="55"/>
        <v xml:space="preserve"> </v>
      </c>
    </row>
    <row r="120" spans="2:23" x14ac:dyDescent="0.2">
      <c r="B120" s="261"/>
      <c r="C120" s="257" t="s">
        <v>145</v>
      </c>
      <c r="D120" s="258"/>
      <c r="E120" s="258"/>
      <c r="F120" s="258"/>
      <c r="G120" s="258"/>
      <c r="H120" s="258"/>
      <c r="I120" s="258"/>
      <c r="J120" s="258"/>
      <c r="K120" s="258"/>
      <c r="L120" s="258"/>
      <c r="M120" s="258"/>
      <c r="N120" s="258"/>
      <c r="O120" s="258"/>
      <c r="P120" s="258"/>
      <c r="Q120" s="258"/>
      <c r="R120" s="258"/>
      <c r="S120" s="258"/>
      <c r="T120" s="258"/>
      <c r="U120" s="258"/>
      <c r="V120" s="258"/>
      <c r="W120" s="258"/>
    </row>
    <row r="121" spans="2:23" x14ac:dyDescent="0.2">
      <c r="B121" s="261"/>
      <c r="C121" s="257" t="s">
        <v>145</v>
      </c>
      <c r="D121" s="258"/>
      <c r="E121" s="258"/>
      <c r="F121" s="258"/>
      <c r="G121" s="258"/>
      <c r="H121" s="258"/>
      <c r="I121" s="258"/>
      <c r="J121" s="258"/>
      <c r="K121" s="258"/>
      <c r="L121" s="258"/>
      <c r="M121" s="258"/>
      <c r="N121" s="258"/>
      <c r="O121" s="258"/>
      <c r="P121" s="258"/>
      <c r="Q121" s="258"/>
      <c r="R121" s="258"/>
      <c r="S121" s="258"/>
      <c r="T121" s="258"/>
      <c r="U121" s="258"/>
      <c r="V121" s="258"/>
      <c r="W121" s="258"/>
    </row>
    <row r="122" spans="2:23" x14ac:dyDescent="0.2">
      <c r="B122" s="261"/>
      <c r="C122" s="257" t="s">
        <v>145</v>
      </c>
      <c r="D122" s="258"/>
      <c r="E122" s="258"/>
      <c r="F122" s="258"/>
      <c r="G122" s="258"/>
      <c r="H122" s="258"/>
      <c r="I122" s="258"/>
      <c r="J122" s="258"/>
      <c r="K122" s="258"/>
      <c r="L122" s="258"/>
      <c r="M122" s="258"/>
      <c r="N122" s="258"/>
      <c r="O122" s="258"/>
      <c r="P122" s="258"/>
      <c r="Q122" s="258"/>
      <c r="R122" s="258"/>
      <c r="S122" s="258"/>
      <c r="T122" s="258"/>
      <c r="U122" s="258"/>
      <c r="V122" s="258"/>
      <c r="W122" s="258"/>
    </row>
    <row r="123" spans="2:23" ht="0.75" customHeight="1" thickBot="1" x14ac:dyDescent="0.25">
      <c r="B123" s="253"/>
      <c r="C123" s="253"/>
      <c r="D123" s="260" t="str">
        <f>IF(COUNTIF(D120:D122,"A")&gt;=1,"C",IF(COUNTIF(D120:D122,"A")&gt;0,"P"," "))</f>
        <v xml:space="preserve"> </v>
      </c>
      <c r="E123" s="260" t="str">
        <f t="shared" ref="E123:R123" si="56">IF(COUNTIF(E120:E122,"A")&gt;=1,"C",IF(COUNTIF(E120:E122,"A")&gt;0,"P"," "))</f>
        <v xml:space="preserve"> </v>
      </c>
      <c r="F123" s="260" t="str">
        <f t="shared" si="56"/>
        <v xml:space="preserve"> </v>
      </c>
      <c r="G123" s="260" t="str">
        <f t="shared" si="56"/>
        <v xml:space="preserve"> </v>
      </c>
      <c r="H123" s="260" t="str">
        <f t="shared" si="56"/>
        <v xml:space="preserve"> </v>
      </c>
      <c r="I123" s="260" t="str">
        <f t="shared" si="56"/>
        <v xml:space="preserve"> </v>
      </c>
      <c r="J123" s="260" t="str">
        <f t="shared" si="56"/>
        <v xml:space="preserve"> </v>
      </c>
      <c r="K123" s="260" t="str">
        <f t="shared" si="56"/>
        <v xml:space="preserve"> </v>
      </c>
      <c r="L123" s="260" t="str">
        <f t="shared" si="56"/>
        <v xml:space="preserve"> </v>
      </c>
      <c r="M123" s="260" t="str">
        <f t="shared" si="56"/>
        <v xml:space="preserve"> </v>
      </c>
      <c r="N123" s="260" t="str">
        <f t="shared" si="56"/>
        <v xml:space="preserve"> </v>
      </c>
      <c r="O123" s="260" t="str">
        <f t="shared" si="56"/>
        <v xml:space="preserve"> </v>
      </c>
      <c r="P123" s="260" t="str">
        <f t="shared" si="56"/>
        <v xml:space="preserve"> </v>
      </c>
      <c r="Q123" s="260" t="str">
        <f t="shared" si="56"/>
        <v xml:space="preserve"> </v>
      </c>
      <c r="R123" s="260" t="str">
        <f t="shared" si="56"/>
        <v xml:space="preserve"> </v>
      </c>
      <c r="S123" s="260" t="str">
        <f t="shared" ref="S123:W123" si="57">IF(COUNTIF(S120:S122,"A")&gt;=1,"C",IF(COUNTIF(S120:S122,"A")&gt;0,"P"," "))</f>
        <v xml:space="preserve"> </v>
      </c>
      <c r="T123" s="260" t="str">
        <f t="shared" si="57"/>
        <v xml:space="preserve"> </v>
      </c>
      <c r="U123" s="260" t="str">
        <f t="shared" si="57"/>
        <v xml:space="preserve"> </v>
      </c>
      <c r="V123" s="260" t="str">
        <f t="shared" si="57"/>
        <v xml:space="preserve"> </v>
      </c>
      <c r="W123" s="260" t="str">
        <f t="shared" si="57"/>
        <v xml:space="preserve"> </v>
      </c>
    </row>
    <row r="124" spans="2:23" ht="13.5" thickBot="1" x14ac:dyDescent="0.25">
      <c r="B124" s="253"/>
      <c r="C124" s="173" t="s">
        <v>30</v>
      </c>
      <c r="D124" s="266" t="str">
        <f>IF(COUNTIF(D107:D123,"C")&gt;4,"C",IF(COUNTIF(D107:D123,"C")&gt;0,"P"," "))</f>
        <v xml:space="preserve"> </v>
      </c>
      <c r="E124" s="266" t="str">
        <f t="shared" ref="E124:R124" si="58">IF(COUNTIF(E107:E123,"C")&gt;4,"C",IF(COUNTIF(E107:E123,"C")&gt;0,"P"," "))</f>
        <v xml:space="preserve"> </v>
      </c>
      <c r="F124" s="266" t="str">
        <f t="shared" si="58"/>
        <v xml:space="preserve"> </v>
      </c>
      <c r="G124" s="266" t="str">
        <f t="shared" si="58"/>
        <v xml:space="preserve"> </v>
      </c>
      <c r="H124" s="266" t="str">
        <f t="shared" si="58"/>
        <v xml:space="preserve"> </v>
      </c>
      <c r="I124" s="266" t="str">
        <f t="shared" si="58"/>
        <v xml:space="preserve"> </v>
      </c>
      <c r="J124" s="266" t="str">
        <f t="shared" si="58"/>
        <v xml:space="preserve"> </v>
      </c>
      <c r="K124" s="266" t="str">
        <f t="shared" si="58"/>
        <v xml:space="preserve"> </v>
      </c>
      <c r="L124" s="266" t="str">
        <f t="shared" si="58"/>
        <v xml:space="preserve"> </v>
      </c>
      <c r="M124" s="266" t="str">
        <f t="shared" si="58"/>
        <v xml:space="preserve"> </v>
      </c>
      <c r="N124" s="266" t="str">
        <f t="shared" si="58"/>
        <v xml:space="preserve"> </v>
      </c>
      <c r="O124" s="266" t="str">
        <f t="shared" si="58"/>
        <v xml:space="preserve"> </v>
      </c>
      <c r="P124" s="266" t="str">
        <f t="shared" si="58"/>
        <v xml:space="preserve"> </v>
      </c>
      <c r="Q124" s="266" t="str">
        <f t="shared" si="58"/>
        <v xml:space="preserve"> </v>
      </c>
      <c r="R124" s="266" t="str">
        <f t="shared" si="58"/>
        <v xml:space="preserve"> </v>
      </c>
      <c r="S124" s="266" t="str">
        <f t="shared" ref="S124:W124" si="59">IF(COUNTIF(S107:S123,"C")&gt;4,"C",IF(COUNTIF(S107:S123,"C")&gt;0,"P"," "))</f>
        <v xml:space="preserve"> </v>
      </c>
      <c r="T124" s="266" t="str">
        <f t="shared" si="59"/>
        <v xml:space="preserve"> </v>
      </c>
      <c r="U124" s="266" t="str">
        <f t="shared" si="59"/>
        <v xml:space="preserve"> </v>
      </c>
      <c r="V124" s="266" t="str">
        <f t="shared" si="59"/>
        <v xml:space="preserve"> </v>
      </c>
      <c r="W124" s="266" t="str">
        <f t="shared" si="59"/>
        <v xml:space="preserve"> </v>
      </c>
    </row>
    <row r="126" spans="2:23" ht="15" x14ac:dyDescent="0.25">
      <c r="B126" s="250" t="s">
        <v>144</v>
      </c>
      <c r="C126" s="251"/>
      <c r="D126" s="569"/>
      <c r="E126" s="570"/>
      <c r="F126" s="570"/>
      <c r="G126" s="570"/>
      <c r="H126" s="570"/>
      <c r="I126" s="570"/>
      <c r="J126" s="570"/>
      <c r="K126" s="570"/>
      <c r="L126" s="570"/>
      <c r="M126" s="570"/>
      <c r="N126" s="570"/>
      <c r="O126" s="570"/>
      <c r="P126" s="570"/>
      <c r="Q126" s="570"/>
      <c r="R126" s="570"/>
      <c r="S126" s="433"/>
      <c r="T126" s="433"/>
      <c r="U126" s="433"/>
      <c r="V126" s="433"/>
      <c r="W126" s="433"/>
    </row>
    <row r="127" spans="2:23" x14ac:dyDescent="0.2">
      <c r="B127" s="253">
        <v>1</v>
      </c>
      <c r="C127" s="254" t="s">
        <v>145</v>
      </c>
      <c r="D127" s="255"/>
      <c r="E127" s="255"/>
      <c r="F127" s="255"/>
      <c r="G127" s="255"/>
      <c r="H127" s="255"/>
      <c r="I127" s="255"/>
      <c r="J127" s="255"/>
      <c r="K127" s="255"/>
      <c r="L127" s="255"/>
      <c r="M127" s="255"/>
      <c r="N127" s="255"/>
      <c r="O127" s="255"/>
      <c r="P127" s="255"/>
      <c r="Q127" s="255"/>
      <c r="R127" s="255"/>
      <c r="S127" s="255"/>
      <c r="T127" s="255"/>
      <c r="U127" s="255"/>
      <c r="V127" s="255"/>
      <c r="W127" s="255"/>
    </row>
    <row r="128" spans="2:23" x14ac:dyDescent="0.2">
      <c r="B128" s="256"/>
      <c r="C128" s="257" t="s">
        <v>145</v>
      </c>
      <c r="D128" s="258"/>
      <c r="E128" s="258"/>
      <c r="F128" s="258"/>
      <c r="G128" s="258"/>
      <c r="H128" s="258"/>
      <c r="I128" s="258"/>
      <c r="J128" s="258"/>
      <c r="K128" s="258"/>
      <c r="L128" s="258"/>
      <c r="M128" s="258"/>
      <c r="N128" s="258"/>
      <c r="O128" s="258"/>
      <c r="P128" s="258"/>
      <c r="Q128" s="258"/>
      <c r="R128" s="258"/>
      <c r="S128" s="258"/>
      <c r="T128" s="258"/>
      <c r="U128" s="258"/>
      <c r="V128" s="258"/>
      <c r="W128" s="258"/>
    </row>
    <row r="129" spans="2:23" x14ac:dyDescent="0.2">
      <c r="B129" s="256"/>
      <c r="C129" s="257" t="s">
        <v>145</v>
      </c>
      <c r="D129" s="258"/>
      <c r="E129" s="258"/>
      <c r="F129" s="258"/>
      <c r="G129" s="258"/>
      <c r="H129" s="258"/>
      <c r="I129" s="258"/>
      <c r="J129" s="258"/>
      <c r="K129" s="258"/>
      <c r="L129" s="258"/>
      <c r="M129" s="258"/>
      <c r="N129" s="258"/>
      <c r="O129" s="258"/>
      <c r="P129" s="258"/>
      <c r="Q129" s="258"/>
      <c r="R129" s="258"/>
      <c r="S129" s="258"/>
      <c r="T129" s="258"/>
      <c r="U129" s="258"/>
      <c r="V129" s="258"/>
      <c r="W129" s="258"/>
    </row>
    <row r="130" spans="2:23" x14ac:dyDescent="0.2">
      <c r="B130" s="256"/>
      <c r="C130" s="257" t="s">
        <v>145</v>
      </c>
      <c r="D130" s="258"/>
      <c r="E130" s="258"/>
      <c r="F130" s="258"/>
      <c r="G130" s="258"/>
      <c r="H130" s="258"/>
      <c r="I130" s="258"/>
      <c r="J130" s="258"/>
      <c r="K130" s="258"/>
      <c r="L130" s="258"/>
      <c r="M130" s="258"/>
      <c r="N130" s="258"/>
      <c r="O130" s="258"/>
      <c r="P130" s="258"/>
      <c r="Q130" s="258"/>
      <c r="R130" s="258"/>
      <c r="S130" s="258"/>
      <c r="T130" s="258"/>
      <c r="U130" s="258"/>
      <c r="V130" s="258"/>
      <c r="W130" s="258"/>
    </row>
    <row r="131" spans="2:23" x14ac:dyDescent="0.2">
      <c r="B131" s="253">
        <v>2</v>
      </c>
      <c r="C131" s="259" t="s">
        <v>145</v>
      </c>
      <c r="D131" s="260" t="str">
        <f>IF(COUNTIF(D128:D130,"A")&gt;=1,"C",IF(COUNTIF(D128:D130,"A")&gt;0,"P"," "))</f>
        <v xml:space="preserve"> </v>
      </c>
      <c r="E131" s="260" t="str">
        <f t="shared" ref="E131:R131" si="60">IF(COUNTIF(E128:E130,"A")&gt;=1,"C",IF(COUNTIF(E128:E130,"A")&gt;0,"P"," "))</f>
        <v xml:space="preserve"> </v>
      </c>
      <c r="F131" s="260" t="str">
        <f t="shared" si="60"/>
        <v xml:space="preserve"> </v>
      </c>
      <c r="G131" s="260" t="str">
        <f t="shared" si="60"/>
        <v xml:space="preserve"> </v>
      </c>
      <c r="H131" s="260" t="str">
        <f t="shared" si="60"/>
        <v xml:space="preserve"> </v>
      </c>
      <c r="I131" s="260" t="str">
        <f t="shared" si="60"/>
        <v xml:space="preserve"> </v>
      </c>
      <c r="J131" s="260" t="str">
        <f t="shared" si="60"/>
        <v xml:space="preserve"> </v>
      </c>
      <c r="K131" s="260" t="str">
        <f t="shared" si="60"/>
        <v xml:space="preserve"> </v>
      </c>
      <c r="L131" s="260" t="str">
        <f t="shared" si="60"/>
        <v xml:space="preserve"> </v>
      </c>
      <c r="M131" s="260" t="str">
        <f t="shared" si="60"/>
        <v xml:space="preserve"> </v>
      </c>
      <c r="N131" s="260" t="str">
        <f t="shared" si="60"/>
        <v xml:space="preserve"> </v>
      </c>
      <c r="O131" s="260" t="str">
        <f t="shared" si="60"/>
        <v xml:space="preserve"> </v>
      </c>
      <c r="P131" s="260" t="str">
        <f t="shared" si="60"/>
        <v xml:space="preserve"> </v>
      </c>
      <c r="Q131" s="260" t="str">
        <f t="shared" si="60"/>
        <v xml:space="preserve"> </v>
      </c>
      <c r="R131" s="260" t="str">
        <f t="shared" si="60"/>
        <v xml:space="preserve"> </v>
      </c>
      <c r="S131" s="260" t="str">
        <f t="shared" ref="S131:W131" si="61">IF(COUNTIF(S128:S130,"A")&gt;=1,"C",IF(COUNTIF(S128:S130,"A")&gt;0,"P"," "))</f>
        <v xml:space="preserve"> </v>
      </c>
      <c r="T131" s="260" t="str">
        <f t="shared" si="61"/>
        <v xml:space="preserve"> </v>
      </c>
      <c r="U131" s="260" t="str">
        <f t="shared" si="61"/>
        <v xml:space="preserve"> </v>
      </c>
      <c r="V131" s="260" t="str">
        <f t="shared" si="61"/>
        <v xml:space="preserve"> </v>
      </c>
      <c r="W131" s="260" t="str">
        <f t="shared" si="61"/>
        <v xml:space="preserve"> </v>
      </c>
    </row>
    <row r="132" spans="2:23" x14ac:dyDescent="0.2">
      <c r="B132" s="261"/>
      <c r="C132" s="257" t="s">
        <v>145</v>
      </c>
      <c r="D132" s="258"/>
      <c r="E132" s="258"/>
      <c r="F132" s="258"/>
      <c r="G132" s="258"/>
      <c r="H132" s="258"/>
      <c r="I132" s="258"/>
      <c r="J132" s="258"/>
      <c r="K132" s="258"/>
      <c r="L132" s="258"/>
      <c r="M132" s="258"/>
      <c r="N132" s="258"/>
      <c r="O132" s="258"/>
      <c r="P132" s="258"/>
      <c r="Q132" s="258"/>
      <c r="R132" s="258"/>
      <c r="S132" s="258"/>
      <c r="T132" s="258"/>
      <c r="U132" s="258"/>
      <c r="V132" s="258"/>
      <c r="W132" s="258"/>
    </row>
    <row r="133" spans="2:23" x14ac:dyDescent="0.2">
      <c r="B133" s="261"/>
      <c r="C133" s="257" t="s">
        <v>145</v>
      </c>
      <c r="D133" s="258"/>
      <c r="E133" s="258"/>
      <c r="F133" s="258"/>
      <c r="G133" s="258"/>
      <c r="H133" s="258"/>
      <c r="I133" s="258"/>
      <c r="J133" s="258"/>
      <c r="K133" s="258"/>
      <c r="L133" s="258"/>
      <c r="M133" s="258"/>
      <c r="N133" s="258"/>
      <c r="O133" s="258"/>
      <c r="P133" s="258"/>
      <c r="Q133" s="258"/>
      <c r="R133" s="258"/>
      <c r="S133" s="258"/>
      <c r="T133" s="258"/>
      <c r="U133" s="258"/>
      <c r="V133" s="258"/>
      <c r="W133" s="258"/>
    </row>
    <row r="134" spans="2:23" x14ac:dyDescent="0.2">
      <c r="B134" s="261"/>
      <c r="C134" s="257" t="s">
        <v>145</v>
      </c>
      <c r="D134" s="258"/>
      <c r="E134" s="258"/>
      <c r="F134" s="258"/>
      <c r="G134" s="258"/>
      <c r="H134" s="258"/>
      <c r="I134" s="258"/>
      <c r="J134" s="258"/>
      <c r="K134" s="258"/>
      <c r="L134" s="258"/>
      <c r="M134" s="258"/>
      <c r="N134" s="258"/>
      <c r="O134" s="258"/>
      <c r="P134" s="258"/>
      <c r="Q134" s="258"/>
      <c r="R134" s="258"/>
      <c r="S134" s="258"/>
      <c r="T134" s="258"/>
      <c r="U134" s="258"/>
      <c r="V134" s="258"/>
      <c r="W134" s="258"/>
    </row>
    <row r="135" spans="2:23" x14ac:dyDescent="0.2">
      <c r="B135" s="253">
        <v>3</v>
      </c>
      <c r="C135" s="259" t="s">
        <v>145</v>
      </c>
      <c r="D135" s="260" t="str">
        <f>IF(COUNTIF(D132:D134,"A")&gt;=1,"C",IF(COUNTIF(D132:D134,"A")&gt;0,"P"," "))</f>
        <v xml:space="preserve"> </v>
      </c>
      <c r="E135" s="260" t="str">
        <f t="shared" ref="E135:R135" si="62">IF(COUNTIF(E132:E134,"A")&gt;=1,"C",IF(COUNTIF(E132:E134,"A")&gt;0,"P"," "))</f>
        <v xml:space="preserve"> </v>
      </c>
      <c r="F135" s="260" t="str">
        <f t="shared" si="62"/>
        <v xml:space="preserve"> </v>
      </c>
      <c r="G135" s="260" t="str">
        <f t="shared" si="62"/>
        <v xml:space="preserve"> </v>
      </c>
      <c r="H135" s="260" t="str">
        <f t="shared" si="62"/>
        <v xml:space="preserve"> </v>
      </c>
      <c r="I135" s="260" t="str">
        <f t="shared" si="62"/>
        <v xml:space="preserve"> </v>
      </c>
      <c r="J135" s="260" t="str">
        <f t="shared" si="62"/>
        <v xml:space="preserve"> </v>
      </c>
      <c r="K135" s="260" t="str">
        <f t="shared" si="62"/>
        <v xml:space="preserve"> </v>
      </c>
      <c r="L135" s="260" t="str">
        <f t="shared" si="62"/>
        <v xml:space="preserve"> </v>
      </c>
      <c r="M135" s="260" t="str">
        <f t="shared" si="62"/>
        <v xml:space="preserve"> </v>
      </c>
      <c r="N135" s="260" t="str">
        <f t="shared" si="62"/>
        <v xml:space="preserve"> </v>
      </c>
      <c r="O135" s="260" t="str">
        <f t="shared" si="62"/>
        <v xml:space="preserve"> </v>
      </c>
      <c r="P135" s="260" t="str">
        <f t="shared" si="62"/>
        <v xml:space="preserve"> </v>
      </c>
      <c r="Q135" s="260" t="str">
        <f t="shared" si="62"/>
        <v xml:space="preserve"> </v>
      </c>
      <c r="R135" s="260" t="str">
        <f t="shared" si="62"/>
        <v xml:space="preserve"> </v>
      </c>
      <c r="S135" s="260" t="str">
        <f t="shared" ref="S135:W135" si="63">IF(COUNTIF(S132:S134,"A")&gt;=1,"C",IF(COUNTIF(S132:S134,"A")&gt;0,"P"," "))</f>
        <v xml:space="preserve"> </v>
      </c>
      <c r="T135" s="260" t="str">
        <f t="shared" si="63"/>
        <v xml:space="preserve"> </v>
      </c>
      <c r="U135" s="260" t="str">
        <f t="shared" si="63"/>
        <v xml:space="preserve"> </v>
      </c>
      <c r="V135" s="260" t="str">
        <f t="shared" si="63"/>
        <v xml:space="preserve"> </v>
      </c>
      <c r="W135" s="260" t="str">
        <f t="shared" si="63"/>
        <v xml:space="preserve"> </v>
      </c>
    </row>
    <row r="136" spans="2:23" x14ac:dyDescent="0.2">
      <c r="B136" s="261"/>
      <c r="C136" s="257" t="s">
        <v>145</v>
      </c>
      <c r="D136" s="258"/>
      <c r="E136" s="258"/>
      <c r="F136" s="258"/>
      <c r="G136" s="258"/>
      <c r="H136" s="258"/>
      <c r="I136" s="258"/>
      <c r="J136" s="258"/>
      <c r="K136" s="258"/>
      <c r="L136" s="258"/>
      <c r="M136" s="258"/>
      <c r="N136" s="258"/>
      <c r="O136" s="258"/>
      <c r="P136" s="258"/>
      <c r="Q136" s="258"/>
      <c r="R136" s="258"/>
      <c r="S136" s="258"/>
      <c r="T136" s="258"/>
      <c r="U136" s="258"/>
      <c r="V136" s="258"/>
      <c r="W136" s="258"/>
    </row>
    <row r="137" spans="2:23" x14ac:dyDescent="0.2">
      <c r="B137" s="261"/>
      <c r="C137" s="257" t="s">
        <v>145</v>
      </c>
      <c r="D137" s="258"/>
      <c r="E137" s="258"/>
      <c r="F137" s="258"/>
      <c r="G137" s="258"/>
      <c r="H137" s="258"/>
      <c r="I137" s="258"/>
      <c r="J137" s="258"/>
      <c r="K137" s="258"/>
      <c r="L137" s="258"/>
      <c r="M137" s="258"/>
      <c r="N137" s="258"/>
      <c r="O137" s="258"/>
      <c r="P137" s="258"/>
      <c r="Q137" s="258"/>
      <c r="R137" s="258"/>
      <c r="S137" s="258"/>
      <c r="T137" s="258"/>
      <c r="U137" s="258"/>
      <c r="V137" s="258"/>
      <c r="W137" s="258"/>
    </row>
    <row r="138" spans="2:23" x14ac:dyDescent="0.2">
      <c r="B138" s="261"/>
      <c r="C138" s="257" t="s">
        <v>145</v>
      </c>
      <c r="D138" s="258"/>
      <c r="E138" s="258"/>
      <c r="F138" s="258"/>
      <c r="G138" s="258"/>
      <c r="H138" s="258"/>
      <c r="I138" s="258"/>
      <c r="J138" s="258"/>
      <c r="K138" s="258"/>
      <c r="L138" s="258"/>
      <c r="M138" s="258"/>
      <c r="N138" s="258"/>
      <c r="O138" s="258"/>
      <c r="P138" s="258"/>
      <c r="Q138" s="258"/>
      <c r="R138" s="258"/>
      <c r="S138" s="258"/>
      <c r="T138" s="258"/>
      <c r="U138" s="258"/>
      <c r="V138" s="258"/>
      <c r="W138" s="258"/>
    </row>
    <row r="139" spans="2:23" x14ac:dyDescent="0.2">
      <c r="B139" s="253">
        <v>4</v>
      </c>
      <c r="C139" s="259" t="s">
        <v>145</v>
      </c>
      <c r="D139" s="260" t="str">
        <f>IF(COUNTIF(D136:D138,"A")&gt;=1,"C",IF(COUNTIF(D136:D138,"A")&gt;0,"P"," "))</f>
        <v xml:space="preserve"> </v>
      </c>
      <c r="E139" s="260" t="str">
        <f t="shared" ref="E139:R139" si="64">IF(COUNTIF(E136:E138,"A")&gt;=1,"C",IF(COUNTIF(E136:E138,"A")&gt;0,"P"," "))</f>
        <v xml:space="preserve"> </v>
      </c>
      <c r="F139" s="260" t="str">
        <f t="shared" si="64"/>
        <v xml:space="preserve"> </v>
      </c>
      <c r="G139" s="260" t="str">
        <f t="shared" si="64"/>
        <v xml:space="preserve"> </v>
      </c>
      <c r="H139" s="260" t="str">
        <f t="shared" si="64"/>
        <v xml:space="preserve"> </v>
      </c>
      <c r="I139" s="260" t="str">
        <f t="shared" si="64"/>
        <v xml:space="preserve"> </v>
      </c>
      <c r="J139" s="260" t="str">
        <f t="shared" si="64"/>
        <v xml:space="preserve"> </v>
      </c>
      <c r="K139" s="260" t="str">
        <f t="shared" si="64"/>
        <v xml:space="preserve"> </v>
      </c>
      <c r="L139" s="260" t="str">
        <f t="shared" si="64"/>
        <v xml:space="preserve"> </v>
      </c>
      <c r="M139" s="260" t="str">
        <f t="shared" si="64"/>
        <v xml:space="preserve"> </v>
      </c>
      <c r="N139" s="260" t="str">
        <f t="shared" si="64"/>
        <v xml:space="preserve"> </v>
      </c>
      <c r="O139" s="260" t="str">
        <f t="shared" si="64"/>
        <v xml:space="preserve"> </v>
      </c>
      <c r="P139" s="260" t="str">
        <f t="shared" si="64"/>
        <v xml:space="preserve"> </v>
      </c>
      <c r="Q139" s="260" t="str">
        <f t="shared" si="64"/>
        <v xml:space="preserve"> </v>
      </c>
      <c r="R139" s="260" t="str">
        <f t="shared" si="64"/>
        <v xml:space="preserve"> </v>
      </c>
      <c r="S139" s="260" t="str">
        <f t="shared" ref="S139:W139" si="65">IF(COUNTIF(S136:S138,"A")&gt;=1,"C",IF(COUNTIF(S136:S138,"A")&gt;0,"P"," "))</f>
        <v xml:space="preserve"> </v>
      </c>
      <c r="T139" s="260" t="str">
        <f t="shared" si="65"/>
        <v xml:space="preserve"> </v>
      </c>
      <c r="U139" s="260" t="str">
        <f t="shared" si="65"/>
        <v xml:space="preserve"> </v>
      </c>
      <c r="V139" s="260" t="str">
        <f t="shared" si="65"/>
        <v xml:space="preserve"> </v>
      </c>
      <c r="W139" s="260" t="str">
        <f t="shared" si="65"/>
        <v xml:space="preserve"> </v>
      </c>
    </row>
    <row r="140" spans="2:23" x14ac:dyDescent="0.2">
      <c r="B140" s="261"/>
      <c r="C140" s="257" t="s">
        <v>145</v>
      </c>
      <c r="D140" s="258"/>
      <c r="E140" s="258"/>
      <c r="F140" s="258"/>
      <c r="G140" s="258"/>
      <c r="H140" s="258"/>
      <c r="I140" s="258"/>
      <c r="J140" s="258"/>
      <c r="K140" s="258"/>
      <c r="L140" s="258"/>
      <c r="M140" s="258"/>
      <c r="N140" s="258"/>
      <c r="O140" s="258"/>
      <c r="P140" s="258"/>
      <c r="Q140" s="258"/>
      <c r="R140" s="258"/>
      <c r="S140" s="258"/>
      <c r="T140" s="258"/>
      <c r="U140" s="258"/>
      <c r="V140" s="258"/>
      <c r="W140" s="258"/>
    </row>
    <row r="141" spans="2:23" x14ac:dyDescent="0.2">
      <c r="B141" s="261"/>
      <c r="C141" s="257" t="s">
        <v>145</v>
      </c>
      <c r="D141" s="258"/>
      <c r="E141" s="258"/>
      <c r="F141" s="258"/>
      <c r="G141" s="258"/>
      <c r="H141" s="258"/>
      <c r="I141" s="258"/>
      <c r="J141" s="258"/>
      <c r="K141" s="258"/>
      <c r="L141" s="258"/>
      <c r="M141" s="258"/>
      <c r="N141" s="258"/>
      <c r="O141" s="258"/>
      <c r="P141" s="258"/>
      <c r="Q141" s="258"/>
      <c r="R141" s="258"/>
      <c r="S141" s="258"/>
      <c r="T141" s="258"/>
      <c r="U141" s="258"/>
      <c r="V141" s="258"/>
      <c r="W141" s="258"/>
    </row>
    <row r="142" spans="2:23" x14ac:dyDescent="0.2">
      <c r="B142" s="261"/>
      <c r="C142" s="257" t="s">
        <v>145</v>
      </c>
      <c r="D142" s="258"/>
      <c r="E142" s="258"/>
      <c r="F142" s="258"/>
      <c r="G142" s="258"/>
      <c r="H142" s="258"/>
      <c r="I142" s="258"/>
      <c r="J142" s="258"/>
      <c r="K142" s="258"/>
      <c r="L142" s="258"/>
      <c r="M142" s="258"/>
      <c r="N142" s="258"/>
      <c r="O142" s="258"/>
      <c r="P142" s="258"/>
      <c r="Q142" s="258"/>
      <c r="R142" s="258"/>
      <c r="S142" s="258"/>
      <c r="T142" s="258"/>
      <c r="U142" s="258"/>
      <c r="V142" s="258"/>
      <c r="W142" s="258"/>
    </row>
    <row r="143" spans="2:23" x14ac:dyDescent="0.2">
      <c r="B143" s="253">
        <v>5</v>
      </c>
      <c r="C143" s="259" t="s">
        <v>145</v>
      </c>
      <c r="D143" s="260" t="str">
        <f>IF(COUNTIF(D140:D142,"A")&gt;=1,"C",IF(COUNTIF(D140:D142,"A")&gt;0,"P"," "))</f>
        <v xml:space="preserve"> </v>
      </c>
      <c r="E143" s="260" t="str">
        <f t="shared" ref="E143:R143" si="66">IF(COUNTIF(E140:E142,"A")&gt;=1,"C",IF(COUNTIF(E140:E142,"A")&gt;0,"P"," "))</f>
        <v xml:space="preserve"> </v>
      </c>
      <c r="F143" s="260" t="str">
        <f t="shared" si="66"/>
        <v xml:space="preserve"> </v>
      </c>
      <c r="G143" s="260" t="str">
        <f t="shared" si="66"/>
        <v xml:space="preserve"> </v>
      </c>
      <c r="H143" s="260" t="str">
        <f t="shared" si="66"/>
        <v xml:space="preserve"> </v>
      </c>
      <c r="I143" s="260" t="str">
        <f t="shared" si="66"/>
        <v xml:space="preserve"> </v>
      </c>
      <c r="J143" s="260" t="str">
        <f t="shared" si="66"/>
        <v xml:space="preserve"> </v>
      </c>
      <c r="K143" s="260" t="str">
        <f t="shared" si="66"/>
        <v xml:space="preserve"> </v>
      </c>
      <c r="L143" s="260" t="str">
        <f t="shared" si="66"/>
        <v xml:space="preserve"> </v>
      </c>
      <c r="M143" s="260" t="str">
        <f t="shared" si="66"/>
        <v xml:space="preserve"> </v>
      </c>
      <c r="N143" s="260" t="str">
        <f t="shared" si="66"/>
        <v xml:space="preserve"> </v>
      </c>
      <c r="O143" s="260" t="str">
        <f t="shared" si="66"/>
        <v xml:space="preserve"> </v>
      </c>
      <c r="P143" s="260" t="str">
        <f t="shared" si="66"/>
        <v xml:space="preserve"> </v>
      </c>
      <c r="Q143" s="260" t="str">
        <f t="shared" si="66"/>
        <v xml:space="preserve"> </v>
      </c>
      <c r="R143" s="260" t="str">
        <f t="shared" si="66"/>
        <v xml:space="preserve"> </v>
      </c>
      <c r="S143" s="260" t="str">
        <f t="shared" ref="S143:W143" si="67">IF(COUNTIF(S140:S142,"A")&gt;=1,"C",IF(COUNTIF(S140:S142,"A")&gt;0,"P"," "))</f>
        <v xml:space="preserve"> </v>
      </c>
      <c r="T143" s="260" t="str">
        <f t="shared" si="67"/>
        <v xml:space="preserve"> </v>
      </c>
      <c r="U143" s="260" t="str">
        <f t="shared" si="67"/>
        <v xml:space="preserve"> </v>
      </c>
      <c r="V143" s="260" t="str">
        <f t="shared" si="67"/>
        <v xml:space="preserve"> </v>
      </c>
      <c r="W143" s="260" t="str">
        <f t="shared" si="67"/>
        <v xml:space="preserve"> </v>
      </c>
    </row>
    <row r="144" spans="2:23" x14ac:dyDescent="0.2">
      <c r="B144" s="261"/>
      <c r="C144" s="257" t="s">
        <v>145</v>
      </c>
      <c r="D144" s="258"/>
      <c r="E144" s="258"/>
      <c r="F144" s="258"/>
      <c r="G144" s="258"/>
      <c r="H144" s="258"/>
      <c r="I144" s="258"/>
      <c r="J144" s="258"/>
      <c r="K144" s="258"/>
      <c r="L144" s="258"/>
      <c r="M144" s="258"/>
      <c r="N144" s="258"/>
      <c r="O144" s="258"/>
      <c r="P144" s="258"/>
      <c r="Q144" s="258"/>
      <c r="R144" s="258"/>
      <c r="S144" s="258"/>
      <c r="T144" s="258"/>
      <c r="U144" s="258"/>
      <c r="V144" s="258"/>
      <c r="W144" s="258"/>
    </row>
    <row r="145" spans="2:23" x14ac:dyDescent="0.2">
      <c r="B145" s="261"/>
      <c r="C145" s="257" t="s">
        <v>145</v>
      </c>
      <c r="D145" s="258"/>
      <c r="E145" s="258"/>
      <c r="F145" s="258"/>
      <c r="G145" s="258"/>
      <c r="H145" s="258"/>
      <c r="I145" s="258"/>
      <c r="J145" s="258"/>
      <c r="K145" s="258"/>
      <c r="L145" s="258"/>
      <c r="M145" s="258"/>
      <c r="N145" s="258"/>
      <c r="O145" s="258"/>
      <c r="P145" s="258"/>
      <c r="Q145" s="258"/>
      <c r="R145" s="258"/>
      <c r="S145" s="258"/>
      <c r="T145" s="258"/>
      <c r="U145" s="258"/>
      <c r="V145" s="258"/>
      <c r="W145" s="258"/>
    </row>
    <row r="146" spans="2:23" x14ac:dyDescent="0.2">
      <c r="B146" s="261"/>
      <c r="C146" s="257" t="s">
        <v>145</v>
      </c>
      <c r="D146" s="258"/>
      <c r="E146" s="258"/>
      <c r="F146" s="258"/>
      <c r="G146" s="258"/>
      <c r="H146" s="258"/>
      <c r="I146" s="258"/>
      <c r="J146" s="258"/>
      <c r="K146" s="258"/>
      <c r="L146" s="258"/>
      <c r="M146" s="258"/>
      <c r="N146" s="258"/>
      <c r="O146" s="258"/>
      <c r="P146" s="258"/>
      <c r="Q146" s="258"/>
      <c r="R146" s="258"/>
      <c r="S146" s="258"/>
      <c r="T146" s="258"/>
      <c r="U146" s="258"/>
      <c r="V146" s="258"/>
      <c r="W146" s="258"/>
    </row>
    <row r="147" spans="2:23" ht="0.75" customHeight="1" thickBot="1" x14ac:dyDescent="0.25">
      <c r="B147" s="253"/>
      <c r="C147" s="253"/>
      <c r="D147" s="260" t="str">
        <f>IF(COUNTIF(D144:D146,"A")&gt;=1,"C",IF(COUNTIF(D144:D146,"A")&gt;0,"P"," "))</f>
        <v xml:space="preserve"> </v>
      </c>
      <c r="E147" s="260" t="str">
        <f t="shared" ref="E147:R147" si="68">IF(COUNTIF(E144:E146,"A")&gt;=1,"C",IF(COUNTIF(E144:E146,"A")&gt;0,"P"," "))</f>
        <v xml:space="preserve"> </v>
      </c>
      <c r="F147" s="260" t="str">
        <f t="shared" si="68"/>
        <v xml:space="preserve"> </v>
      </c>
      <c r="G147" s="260" t="str">
        <f t="shared" si="68"/>
        <v xml:space="preserve"> </v>
      </c>
      <c r="H147" s="260" t="str">
        <f t="shared" si="68"/>
        <v xml:space="preserve"> </v>
      </c>
      <c r="I147" s="260" t="str">
        <f t="shared" si="68"/>
        <v xml:space="preserve"> </v>
      </c>
      <c r="J147" s="260" t="str">
        <f t="shared" si="68"/>
        <v xml:space="preserve"> </v>
      </c>
      <c r="K147" s="260" t="str">
        <f t="shared" si="68"/>
        <v xml:space="preserve"> </v>
      </c>
      <c r="L147" s="260" t="str">
        <f t="shared" si="68"/>
        <v xml:space="preserve"> </v>
      </c>
      <c r="M147" s="260" t="str">
        <f t="shared" si="68"/>
        <v xml:space="preserve"> </v>
      </c>
      <c r="N147" s="260" t="str">
        <f t="shared" si="68"/>
        <v xml:space="preserve"> </v>
      </c>
      <c r="O147" s="260" t="str">
        <f t="shared" si="68"/>
        <v xml:space="preserve"> </v>
      </c>
      <c r="P147" s="260" t="str">
        <f t="shared" si="68"/>
        <v xml:space="preserve"> </v>
      </c>
      <c r="Q147" s="260" t="str">
        <f t="shared" si="68"/>
        <v xml:space="preserve"> </v>
      </c>
      <c r="R147" s="260" t="str">
        <f t="shared" si="68"/>
        <v xml:space="preserve"> </v>
      </c>
      <c r="S147" s="260" t="str">
        <f t="shared" ref="S147:W147" si="69">IF(COUNTIF(S144:S146,"A")&gt;=1,"C",IF(COUNTIF(S144:S146,"A")&gt;0,"P"," "))</f>
        <v xml:space="preserve"> </v>
      </c>
      <c r="T147" s="260" t="str">
        <f t="shared" si="69"/>
        <v xml:space="preserve"> </v>
      </c>
      <c r="U147" s="260" t="str">
        <f t="shared" si="69"/>
        <v xml:space="preserve"> </v>
      </c>
      <c r="V147" s="260" t="str">
        <f t="shared" si="69"/>
        <v xml:space="preserve"> </v>
      </c>
      <c r="W147" s="260" t="str">
        <f t="shared" si="69"/>
        <v xml:space="preserve"> </v>
      </c>
    </row>
    <row r="148" spans="2:23" ht="13.5" thickBot="1" x14ac:dyDescent="0.25">
      <c r="B148" s="253"/>
      <c r="C148" s="173" t="s">
        <v>30</v>
      </c>
      <c r="D148" s="266" t="str">
        <f>IF(COUNTIF(D131:D147,"C")&gt;4,"C",IF(COUNTIF(D131:D147,"C")&gt;0,"P"," "))</f>
        <v xml:space="preserve"> </v>
      </c>
      <c r="E148" s="266" t="str">
        <f t="shared" ref="E148:R148" si="70">IF(COUNTIF(E131:E147,"C")&gt;4,"C",IF(COUNTIF(E131:E147,"C")&gt;0,"P"," "))</f>
        <v xml:space="preserve"> </v>
      </c>
      <c r="F148" s="266" t="str">
        <f t="shared" si="70"/>
        <v xml:space="preserve"> </v>
      </c>
      <c r="G148" s="266" t="str">
        <f t="shared" si="70"/>
        <v xml:space="preserve"> </v>
      </c>
      <c r="H148" s="266" t="str">
        <f t="shared" si="70"/>
        <v xml:space="preserve"> </v>
      </c>
      <c r="I148" s="266" t="str">
        <f t="shared" si="70"/>
        <v xml:space="preserve"> </v>
      </c>
      <c r="J148" s="266" t="str">
        <f t="shared" si="70"/>
        <v xml:space="preserve"> </v>
      </c>
      <c r="K148" s="266" t="str">
        <f t="shared" si="70"/>
        <v xml:space="preserve"> </v>
      </c>
      <c r="L148" s="266" t="str">
        <f t="shared" si="70"/>
        <v xml:space="preserve"> </v>
      </c>
      <c r="M148" s="266" t="str">
        <f t="shared" si="70"/>
        <v xml:space="preserve"> </v>
      </c>
      <c r="N148" s="266" t="str">
        <f t="shared" si="70"/>
        <v xml:space="preserve"> </v>
      </c>
      <c r="O148" s="266" t="str">
        <f t="shared" si="70"/>
        <v xml:space="preserve"> </v>
      </c>
      <c r="P148" s="266" t="str">
        <f t="shared" si="70"/>
        <v xml:space="preserve"> </v>
      </c>
      <c r="Q148" s="266" t="str">
        <f t="shared" si="70"/>
        <v xml:space="preserve"> </v>
      </c>
      <c r="R148" s="266" t="str">
        <f t="shared" si="70"/>
        <v xml:space="preserve"> </v>
      </c>
      <c r="S148" s="266" t="str">
        <f t="shared" ref="S148:W148" si="71">IF(COUNTIF(S131:S147,"C")&gt;4,"C",IF(COUNTIF(S131:S147,"C")&gt;0,"P"," "))</f>
        <v xml:space="preserve"> </v>
      </c>
      <c r="T148" s="266" t="str">
        <f t="shared" si="71"/>
        <v xml:space="preserve"> </v>
      </c>
      <c r="U148" s="266" t="str">
        <f t="shared" si="71"/>
        <v xml:space="preserve"> </v>
      </c>
      <c r="V148" s="266" t="str">
        <f t="shared" si="71"/>
        <v xml:space="preserve"> </v>
      </c>
      <c r="W148" s="266" t="str">
        <f t="shared" si="71"/>
        <v xml:space="preserve"> </v>
      </c>
    </row>
  </sheetData>
  <sheetProtection password="EB7E" sheet="1" objects="1" scenarios="1" selectLockedCells="1"/>
  <mergeCells count="30">
    <mergeCell ref="D54:R54"/>
    <mergeCell ref="D78:R78"/>
    <mergeCell ref="D126:R126"/>
    <mergeCell ref="D102:R102"/>
    <mergeCell ref="H1:H4"/>
    <mergeCell ref="I1:I4"/>
    <mergeCell ref="P1:P4"/>
    <mergeCell ref="A5:W5"/>
    <mergeCell ref="D6:W6"/>
    <mergeCell ref="B3:C3"/>
    <mergeCell ref="A4:C4"/>
    <mergeCell ref="E1:E4"/>
    <mergeCell ref="F1:F4"/>
    <mergeCell ref="G1:G4"/>
    <mergeCell ref="X7:AE14"/>
    <mergeCell ref="D30:R30"/>
    <mergeCell ref="Q1:Q4"/>
    <mergeCell ref="R1:R4"/>
    <mergeCell ref="S1:S4"/>
    <mergeCell ref="T1:T4"/>
    <mergeCell ref="U1:U4"/>
    <mergeCell ref="V1:V4"/>
    <mergeCell ref="W1:W4"/>
    <mergeCell ref="J1:J4"/>
    <mergeCell ref="K1:K4"/>
    <mergeCell ref="L1:L4"/>
    <mergeCell ref="M1:M4"/>
    <mergeCell ref="N1:N4"/>
    <mergeCell ref="O1:O4"/>
    <mergeCell ref="D1:D4"/>
  </mergeCells>
  <pageMargins left="0.75" right="0.75" top="1" bottom="0.5" header="0.25" footer="0.25"/>
  <pageSetup scale="70" fitToHeight="0" orientation="portrait" r:id="rId1"/>
  <headerFooter alignWithMargins="0">
    <oddHeader>&amp;C&amp;"Arial,Bold"&amp;14CadetteTrax&amp;12
Council Own - &amp;D</oddHeader>
    <oddFooter>Page &amp;P</oddFooter>
  </headerFooter>
  <rowBreaks count="1" manualBreakCount="1">
    <brk id="76" max="22"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51"/>
    <pageSetUpPr fitToPage="1"/>
  </sheetPr>
  <dimension ref="A1:W82"/>
  <sheetViews>
    <sheetView showGridLines="0" zoomScaleNormal="100" workbookViewId="0">
      <pane ySplit="4" topLeftCell="A5" activePane="bottomLeft" state="frozen"/>
      <selection pane="bottomLeft" activeCell="F18" sqref="F18"/>
    </sheetView>
  </sheetViews>
  <sheetFormatPr defaultRowHeight="12.75" x14ac:dyDescent="0.2"/>
  <cols>
    <col min="1" max="1" width="14.7109375" customWidth="1"/>
    <col min="2" max="2" width="2.7109375" customWidth="1"/>
    <col min="3" max="3" width="32.7109375" customWidth="1"/>
    <col min="4" max="23" width="3.28515625" customWidth="1"/>
  </cols>
  <sheetData>
    <row r="1" spans="1:23" ht="17.25" customHeight="1" x14ac:dyDescent="0.2">
      <c r="A1" s="66"/>
      <c r="B1" s="290" t="s">
        <v>74</v>
      </c>
      <c r="C1" s="291" t="str">
        <f>Instructions!F3</f>
        <v xml:space="preserve"> </v>
      </c>
      <c r="D1" s="527" t="str">
        <f ca="1">'Cadette 1'!$A$1</f>
        <v>Cadette 1</v>
      </c>
      <c r="E1" s="527" t="str">
        <f ca="1">'Cadette 2'!$A$1</f>
        <v>Cadette 2</v>
      </c>
      <c r="F1" s="527" t="str">
        <f ca="1">'Cadette 3'!$A$1</f>
        <v>Cadette 3</v>
      </c>
      <c r="G1" s="527" t="str">
        <f ca="1">'Cadette 4'!$A$1</f>
        <v>Cadette 4</v>
      </c>
      <c r="H1" s="527" t="str">
        <f ca="1">'Cadette 5'!$A$1</f>
        <v>Cadette 5</v>
      </c>
      <c r="I1" s="527" t="str">
        <f ca="1">'Cadette 6'!$A$1</f>
        <v>Cadette 6</v>
      </c>
      <c r="J1" s="527" t="str">
        <f ca="1">'Cadette 7'!$A$1</f>
        <v>Cadette 7</v>
      </c>
      <c r="K1" s="527" t="str">
        <f ca="1">'Cadette 8'!$A$1</f>
        <v>Cadette 8</v>
      </c>
      <c r="L1" s="527" t="str">
        <f ca="1">'Cadette 9'!$A$1</f>
        <v>Cadette 9</v>
      </c>
      <c r="M1" s="527" t="str">
        <f ca="1">'Cadette 10'!$A$1</f>
        <v>Cadette 10</v>
      </c>
      <c r="N1" s="527" t="str">
        <f ca="1">'Cadette 11'!$A$1</f>
        <v>Cadette 11</v>
      </c>
      <c r="O1" s="527" t="str">
        <f ca="1">'Cadette 12'!$A$1</f>
        <v>Cadette 12</v>
      </c>
      <c r="P1" s="527" t="str">
        <f ca="1">'Cadette 13'!$A$1</f>
        <v>Cadette 13</v>
      </c>
      <c r="Q1" s="527" t="str">
        <f ca="1">'Cadette 14'!$A$1</f>
        <v>Cadette 14</v>
      </c>
      <c r="R1" s="527" t="str">
        <f ca="1">'Cadette 15'!$A$1</f>
        <v>Cadette 15</v>
      </c>
      <c r="S1" s="527" t="str">
        <f ca="1">'Cadette 16'!$A$1</f>
        <v>Cadette 16</v>
      </c>
      <c r="T1" s="527" t="str">
        <f ca="1">'Cadette 17'!$A$1</f>
        <v>Cadette 17</v>
      </c>
      <c r="U1" s="527" t="str">
        <f ca="1">'Cadette 18'!$A$1</f>
        <v>Cadette 18</v>
      </c>
      <c r="V1" s="527" t="str">
        <f ca="1">'Cadette 19'!$A$1</f>
        <v>Cadette 19</v>
      </c>
      <c r="W1" s="527" t="str">
        <f ca="1">'Cadette 20'!$A$1</f>
        <v>Cadette 20</v>
      </c>
    </row>
    <row r="2" spans="1:23" ht="12.75" customHeight="1" x14ac:dyDescent="0.25">
      <c r="A2" s="67"/>
      <c r="B2" s="90" t="s">
        <v>75</v>
      </c>
      <c r="C2" s="85">
        <f>Instructions!F5</f>
        <v>0</v>
      </c>
      <c r="D2" s="528"/>
      <c r="E2" s="528"/>
      <c r="F2" s="528"/>
      <c r="G2" s="528"/>
      <c r="H2" s="528"/>
      <c r="I2" s="528"/>
      <c r="J2" s="528"/>
      <c r="K2" s="528"/>
      <c r="L2" s="528"/>
      <c r="M2" s="528"/>
      <c r="N2" s="528"/>
      <c r="O2" s="528"/>
      <c r="P2" s="528"/>
      <c r="Q2" s="528"/>
      <c r="R2" s="528"/>
      <c r="S2" s="528"/>
      <c r="T2" s="528"/>
      <c r="U2" s="528"/>
      <c r="V2" s="528"/>
      <c r="W2" s="528"/>
    </row>
    <row r="3" spans="1:23" ht="10.5" customHeight="1" x14ac:dyDescent="0.2">
      <c r="A3" s="66"/>
      <c r="B3" s="581"/>
      <c r="C3" s="582"/>
      <c r="D3" s="528"/>
      <c r="E3" s="528"/>
      <c r="F3" s="528"/>
      <c r="G3" s="528"/>
      <c r="H3" s="528"/>
      <c r="I3" s="528"/>
      <c r="J3" s="528"/>
      <c r="K3" s="528"/>
      <c r="L3" s="528"/>
      <c r="M3" s="528"/>
      <c r="N3" s="528"/>
      <c r="O3" s="528"/>
      <c r="P3" s="528"/>
      <c r="Q3" s="528"/>
      <c r="R3" s="528"/>
      <c r="S3" s="528"/>
      <c r="T3" s="528"/>
      <c r="U3" s="528"/>
      <c r="V3" s="528"/>
      <c r="W3" s="528"/>
    </row>
    <row r="4" spans="1:23" x14ac:dyDescent="0.2">
      <c r="A4" s="579" t="s">
        <v>24</v>
      </c>
      <c r="B4" s="579"/>
      <c r="C4" s="580"/>
      <c r="D4" s="529"/>
      <c r="E4" s="529"/>
      <c r="F4" s="529"/>
      <c r="G4" s="529"/>
      <c r="H4" s="529"/>
      <c r="I4" s="529"/>
      <c r="J4" s="529"/>
      <c r="K4" s="529"/>
      <c r="L4" s="529"/>
      <c r="M4" s="529"/>
      <c r="N4" s="529"/>
      <c r="O4" s="529"/>
      <c r="P4" s="529"/>
      <c r="Q4" s="529"/>
      <c r="R4" s="529"/>
      <c r="S4" s="529"/>
      <c r="T4" s="529"/>
      <c r="U4" s="529"/>
      <c r="V4" s="529"/>
      <c r="W4" s="529"/>
    </row>
    <row r="5" spans="1:23" x14ac:dyDescent="0.2">
      <c r="A5" s="6"/>
      <c r="B5" s="577" t="s">
        <v>239</v>
      </c>
      <c r="C5" s="578"/>
      <c r="D5" s="585"/>
      <c r="E5" s="585"/>
      <c r="F5" s="585"/>
      <c r="G5" s="585"/>
      <c r="H5" s="585"/>
      <c r="I5" s="585"/>
      <c r="J5" s="585"/>
      <c r="K5" s="585"/>
      <c r="L5" s="585"/>
      <c r="M5" s="585"/>
      <c r="N5" s="585"/>
      <c r="O5" s="585"/>
      <c r="P5" s="585"/>
      <c r="Q5" s="585"/>
      <c r="R5" s="585"/>
      <c r="S5" s="585"/>
      <c r="T5" s="585"/>
      <c r="U5" s="585"/>
      <c r="V5" s="585"/>
      <c r="W5" s="585"/>
    </row>
    <row r="6" spans="1:23" x14ac:dyDescent="0.2">
      <c r="A6" s="68"/>
      <c r="B6" s="69">
        <v>1</v>
      </c>
      <c r="C6" s="336" t="s">
        <v>825</v>
      </c>
      <c r="D6" s="441" t="str">
        <f>IF(COUNTIF(Journey!D30:'Journey'!D85,"B")&gt;0,"C",IF(COUNTIF(Journey!D30:'Journey'!D85,"D")&gt;0,"P"," "))</f>
        <v xml:space="preserve"> </v>
      </c>
      <c r="E6" s="441" t="str">
        <f>IF(COUNTIF(Journey!E30:'Journey'!E85,"B")&gt;0,"C",IF(COUNTIF(Journey!E30:'Journey'!E85,"D")&gt;0,"P"," "))</f>
        <v xml:space="preserve"> </v>
      </c>
      <c r="F6" s="441" t="str">
        <f>IF(COUNTIF(Journey!F30:'Journey'!F85,"B")&gt;0,"C",IF(COUNTIF(Journey!F30:'Journey'!F85,"D")&gt;0,"P"," "))</f>
        <v xml:space="preserve"> </v>
      </c>
      <c r="G6" s="441" t="str">
        <f>IF(COUNTIF(Journey!G30:'Journey'!G85,"B")&gt;0,"C",IF(COUNTIF(Journey!G30:'Journey'!G85,"D")&gt;0,"P"," "))</f>
        <v xml:space="preserve"> </v>
      </c>
      <c r="H6" s="441" t="str">
        <f>IF(COUNTIF(Journey!H30:'Journey'!H85,"B")&gt;0,"C",IF(COUNTIF(Journey!H30:'Journey'!H85,"D")&gt;0,"P"," "))</f>
        <v xml:space="preserve"> </v>
      </c>
      <c r="I6" s="441" t="str">
        <f>IF(COUNTIF(Journey!I30:'Journey'!I85,"B")&gt;0,"C",IF(COUNTIF(Journey!I30:'Journey'!I85,"D")&gt;0,"P"," "))</f>
        <v xml:space="preserve"> </v>
      </c>
      <c r="J6" s="441" t="str">
        <f>IF(COUNTIF(Journey!J30:'Journey'!J85,"B")&gt;0,"C",IF(COUNTIF(Journey!J30:'Journey'!J85,"D")&gt;0,"P"," "))</f>
        <v xml:space="preserve"> </v>
      </c>
      <c r="K6" s="441" t="str">
        <f>IF(COUNTIF(Journey!K30:'Journey'!K85,"B")&gt;0,"C",IF(COUNTIF(Journey!K30:'Journey'!K85,"D")&gt;0,"P"," "))</f>
        <v xml:space="preserve"> </v>
      </c>
      <c r="L6" s="441" t="str">
        <f>IF(COUNTIF(Journey!L30:'Journey'!L85,"B")&gt;0,"C",IF(COUNTIF(Journey!L30:'Journey'!L85,"D")&gt;0,"P"," "))</f>
        <v xml:space="preserve"> </v>
      </c>
      <c r="M6" s="441" t="str">
        <f>IF(COUNTIF(Journey!M30:'Journey'!M85,"B")&gt;0,"C",IF(COUNTIF(Journey!M30:'Journey'!M85,"D")&gt;0,"P"," "))</f>
        <v xml:space="preserve"> </v>
      </c>
      <c r="N6" s="441" t="str">
        <f>IF(COUNTIF(Journey!N30:'Journey'!N85,"B")&gt;0,"C",IF(COUNTIF(Journey!N30:'Journey'!N85,"D")&gt;0,"P"," "))</f>
        <v xml:space="preserve"> </v>
      </c>
      <c r="O6" s="441" t="str">
        <f>IF(COUNTIF(Journey!O30:'Journey'!O85,"B")&gt;0,"C",IF(COUNTIF(Journey!O30:'Journey'!O85,"D")&gt;0,"P"," "))</f>
        <v xml:space="preserve"> </v>
      </c>
      <c r="P6" s="441" t="str">
        <f>IF(COUNTIF(Journey!P30:'Journey'!P85,"B")&gt;0,"C",IF(COUNTIF(Journey!P30:'Journey'!P85,"D")&gt;0,"P"," "))</f>
        <v xml:space="preserve"> </v>
      </c>
      <c r="Q6" s="441" t="str">
        <f>IF(COUNTIF(Journey!Q30:'Journey'!Q85,"B")&gt;0,"C",IF(COUNTIF(Journey!Q30:'Journey'!Q85,"D")&gt;0,"P"," "))</f>
        <v xml:space="preserve"> </v>
      </c>
      <c r="R6" s="441" t="str">
        <f>IF(COUNTIF(Journey!R30:'Journey'!R85,"B")&gt;0,"C",IF(COUNTIF(Journey!R30:'Journey'!R85,"D")&gt;0,"P"," "))</f>
        <v xml:space="preserve"> </v>
      </c>
      <c r="S6" s="441" t="str">
        <f>IF(COUNTIF(Journey!S30:'Journey'!S85,"B")&gt;0,"C",IF(COUNTIF(Journey!S30:'Journey'!S85,"D")&gt;0,"P"," "))</f>
        <v xml:space="preserve"> </v>
      </c>
      <c r="T6" s="441" t="str">
        <f>IF(COUNTIF(Journey!T30:'Journey'!T85,"B")&gt;0,"C",IF(COUNTIF(Journey!T30:'Journey'!T85,"D")&gt;0,"P"," "))</f>
        <v xml:space="preserve"> </v>
      </c>
      <c r="U6" s="441" t="str">
        <f>IF(COUNTIF(Journey!U30:'Journey'!U85,"B")&gt;0,"C",IF(COUNTIF(Journey!U30:'Journey'!U85,"D")&gt;0,"P"," "))</f>
        <v xml:space="preserve"> </v>
      </c>
      <c r="V6" s="441" t="str">
        <f>IF(COUNTIF(Journey!V30:'Journey'!V85,"B")&gt;0,"C",IF(COUNTIF(Journey!V30:'Journey'!V85,"D")&gt;0,"P"," "))</f>
        <v xml:space="preserve"> </v>
      </c>
      <c r="W6" s="441" t="str">
        <f>IF(COUNTIF(Journey!W30:'Journey'!W85,"B")&gt;0,"C",IF(COUNTIF(Journey!W30:'Journey'!W85,"D")&gt;0,"P"," "))</f>
        <v xml:space="preserve"> </v>
      </c>
    </row>
    <row r="7" spans="1:23" ht="13.5" thickBot="1" x14ac:dyDescent="0.25">
      <c r="A7" s="70"/>
      <c r="B7" s="69">
        <v>2</v>
      </c>
      <c r="C7" s="336" t="s">
        <v>240</v>
      </c>
      <c r="D7" s="65"/>
      <c r="E7" s="65"/>
      <c r="F7" s="14"/>
      <c r="G7" s="14"/>
      <c r="H7" s="14"/>
      <c r="I7" s="14"/>
      <c r="J7" s="14"/>
      <c r="K7" s="14"/>
      <c r="L7" s="14"/>
      <c r="M7" s="14"/>
      <c r="N7" s="14"/>
      <c r="O7" s="14"/>
      <c r="P7" s="14"/>
      <c r="Q7" s="14"/>
      <c r="R7" s="14"/>
      <c r="S7" s="14"/>
      <c r="T7" s="14"/>
      <c r="U7" s="14"/>
      <c r="V7" s="14"/>
      <c r="W7" s="14"/>
    </row>
    <row r="8" spans="1:23" ht="13.5" customHeight="1" thickBot="1" x14ac:dyDescent="0.25">
      <c r="A8" s="6"/>
      <c r="B8" s="6"/>
      <c r="C8" s="71" t="s">
        <v>30</v>
      </c>
      <c r="D8" s="72" t="str">
        <f>IF(AND(D6="C",D7="A"),"C",IF(OR(D6="C",D6="P",D7="A"),"P"," "))</f>
        <v xml:space="preserve"> </v>
      </c>
      <c r="E8" s="72" t="str">
        <f t="shared" ref="E8:R8" si="0">IF(AND(E6="C",E7="A"),"C",IF(OR(E6="C",E6="P",E7="A"),"P"," "))</f>
        <v xml:space="preserve"> </v>
      </c>
      <c r="F8" s="72" t="str">
        <f t="shared" si="0"/>
        <v xml:space="preserve"> </v>
      </c>
      <c r="G8" s="72" t="str">
        <f t="shared" si="0"/>
        <v xml:space="preserve"> </v>
      </c>
      <c r="H8" s="72" t="str">
        <f t="shared" si="0"/>
        <v xml:space="preserve"> </v>
      </c>
      <c r="I8" s="72" t="str">
        <f t="shared" si="0"/>
        <v xml:space="preserve"> </v>
      </c>
      <c r="J8" s="72" t="str">
        <f t="shared" si="0"/>
        <v xml:space="preserve"> </v>
      </c>
      <c r="K8" s="72" t="str">
        <f t="shared" si="0"/>
        <v xml:space="preserve"> </v>
      </c>
      <c r="L8" s="72" t="str">
        <f t="shared" si="0"/>
        <v xml:space="preserve"> </v>
      </c>
      <c r="M8" s="72" t="str">
        <f t="shared" si="0"/>
        <v xml:space="preserve"> </v>
      </c>
      <c r="N8" s="72" t="str">
        <f t="shared" si="0"/>
        <v xml:space="preserve"> </v>
      </c>
      <c r="O8" s="72" t="str">
        <f t="shared" si="0"/>
        <v xml:space="preserve"> </v>
      </c>
      <c r="P8" s="72" t="str">
        <f t="shared" si="0"/>
        <v xml:space="preserve"> </v>
      </c>
      <c r="Q8" s="72" t="str">
        <f t="shared" si="0"/>
        <v xml:space="preserve"> </v>
      </c>
      <c r="R8" s="72" t="str">
        <f t="shared" si="0"/>
        <v xml:space="preserve"> </v>
      </c>
      <c r="S8" s="72" t="str">
        <f t="shared" ref="S8:W8" si="1">IF(AND(S6="C",S7="A"),"C",IF(OR(S6="C",S6="P",S7="A"),"P"," "))</f>
        <v xml:space="preserve"> </v>
      </c>
      <c r="T8" s="72" t="str">
        <f t="shared" si="1"/>
        <v xml:space="preserve"> </v>
      </c>
      <c r="U8" s="72" t="str">
        <f t="shared" si="1"/>
        <v xml:space="preserve"> </v>
      </c>
      <c r="V8" s="72" t="str">
        <f t="shared" si="1"/>
        <v xml:space="preserve"> </v>
      </c>
      <c r="W8" s="72" t="str">
        <f t="shared" si="1"/>
        <v xml:space="preserve"> </v>
      </c>
    </row>
    <row r="9" spans="1:23" ht="13.5" customHeight="1" x14ac:dyDescent="0.2">
      <c r="A9" s="6"/>
      <c r="B9" s="577" t="s">
        <v>242</v>
      </c>
      <c r="C9" s="578"/>
      <c r="D9" s="586"/>
      <c r="E9" s="586"/>
      <c r="F9" s="586"/>
      <c r="G9" s="586"/>
      <c r="H9" s="586"/>
      <c r="I9" s="586"/>
      <c r="J9" s="586"/>
      <c r="K9" s="586"/>
      <c r="L9" s="586"/>
      <c r="M9" s="586"/>
      <c r="N9" s="586"/>
      <c r="O9" s="586"/>
      <c r="P9" s="586"/>
      <c r="Q9" s="586"/>
      <c r="R9" s="586"/>
      <c r="S9" s="586"/>
      <c r="T9" s="586"/>
      <c r="U9" s="586"/>
      <c r="V9" s="586"/>
      <c r="W9" s="586"/>
    </row>
    <row r="10" spans="1:23" ht="13.5" customHeight="1" x14ac:dyDescent="0.2">
      <c r="A10" s="6"/>
      <c r="B10" s="69">
        <v>1</v>
      </c>
      <c r="C10" s="336" t="s">
        <v>823</v>
      </c>
      <c r="D10" s="65"/>
      <c r="E10" s="65"/>
      <c r="F10" s="65"/>
      <c r="G10" s="65"/>
      <c r="H10" s="65"/>
      <c r="I10" s="65"/>
      <c r="J10" s="65"/>
      <c r="K10" s="65"/>
      <c r="L10" s="65"/>
      <c r="M10" s="65"/>
      <c r="N10" s="65"/>
      <c r="O10" s="65"/>
      <c r="P10" s="65"/>
      <c r="Q10" s="65"/>
      <c r="R10" s="65"/>
      <c r="S10" s="65"/>
      <c r="T10" s="65"/>
      <c r="U10" s="65"/>
      <c r="V10" s="65"/>
      <c r="W10" s="65"/>
    </row>
    <row r="11" spans="1:23" x14ac:dyDescent="0.2">
      <c r="B11" s="6"/>
      <c r="C11" s="73"/>
      <c r="D11" s="339" t="str">
        <f>IF(COUNTIF(D10,"20")=20,"C",IF(COUNTIF(D10," ")&gt;0,"P"," "))</f>
        <v xml:space="preserve"> </v>
      </c>
      <c r="E11" s="337"/>
      <c r="F11" s="337"/>
      <c r="G11" s="337"/>
      <c r="H11" s="337"/>
      <c r="I11" s="337"/>
      <c r="J11" s="337"/>
      <c r="K11" s="337"/>
      <c r="L11" s="337"/>
      <c r="M11" s="337"/>
      <c r="N11" s="337"/>
      <c r="O11" s="337"/>
      <c r="P11" s="337"/>
      <c r="Q11" s="337"/>
      <c r="R11" s="337"/>
      <c r="S11" s="337"/>
      <c r="T11" s="337"/>
      <c r="U11" s="337"/>
      <c r="V11" s="337"/>
      <c r="W11" s="337"/>
    </row>
    <row r="12" spans="1:23" x14ac:dyDescent="0.2">
      <c r="B12" s="577" t="s">
        <v>807</v>
      </c>
      <c r="C12" s="578"/>
      <c r="D12" s="338"/>
      <c r="E12" s="338"/>
      <c r="F12" s="338"/>
      <c r="G12" s="338"/>
      <c r="H12" s="338"/>
      <c r="I12" s="338"/>
      <c r="J12" s="338"/>
      <c r="K12" s="338"/>
      <c r="L12" s="338"/>
      <c r="M12" s="338"/>
      <c r="N12" s="338"/>
      <c r="O12" s="338"/>
      <c r="P12" s="338"/>
      <c r="Q12" s="338"/>
      <c r="R12" s="338"/>
      <c r="S12" s="338"/>
      <c r="T12" s="338"/>
      <c r="U12" s="338"/>
      <c r="V12" s="338"/>
      <c r="W12" s="338"/>
    </row>
    <row r="13" spans="1:23" x14ac:dyDescent="0.2">
      <c r="B13" s="69">
        <v>1</v>
      </c>
      <c r="C13" s="336" t="s">
        <v>824</v>
      </c>
      <c r="D13" s="65"/>
      <c r="E13" s="65"/>
      <c r="F13" s="65"/>
      <c r="G13" s="65"/>
      <c r="H13" s="65"/>
      <c r="I13" s="65"/>
      <c r="J13" s="65"/>
      <c r="K13" s="65"/>
      <c r="L13" s="65"/>
      <c r="M13" s="65"/>
      <c r="N13" s="65"/>
      <c r="O13" s="65"/>
      <c r="P13" s="65"/>
      <c r="Q13" s="65"/>
      <c r="R13" s="65"/>
      <c r="S13" s="65"/>
      <c r="T13" s="65"/>
      <c r="U13" s="65"/>
      <c r="V13" s="65"/>
      <c r="W13" s="65"/>
    </row>
    <row r="14" spans="1:23" x14ac:dyDescent="0.2">
      <c r="B14" s="6"/>
      <c r="C14" s="73"/>
      <c r="D14" s="337"/>
      <c r="E14" s="337"/>
      <c r="F14" s="337"/>
      <c r="G14" s="337"/>
      <c r="H14" s="337"/>
      <c r="I14" s="337"/>
      <c r="J14" s="337"/>
      <c r="K14" s="337"/>
      <c r="L14" s="337"/>
      <c r="M14" s="337"/>
      <c r="N14" s="337"/>
      <c r="O14" s="337"/>
      <c r="P14" s="337"/>
      <c r="Q14" s="337"/>
      <c r="R14" s="337"/>
      <c r="S14" s="337"/>
      <c r="T14" s="337"/>
      <c r="U14" s="337"/>
      <c r="V14" s="337"/>
      <c r="W14" s="337"/>
    </row>
    <row r="15" spans="1:23" x14ac:dyDescent="0.2">
      <c r="B15" s="577" t="s">
        <v>243</v>
      </c>
      <c r="C15" s="578"/>
      <c r="D15" s="338"/>
      <c r="E15" s="338"/>
      <c r="F15" s="338"/>
      <c r="G15" s="338"/>
      <c r="H15" s="338"/>
      <c r="I15" s="338"/>
      <c r="J15" s="338"/>
      <c r="K15" s="338"/>
      <c r="L15" s="338"/>
      <c r="M15" s="338"/>
      <c r="N15" s="338"/>
      <c r="O15" s="338"/>
      <c r="P15" s="338"/>
      <c r="Q15" s="338"/>
      <c r="R15" s="338"/>
      <c r="S15" s="338"/>
      <c r="T15" s="338"/>
      <c r="U15" s="338"/>
      <c r="V15" s="338"/>
      <c r="W15" s="338"/>
    </row>
    <row r="16" spans="1:23" x14ac:dyDescent="0.2">
      <c r="B16" s="69">
        <v>1</v>
      </c>
      <c r="C16" s="336" t="s">
        <v>244</v>
      </c>
      <c r="D16" s="441" t="str">
        <f>IF(OR(Journey!D38="C",Journey!D72="C",Journey!D96="C"),"C",IF(OR(Journey!D38="P",Journey!D72="P",Journey!D96="P"),"P",""))</f>
        <v/>
      </c>
      <c r="E16" s="441" t="str">
        <f>IF(OR(Journey!E38="C",Journey!E72="C",Journey!E96="C"),"C",IF(OR(Journey!E38="P",Journey!E72="P",Journey!E96="P"),"P",""))</f>
        <v/>
      </c>
      <c r="F16" s="441" t="str">
        <f>IF(OR(Journey!F38="C",Journey!F72="C",Journey!F96="C"),"C",IF(OR(Journey!F38="P",Journey!F72="P",Journey!F96="P"),"P",""))</f>
        <v/>
      </c>
      <c r="G16" s="441" t="str">
        <f>IF(OR(Journey!G38="C",Journey!G72="C",Journey!G96="C"),"C",IF(OR(Journey!G38="P",Journey!G72="P",Journey!G96="P"),"P",""))</f>
        <v/>
      </c>
      <c r="H16" s="441" t="str">
        <f>IF(OR(Journey!H38="C",Journey!H72="C",Journey!H96="C"),"C",IF(OR(Journey!H38="P",Journey!H72="P",Journey!H96="P"),"P",""))</f>
        <v/>
      </c>
      <c r="I16" s="441" t="str">
        <f>IF(OR(Journey!I38="C",Journey!I72="C",Journey!I96="C"),"C",IF(OR(Journey!I38="P",Journey!I72="P",Journey!I96="P"),"P",""))</f>
        <v/>
      </c>
      <c r="J16" s="441" t="str">
        <f>IF(OR(Journey!J38="C",Journey!J72="C",Journey!J96="C"),"C",IF(OR(Journey!J38="P",Journey!J72="P",Journey!J96="P"),"P",""))</f>
        <v/>
      </c>
      <c r="K16" s="441" t="str">
        <f>IF(OR(Journey!K38="C",Journey!K72="C",Journey!K96="C"),"C",IF(OR(Journey!K38="P",Journey!K72="P",Journey!K96="P"),"P",""))</f>
        <v/>
      </c>
      <c r="L16" s="441" t="str">
        <f>IF(OR(Journey!L38="C",Journey!L72="C",Journey!L96="C"),"C",IF(OR(Journey!L38="P",Journey!L72="P",Journey!L96="P"),"P",""))</f>
        <v/>
      </c>
      <c r="M16" s="441" t="str">
        <f>IF(OR(Journey!M38="C",Journey!M72="C",Journey!M96="C"),"C",IF(OR(Journey!M38="P",Journey!M72="P",Journey!M96="P"),"P",""))</f>
        <v/>
      </c>
      <c r="N16" s="441" t="str">
        <f>IF(OR(Journey!N38="C",Journey!N72="C",Journey!N96="C"),"C",IF(OR(Journey!N38="P",Journey!N72="P",Journey!N96="P"),"P",""))</f>
        <v/>
      </c>
      <c r="O16" s="441" t="str">
        <f>IF(OR(Journey!O38="C",Journey!O72="C",Journey!O96="C"),"C",IF(OR(Journey!O38="P",Journey!O72="P",Journey!O96="P"),"P",""))</f>
        <v/>
      </c>
      <c r="P16" s="441" t="str">
        <f>IF(OR(Journey!P38="C",Journey!P72="C",Journey!P96="C"),"C",IF(OR(Journey!P38="P",Journey!P72="P",Journey!P96="P"),"P",""))</f>
        <v/>
      </c>
      <c r="Q16" s="441" t="str">
        <f>IF(OR(Journey!Q38="C",Journey!Q72="C",Journey!Q96="C"),"C",IF(OR(Journey!Q38="P",Journey!Q72="P",Journey!Q96="P"),"P",""))</f>
        <v/>
      </c>
      <c r="R16" s="441" t="str">
        <f>IF(OR(Journey!R38="C",Journey!R72="C",Journey!R96="C"),"C",IF(OR(Journey!R38="P",Journey!R72="P",Journey!R96="P"),"P",""))</f>
        <v/>
      </c>
      <c r="S16" s="441" t="str">
        <f>IF(OR(Journey!S38="C",Journey!S72="C",Journey!S96="C"),"C",IF(OR(Journey!S38="P",Journey!S72="P",Journey!S96="P"),"P",""))</f>
        <v/>
      </c>
      <c r="T16" s="441" t="str">
        <f>IF(OR(Journey!T38="C",Journey!T72="C",Journey!T96="C"),"C",IF(OR(Journey!T38="P",Journey!T72="P",Journey!T96="P"),"P",""))</f>
        <v/>
      </c>
      <c r="U16" s="441" t="str">
        <f>IF(OR(Journey!U38="C",Journey!U72="C",Journey!U96="C"),"C",IF(OR(Journey!U38="P",Journey!U72="P",Journey!U96="P"),"P",""))</f>
        <v/>
      </c>
      <c r="V16" s="441" t="str">
        <f>IF(OR(Journey!V38="C",Journey!V72="C",Journey!V96="C"),"C",IF(OR(Journey!V38="P",Journey!V72="P",Journey!V96="P"),"P",""))</f>
        <v/>
      </c>
      <c r="W16" s="441" t="str">
        <f>IF(OR(Journey!W38="C",Journey!W72="C",Journey!W96="C"),"C",IF(OR(Journey!W38="P",Journey!W72="P",Journey!W96="P"),"P",""))</f>
        <v/>
      </c>
    </row>
    <row r="17" spans="1:23" x14ac:dyDescent="0.2">
      <c r="B17" s="69">
        <v>2</v>
      </c>
      <c r="C17" s="336" t="s">
        <v>821</v>
      </c>
      <c r="D17" s="65"/>
      <c r="E17" s="65"/>
      <c r="F17" s="14"/>
      <c r="G17" s="14"/>
      <c r="H17" s="14"/>
      <c r="I17" s="14"/>
      <c r="J17" s="14"/>
      <c r="K17" s="14"/>
      <c r="L17" s="14"/>
      <c r="M17" s="14"/>
      <c r="N17" s="14"/>
      <c r="O17" s="14"/>
      <c r="P17" s="14"/>
      <c r="Q17" s="14"/>
      <c r="R17" s="14"/>
      <c r="S17" s="14"/>
      <c r="T17" s="14"/>
      <c r="U17" s="14"/>
      <c r="V17" s="14"/>
      <c r="W17" s="14"/>
    </row>
    <row r="18" spans="1:23" ht="13.5" thickBot="1" x14ac:dyDescent="0.25">
      <c r="B18" s="69">
        <v>3</v>
      </c>
      <c r="C18" s="336" t="s">
        <v>820</v>
      </c>
      <c r="D18" s="65"/>
      <c r="E18" s="14"/>
      <c r="F18" s="14"/>
      <c r="G18" s="14"/>
      <c r="H18" s="14"/>
      <c r="I18" s="14"/>
      <c r="J18" s="14"/>
      <c r="K18" s="14"/>
      <c r="L18" s="14"/>
      <c r="M18" s="14"/>
      <c r="N18" s="14"/>
      <c r="O18" s="14"/>
      <c r="P18" s="14"/>
      <c r="Q18" s="14"/>
      <c r="R18" s="14"/>
      <c r="S18" s="14"/>
      <c r="T18" s="14"/>
      <c r="U18" s="14"/>
      <c r="V18" s="14"/>
      <c r="W18" s="14"/>
    </row>
    <row r="19" spans="1:23" ht="13.5" thickBot="1" x14ac:dyDescent="0.25">
      <c r="B19" s="6"/>
      <c r="C19" s="71" t="s">
        <v>30</v>
      </c>
      <c r="D19" s="72" t="str">
        <f>IF(AND(COUNTIF(D17:D18,"A")=2,D16="C"),"C",IF(OR(COUNTIF(D17:D18,"A")&gt;0,D16="C",D16="P"),"P"," "))</f>
        <v xml:space="preserve"> </v>
      </c>
      <c r="E19" s="72" t="str">
        <f t="shared" ref="E19:W19" si="2">IF(AND(COUNTIF(E17:E18,"A")=2,E16="C"),"C",IF(OR(COUNTIF(E17:E18,"A")&gt;0,E16="C",E16="P"),"P"," "))</f>
        <v xml:space="preserve"> </v>
      </c>
      <c r="F19" s="72" t="str">
        <f t="shared" si="2"/>
        <v xml:space="preserve"> </v>
      </c>
      <c r="G19" s="72" t="str">
        <f t="shared" si="2"/>
        <v xml:space="preserve"> </v>
      </c>
      <c r="H19" s="72" t="str">
        <f t="shared" si="2"/>
        <v xml:space="preserve"> </v>
      </c>
      <c r="I19" s="72" t="str">
        <f t="shared" si="2"/>
        <v xml:space="preserve"> </v>
      </c>
      <c r="J19" s="72" t="str">
        <f t="shared" si="2"/>
        <v xml:space="preserve"> </v>
      </c>
      <c r="K19" s="72" t="str">
        <f t="shared" si="2"/>
        <v xml:space="preserve"> </v>
      </c>
      <c r="L19" s="72" t="str">
        <f t="shared" si="2"/>
        <v xml:space="preserve"> </v>
      </c>
      <c r="M19" s="72" t="str">
        <f t="shared" si="2"/>
        <v xml:space="preserve"> </v>
      </c>
      <c r="N19" s="72" t="str">
        <f t="shared" si="2"/>
        <v xml:space="preserve"> </v>
      </c>
      <c r="O19" s="72" t="str">
        <f t="shared" si="2"/>
        <v xml:space="preserve"> </v>
      </c>
      <c r="P19" s="72" t="str">
        <f t="shared" si="2"/>
        <v xml:space="preserve"> </v>
      </c>
      <c r="Q19" s="72" t="str">
        <f t="shared" si="2"/>
        <v xml:space="preserve"> </v>
      </c>
      <c r="R19" s="72" t="str">
        <f t="shared" si="2"/>
        <v xml:space="preserve"> </v>
      </c>
      <c r="S19" s="72" t="str">
        <f t="shared" si="2"/>
        <v xml:space="preserve"> </v>
      </c>
      <c r="T19" s="72" t="str">
        <f t="shared" si="2"/>
        <v xml:space="preserve"> </v>
      </c>
      <c r="U19" s="72" t="str">
        <f t="shared" si="2"/>
        <v xml:space="preserve"> </v>
      </c>
      <c r="V19" s="72" t="str">
        <f t="shared" si="2"/>
        <v xml:space="preserve"> </v>
      </c>
      <c r="W19" s="72" t="str">
        <f t="shared" si="2"/>
        <v xml:space="preserve"> </v>
      </c>
    </row>
    <row r="20" spans="1:23" s="116" customFormat="1" x14ac:dyDescent="0.2">
      <c r="A20" s="399"/>
      <c r="B20" s="400" t="s">
        <v>808</v>
      </c>
      <c r="C20" s="142"/>
      <c r="D20" s="141"/>
      <c r="E20" s="141"/>
      <c r="F20" s="141"/>
      <c r="G20" s="141"/>
      <c r="H20" s="141"/>
      <c r="I20" s="141"/>
      <c r="J20" s="141"/>
      <c r="K20" s="141"/>
      <c r="L20" s="141"/>
      <c r="M20" s="141"/>
      <c r="N20" s="141"/>
      <c r="O20" s="141"/>
      <c r="P20" s="141"/>
      <c r="Q20" s="141"/>
      <c r="R20" s="141"/>
      <c r="S20" s="141"/>
      <c r="T20" s="141"/>
      <c r="U20" s="141"/>
      <c r="V20" s="141"/>
      <c r="W20" s="141"/>
    </row>
    <row r="21" spans="1:23" s="116" customFormat="1" x14ac:dyDescent="0.2">
      <c r="A21" s="399"/>
      <c r="B21" s="142"/>
      <c r="C21" s="401" t="s">
        <v>808</v>
      </c>
      <c r="D21" s="442" t="str">
        <f>IF(COUNTIF(Journey!D30:'Journey'!D85,"B")=3,"C",IF(COUNTIF(Journey!D30:'Journey'!D85,"B")&gt;0,"P"," "))</f>
        <v xml:space="preserve"> </v>
      </c>
      <c r="E21" s="442" t="str">
        <f>IF(COUNTIF(Journey!E30:'Journey'!E85,"B")=3,"C",IF(COUNTIF(Journey!E30:'Journey'!E85,"B")&gt;0,"P"," "))</f>
        <v xml:space="preserve"> </v>
      </c>
      <c r="F21" s="442" t="str">
        <f>IF(COUNTIF(Journey!F30:'Journey'!F85,"B")=3,"C",IF(COUNTIF(Journey!F30:'Journey'!F85,"B")&gt;0,"P"," "))</f>
        <v xml:space="preserve"> </v>
      </c>
      <c r="G21" s="442" t="str">
        <f>IF(COUNTIF(Journey!G30:'Journey'!G85,"B")=3,"C",IF(COUNTIF(Journey!G30:'Journey'!G85,"B")&gt;0,"P"," "))</f>
        <v xml:space="preserve"> </v>
      </c>
      <c r="H21" s="442" t="str">
        <f>IF(COUNTIF(Journey!H30:'Journey'!H85,"B")=3,"C",IF(COUNTIF(Journey!H30:'Journey'!H85,"B")&gt;0,"P"," "))</f>
        <v xml:space="preserve"> </v>
      </c>
      <c r="I21" s="442" t="str">
        <f>IF(COUNTIF(Journey!I30:'Journey'!I85,"B")=3,"C",IF(COUNTIF(Journey!I30:'Journey'!I85,"B")&gt;0,"P"," "))</f>
        <v xml:space="preserve"> </v>
      </c>
      <c r="J21" s="442" t="str">
        <f>IF(COUNTIF(Journey!J30:'Journey'!J85,"B")=3,"C",IF(COUNTIF(Journey!J30:'Journey'!J85,"B")&gt;0,"P"," "))</f>
        <v xml:space="preserve"> </v>
      </c>
      <c r="K21" s="442" t="str">
        <f>IF(COUNTIF(Journey!K30:'Journey'!K85,"B")=3,"C",IF(COUNTIF(Journey!K30:'Journey'!K85,"B")&gt;0,"P"," "))</f>
        <v xml:space="preserve"> </v>
      </c>
      <c r="L21" s="442" t="str">
        <f>IF(COUNTIF(Journey!L30:'Journey'!L85,"B")=3,"C",IF(COUNTIF(Journey!L30:'Journey'!L85,"B")&gt;0,"P"," "))</f>
        <v xml:space="preserve"> </v>
      </c>
      <c r="M21" s="442" t="str">
        <f>IF(COUNTIF(Journey!M30:'Journey'!M85,"B")=3,"C",IF(COUNTIF(Journey!M30:'Journey'!M85,"B")&gt;0,"P"," "))</f>
        <v xml:space="preserve"> </v>
      </c>
      <c r="N21" s="442" t="str">
        <f>IF(COUNTIF(Journey!N30:'Journey'!N85,"B")=3,"C",IF(COUNTIF(Journey!N30:'Journey'!N85,"B")&gt;0,"P"," "))</f>
        <v xml:space="preserve"> </v>
      </c>
      <c r="O21" s="442" t="str">
        <f>IF(COUNTIF(Journey!O30:'Journey'!O85,"B")=3,"C",IF(COUNTIF(Journey!O30:'Journey'!O85,"B")&gt;0,"P"," "))</f>
        <v xml:space="preserve"> </v>
      </c>
      <c r="P21" s="442" t="str">
        <f>IF(COUNTIF(Journey!P30:'Journey'!P85,"B")=3,"C",IF(COUNTIF(Journey!P30:'Journey'!P85,"B")&gt;0,"P"," "))</f>
        <v xml:space="preserve"> </v>
      </c>
      <c r="Q21" s="442" t="str">
        <f>IF(COUNTIF(Journey!Q30:'Journey'!Q85,"B")=3,"C",IF(COUNTIF(Journey!Q30:'Journey'!Q85,"B")&gt;0,"P"," "))</f>
        <v xml:space="preserve"> </v>
      </c>
      <c r="R21" s="442" t="str">
        <f>IF(COUNTIF(Journey!R30:'Journey'!R85,"B")=3,"C",IF(COUNTIF(Journey!R30:'Journey'!R85,"B")&gt;0,"P"," "))</f>
        <v xml:space="preserve"> </v>
      </c>
      <c r="S21" s="442" t="str">
        <f>IF(COUNTIF(Journey!S30:'Journey'!S85,"B")=3,"C",IF(COUNTIF(Journey!S30:'Journey'!S85,"B")&gt;0,"P"," "))</f>
        <v xml:space="preserve"> </v>
      </c>
      <c r="T21" s="442" t="str">
        <f>IF(COUNTIF(Journey!T30:'Journey'!T85,"B")=3,"C",IF(COUNTIF(Journey!T30:'Journey'!T85,"B")&gt;0,"P"," "))</f>
        <v xml:space="preserve"> </v>
      </c>
      <c r="U21" s="442" t="str">
        <f>IF(COUNTIF(Journey!U30:'Journey'!U85,"B")=3,"C",IF(COUNTIF(Journey!U30:'Journey'!U85,"B")&gt;0,"P"," "))</f>
        <v xml:space="preserve"> </v>
      </c>
      <c r="V21" s="442" t="str">
        <f>IF(COUNTIF(Journey!V30:'Journey'!V85,"B")=3,"C",IF(COUNTIF(Journey!V30:'Journey'!V85,"B")&gt;0,"P"," "))</f>
        <v xml:space="preserve"> </v>
      </c>
      <c r="W21" s="442" t="str">
        <f>IF(COUNTIF(Journey!W30:'Journey'!W85,"B")=3,"C",IF(COUNTIF(Journey!W30:'Journey'!W85,"B")&gt;0,"P"," "))</f>
        <v xml:space="preserve"> </v>
      </c>
    </row>
    <row r="22" spans="1:23" x14ac:dyDescent="0.2">
      <c r="B22" s="1" t="s">
        <v>80</v>
      </c>
      <c r="C22" s="101"/>
      <c r="D22" s="583" t="s">
        <v>80</v>
      </c>
      <c r="E22" s="583"/>
      <c r="F22" s="583"/>
      <c r="G22" s="102"/>
      <c r="H22" s="102"/>
      <c r="I22" s="102"/>
      <c r="J22" s="102"/>
      <c r="K22" s="102"/>
      <c r="L22" s="102"/>
      <c r="M22" s="102"/>
      <c r="N22" s="102"/>
      <c r="O22" s="102"/>
      <c r="P22" s="106"/>
      <c r="Q22" s="102"/>
      <c r="R22" s="102"/>
      <c r="S22" s="102"/>
      <c r="T22" s="102"/>
      <c r="U22" s="102"/>
      <c r="V22" s="102"/>
      <c r="W22" s="102"/>
    </row>
    <row r="23" spans="1:23" x14ac:dyDescent="0.2">
      <c r="C23" s="136" t="s">
        <v>103</v>
      </c>
      <c r="D23" s="9"/>
      <c r="E23" s="9"/>
      <c r="F23" s="9"/>
      <c r="G23" s="9"/>
      <c r="H23" s="9"/>
      <c r="I23" s="9"/>
      <c r="J23" s="9"/>
      <c r="K23" s="9"/>
      <c r="L23" s="9"/>
      <c r="M23" s="9"/>
      <c r="N23" s="9"/>
      <c r="O23" s="9"/>
      <c r="P23" s="9"/>
      <c r="Q23" s="9"/>
      <c r="R23" s="9"/>
      <c r="S23" s="9"/>
      <c r="T23" s="9"/>
      <c r="U23" s="9"/>
      <c r="V23" s="9"/>
      <c r="W23" s="9"/>
    </row>
    <row r="24" spans="1:23" x14ac:dyDescent="0.2">
      <c r="C24" s="136" t="s">
        <v>104</v>
      </c>
      <c r="D24" s="9"/>
      <c r="E24" s="9"/>
      <c r="F24" s="9"/>
      <c r="G24" s="9"/>
      <c r="H24" s="9"/>
      <c r="I24" s="9"/>
      <c r="J24" s="9"/>
      <c r="K24" s="9"/>
      <c r="L24" s="9"/>
      <c r="M24" s="9"/>
      <c r="N24" s="9"/>
      <c r="O24" s="9"/>
      <c r="P24" s="9"/>
      <c r="Q24" s="9"/>
      <c r="R24" s="9"/>
      <c r="S24" s="9"/>
      <c r="T24" s="9"/>
      <c r="U24" s="9"/>
      <c r="V24" s="9"/>
      <c r="W24" s="9"/>
    </row>
    <row r="25" spans="1:23" x14ac:dyDescent="0.2">
      <c r="C25" s="136" t="s">
        <v>105</v>
      </c>
      <c r="D25" s="9"/>
      <c r="E25" s="9"/>
      <c r="F25" s="9"/>
      <c r="G25" s="9"/>
      <c r="H25" s="9"/>
      <c r="I25" s="9"/>
      <c r="J25" s="9"/>
      <c r="K25" s="9"/>
      <c r="L25" s="9"/>
      <c r="M25" s="9"/>
      <c r="N25" s="9"/>
      <c r="O25" s="9"/>
      <c r="P25" s="9"/>
      <c r="Q25" s="9"/>
      <c r="R25" s="9"/>
      <c r="S25" s="9"/>
      <c r="T25" s="9"/>
      <c r="U25" s="9"/>
      <c r="V25" s="9"/>
      <c r="W25" s="9"/>
    </row>
    <row r="26" spans="1:23" x14ac:dyDescent="0.2">
      <c r="C26" s="136" t="s">
        <v>106</v>
      </c>
      <c r="D26" s="9"/>
      <c r="E26" s="9"/>
      <c r="F26" s="9"/>
      <c r="G26" s="9"/>
      <c r="H26" s="9"/>
      <c r="I26" s="9"/>
      <c r="J26" s="9"/>
      <c r="K26" s="9"/>
      <c r="L26" s="9"/>
      <c r="M26" s="9"/>
      <c r="N26" s="9"/>
      <c r="O26" s="9"/>
      <c r="P26" s="9"/>
      <c r="Q26" s="9"/>
      <c r="R26" s="9"/>
      <c r="S26" s="9"/>
      <c r="T26" s="9"/>
      <c r="U26" s="9"/>
      <c r="V26" s="9"/>
      <c r="W26" s="9"/>
    </row>
    <row r="27" spans="1:23" x14ac:dyDescent="0.2">
      <c r="C27" s="136" t="s">
        <v>107</v>
      </c>
      <c r="D27" s="9"/>
      <c r="E27" s="9"/>
      <c r="F27" s="9"/>
      <c r="G27" s="9"/>
      <c r="H27" s="9"/>
      <c r="I27" s="9"/>
      <c r="J27" s="9"/>
      <c r="K27" s="9"/>
      <c r="L27" s="9"/>
      <c r="M27" s="9"/>
      <c r="N27" s="9"/>
      <c r="O27" s="9"/>
      <c r="P27" s="9"/>
      <c r="Q27" s="9"/>
      <c r="R27" s="9"/>
      <c r="S27" s="9"/>
      <c r="T27" s="9"/>
      <c r="U27" s="9"/>
      <c r="V27" s="9"/>
      <c r="W27" s="9"/>
    </row>
    <row r="28" spans="1:23" x14ac:dyDescent="0.2">
      <c r="C28" s="136" t="s">
        <v>108</v>
      </c>
      <c r="D28" s="9"/>
      <c r="E28" s="9"/>
      <c r="F28" s="9"/>
      <c r="G28" s="9"/>
      <c r="H28" s="9"/>
      <c r="I28" s="9"/>
      <c r="J28" s="9"/>
      <c r="K28" s="9"/>
      <c r="L28" s="9"/>
      <c r="M28" s="9"/>
      <c r="N28" s="9"/>
      <c r="O28" s="9"/>
      <c r="P28" s="9"/>
      <c r="Q28" s="9"/>
      <c r="R28" s="9"/>
      <c r="S28" s="9"/>
      <c r="T28" s="9"/>
      <c r="U28" s="9"/>
      <c r="V28" s="9"/>
      <c r="W28" s="9"/>
    </row>
    <row r="29" spans="1:23" x14ac:dyDescent="0.2">
      <c r="C29" s="136" t="s">
        <v>278</v>
      </c>
      <c r="D29" s="9"/>
      <c r="E29" s="9"/>
      <c r="F29" s="9"/>
      <c r="G29" s="9"/>
      <c r="H29" s="9"/>
      <c r="I29" s="9"/>
      <c r="J29" s="9"/>
      <c r="K29" s="9"/>
      <c r="L29" s="9"/>
      <c r="M29" s="9"/>
      <c r="N29" s="9"/>
      <c r="O29" s="9"/>
      <c r="P29" s="9"/>
      <c r="Q29" s="9"/>
      <c r="R29" s="9"/>
      <c r="S29" s="9"/>
      <c r="T29" s="9"/>
      <c r="U29" s="9"/>
      <c r="V29" s="9"/>
      <c r="W29" s="9"/>
    </row>
    <row r="30" spans="1:23" x14ac:dyDescent="0.2">
      <c r="C30" s="136" t="s">
        <v>279</v>
      </c>
      <c r="D30" s="9"/>
      <c r="E30" s="9"/>
      <c r="F30" s="9"/>
      <c r="G30" s="9"/>
      <c r="H30" s="9"/>
      <c r="I30" s="9"/>
      <c r="J30" s="9"/>
      <c r="K30" s="9"/>
      <c r="L30" s="9"/>
      <c r="M30" s="9"/>
      <c r="N30" s="9"/>
      <c r="O30" s="9"/>
      <c r="P30" s="9"/>
      <c r="Q30" s="9"/>
      <c r="R30" s="9"/>
      <c r="S30" s="9"/>
      <c r="T30" s="9"/>
      <c r="U30" s="9"/>
      <c r="V30" s="9"/>
      <c r="W30" s="9"/>
    </row>
    <row r="31" spans="1:23" x14ac:dyDescent="0.2">
      <c r="C31" s="136" t="s">
        <v>280</v>
      </c>
      <c r="D31" s="9"/>
      <c r="E31" s="9"/>
      <c r="F31" s="9"/>
      <c r="G31" s="9"/>
      <c r="H31" s="9"/>
      <c r="I31" s="9"/>
      <c r="J31" s="9"/>
      <c r="K31" s="9"/>
      <c r="L31" s="9"/>
      <c r="M31" s="9"/>
      <c r="N31" s="9"/>
      <c r="O31" s="9"/>
      <c r="P31" s="9"/>
      <c r="Q31" s="9"/>
      <c r="R31" s="9"/>
      <c r="S31" s="9"/>
      <c r="T31" s="9"/>
      <c r="U31" s="9"/>
      <c r="V31" s="9"/>
      <c r="W31" s="9"/>
    </row>
    <row r="32" spans="1:23" x14ac:dyDescent="0.2">
      <c r="B32" s="1" t="s">
        <v>91</v>
      </c>
      <c r="D32" s="111"/>
      <c r="E32" s="111"/>
      <c r="F32" s="111"/>
      <c r="G32" s="111"/>
      <c r="H32" s="111"/>
      <c r="I32" s="111"/>
      <c r="J32" s="111"/>
      <c r="K32" s="111"/>
      <c r="L32" s="111"/>
      <c r="M32" s="111"/>
      <c r="N32" s="111"/>
      <c r="O32" s="111"/>
      <c r="P32" s="111"/>
      <c r="Q32" s="111"/>
      <c r="R32" s="111"/>
      <c r="S32" s="111"/>
      <c r="T32" s="111"/>
      <c r="U32" s="111"/>
      <c r="V32" s="111"/>
      <c r="W32" s="111"/>
    </row>
    <row r="33" spans="2:23" x14ac:dyDescent="0.2">
      <c r="C33" s="136" t="s">
        <v>109</v>
      </c>
      <c r="D33" s="9"/>
      <c r="E33" s="9"/>
      <c r="F33" s="9"/>
      <c r="G33" s="9"/>
      <c r="H33" s="9"/>
      <c r="I33" s="9"/>
      <c r="J33" s="9"/>
      <c r="K33" s="9"/>
      <c r="L33" s="9"/>
      <c r="M33" s="9"/>
      <c r="N33" s="9"/>
      <c r="O33" s="9"/>
      <c r="P33" s="9"/>
      <c r="Q33" s="9"/>
      <c r="R33" s="9"/>
      <c r="S33" s="9"/>
      <c r="T33" s="9"/>
      <c r="U33" s="9"/>
      <c r="V33" s="9"/>
      <c r="W33" s="9"/>
    </row>
    <row r="34" spans="2:23" x14ac:dyDescent="0.2">
      <c r="C34" s="136" t="s">
        <v>110</v>
      </c>
      <c r="D34" s="9"/>
      <c r="E34" s="9"/>
      <c r="F34" s="9"/>
      <c r="G34" s="9"/>
      <c r="H34" s="9"/>
      <c r="I34" s="9"/>
      <c r="J34" s="9"/>
      <c r="K34" s="9"/>
      <c r="L34" s="9"/>
      <c r="M34" s="9"/>
      <c r="N34" s="9"/>
      <c r="O34" s="9"/>
      <c r="P34" s="9"/>
      <c r="Q34" s="9"/>
      <c r="R34" s="9"/>
      <c r="S34" s="9"/>
      <c r="T34" s="9"/>
      <c r="U34" s="9"/>
      <c r="V34" s="9"/>
      <c r="W34" s="9"/>
    </row>
    <row r="35" spans="2:23" x14ac:dyDescent="0.2">
      <c r="C35" s="136" t="s">
        <v>281</v>
      </c>
      <c r="D35" s="9"/>
      <c r="E35" s="9"/>
      <c r="F35" s="9"/>
      <c r="G35" s="9"/>
      <c r="H35" s="9"/>
      <c r="I35" s="9"/>
      <c r="J35" s="9"/>
      <c r="K35" s="9"/>
      <c r="L35" s="9"/>
      <c r="M35" s="9"/>
      <c r="N35" s="9"/>
      <c r="O35" s="9"/>
      <c r="P35" s="9"/>
      <c r="Q35" s="9"/>
      <c r="R35" s="9"/>
      <c r="S35" s="9"/>
      <c r="T35" s="9"/>
      <c r="U35" s="9"/>
      <c r="V35" s="9"/>
      <c r="W35" s="9"/>
    </row>
    <row r="36" spans="2:23" x14ac:dyDescent="0.2">
      <c r="B36" s="1" t="s">
        <v>71</v>
      </c>
      <c r="D36" s="583" t="s">
        <v>241</v>
      </c>
      <c r="E36" s="583"/>
      <c r="F36" s="583"/>
      <c r="G36" s="583"/>
      <c r="H36" s="583"/>
      <c r="I36" s="583"/>
      <c r="J36" s="111"/>
      <c r="K36" s="111"/>
      <c r="L36" s="111"/>
      <c r="M36" s="111"/>
      <c r="N36" s="111"/>
      <c r="O36" s="111"/>
      <c r="P36" s="111"/>
      <c r="Q36" s="111"/>
      <c r="R36" s="111"/>
      <c r="S36" s="111"/>
      <c r="T36" s="111"/>
      <c r="U36" s="111"/>
      <c r="V36" s="111"/>
      <c r="W36" s="111"/>
    </row>
    <row r="37" spans="2:23" x14ac:dyDescent="0.2">
      <c r="C37" s="136" t="s">
        <v>111</v>
      </c>
      <c r="D37" s="9"/>
      <c r="E37" s="9"/>
      <c r="F37" s="9"/>
      <c r="G37" s="9"/>
      <c r="H37" s="9"/>
      <c r="I37" s="9"/>
      <c r="J37" s="9"/>
      <c r="K37" s="9"/>
      <c r="L37" s="9"/>
      <c r="M37" s="9"/>
      <c r="N37" s="9"/>
      <c r="O37" s="9"/>
      <c r="P37" s="9"/>
      <c r="Q37" s="9"/>
      <c r="R37" s="9"/>
      <c r="S37" s="9"/>
      <c r="T37" s="9"/>
      <c r="U37" s="9"/>
      <c r="V37" s="9"/>
      <c r="W37" s="9"/>
    </row>
    <row r="38" spans="2:23" x14ac:dyDescent="0.2">
      <c r="C38" s="136" t="s">
        <v>112</v>
      </c>
      <c r="D38" s="9"/>
      <c r="E38" s="9"/>
      <c r="F38" s="9"/>
      <c r="G38" s="9"/>
      <c r="H38" s="9"/>
      <c r="I38" s="9"/>
      <c r="J38" s="9"/>
      <c r="K38" s="9"/>
      <c r="L38" s="9"/>
      <c r="M38" s="9"/>
      <c r="N38" s="9"/>
      <c r="O38" s="9"/>
      <c r="P38" s="9"/>
      <c r="Q38" s="9"/>
      <c r="R38" s="9"/>
      <c r="S38" s="9"/>
      <c r="T38" s="9"/>
      <c r="U38" s="9"/>
      <c r="V38" s="9"/>
      <c r="W38" s="9"/>
    </row>
    <row r="39" spans="2:23" x14ac:dyDescent="0.2">
      <c r="C39" s="136" t="s">
        <v>282</v>
      </c>
      <c r="D39" s="9"/>
      <c r="E39" s="9"/>
      <c r="F39" s="9"/>
      <c r="G39" s="9"/>
      <c r="H39" s="9"/>
      <c r="I39" s="9"/>
      <c r="J39" s="9"/>
      <c r="K39" s="9"/>
      <c r="L39" s="9"/>
      <c r="M39" s="9"/>
      <c r="N39" s="9"/>
      <c r="O39" s="9"/>
      <c r="P39" s="9"/>
      <c r="Q39" s="9"/>
      <c r="R39" s="9"/>
      <c r="S39" s="9"/>
      <c r="T39" s="9"/>
      <c r="U39" s="9"/>
      <c r="V39" s="9"/>
      <c r="W39" s="9"/>
    </row>
    <row r="40" spans="2:23" x14ac:dyDescent="0.2">
      <c r="B40" s="1" t="s">
        <v>125</v>
      </c>
      <c r="C40" s="137"/>
      <c r="D40" s="584" t="s">
        <v>126</v>
      </c>
      <c r="E40" s="584"/>
      <c r="F40" s="584"/>
      <c r="G40" s="584"/>
      <c r="H40" s="584"/>
      <c r="I40" s="584"/>
      <c r="J40" s="139"/>
      <c r="K40" s="139"/>
      <c r="L40" s="139"/>
      <c r="M40" s="139"/>
      <c r="N40" s="139"/>
      <c r="O40" s="139"/>
      <c r="P40" s="139"/>
      <c r="Q40" s="139"/>
      <c r="R40" s="139"/>
      <c r="S40" s="139"/>
      <c r="T40" s="139"/>
      <c r="U40" s="139"/>
      <c r="V40" s="139"/>
      <c r="W40" s="139"/>
    </row>
    <row r="41" spans="2:23" x14ac:dyDescent="0.2">
      <c r="C41" s="149" t="s">
        <v>126</v>
      </c>
      <c r="D41" s="9"/>
      <c r="E41" s="9"/>
      <c r="F41" s="9"/>
      <c r="G41" s="9"/>
      <c r="H41" s="9"/>
      <c r="I41" s="9"/>
      <c r="J41" s="9"/>
      <c r="K41" s="9"/>
      <c r="L41" s="9"/>
      <c r="M41" s="9"/>
      <c r="N41" s="9"/>
      <c r="O41" s="9"/>
      <c r="P41" s="9"/>
      <c r="Q41" s="9"/>
      <c r="R41" s="9"/>
      <c r="S41" s="9"/>
      <c r="T41" s="9"/>
      <c r="U41" s="9"/>
      <c r="V41" s="9"/>
      <c r="W41" s="9"/>
    </row>
    <row r="42" spans="2:23" x14ac:dyDescent="0.2">
      <c r="B42" s="1" t="s">
        <v>127</v>
      </c>
      <c r="C42" s="148"/>
      <c r="D42" s="139"/>
      <c r="E42" s="139"/>
      <c r="F42" s="139"/>
      <c r="G42" s="139"/>
      <c r="H42" s="139"/>
      <c r="I42" s="139"/>
      <c r="J42" s="139"/>
      <c r="K42" s="139"/>
      <c r="L42" s="139"/>
      <c r="M42" s="139"/>
      <c r="N42" s="139"/>
      <c r="O42" s="139"/>
      <c r="P42" s="139"/>
      <c r="Q42" s="139"/>
      <c r="R42" s="139"/>
      <c r="S42" s="139"/>
      <c r="T42" s="139"/>
      <c r="U42" s="139"/>
      <c r="V42" s="139"/>
      <c r="W42" s="139"/>
    </row>
    <row r="43" spans="2:23" x14ac:dyDescent="0.2">
      <c r="C43" s="149" t="s">
        <v>128</v>
      </c>
      <c r="D43" s="9"/>
      <c r="E43" s="9"/>
      <c r="F43" s="9"/>
      <c r="G43" s="9"/>
      <c r="H43" s="9"/>
      <c r="I43" s="9"/>
      <c r="J43" s="9"/>
      <c r="K43" s="9"/>
      <c r="L43" s="9"/>
      <c r="M43" s="9"/>
      <c r="N43" s="9"/>
      <c r="O43" s="9"/>
      <c r="P43" s="9"/>
      <c r="Q43" s="9"/>
      <c r="R43" s="9"/>
      <c r="S43" s="9"/>
      <c r="T43" s="9"/>
      <c r="U43" s="9"/>
      <c r="V43" s="9"/>
      <c r="W43" s="9"/>
    </row>
    <row r="44" spans="2:23" x14ac:dyDescent="0.2">
      <c r="B44" s="1" t="s">
        <v>79</v>
      </c>
      <c r="D44" s="111"/>
      <c r="E44" s="111"/>
      <c r="F44" s="111"/>
      <c r="G44" s="111"/>
      <c r="H44" s="111"/>
      <c r="I44" s="111"/>
      <c r="J44" s="111"/>
      <c r="K44" s="111"/>
      <c r="L44" s="111"/>
      <c r="M44" s="111"/>
      <c r="N44" s="111"/>
      <c r="O44" s="111"/>
      <c r="P44" s="111"/>
      <c r="Q44" s="111"/>
      <c r="R44" s="111"/>
      <c r="S44" s="111"/>
      <c r="T44" s="111"/>
      <c r="U44" s="111"/>
      <c r="V44" s="111"/>
      <c r="W44" s="111"/>
    </row>
    <row r="45" spans="2:23" x14ac:dyDescent="0.2">
      <c r="C45" s="53" t="s">
        <v>18</v>
      </c>
      <c r="D45" s="9"/>
      <c r="E45" s="9"/>
      <c r="F45" s="9"/>
      <c r="G45" s="9"/>
      <c r="H45" s="9"/>
      <c r="I45" s="9"/>
      <c r="J45" s="9"/>
      <c r="K45" s="9"/>
      <c r="L45" s="9"/>
      <c r="M45" s="9"/>
      <c r="N45" s="9"/>
      <c r="O45" s="9"/>
      <c r="P45" s="9"/>
      <c r="Q45" s="9"/>
      <c r="R45" s="9"/>
      <c r="S45" s="9"/>
      <c r="T45" s="9"/>
      <c r="U45" s="9"/>
      <c r="V45" s="9"/>
      <c r="W45" s="9"/>
    </row>
    <row r="46" spans="2:23" x14ac:dyDescent="0.2">
      <c r="C46" s="136" t="s">
        <v>113</v>
      </c>
      <c r="D46" s="9"/>
      <c r="E46" s="9"/>
      <c r="F46" s="9"/>
      <c r="G46" s="9"/>
      <c r="H46" s="9"/>
      <c r="I46" s="9"/>
      <c r="J46" s="9"/>
      <c r="K46" s="9"/>
      <c r="L46" s="9"/>
      <c r="M46" s="9"/>
      <c r="N46" s="9"/>
      <c r="O46" s="9"/>
      <c r="P46" s="9"/>
      <c r="Q46" s="9"/>
      <c r="R46" s="9"/>
      <c r="S46" s="9"/>
      <c r="T46" s="9"/>
      <c r="U46" s="9"/>
      <c r="V46" s="9"/>
      <c r="W46" s="9"/>
    </row>
    <row r="47" spans="2:23" x14ac:dyDescent="0.2">
      <c r="C47" s="136" t="s">
        <v>114</v>
      </c>
      <c r="D47" s="9"/>
      <c r="E47" s="9"/>
      <c r="F47" s="9"/>
      <c r="G47" s="9"/>
      <c r="H47" s="9"/>
      <c r="I47" s="9"/>
      <c r="J47" s="9"/>
      <c r="K47" s="9"/>
      <c r="L47" s="9"/>
      <c r="M47" s="9"/>
      <c r="N47" s="9"/>
      <c r="O47" s="9"/>
      <c r="P47" s="9"/>
      <c r="Q47" s="9"/>
      <c r="R47" s="9"/>
      <c r="S47" s="9"/>
      <c r="T47" s="9"/>
      <c r="U47" s="9"/>
      <c r="V47" s="9"/>
      <c r="W47" s="9"/>
    </row>
    <row r="48" spans="2:23" x14ac:dyDescent="0.2">
      <c r="C48" s="136" t="s">
        <v>115</v>
      </c>
      <c r="D48" s="9"/>
      <c r="E48" s="9"/>
      <c r="F48" s="9"/>
      <c r="G48" s="9"/>
      <c r="H48" s="9"/>
      <c r="I48" s="9"/>
      <c r="J48" s="9"/>
      <c r="K48" s="9"/>
      <c r="L48" s="9"/>
      <c r="M48" s="9"/>
      <c r="N48" s="9"/>
      <c r="O48" s="9"/>
      <c r="P48" s="9"/>
      <c r="Q48" s="9"/>
      <c r="R48" s="9"/>
      <c r="S48" s="9"/>
      <c r="T48" s="9"/>
      <c r="U48" s="9"/>
      <c r="V48" s="9"/>
      <c r="W48" s="9"/>
    </row>
    <row r="49" spans="1:23" x14ac:dyDescent="0.2">
      <c r="C49" s="136" t="s">
        <v>116</v>
      </c>
      <c r="D49" s="9"/>
      <c r="E49" s="9"/>
      <c r="F49" s="9"/>
      <c r="G49" s="9"/>
      <c r="H49" s="9"/>
      <c r="I49" s="9"/>
      <c r="J49" s="9"/>
      <c r="K49" s="9"/>
      <c r="L49" s="9"/>
      <c r="M49" s="9"/>
      <c r="N49" s="9"/>
      <c r="O49" s="9"/>
      <c r="P49" s="9"/>
      <c r="Q49" s="9"/>
      <c r="R49" s="9"/>
      <c r="S49" s="9"/>
      <c r="T49" s="9"/>
      <c r="U49" s="9"/>
      <c r="V49" s="9"/>
      <c r="W49" s="9"/>
    </row>
    <row r="50" spans="1:23" x14ac:dyDescent="0.2">
      <c r="C50" s="136" t="s">
        <v>117</v>
      </c>
      <c r="D50" s="9"/>
      <c r="E50" s="9"/>
      <c r="F50" s="9"/>
      <c r="G50" s="9"/>
      <c r="H50" s="9"/>
      <c r="I50" s="9"/>
      <c r="J50" s="9"/>
      <c r="K50" s="9"/>
      <c r="L50" s="9"/>
      <c r="M50" s="9"/>
      <c r="N50" s="9"/>
      <c r="O50" s="9"/>
      <c r="P50" s="9"/>
      <c r="Q50" s="9"/>
      <c r="R50" s="9"/>
      <c r="S50" s="9"/>
      <c r="T50" s="9"/>
      <c r="U50" s="9"/>
      <c r="V50" s="9"/>
      <c r="W50" s="9"/>
    </row>
    <row r="51" spans="1:23" x14ac:dyDescent="0.2">
      <c r="C51" s="136" t="s">
        <v>829</v>
      </c>
      <c r="D51" s="9"/>
      <c r="E51" s="9"/>
      <c r="F51" s="138"/>
      <c r="G51" s="9"/>
      <c r="H51" s="9"/>
      <c r="I51" s="9"/>
      <c r="J51" s="9"/>
      <c r="K51" s="9"/>
      <c r="L51" s="9"/>
      <c r="M51" s="9"/>
      <c r="N51" s="9"/>
      <c r="O51" s="9"/>
      <c r="P51" s="138"/>
      <c r="Q51" s="9"/>
      <c r="R51" s="9"/>
      <c r="S51" s="9"/>
      <c r="T51" s="9"/>
      <c r="U51" s="9"/>
      <c r="V51" s="9"/>
      <c r="W51" s="9"/>
    </row>
    <row r="52" spans="1:23" x14ac:dyDescent="0.2">
      <c r="C52" s="136" t="s">
        <v>830</v>
      </c>
      <c r="D52" s="9"/>
      <c r="E52" s="138"/>
      <c r="F52" s="9"/>
      <c r="G52" s="9"/>
      <c r="H52" s="9"/>
      <c r="I52" s="9"/>
      <c r="J52" s="9"/>
      <c r="K52" s="9"/>
      <c r="L52" s="9"/>
      <c r="M52" s="9"/>
      <c r="N52" s="9"/>
      <c r="O52" s="9"/>
      <c r="P52" s="9"/>
      <c r="Q52" s="138"/>
      <c r="R52" s="9"/>
      <c r="S52" s="9"/>
      <c r="T52" s="9"/>
      <c r="U52" s="9"/>
      <c r="V52" s="9"/>
      <c r="W52" s="9"/>
    </row>
    <row r="53" spans="1:23" x14ac:dyDescent="0.2">
      <c r="C53" s="136" t="s">
        <v>831</v>
      </c>
      <c r="D53" s="138"/>
      <c r="E53" s="9"/>
      <c r="F53" s="9"/>
      <c r="G53" s="9"/>
      <c r="H53" s="9"/>
      <c r="I53" s="9"/>
      <c r="J53" s="9"/>
      <c r="K53" s="9"/>
      <c r="L53" s="9"/>
      <c r="M53" s="9"/>
      <c r="N53" s="9"/>
      <c r="O53" s="9"/>
      <c r="P53" s="9"/>
      <c r="Q53" s="9"/>
      <c r="R53" s="138"/>
      <c r="S53" s="138"/>
      <c r="T53" s="138"/>
      <c r="U53" s="138"/>
      <c r="V53" s="138"/>
      <c r="W53" s="138"/>
    </row>
    <row r="54" spans="1:23" x14ac:dyDescent="0.2">
      <c r="B54" s="140" t="s">
        <v>118</v>
      </c>
      <c r="C54" s="141"/>
      <c r="D54" s="141"/>
      <c r="E54" s="141"/>
      <c r="F54" s="141"/>
      <c r="G54" s="141"/>
      <c r="H54" s="141"/>
      <c r="I54" s="141"/>
      <c r="J54" s="141"/>
      <c r="K54" s="141"/>
      <c r="L54" s="141"/>
      <c r="M54" s="141"/>
      <c r="N54" s="141"/>
      <c r="O54" s="141"/>
      <c r="P54" s="141"/>
      <c r="Q54" s="141"/>
      <c r="R54" s="141"/>
      <c r="S54" s="141"/>
      <c r="T54" s="141"/>
      <c r="U54" s="141"/>
      <c r="V54" s="141"/>
      <c r="W54" s="141"/>
    </row>
    <row r="55" spans="1:23" x14ac:dyDescent="0.2">
      <c r="A55" s="428"/>
      <c r="B55" s="142">
        <v>1</v>
      </c>
      <c r="C55" s="143" t="s">
        <v>119</v>
      </c>
      <c r="D55" s="144"/>
      <c r="E55" s="144"/>
      <c r="F55" s="144"/>
      <c r="G55" s="144"/>
      <c r="H55" s="144"/>
      <c r="I55" s="144"/>
      <c r="J55" s="144"/>
      <c r="K55" s="144"/>
      <c r="L55" s="144"/>
      <c r="M55" s="144"/>
      <c r="N55" s="144"/>
      <c r="O55" s="144"/>
      <c r="P55" s="144"/>
      <c r="Q55" s="144"/>
      <c r="R55" s="144"/>
      <c r="S55" s="144"/>
      <c r="T55" s="144"/>
      <c r="U55" s="144"/>
      <c r="V55" s="144"/>
      <c r="W55" s="144"/>
    </row>
    <row r="56" spans="1:23" x14ac:dyDescent="0.2">
      <c r="B56" s="142">
        <v>2</v>
      </c>
      <c r="C56" s="143" t="s">
        <v>120</v>
      </c>
      <c r="D56" s="144"/>
      <c r="E56" s="144"/>
      <c r="F56" s="144"/>
      <c r="G56" s="144"/>
      <c r="H56" s="144"/>
      <c r="I56" s="144"/>
      <c r="J56" s="144"/>
      <c r="K56" s="144"/>
      <c r="L56" s="144"/>
      <c r="M56" s="144"/>
      <c r="N56" s="144"/>
      <c r="O56" s="144"/>
      <c r="P56" s="144"/>
      <c r="Q56" s="144"/>
      <c r="R56" s="144"/>
      <c r="S56" s="144"/>
      <c r="T56" s="144"/>
      <c r="U56" s="144"/>
      <c r="V56" s="144"/>
      <c r="W56" s="144"/>
    </row>
    <row r="57" spans="1:23" ht="13.5" customHeight="1" x14ac:dyDescent="0.2">
      <c r="B57" s="142">
        <v>3</v>
      </c>
      <c r="C57" s="143" t="s">
        <v>121</v>
      </c>
      <c r="D57" s="144"/>
      <c r="E57" s="144"/>
      <c r="F57" s="144"/>
      <c r="G57" s="144"/>
      <c r="H57" s="144"/>
      <c r="I57" s="144"/>
      <c r="J57" s="144"/>
      <c r="K57" s="144"/>
      <c r="L57" s="144"/>
      <c r="M57" s="144"/>
      <c r="N57" s="144"/>
      <c r="O57" s="144"/>
      <c r="P57" s="144"/>
      <c r="Q57" s="144"/>
      <c r="R57" s="144"/>
      <c r="S57" s="144"/>
      <c r="T57" s="144"/>
      <c r="U57" s="144"/>
      <c r="V57" s="144"/>
      <c r="W57" s="144"/>
    </row>
    <row r="58" spans="1:23" x14ac:dyDescent="0.2">
      <c r="B58" s="145">
        <v>4</v>
      </c>
      <c r="C58" s="143" t="s">
        <v>122</v>
      </c>
      <c r="D58" s="144"/>
      <c r="E58" s="144"/>
      <c r="F58" s="144"/>
      <c r="G58" s="144"/>
      <c r="H58" s="144"/>
      <c r="I58" s="144"/>
      <c r="J58" s="144"/>
      <c r="K58" s="144"/>
      <c r="L58" s="144"/>
      <c r="M58" s="144"/>
      <c r="N58" s="144"/>
      <c r="O58" s="144"/>
      <c r="P58" s="144"/>
      <c r="Q58" s="144"/>
      <c r="R58" s="144"/>
      <c r="S58" s="144"/>
      <c r="T58" s="144"/>
      <c r="U58" s="144"/>
      <c r="V58" s="144"/>
      <c r="W58" s="144"/>
    </row>
    <row r="59" spans="1:23" ht="13.5" thickBot="1" x14ac:dyDescent="0.25">
      <c r="B59" s="145">
        <v>5</v>
      </c>
      <c r="C59" s="143" t="s">
        <v>124</v>
      </c>
      <c r="D59" s="144"/>
      <c r="E59" s="144"/>
      <c r="F59" s="144"/>
      <c r="G59" s="144"/>
      <c r="H59" s="144"/>
      <c r="I59" s="144"/>
      <c r="J59" s="144"/>
      <c r="K59" s="144"/>
      <c r="L59" s="144"/>
      <c r="M59" s="144"/>
      <c r="N59" s="144"/>
      <c r="O59" s="144"/>
      <c r="P59" s="144"/>
      <c r="Q59" s="144"/>
      <c r="R59" s="144"/>
      <c r="S59" s="144"/>
      <c r="T59" s="144"/>
      <c r="U59" s="144"/>
      <c r="V59" s="144"/>
      <c r="W59" s="144"/>
    </row>
    <row r="60" spans="1:23" ht="12.75" customHeight="1" thickBot="1" x14ac:dyDescent="0.25">
      <c r="B60" s="142"/>
      <c r="C60" s="146" t="s">
        <v>30</v>
      </c>
      <c r="D60" s="147" t="str">
        <f>IF(COUNTIF(D55:D59,"A")&gt;4,"C",IF(COUNTIF(D55:D59,"A")&gt;0,"P"," "))</f>
        <v xml:space="preserve"> </v>
      </c>
      <c r="E60" s="147" t="str">
        <f t="shared" ref="E60:R60" si="3">IF(COUNTIF(E55:E59,"A")&gt;4,"C",IF(COUNTIF(E55:E59,"A")&gt;0,"P"," "))</f>
        <v xml:space="preserve"> </v>
      </c>
      <c r="F60" s="147" t="str">
        <f t="shared" si="3"/>
        <v xml:space="preserve"> </v>
      </c>
      <c r="G60" s="147" t="str">
        <f t="shared" si="3"/>
        <v xml:space="preserve"> </v>
      </c>
      <c r="H60" s="147" t="str">
        <f t="shared" si="3"/>
        <v xml:space="preserve"> </v>
      </c>
      <c r="I60" s="147" t="str">
        <f t="shared" si="3"/>
        <v xml:space="preserve"> </v>
      </c>
      <c r="J60" s="147" t="str">
        <f t="shared" si="3"/>
        <v xml:space="preserve"> </v>
      </c>
      <c r="K60" s="147" t="str">
        <f t="shared" si="3"/>
        <v xml:space="preserve"> </v>
      </c>
      <c r="L60" s="147" t="str">
        <f t="shared" si="3"/>
        <v xml:space="preserve"> </v>
      </c>
      <c r="M60" s="147" t="str">
        <f t="shared" si="3"/>
        <v xml:space="preserve"> </v>
      </c>
      <c r="N60" s="147" t="str">
        <f t="shared" si="3"/>
        <v xml:space="preserve"> </v>
      </c>
      <c r="O60" s="147" t="str">
        <f t="shared" si="3"/>
        <v xml:space="preserve"> </v>
      </c>
      <c r="P60" s="147" t="str">
        <f t="shared" si="3"/>
        <v xml:space="preserve"> </v>
      </c>
      <c r="Q60" s="147" t="str">
        <f t="shared" si="3"/>
        <v xml:space="preserve"> </v>
      </c>
      <c r="R60" s="147" t="str">
        <f t="shared" si="3"/>
        <v xml:space="preserve"> </v>
      </c>
      <c r="S60" s="147" t="str">
        <f t="shared" ref="S60:W60" si="4">IF(COUNTIF(S55:S59,"A")&gt;4,"C",IF(COUNTIF(S55:S59,"A")&gt;0,"P"," "))</f>
        <v xml:space="preserve"> </v>
      </c>
      <c r="T60" s="147" t="str">
        <f t="shared" si="4"/>
        <v xml:space="preserve"> </v>
      </c>
      <c r="U60" s="147" t="str">
        <f t="shared" si="4"/>
        <v xml:space="preserve"> </v>
      </c>
      <c r="V60" s="147" t="str">
        <f t="shared" si="4"/>
        <v xml:space="preserve"> </v>
      </c>
      <c r="W60" s="147" t="str">
        <f t="shared" si="4"/>
        <v xml:space="preserve"> </v>
      </c>
    </row>
    <row r="61" spans="1:23" x14ac:dyDescent="0.2">
      <c r="B61" s="140" t="s">
        <v>123</v>
      </c>
      <c r="C61" s="141"/>
      <c r="D61" s="141"/>
      <c r="E61" s="141"/>
      <c r="F61" s="141"/>
      <c r="G61" s="141"/>
      <c r="H61" s="141"/>
      <c r="I61" s="141"/>
      <c r="J61" s="141"/>
      <c r="K61" s="141"/>
      <c r="L61" s="141"/>
      <c r="M61" s="141"/>
      <c r="N61" s="141"/>
      <c r="O61" s="141"/>
      <c r="P61" s="141"/>
      <c r="Q61" s="141"/>
      <c r="R61" s="141"/>
      <c r="S61" s="141"/>
      <c r="T61" s="141"/>
      <c r="U61" s="141"/>
      <c r="V61" s="141"/>
      <c r="W61" s="141"/>
    </row>
    <row r="62" spans="1:23" x14ac:dyDescent="0.2">
      <c r="B62" s="142">
        <v>1</v>
      </c>
      <c r="C62" s="143" t="s">
        <v>119</v>
      </c>
      <c r="D62" s="144"/>
      <c r="E62" s="144"/>
      <c r="F62" s="144"/>
      <c r="G62" s="144"/>
      <c r="H62" s="144"/>
      <c r="I62" s="144"/>
      <c r="J62" s="144"/>
      <c r="K62" s="144"/>
      <c r="L62" s="144"/>
      <c r="M62" s="144"/>
      <c r="N62" s="144"/>
      <c r="O62" s="144"/>
      <c r="P62" s="144"/>
      <c r="Q62" s="144"/>
      <c r="R62" s="144"/>
      <c r="S62" s="144"/>
      <c r="T62" s="144"/>
      <c r="U62" s="144"/>
      <c r="V62" s="144"/>
      <c r="W62" s="144"/>
    </row>
    <row r="63" spans="1:23" ht="12" customHeight="1" x14ac:dyDescent="0.2">
      <c r="B63" s="142">
        <v>2</v>
      </c>
      <c r="C63" s="143" t="s">
        <v>120</v>
      </c>
      <c r="D63" s="144"/>
      <c r="E63" s="144"/>
      <c r="F63" s="144"/>
      <c r="G63" s="144"/>
      <c r="H63" s="144"/>
      <c r="I63" s="144"/>
      <c r="J63" s="144"/>
      <c r="K63" s="144"/>
      <c r="L63" s="144"/>
      <c r="M63" s="144"/>
      <c r="N63" s="144"/>
      <c r="O63" s="144"/>
      <c r="P63" s="144"/>
      <c r="Q63" s="144"/>
      <c r="R63" s="144"/>
      <c r="S63" s="144"/>
      <c r="T63" s="144"/>
      <c r="U63" s="144"/>
      <c r="V63" s="144"/>
      <c r="W63" s="144"/>
    </row>
    <row r="64" spans="1:23" x14ac:dyDescent="0.2">
      <c r="B64" s="142">
        <v>3</v>
      </c>
      <c r="C64" s="143" t="s">
        <v>121</v>
      </c>
      <c r="D64" s="144"/>
      <c r="E64" s="144"/>
      <c r="F64" s="144"/>
      <c r="G64" s="144"/>
      <c r="H64" s="144"/>
      <c r="I64" s="144"/>
      <c r="J64" s="144"/>
      <c r="K64" s="144"/>
      <c r="L64" s="144"/>
      <c r="M64" s="144"/>
      <c r="N64" s="144"/>
      <c r="O64" s="144"/>
      <c r="P64" s="144"/>
      <c r="Q64" s="144"/>
      <c r="R64" s="144"/>
      <c r="S64" s="144"/>
      <c r="T64" s="144"/>
      <c r="U64" s="144"/>
      <c r="V64" s="144"/>
      <c r="W64" s="144"/>
    </row>
    <row r="65" spans="1:23" ht="12.75" customHeight="1" x14ac:dyDescent="0.2">
      <c r="B65" s="145">
        <v>4</v>
      </c>
      <c r="C65" s="143" t="s">
        <v>122</v>
      </c>
      <c r="D65" s="144"/>
      <c r="E65" s="144"/>
      <c r="F65" s="144"/>
      <c r="G65" s="144"/>
      <c r="H65" s="144"/>
      <c r="I65" s="144"/>
      <c r="J65" s="144"/>
      <c r="K65" s="144"/>
      <c r="L65" s="144"/>
      <c r="M65" s="144"/>
      <c r="N65" s="144"/>
      <c r="O65" s="144"/>
      <c r="P65" s="144"/>
      <c r="Q65" s="144"/>
      <c r="R65" s="144"/>
      <c r="S65" s="144"/>
      <c r="T65" s="144"/>
      <c r="U65" s="144"/>
      <c r="V65" s="144"/>
      <c r="W65" s="144"/>
    </row>
    <row r="66" spans="1:23" ht="13.5" thickBot="1" x14ac:dyDescent="0.25">
      <c r="B66" s="145">
        <v>5</v>
      </c>
      <c r="C66" s="143" t="s">
        <v>124</v>
      </c>
      <c r="D66" s="144"/>
      <c r="E66" s="144"/>
      <c r="F66" s="144"/>
      <c r="G66" s="144"/>
      <c r="H66" s="144"/>
      <c r="I66" s="144"/>
      <c r="J66" s="144"/>
      <c r="K66" s="144"/>
      <c r="L66" s="144"/>
      <c r="M66" s="144"/>
      <c r="N66" s="144"/>
      <c r="O66" s="144"/>
      <c r="P66" s="144"/>
      <c r="Q66" s="144"/>
      <c r="R66" s="144"/>
      <c r="S66" s="144"/>
      <c r="T66" s="144"/>
      <c r="U66" s="144"/>
      <c r="V66" s="144"/>
      <c r="W66" s="144"/>
    </row>
    <row r="67" spans="1:23" ht="13.5" thickBot="1" x14ac:dyDescent="0.25">
      <c r="B67" s="142"/>
      <c r="C67" s="146" t="s">
        <v>30</v>
      </c>
      <c r="D67" s="147" t="str">
        <f>IF(COUNTIF(D62:D66,"A")&gt;4,"C",IF(COUNTIF(D62:D66,"A")&gt;0,"P"," "))</f>
        <v xml:space="preserve"> </v>
      </c>
      <c r="E67" s="147" t="str">
        <f t="shared" ref="E67:R67" si="5">IF(COUNTIF(E62:E66,"A")&gt;4,"C",IF(COUNTIF(E62:E66,"A")&gt;0,"P"," "))</f>
        <v xml:space="preserve"> </v>
      </c>
      <c r="F67" s="147" t="str">
        <f t="shared" si="5"/>
        <v xml:space="preserve"> </v>
      </c>
      <c r="G67" s="147" t="str">
        <f t="shared" si="5"/>
        <v xml:space="preserve"> </v>
      </c>
      <c r="H67" s="147" t="str">
        <f t="shared" si="5"/>
        <v xml:space="preserve"> </v>
      </c>
      <c r="I67" s="147" t="str">
        <f t="shared" si="5"/>
        <v xml:space="preserve"> </v>
      </c>
      <c r="J67" s="147" t="str">
        <f t="shared" si="5"/>
        <v xml:space="preserve"> </v>
      </c>
      <c r="K67" s="147" t="str">
        <f t="shared" si="5"/>
        <v xml:space="preserve"> </v>
      </c>
      <c r="L67" s="147" t="str">
        <f t="shared" si="5"/>
        <v xml:space="preserve"> </v>
      </c>
      <c r="M67" s="147" t="str">
        <f t="shared" si="5"/>
        <v xml:space="preserve"> </v>
      </c>
      <c r="N67" s="147" t="str">
        <f t="shared" si="5"/>
        <v xml:space="preserve"> </v>
      </c>
      <c r="O67" s="147" t="str">
        <f t="shared" si="5"/>
        <v xml:space="preserve"> </v>
      </c>
      <c r="P67" s="147" t="str">
        <f t="shared" si="5"/>
        <v xml:space="preserve"> </v>
      </c>
      <c r="Q67" s="147" t="str">
        <f t="shared" si="5"/>
        <v xml:space="preserve"> </v>
      </c>
      <c r="R67" s="147" t="str">
        <f t="shared" si="5"/>
        <v xml:space="preserve"> </v>
      </c>
      <c r="S67" s="147" t="str">
        <f t="shared" ref="S67:W67" si="6">IF(COUNTIF(S62:S66,"A")&gt;4,"C",IF(COUNTIF(S62:S66,"A")&gt;0,"P"," "))</f>
        <v xml:space="preserve"> </v>
      </c>
      <c r="T67" s="147" t="str">
        <f t="shared" si="6"/>
        <v xml:space="preserve"> </v>
      </c>
      <c r="U67" s="147" t="str">
        <f t="shared" si="6"/>
        <v xml:space="preserve"> </v>
      </c>
      <c r="V67" s="147" t="str">
        <f t="shared" si="6"/>
        <v xml:space="preserve"> </v>
      </c>
      <c r="W67" s="147" t="str">
        <f t="shared" si="6"/>
        <v xml:space="preserve"> </v>
      </c>
    </row>
    <row r="68" spans="1:23" x14ac:dyDescent="0.2">
      <c r="B68" s="140" t="s">
        <v>283</v>
      </c>
      <c r="C68" s="141"/>
      <c r="D68" s="141"/>
      <c r="E68" s="141"/>
      <c r="F68" s="141"/>
      <c r="G68" s="141"/>
      <c r="H68" s="141"/>
      <c r="I68" s="141"/>
      <c r="J68" s="141"/>
      <c r="K68" s="141"/>
      <c r="L68" s="141"/>
      <c r="M68" s="141"/>
      <c r="N68" s="141"/>
      <c r="O68" s="141"/>
      <c r="P68" s="141"/>
      <c r="Q68" s="141"/>
      <c r="R68" s="141"/>
      <c r="S68" s="141"/>
      <c r="T68" s="141"/>
      <c r="U68" s="141"/>
      <c r="V68" s="141"/>
      <c r="W68" s="141"/>
    </row>
    <row r="69" spans="1:23" x14ac:dyDescent="0.2">
      <c r="A69" s="428"/>
      <c r="B69" s="142">
        <v>1</v>
      </c>
      <c r="C69" s="143" t="s">
        <v>119</v>
      </c>
      <c r="D69" s="144"/>
      <c r="E69" s="144"/>
      <c r="F69" s="144"/>
      <c r="G69" s="144"/>
      <c r="H69" s="144"/>
      <c r="I69" s="144"/>
      <c r="J69" s="144"/>
      <c r="K69" s="144"/>
      <c r="L69" s="144"/>
      <c r="M69" s="144"/>
      <c r="N69" s="144"/>
      <c r="O69" s="144"/>
      <c r="P69" s="144"/>
      <c r="Q69" s="144"/>
      <c r="R69" s="144"/>
      <c r="S69" s="144"/>
      <c r="T69" s="144"/>
      <c r="U69" s="144"/>
      <c r="V69" s="144"/>
      <c r="W69" s="144"/>
    </row>
    <row r="70" spans="1:23" x14ac:dyDescent="0.2">
      <c r="B70" s="142">
        <v>2</v>
      </c>
      <c r="C70" s="143" t="s">
        <v>120</v>
      </c>
      <c r="D70" s="144"/>
      <c r="E70" s="144"/>
      <c r="F70" s="144"/>
      <c r="G70" s="144"/>
      <c r="H70" s="144"/>
      <c r="I70" s="144"/>
      <c r="J70" s="144"/>
      <c r="K70" s="144"/>
      <c r="L70" s="144"/>
      <c r="M70" s="144"/>
      <c r="N70" s="144"/>
      <c r="O70" s="144"/>
      <c r="P70" s="144"/>
      <c r="Q70" s="144"/>
      <c r="R70" s="144"/>
      <c r="S70" s="144"/>
      <c r="T70" s="144"/>
      <c r="U70" s="144"/>
      <c r="V70" s="144"/>
      <c r="W70" s="144"/>
    </row>
    <row r="71" spans="1:23" x14ac:dyDescent="0.2">
      <c r="B71" s="142">
        <v>3</v>
      </c>
      <c r="C71" s="143" t="s">
        <v>121</v>
      </c>
      <c r="D71" s="144"/>
      <c r="E71" s="144"/>
      <c r="F71" s="144"/>
      <c r="G71" s="144"/>
      <c r="H71" s="144"/>
      <c r="I71" s="144"/>
      <c r="J71" s="144"/>
      <c r="K71" s="144"/>
      <c r="L71" s="144"/>
      <c r="M71" s="144"/>
      <c r="N71" s="144"/>
      <c r="O71" s="144"/>
      <c r="P71" s="144"/>
      <c r="Q71" s="144"/>
      <c r="R71" s="144"/>
      <c r="S71" s="144"/>
      <c r="T71" s="144"/>
      <c r="U71" s="144"/>
      <c r="V71" s="144"/>
      <c r="W71" s="144"/>
    </row>
    <row r="72" spans="1:23" x14ac:dyDescent="0.2">
      <c r="B72" s="145">
        <v>4</v>
      </c>
      <c r="C72" s="143" t="s">
        <v>122</v>
      </c>
      <c r="D72" s="144"/>
      <c r="E72" s="144"/>
      <c r="F72" s="144"/>
      <c r="G72" s="144"/>
      <c r="H72" s="144"/>
      <c r="I72" s="144"/>
      <c r="J72" s="144"/>
      <c r="K72" s="144"/>
      <c r="L72" s="144"/>
      <c r="M72" s="144"/>
      <c r="N72" s="144"/>
      <c r="O72" s="144"/>
      <c r="P72" s="144"/>
      <c r="Q72" s="144"/>
      <c r="R72" s="144"/>
      <c r="S72" s="144"/>
      <c r="T72" s="144"/>
      <c r="U72" s="144"/>
      <c r="V72" s="144"/>
      <c r="W72" s="144"/>
    </row>
    <row r="73" spans="1:23" ht="13.5" thickBot="1" x14ac:dyDescent="0.25">
      <c r="B73" s="145">
        <v>5</v>
      </c>
      <c r="C73" s="143" t="s">
        <v>124</v>
      </c>
      <c r="D73" s="144"/>
      <c r="E73" s="144"/>
      <c r="F73" s="144"/>
      <c r="G73" s="144"/>
      <c r="H73" s="144"/>
      <c r="I73" s="144"/>
      <c r="J73" s="144"/>
      <c r="K73" s="144"/>
      <c r="L73" s="144"/>
      <c r="M73" s="144"/>
      <c r="N73" s="144"/>
      <c r="O73" s="144"/>
      <c r="P73" s="144"/>
      <c r="Q73" s="144"/>
      <c r="R73" s="144"/>
      <c r="S73" s="144"/>
      <c r="T73" s="144"/>
      <c r="U73" s="144"/>
      <c r="V73" s="144"/>
      <c r="W73" s="144"/>
    </row>
    <row r="74" spans="1:23" ht="13.5" thickBot="1" x14ac:dyDescent="0.25">
      <c r="B74" s="142"/>
      <c r="C74" s="146" t="s">
        <v>30</v>
      </c>
      <c r="D74" s="147" t="str">
        <f>IF(COUNTIF(D69:D73,"A")&gt;4,"C",IF(COUNTIF(D69:D73,"A")&gt;0,"P"," "))</f>
        <v xml:space="preserve"> </v>
      </c>
      <c r="E74" s="147" t="str">
        <f t="shared" ref="E74:R74" si="7">IF(COUNTIF(E69:E73,"A")&gt;4,"C",IF(COUNTIF(E69:E73,"A")&gt;0,"P"," "))</f>
        <v xml:space="preserve"> </v>
      </c>
      <c r="F74" s="147" t="str">
        <f t="shared" si="7"/>
        <v xml:space="preserve"> </v>
      </c>
      <c r="G74" s="147" t="str">
        <f t="shared" si="7"/>
        <v xml:space="preserve"> </v>
      </c>
      <c r="H74" s="147" t="str">
        <f t="shared" si="7"/>
        <v xml:space="preserve"> </v>
      </c>
      <c r="I74" s="147" t="str">
        <f t="shared" si="7"/>
        <v xml:space="preserve"> </v>
      </c>
      <c r="J74" s="147" t="str">
        <f t="shared" si="7"/>
        <v xml:space="preserve"> </v>
      </c>
      <c r="K74" s="147" t="str">
        <f t="shared" si="7"/>
        <v xml:space="preserve"> </v>
      </c>
      <c r="L74" s="147" t="str">
        <f t="shared" si="7"/>
        <v xml:space="preserve"> </v>
      </c>
      <c r="M74" s="147" t="str">
        <f t="shared" si="7"/>
        <v xml:space="preserve"> </v>
      </c>
      <c r="N74" s="147" t="str">
        <f t="shared" si="7"/>
        <v xml:space="preserve"> </v>
      </c>
      <c r="O74" s="147" t="str">
        <f t="shared" si="7"/>
        <v xml:space="preserve"> </v>
      </c>
      <c r="P74" s="147" t="str">
        <f t="shared" si="7"/>
        <v xml:space="preserve"> </v>
      </c>
      <c r="Q74" s="147" t="str">
        <f t="shared" si="7"/>
        <v xml:space="preserve"> </v>
      </c>
      <c r="R74" s="147" t="str">
        <f t="shared" si="7"/>
        <v xml:space="preserve"> </v>
      </c>
      <c r="S74" s="147" t="str">
        <f t="shared" ref="S74:W74" si="8">IF(COUNTIF(S69:S73,"A")&gt;4,"C",IF(COUNTIF(S69:S73,"A")&gt;0,"P"," "))</f>
        <v xml:space="preserve"> </v>
      </c>
      <c r="T74" s="147" t="str">
        <f t="shared" si="8"/>
        <v xml:space="preserve"> </v>
      </c>
      <c r="U74" s="147" t="str">
        <f t="shared" si="8"/>
        <v xml:space="preserve"> </v>
      </c>
      <c r="V74" s="147" t="str">
        <f t="shared" si="8"/>
        <v xml:space="preserve"> </v>
      </c>
      <c r="W74" s="147" t="str">
        <f t="shared" si="8"/>
        <v xml:space="preserve"> </v>
      </c>
    </row>
    <row r="75" spans="1:23" x14ac:dyDescent="0.2">
      <c r="B75" s="74" t="s">
        <v>135</v>
      </c>
      <c r="C75" s="6"/>
      <c r="D75" s="177" t="s">
        <v>134</v>
      </c>
      <c r="E75" s="75"/>
      <c r="F75" s="75"/>
      <c r="G75" s="75"/>
      <c r="H75" s="75"/>
      <c r="I75" s="75"/>
      <c r="J75" s="75"/>
      <c r="K75" s="75"/>
      <c r="L75" s="75"/>
      <c r="M75" s="75"/>
      <c r="N75" s="75"/>
      <c r="O75" s="75"/>
      <c r="P75" s="75"/>
      <c r="Q75" s="75"/>
      <c r="R75" s="75"/>
      <c r="S75" s="75"/>
      <c r="T75" s="75"/>
      <c r="U75" s="75"/>
      <c r="V75" s="75"/>
      <c r="W75" s="75"/>
    </row>
    <row r="76" spans="1:23" x14ac:dyDescent="0.2">
      <c r="B76" s="76">
        <v>1</v>
      </c>
      <c r="C76" s="150" t="s">
        <v>813</v>
      </c>
      <c r="D76" s="64"/>
      <c r="E76" s="64"/>
      <c r="F76" s="64"/>
      <c r="G76" s="64"/>
      <c r="H76" s="64"/>
      <c r="I76" s="64"/>
      <c r="J76" s="64"/>
      <c r="K76" s="64"/>
      <c r="L76" s="64"/>
      <c r="M76" s="64"/>
      <c r="N76" s="64"/>
      <c r="O76" s="64"/>
      <c r="P76" s="64"/>
      <c r="Q76" s="64"/>
      <c r="R76" s="64"/>
      <c r="S76" s="64"/>
      <c r="T76" s="64"/>
      <c r="U76" s="64"/>
      <c r="V76" s="64"/>
      <c r="W76" s="64"/>
    </row>
    <row r="77" spans="1:23" x14ac:dyDescent="0.2">
      <c r="B77" s="76">
        <v>2</v>
      </c>
      <c r="C77" s="150" t="s">
        <v>814</v>
      </c>
      <c r="D77" s="64"/>
      <c r="E77" s="64"/>
      <c r="F77" s="64"/>
      <c r="G77" s="64"/>
      <c r="H77" s="64"/>
      <c r="I77" s="64"/>
      <c r="J77" s="64"/>
      <c r="K77" s="64"/>
      <c r="L77" s="64"/>
      <c r="M77" s="64"/>
      <c r="N77" s="64"/>
      <c r="O77" s="64"/>
      <c r="P77" s="64"/>
      <c r="Q77" s="64"/>
      <c r="R77" s="64"/>
      <c r="S77" s="64"/>
      <c r="T77" s="64"/>
      <c r="U77" s="64"/>
      <c r="V77" s="64"/>
      <c r="W77" s="64"/>
    </row>
    <row r="78" spans="1:23" x14ac:dyDescent="0.2">
      <c r="B78" s="76">
        <v>3</v>
      </c>
      <c r="C78" s="150" t="s">
        <v>815</v>
      </c>
      <c r="D78" s="64"/>
      <c r="E78" s="64"/>
      <c r="F78" s="64"/>
      <c r="G78" s="64"/>
      <c r="H78" s="64"/>
      <c r="I78" s="64"/>
      <c r="J78" s="64"/>
      <c r="K78" s="64"/>
      <c r="L78" s="64"/>
      <c r="M78" s="64"/>
      <c r="N78" s="64"/>
      <c r="O78" s="64"/>
      <c r="P78" s="64"/>
      <c r="Q78" s="64"/>
      <c r="R78" s="64"/>
      <c r="S78" s="64"/>
      <c r="T78" s="64"/>
      <c r="U78" s="64"/>
      <c r="V78" s="64"/>
      <c r="W78" s="64"/>
    </row>
    <row r="79" spans="1:23" x14ac:dyDescent="0.2">
      <c r="B79" s="76">
        <v>4</v>
      </c>
      <c r="C79" s="150" t="s">
        <v>816</v>
      </c>
      <c r="D79" s="64"/>
      <c r="E79" s="64"/>
      <c r="F79" s="64"/>
      <c r="G79" s="64"/>
      <c r="H79" s="64"/>
      <c r="I79" s="64"/>
      <c r="J79" s="64"/>
      <c r="K79" s="64"/>
      <c r="L79" s="64"/>
      <c r="M79" s="64"/>
      <c r="N79" s="64"/>
      <c r="O79" s="64"/>
      <c r="P79" s="64"/>
      <c r="Q79" s="64"/>
      <c r="R79" s="64"/>
      <c r="S79" s="64"/>
      <c r="T79" s="64"/>
      <c r="U79" s="64"/>
      <c r="V79" s="64"/>
      <c r="W79" s="64"/>
    </row>
    <row r="80" spans="1:23" ht="13.5" thickBot="1" x14ac:dyDescent="0.25">
      <c r="B80" s="76">
        <v>5</v>
      </c>
      <c r="C80" s="150" t="s">
        <v>817</v>
      </c>
      <c r="D80" s="64"/>
      <c r="E80" s="64"/>
      <c r="F80" s="64"/>
      <c r="G80" s="64"/>
      <c r="H80" s="64"/>
      <c r="I80" s="64"/>
      <c r="J80" s="64"/>
      <c r="K80" s="64"/>
      <c r="L80" s="64"/>
      <c r="M80" s="64"/>
      <c r="N80" s="64"/>
      <c r="O80" s="64"/>
      <c r="P80" s="64"/>
      <c r="Q80" s="64"/>
      <c r="R80" s="64"/>
      <c r="S80" s="64"/>
      <c r="T80" s="64"/>
      <c r="U80" s="64"/>
      <c r="V80" s="64"/>
      <c r="W80" s="64"/>
    </row>
    <row r="81" spans="2:23" ht="13.5" thickBot="1" x14ac:dyDescent="0.25">
      <c r="B81" s="68"/>
      <c r="C81" s="79" t="s">
        <v>30</v>
      </c>
      <c r="D81" s="80" t="str">
        <f>IF(COUNTIF(D76:D80,"A")=5,"C",IF(COUNTIF(D76:D80,"A")&gt;0,"P"," "))</f>
        <v xml:space="preserve"> </v>
      </c>
      <c r="E81" s="80" t="str">
        <f t="shared" ref="E81:R81" si="9">IF(COUNTIF(E76:E80,"A")=5,"C",IF(COUNTIF(E76:E80,"A")&gt;0,"P"," "))</f>
        <v xml:space="preserve"> </v>
      </c>
      <c r="F81" s="80" t="str">
        <f t="shared" si="9"/>
        <v xml:space="preserve"> </v>
      </c>
      <c r="G81" s="80" t="str">
        <f t="shared" si="9"/>
        <v xml:space="preserve"> </v>
      </c>
      <c r="H81" s="80" t="str">
        <f t="shared" si="9"/>
        <v xml:space="preserve"> </v>
      </c>
      <c r="I81" s="80" t="str">
        <f t="shared" si="9"/>
        <v xml:space="preserve"> </v>
      </c>
      <c r="J81" s="80" t="str">
        <f t="shared" si="9"/>
        <v xml:space="preserve"> </v>
      </c>
      <c r="K81" s="80" t="str">
        <f t="shared" si="9"/>
        <v xml:space="preserve"> </v>
      </c>
      <c r="L81" s="80" t="str">
        <f t="shared" si="9"/>
        <v xml:space="preserve"> </v>
      </c>
      <c r="M81" s="80" t="str">
        <f t="shared" si="9"/>
        <v xml:space="preserve"> </v>
      </c>
      <c r="N81" s="80" t="str">
        <f t="shared" si="9"/>
        <v xml:space="preserve"> </v>
      </c>
      <c r="O81" s="80" t="str">
        <f t="shared" si="9"/>
        <v xml:space="preserve"> </v>
      </c>
      <c r="P81" s="80" t="str">
        <f t="shared" si="9"/>
        <v xml:space="preserve"> </v>
      </c>
      <c r="Q81" s="80" t="str">
        <f t="shared" si="9"/>
        <v xml:space="preserve"> </v>
      </c>
      <c r="R81" s="80" t="str">
        <f t="shared" si="9"/>
        <v xml:space="preserve"> </v>
      </c>
      <c r="S81" s="80" t="str">
        <f t="shared" ref="S81:W81" si="10">IF(COUNTIF(S76:S80,"A")=5,"C",IF(COUNTIF(S76:S80,"A")&gt;0,"P"," "))</f>
        <v xml:space="preserve"> </v>
      </c>
      <c r="T81" s="80" t="str">
        <f t="shared" si="10"/>
        <v xml:space="preserve"> </v>
      </c>
      <c r="U81" s="80" t="str">
        <f t="shared" si="10"/>
        <v xml:space="preserve"> </v>
      </c>
      <c r="V81" s="80" t="str">
        <f t="shared" si="10"/>
        <v xml:space="preserve"> </v>
      </c>
      <c r="W81" s="80" t="str">
        <f t="shared" si="10"/>
        <v xml:space="preserve"> </v>
      </c>
    </row>
    <row r="82" spans="2:23" x14ac:dyDescent="0.2">
      <c r="B82" s="81"/>
      <c r="C82" s="79"/>
      <c r="D82" s="79"/>
      <c r="E82" s="79"/>
      <c r="F82" s="79"/>
      <c r="G82" s="79"/>
      <c r="H82" s="79"/>
      <c r="I82" s="79"/>
      <c r="J82" s="79"/>
      <c r="K82" s="79"/>
      <c r="L82" s="79"/>
      <c r="M82" s="79"/>
      <c r="N82" s="79"/>
      <c r="O82" s="79"/>
      <c r="P82" s="79"/>
      <c r="Q82" s="79"/>
      <c r="R82" s="79"/>
      <c r="S82" s="79"/>
      <c r="T82" s="79"/>
      <c r="U82" s="79"/>
      <c r="V82" s="79"/>
      <c r="W82" s="79"/>
    </row>
  </sheetData>
  <sheetProtection password="EB7E" sheet="1" objects="1" scenarios="1" selectLockedCells="1"/>
  <mergeCells count="31">
    <mergeCell ref="U1:U4"/>
    <mergeCell ref="V1:V4"/>
    <mergeCell ref="W1:W4"/>
    <mergeCell ref="D5:W5"/>
    <mergeCell ref="D9:W9"/>
    <mergeCell ref="I1:I4"/>
    <mergeCell ref="H1:H4"/>
    <mergeCell ref="D22:F22"/>
    <mergeCell ref="D36:I36"/>
    <mergeCell ref="D40:I40"/>
    <mergeCell ref="S1:S4"/>
    <mergeCell ref="T1:T4"/>
    <mergeCell ref="O1:O4"/>
    <mergeCell ref="K1:K4"/>
    <mergeCell ref="L1:L4"/>
    <mergeCell ref="J1:J4"/>
    <mergeCell ref="D1:D4"/>
    <mergeCell ref="G1:G4"/>
    <mergeCell ref="N1:N4"/>
    <mergeCell ref="M1:M4"/>
    <mergeCell ref="R1:R4"/>
    <mergeCell ref="P1:P4"/>
    <mergeCell ref="Q1:Q4"/>
    <mergeCell ref="B15:C15"/>
    <mergeCell ref="A4:C4"/>
    <mergeCell ref="F1:F4"/>
    <mergeCell ref="B5:C5"/>
    <mergeCell ref="B3:C3"/>
    <mergeCell ref="E1:E4"/>
    <mergeCell ref="B9:C9"/>
    <mergeCell ref="B12:C12"/>
  </mergeCells>
  <phoneticPr fontId="2" type="noConversion"/>
  <hyperlinks>
    <hyperlink ref="D36" r:id="rId1"/>
    <hyperlink ref="D40" r:id="rId2"/>
    <hyperlink ref="D22" r:id="rId3"/>
  </hyperlinks>
  <pageMargins left="0.25" right="0.25" top="1" bottom="0.7" header="0.5" footer="0.5"/>
  <pageSetup scale="89" fitToHeight="3" orientation="portrait" r:id="rId4"/>
  <headerFooter alignWithMargins="0">
    <oddHeader>&amp;C&amp;"Arial,Bold"&amp;14CadetteTrax&amp;12
Age-Level Awards - &amp;D</oddHeader>
    <oddFooter>Page &amp;P</oddFooter>
  </headerFooter>
  <rowBreaks count="1" manualBreakCount="1">
    <brk id="53"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17"/>
    <pageSetUpPr fitToPage="1"/>
  </sheetPr>
  <dimension ref="A1:Y18"/>
  <sheetViews>
    <sheetView showGridLines="0" zoomScaleNormal="100" workbookViewId="0">
      <selection activeCell="Y6" sqref="Y6:Y18"/>
    </sheetView>
  </sheetViews>
  <sheetFormatPr defaultColWidth="9.140625" defaultRowHeight="12.75" x14ac:dyDescent="0.2"/>
  <cols>
    <col min="1" max="1" width="19.5703125" style="116" customWidth="1"/>
    <col min="2" max="2" width="2.28515625" style="116" customWidth="1"/>
    <col min="3" max="3" width="34.7109375" style="116" bestFit="1" customWidth="1"/>
    <col min="4" max="18" width="3.28515625" style="116" bestFit="1" customWidth="1"/>
    <col min="19" max="23" width="3.28515625" style="116" customWidth="1"/>
    <col min="24" max="16384" width="9.140625" style="116"/>
  </cols>
  <sheetData>
    <row r="1" spans="1:25" ht="12.75" customHeight="1" x14ac:dyDescent="0.2">
      <c r="A1" s="287"/>
      <c r="B1" s="243" t="s">
        <v>96</v>
      </c>
      <c r="C1" s="288" t="str">
        <f>Instructions!F3</f>
        <v xml:space="preserve"> </v>
      </c>
      <c r="D1" s="527" t="str">
        <f ca="1">'Cadette 1'!$A$1</f>
        <v>Cadette 1</v>
      </c>
      <c r="E1" s="527" t="str">
        <f ca="1">'Cadette 2'!$A$1</f>
        <v>Cadette 2</v>
      </c>
      <c r="F1" s="527" t="str">
        <f ca="1">'Cadette 3'!$A$1</f>
        <v>Cadette 3</v>
      </c>
      <c r="G1" s="527" t="str">
        <f ca="1">'Cadette 4'!$A$1</f>
        <v>Cadette 4</v>
      </c>
      <c r="H1" s="527" t="str">
        <f ca="1">'Cadette 5'!$A$1</f>
        <v>Cadette 5</v>
      </c>
      <c r="I1" s="527" t="str">
        <f ca="1">'Cadette 6'!$A$1</f>
        <v>Cadette 6</v>
      </c>
      <c r="J1" s="527" t="str">
        <f ca="1">'Cadette 7'!$A$1</f>
        <v>Cadette 7</v>
      </c>
      <c r="K1" s="527" t="str">
        <f ca="1">'Cadette 8'!$A$1</f>
        <v>Cadette 8</v>
      </c>
      <c r="L1" s="527" t="str">
        <f ca="1">'Cadette 9'!$A$1</f>
        <v>Cadette 9</v>
      </c>
      <c r="M1" s="527" t="str">
        <f ca="1">'Cadette 10'!$A$1</f>
        <v>Cadette 10</v>
      </c>
      <c r="N1" s="527" t="str">
        <f ca="1">'Cadette 11'!$A$1</f>
        <v>Cadette 11</v>
      </c>
      <c r="O1" s="527" t="str">
        <f ca="1">'Cadette 12'!$A$1</f>
        <v>Cadette 12</v>
      </c>
      <c r="P1" s="527" t="str">
        <f ca="1">'Cadette 13'!$A$1</f>
        <v>Cadette 13</v>
      </c>
      <c r="Q1" s="527" t="str">
        <f ca="1">'Cadette 14'!$A$1</f>
        <v>Cadette 14</v>
      </c>
      <c r="R1" s="527" t="str">
        <f ca="1">'Cadette 15'!$A$1</f>
        <v>Cadette 15</v>
      </c>
      <c r="S1" s="527" t="str">
        <f ca="1">'Cadette 16'!$A$1</f>
        <v>Cadette 16</v>
      </c>
      <c r="T1" s="527" t="str">
        <f ca="1">'Cadette 17'!$A$1</f>
        <v>Cadette 17</v>
      </c>
      <c r="U1" s="527" t="str">
        <f ca="1">'Cadette 18'!$A$1</f>
        <v>Cadette 18</v>
      </c>
      <c r="V1" s="527" t="str">
        <f ca="1">'Cadette 19'!$A$1</f>
        <v>Cadette 19</v>
      </c>
      <c r="W1" s="527" t="str">
        <f ca="1">'Cadette 20'!$A$1</f>
        <v>Cadette 20</v>
      </c>
    </row>
    <row r="2" spans="1:25" ht="15.75" x14ac:dyDescent="0.25">
      <c r="A2" s="289"/>
      <c r="B2" s="151" t="s">
        <v>97</v>
      </c>
      <c r="C2" s="152">
        <f>Instructions!F5</f>
        <v>0</v>
      </c>
      <c r="D2" s="528"/>
      <c r="E2" s="528"/>
      <c r="F2" s="528"/>
      <c r="G2" s="528"/>
      <c r="H2" s="528"/>
      <c r="I2" s="528"/>
      <c r="J2" s="528"/>
      <c r="K2" s="528"/>
      <c r="L2" s="528"/>
      <c r="M2" s="528"/>
      <c r="N2" s="528"/>
      <c r="O2" s="528"/>
      <c r="P2" s="528"/>
      <c r="Q2" s="528"/>
      <c r="R2" s="528"/>
      <c r="S2" s="528"/>
      <c r="T2" s="528"/>
      <c r="U2" s="528"/>
      <c r="V2" s="528"/>
      <c r="W2" s="528"/>
    </row>
    <row r="3" spans="1:25" x14ac:dyDescent="0.2">
      <c r="A3" s="587"/>
      <c r="B3" s="587"/>
      <c r="C3" s="588"/>
      <c r="D3" s="528"/>
      <c r="E3" s="528"/>
      <c r="F3" s="528"/>
      <c r="G3" s="528"/>
      <c r="H3" s="528"/>
      <c r="I3" s="528"/>
      <c r="J3" s="528"/>
      <c r="K3" s="528"/>
      <c r="L3" s="528"/>
      <c r="M3" s="528"/>
      <c r="N3" s="528"/>
      <c r="O3" s="528"/>
      <c r="P3" s="528"/>
      <c r="Q3" s="528"/>
      <c r="R3" s="528"/>
      <c r="S3" s="528"/>
      <c r="T3" s="528"/>
      <c r="U3" s="528"/>
      <c r="V3" s="528"/>
      <c r="W3" s="528"/>
    </row>
    <row r="4" spans="1:25" x14ac:dyDescent="0.2">
      <c r="A4" s="589" t="s">
        <v>73</v>
      </c>
      <c r="B4" s="589"/>
      <c r="C4" s="590"/>
      <c r="D4" s="529"/>
      <c r="E4" s="529"/>
      <c r="F4" s="529"/>
      <c r="G4" s="529"/>
      <c r="H4" s="529"/>
      <c r="I4" s="529"/>
      <c r="J4" s="529"/>
      <c r="K4" s="529"/>
      <c r="L4" s="529"/>
      <c r="M4" s="529"/>
      <c r="N4" s="529"/>
      <c r="O4" s="529"/>
      <c r="P4" s="529"/>
      <c r="Q4" s="529"/>
      <c r="R4" s="529"/>
      <c r="S4" s="529"/>
      <c r="T4" s="529"/>
      <c r="U4" s="529"/>
      <c r="V4" s="529"/>
      <c r="W4" s="529"/>
    </row>
    <row r="5" spans="1:25" x14ac:dyDescent="0.2">
      <c r="A5" s="153"/>
      <c r="B5" s="153"/>
      <c r="C5" s="153"/>
      <c r="D5" s="154"/>
      <c r="E5" s="154"/>
      <c r="F5" s="153"/>
      <c r="G5" s="153"/>
      <c r="H5" s="153"/>
      <c r="I5" s="153"/>
      <c r="J5" s="591"/>
      <c r="K5" s="592"/>
      <c r="L5" s="592"/>
      <c r="M5" s="592"/>
      <c r="N5" s="592"/>
      <c r="O5" s="592"/>
      <c r="P5" s="592"/>
      <c r="Q5" s="592"/>
      <c r="R5" s="592"/>
      <c r="S5" s="450"/>
      <c r="T5" s="450"/>
      <c r="U5" s="450"/>
      <c r="V5" s="450"/>
      <c r="W5" s="450"/>
    </row>
    <row r="6" spans="1:25" x14ac:dyDescent="0.2">
      <c r="A6" s="155"/>
      <c r="B6" s="156" t="s">
        <v>129</v>
      </c>
      <c r="C6" s="157"/>
      <c r="D6" s="158"/>
      <c r="E6" s="158"/>
      <c r="F6" s="157"/>
      <c r="G6" s="157"/>
      <c r="H6" s="157"/>
      <c r="I6" s="157"/>
      <c r="J6" s="159"/>
      <c r="K6" s="160"/>
      <c r="L6" s="160"/>
      <c r="M6" s="160"/>
      <c r="N6" s="160"/>
      <c r="O6" s="160"/>
      <c r="P6" s="160"/>
      <c r="Q6" s="160"/>
      <c r="R6" s="160"/>
      <c r="S6" s="450"/>
      <c r="T6" s="450"/>
      <c r="U6" s="450"/>
      <c r="V6" s="450"/>
      <c r="W6" s="450"/>
      <c r="Y6" s="116" t="str">
        <f>GetComments(C6)</f>
        <v>Share your talents and skills by teaching younger Girl Scouts something you learned to do as a Cadette. (And what about younger girls who aren't Girl Scouts yet? Maybe your story will inspire them to join!)
This list has a few ideas to get you started. You only have to do one of these-or something like it-to complete the step.</v>
      </c>
    </row>
    <row r="7" spans="1:25" x14ac:dyDescent="0.2">
      <c r="A7" s="161"/>
      <c r="B7" s="162">
        <v>1</v>
      </c>
      <c r="C7" s="163" t="s">
        <v>822</v>
      </c>
      <c r="D7" s="164"/>
      <c r="E7" s="165" t="s">
        <v>29</v>
      </c>
      <c r="F7" s="165" t="s">
        <v>29</v>
      </c>
      <c r="G7" s="165" t="s">
        <v>29</v>
      </c>
      <c r="H7" s="165" t="s">
        <v>29</v>
      </c>
      <c r="I7" s="165"/>
      <c r="J7" s="165" t="s">
        <v>29</v>
      </c>
      <c r="K7" s="165" t="s">
        <v>29</v>
      </c>
      <c r="L7" s="165" t="s">
        <v>29</v>
      </c>
      <c r="M7" s="165" t="s">
        <v>29</v>
      </c>
      <c r="N7" s="165" t="s">
        <v>29</v>
      </c>
      <c r="O7" s="165" t="s">
        <v>29</v>
      </c>
      <c r="P7" s="165" t="s">
        <v>29</v>
      </c>
      <c r="Q7" s="165" t="s">
        <v>29</v>
      </c>
      <c r="R7" s="165" t="s">
        <v>29</v>
      </c>
      <c r="S7" s="165" t="s">
        <v>29</v>
      </c>
      <c r="T7" s="165" t="s">
        <v>29</v>
      </c>
      <c r="U7" s="165" t="s">
        <v>29</v>
      </c>
      <c r="V7" s="165" t="s">
        <v>29</v>
      </c>
      <c r="W7" s="165" t="s">
        <v>29</v>
      </c>
      <c r="Y7" s="116" t="str">
        <f t="shared" ref="Y7:Y18" si="0">GetComments(C7)</f>
        <v>National Leadership Journey. Did you add a trip? Meet local experts? Do something special when you earned your awards? Put a little kit together and present it as a "boarding pass" gift to Juniors that they can use to start their Journey after they bridge up.</v>
      </c>
    </row>
    <row r="8" spans="1:25" x14ac:dyDescent="0.2">
      <c r="A8" s="161"/>
      <c r="B8" s="162">
        <v>2</v>
      </c>
      <c r="C8" s="163" t="s">
        <v>245</v>
      </c>
      <c r="D8" s="165"/>
      <c r="E8" s="165"/>
      <c r="F8" s="165"/>
      <c r="G8" s="165"/>
      <c r="H8" s="165"/>
      <c r="I8" s="165"/>
      <c r="J8" s="165"/>
      <c r="K8" s="165"/>
      <c r="L8" s="165"/>
      <c r="M8" s="165"/>
      <c r="N8" s="165"/>
      <c r="O8" s="165"/>
      <c r="P8" s="165"/>
      <c r="Q8" s="165"/>
      <c r="R8" s="165"/>
      <c r="S8" s="165"/>
      <c r="T8" s="165"/>
      <c r="U8" s="165"/>
      <c r="V8" s="165"/>
      <c r="W8" s="165"/>
      <c r="Y8" s="116" t="str">
        <f t="shared" si="0"/>
        <v>local hiking spot, demonstrate something you've learned about outdoor safety, and talk to them about Leave No Trace. Or tell them about your group's most memorable adventure and teach them your favorite Girl Scout tradition.</v>
      </c>
    </row>
    <row r="9" spans="1:25" x14ac:dyDescent="0.2">
      <c r="A9" s="161"/>
      <c r="B9" s="162">
        <v>3</v>
      </c>
      <c r="C9" s="163" t="s">
        <v>246</v>
      </c>
      <c r="D9" s="164"/>
      <c r="E9" s="165"/>
      <c r="F9" s="165"/>
      <c r="G9" s="165"/>
      <c r="H9" s="165"/>
      <c r="I9" s="165"/>
      <c r="J9" s="165"/>
      <c r="K9" s="165"/>
      <c r="L9" s="165"/>
      <c r="M9" s="165"/>
      <c r="N9" s="165"/>
      <c r="O9" s="165"/>
      <c r="P9" s="165"/>
      <c r="Q9" s="165"/>
      <c r="R9" s="165"/>
      <c r="S9" s="165"/>
      <c r="T9" s="165"/>
      <c r="U9" s="165"/>
      <c r="V9" s="165"/>
      <c r="W9" s="165"/>
      <c r="Y9" s="116" t="str">
        <f t="shared" si="0"/>
        <v>Tell a group of Juniors about your project (maybe you could make a presentation or video). Let them know how you or your team got through the tough times and how much fun you had along the way.</v>
      </c>
    </row>
    <row r="10" spans="1:25" s="170" customFormat="1" ht="6" customHeight="1" x14ac:dyDescent="0.2">
      <c r="A10" s="166"/>
      <c r="B10" s="167"/>
      <c r="C10" s="168"/>
      <c r="D10" s="169" t="str">
        <f t="shared" ref="D10:R10" si="1">IF(COUNTIF(D7:D9,"A")&gt;=1,"C",IF(COUNTIF(D7:D9,"A")&gt;0,"P"," "))</f>
        <v xml:space="preserve"> </v>
      </c>
      <c r="E10" s="169" t="str">
        <f t="shared" si="1"/>
        <v xml:space="preserve"> </v>
      </c>
      <c r="F10" s="169" t="str">
        <f t="shared" si="1"/>
        <v xml:space="preserve"> </v>
      </c>
      <c r="G10" s="169" t="str">
        <f t="shared" si="1"/>
        <v xml:space="preserve"> </v>
      </c>
      <c r="H10" s="169" t="str">
        <f t="shared" si="1"/>
        <v xml:space="preserve"> </v>
      </c>
      <c r="I10" s="169" t="str">
        <f t="shared" si="1"/>
        <v xml:space="preserve"> </v>
      </c>
      <c r="J10" s="169" t="str">
        <f t="shared" si="1"/>
        <v xml:space="preserve"> </v>
      </c>
      <c r="K10" s="169" t="str">
        <f t="shared" si="1"/>
        <v xml:space="preserve"> </v>
      </c>
      <c r="L10" s="169" t="str">
        <f t="shared" si="1"/>
        <v xml:space="preserve"> </v>
      </c>
      <c r="M10" s="169" t="str">
        <f t="shared" si="1"/>
        <v xml:space="preserve"> </v>
      </c>
      <c r="N10" s="169" t="str">
        <f t="shared" si="1"/>
        <v xml:space="preserve"> </v>
      </c>
      <c r="O10" s="169" t="str">
        <f t="shared" si="1"/>
        <v xml:space="preserve"> </v>
      </c>
      <c r="P10" s="169" t="str">
        <f t="shared" si="1"/>
        <v xml:space="preserve"> </v>
      </c>
      <c r="Q10" s="169" t="str">
        <f t="shared" si="1"/>
        <v xml:space="preserve"> </v>
      </c>
      <c r="R10" s="169" t="str">
        <f t="shared" si="1"/>
        <v xml:space="preserve"> </v>
      </c>
      <c r="S10" s="169" t="str">
        <f t="shared" ref="S10:W10" si="2">IF(COUNTIF(S7:S9,"A")&gt;=1,"C",IF(COUNTIF(S7:S9,"A")&gt;0,"P"," "))</f>
        <v xml:space="preserve"> </v>
      </c>
      <c r="T10" s="169" t="str">
        <f t="shared" si="2"/>
        <v xml:space="preserve"> </v>
      </c>
      <c r="U10" s="169" t="str">
        <f t="shared" si="2"/>
        <v xml:space="preserve"> </v>
      </c>
      <c r="V10" s="169" t="str">
        <f t="shared" si="2"/>
        <v xml:space="preserve"> </v>
      </c>
      <c r="W10" s="169" t="str">
        <f t="shared" si="2"/>
        <v xml:space="preserve"> </v>
      </c>
      <c r="Y10" s="116" t="str">
        <f t="shared" si="0"/>
        <v/>
      </c>
    </row>
    <row r="11" spans="1:25" x14ac:dyDescent="0.2">
      <c r="A11" s="142"/>
      <c r="B11" s="156" t="s">
        <v>130</v>
      </c>
      <c r="C11" s="157"/>
      <c r="D11" s="158"/>
      <c r="E11" s="158"/>
      <c r="F11" s="157"/>
      <c r="G11" s="157"/>
      <c r="H11" s="157"/>
      <c r="I11" s="157"/>
      <c r="J11" s="159"/>
      <c r="K11" s="160"/>
      <c r="L11" s="160"/>
      <c r="M11" s="160"/>
      <c r="N11" s="160"/>
      <c r="O11" s="160"/>
      <c r="P11" s="160"/>
      <c r="Q11" s="160"/>
      <c r="R11" s="160"/>
      <c r="S11" s="160"/>
      <c r="T11" s="160"/>
      <c r="U11" s="160"/>
      <c r="V11" s="160"/>
      <c r="W11" s="160"/>
      <c r="Y11" s="116" t="str">
        <f t="shared" si="0"/>
        <v>As a Senior, your world will get even bigger-which means there's so much more to explore. There's no better way to find out what you have to look forward to than by talking with your Senior sisters.
This list has a few ideas to get you started. You only have to do one of these-or something like it-to complete the step.</v>
      </c>
    </row>
    <row r="12" spans="1:25" x14ac:dyDescent="0.2">
      <c r="A12" s="142"/>
      <c r="B12" s="162">
        <v>1</v>
      </c>
      <c r="C12" s="163" t="s">
        <v>247</v>
      </c>
      <c r="D12" s="164"/>
      <c r="E12" s="165" t="s">
        <v>29</v>
      </c>
      <c r="F12" s="165" t="s">
        <v>29</v>
      </c>
      <c r="G12" s="165" t="s">
        <v>29</v>
      </c>
      <c r="H12" s="165" t="s">
        <v>29</v>
      </c>
      <c r="I12" s="165"/>
      <c r="J12" s="165" t="s">
        <v>29</v>
      </c>
      <c r="K12" s="165" t="s">
        <v>29</v>
      </c>
      <c r="L12" s="165" t="s">
        <v>29</v>
      </c>
      <c r="M12" s="165" t="s">
        <v>29</v>
      </c>
      <c r="N12" s="165" t="s">
        <v>29</v>
      </c>
      <c r="O12" s="165" t="s">
        <v>29</v>
      </c>
      <c r="P12" s="165" t="s">
        <v>29</v>
      </c>
      <c r="Q12" s="165" t="s">
        <v>29</v>
      </c>
      <c r="R12" s="165" t="s">
        <v>29</v>
      </c>
      <c r="S12" s="165" t="s">
        <v>29</v>
      </c>
      <c r="T12" s="165" t="s">
        <v>29</v>
      </c>
      <c r="U12" s="165" t="s">
        <v>29</v>
      </c>
      <c r="V12" s="165" t="s">
        <v>29</v>
      </c>
      <c r="W12" s="165" t="s">
        <v>29</v>
      </c>
      <c r="Y12" s="116" t="str">
        <f t="shared" si="0"/>
        <v>global travel opportunities offered by the Girl Scouts. Talk to Girl Scout Seniors who have traveled internationally or to a national conference about their adventures.</v>
      </c>
    </row>
    <row r="13" spans="1:25" x14ac:dyDescent="0.2">
      <c r="A13" s="142"/>
      <c r="B13" s="162">
        <v>2</v>
      </c>
      <c r="C13" s="163" t="s">
        <v>248</v>
      </c>
      <c r="D13" s="164"/>
      <c r="E13" s="165"/>
      <c r="F13" s="165"/>
      <c r="G13" s="165"/>
      <c r="H13" s="165"/>
      <c r="I13" s="165"/>
      <c r="J13" s="165"/>
      <c r="K13" s="165"/>
      <c r="L13" s="165"/>
      <c r="M13" s="165"/>
      <c r="N13" s="165"/>
      <c r="O13" s="165"/>
      <c r="P13" s="165"/>
      <c r="Q13" s="165"/>
      <c r="R13" s="165"/>
      <c r="S13" s="165"/>
      <c r="T13" s="165"/>
      <c r="U13" s="165"/>
      <c r="V13" s="165"/>
      <c r="W13" s="165"/>
      <c r="Y13" s="116" t="str">
        <f t="shared" si="0"/>
        <v>Award, connect with Seniors who have already earned their Gold. Ask for advice about how to choose from among all your ideas.</v>
      </c>
    </row>
    <row r="14" spans="1:25" x14ac:dyDescent="0.2">
      <c r="A14" s="142"/>
      <c r="B14" s="162">
        <v>3</v>
      </c>
      <c r="C14" s="163" t="s">
        <v>249</v>
      </c>
      <c r="D14" s="164"/>
      <c r="E14" s="165"/>
      <c r="F14" s="165"/>
      <c r="G14" s="165"/>
      <c r="H14" s="165"/>
      <c r="I14" s="165"/>
      <c r="J14" s="165"/>
      <c r="K14" s="165"/>
      <c r="L14" s="165"/>
      <c r="M14" s="165"/>
      <c r="N14" s="165"/>
      <c r="O14" s="165"/>
      <c r="P14" s="165"/>
      <c r="Q14" s="165"/>
      <c r="R14" s="165"/>
      <c r="S14" s="165"/>
      <c r="T14" s="165"/>
      <c r="U14" s="165"/>
      <c r="V14" s="165"/>
      <c r="W14" s="165"/>
      <c r="Y14" s="116" t="str">
        <f t="shared" si="0"/>
        <v>their experiences on a National Leadership Journey. What trips, experts, and projects did they do? How did they have fun bringing the theme to life?</v>
      </c>
    </row>
    <row r="15" spans="1:25" s="170" customFormat="1" ht="6" customHeight="1" x14ac:dyDescent="0.2">
      <c r="A15" s="166"/>
      <c r="B15" s="166"/>
      <c r="C15" s="166"/>
      <c r="D15" s="169" t="str">
        <f t="shared" ref="D15:R15" si="3">IF(COUNTIF(D12:D14,"A")&gt;=1,"C",IF(COUNTIF(D12:D14,"A")&gt;0,"P"," "))</f>
        <v xml:space="preserve"> </v>
      </c>
      <c r="E15" s="169" t="str">
        <f t="shared" si="3"/>
        <v xml:space="preserve"> </v>
      </c>
      <c r="F15" s="169" t="str">
        <f t="shared" si="3"/>
        <v xml:space="preserve"> </v>
      </c>
      <c r="G15" s="169" t="str">
        <f t="shared" si="3"/>
        <v xml:space="preserve"> </v>
      </c>
      <c r="H15" s="169" t="str">
        <f t="shared" si="3"/>
        <v xml:space="preserve"> </v>
      </c>
      <c r="I15" s="169" t="str">
        <f t="shared" si="3"/>
        <v xml:space="preserve"> </v>
      </c>
      <c r="J15" s="169" t="str">
        <f t="shared" si="3"/>
        <v xml:space="preserve"> </v>
      </c>
      <c r="K15" s="169" t="str">
        <f t="shared" si="3"/>
        <v xml:space="preserve"> </v>
      </c>
      <c r="L15" s="169" t="str">
        <f t="shared" si="3"/>
        <v xml:space="preserve"> </v>
      </c>
      <c r="M15" s="169" t="str">
        <f t="shared" si="3"/>
        <v xml:space="preserve"> </v>
      </c>
      <c r="N15" s="169" t="str">
        <f t="shared" si="3"/>
        <v xml:space="preserve"> </v>
      </c>
      <c r="O15" s="169" t="str">
        <f t="shared" si="3"/>
        <v xml:space="preserve"> </v>
      </c>
      <c r="P15" s="169" t="str">
        <f t="shared" si="3"/>
        <v xml:space="preserve"> </v>
      </c>
      <c r="Q15" s="169" t="str">
        <f t="shared" si="3"/>
        <v xml:space="preserve"> </v>
      </c>
      <c r="R15" s="169" t="str">
        <f t="shared" si="3"/>
        <v xml:space="preserve"> </v>
      </c>
      <c r="S15" s="169" t="str">
        <f t="shared" ref="S15:W15" si="4">IF(COUNTIF(S12:S14,"A")&gt;=1,"C",IF(COUNTIF(S12:S14,"A")&gt;0,"P"," "))</f>
        <v xml:space="preserve"> </v>
      </c>
      <c r="T15" s="169" t="str">
        <f t="shared" si="4"/>
        <v xml:space="preserve"> </v>
      </c>
      <c r="U15" s="169" t="str">
        <f t="shared" si="4"/>
        <v xml:space="preserve"> </v>
      </c>
      <c r="V15" s="169" t="str">
        <f t="shared" si="4"/>
        <v xml:space="preserve"> </v>
      </c>
      <c r="W15" s="169" t="str">
        <f t="shared" si="4"/>
        <v xml:space="preserve"> </v>
      </c>
      <c r="Y15" s="116" t="str">
        <f t="shared" si="0"/>
        <v/>
      </c>
    </row>
    <row r="16" spans="1:25" x14ac:dyDescent="0.2">
      <c r="A16" s="142"/>
      <c r="B16" s="162"/>
      <c r="C16" s="163" t="s">
        <v>131</v>
      </c>
      <c r="D16" s="164"/>
      <c r="E16" s="165"/>
      <c r="F16" s="165"/>
      <c r="G16" s="165"/>
      <c r="H16" s="165"/>
      <c r="I16" s="165"/>
      <c r="J16" s="165"/>
      <c r="K16" s="165"/>
      <c r="L16" s="165"/>
      <c r="M16" s="165"/>
      <c r="N16" s="165"/>
      <c r="O16" s="165"/>
      <c r="P16" s="165"/>
      <c r="Q16" s="165"/>
      <c r="R16" s="165"/>
      <c r="S16" s="165"/>
      <c r="T16" s="165"/>
      <c r="U16" s="165"/>
      <c r="V16" s="165"/>
      <c r="W16" s="165"/>
      <c r="Y16" s="116" t="str">
        <f t="shared" si="0"/>
        <v>Congratulations! You've earned your Bridge to Girl Scout Senior Award! Celebrate with a favorite ceremony you learned on your Cadette adventure—or make up a new one. Then add your award to your Senior sash or vest.</v>
      </c>
    </row>
    <row r="17" spans="1:25" s="170" customFormat="1" ht="6" customHeight="1" thickBot="1" x14ac:dyDescent="0.25">
      <c r="A17" s="166"/>
      <c r="B17" s="171"/>
      <c r="C17" s="172"/>
      <c r="D17" s="169" t="str">
        <f t="shared" ref="D17:R17" si="5">IF(COUNTIF(D16:D16,"A")=1,"C",IF(COUNTIF(D16:D16,"A")&gt;0,"P"," "))</f>
        <v xml:space="preserve"> </v>
      </c>
      <c r="E17" s="169" t="str">
        <f t="shared" si="5"/>
        <v xml:space="preserve"> </v>
      </c>
      <c r="F17" s="169" t="str">
        <f t="shared" si="5"/>
        <v xml:space="preserve"> </v>
      </c>
      <c r="G17" s="169" t="str">
        <f t="shared" si="5"/>
        <v xml:space="preserve"> </v>
      </c>
      <c r="H17" s="169" t="str">
        <f t="shared" si="5"/>
        <v xml:space="preserve"> </v>
      </c>
      <c r="I17" s="169" t="str">
        <f t="shared" si="5"/>
        <v xml:space="preserve"> </v>
      </c>
      <c r="J17" s="169" t="str">
        <f t="shared" si="5"/>
        <v xml:space="preserve"> </v>
      </c>
      <c r="K17" s="169" t="str">
        <f t="shared" si="5"/>
        <v xml:space="preserve"> </v>
      </c>
      <c r="L17" s="169" t="str">
        <f t="shared" si="5"/>
        <v xml:space="preserve"> </v>
      </c>
      <c r="M17" s="169" t="str">
        <f t="shared" si="5"/>
        <v xml:space="preserve"> </v>
      </c>
      <c r="N17" s="169" t="str">
        <f t="shared" si="5"/>
        <v xml:space="preserve"> </v>
      </c>
      <c r="O17" s="169" t="str">
        <f t="shared" si="5"/>
        <v xml:space="preserve"> </v>
      </c>
      <c r="P17" s="169" t="str">
        <f t="shared" si="5"/>
        <v xml:space="preserve"> </v>
      </c>
      <c r="Q17" s="169" t="str">
        <f t="shared" si="5"/>
        <v xml:space="preserve"> </v>
      </c>
      <c r="R17" s="169" t="str">
        <f t="shared" si="5"/>
        <v xml:space="preserve"> </v>
      </c>
      <c r="S17" s="169" t="str">
        <f t="shared" ref="S17:W17" si="6">IF(COUNTIF(S16:S16,"A")=1,"C",IF(COUNTIF(S16:S16,"A")&gt;0,"P"," "))</f>
        <v xml:space="preserve"> </v>
      </c>
      <c r="T17" s="169" t="str">
        <f t="shared" si="6"/>
        <v xml:space="preserve"> </v>
      </c>
      <c r="U17" s="169" t="str">
        <f t="shared" si="6"/>
        <v xml:space="preserve"> </v>
      </c>
      <c r="V17" s="169" t="str">
        <f t="shared" si="6"/>
        <v xml:space="preserve"> </v>
      </c>
      <c r="W17" s="169" t="str">
        <f t="shared" si="6"/>
        <v xml:space="preserve"> </v>
      </c>
      <c r="Y17" s="116" t="str">
        <f t="shared" si="0"/>
        <v/>
      </c>
    </row>
    <row r="18" spans="1:25" ht="13.5" thickBot="1" x14ac:dyDescent="0.25">
      <c r="A18" s="142"/>
      <c r="B18" s="142"/>
      <c r="C18" s="173" t="s">
        <v>30</v>
      </c>
      <c r="D18" s="174" t="str">
        <f t="shared" ref="D18:R18" si="7">IF(COUNTIF(D7:D17,"C")=3,"C",IF(COUNTIF(D7:D17,"C")&gt;0,"P"," "))</f>
        <v xml:space="preserve"> </v>
      </c>
      <c r="E18" s="174" t="str">
        <f t="shared" si="7"/>
        <v xml:space="preserve"> </v>
      </c>
      <c r="F18" s="174" t="str">
        <f t="shared" si="7"/>
        <v xml:space="preserve"> </v>
      </c>
      <c r="G18" s="174" t="str">
        <f t="shared" si="7"/>
        <v xml:space="preserve"> </v>
      </c>
      <c r="H18" s="174" t="str">
        <f t="shared" si="7"/>
        <v xml:space="preserve"> </v>
      </c>
      <c r="I18" s="174" t="str">
        <f t="shared" si="7"/>
        <v xml:space="preserve"> </v>
      </c>
      <c r="J18" s="174" t="str">
        <f t="shared" si="7"/>
        <v xml:space="preserve"> </v>
      </c>
      <c r="K18" s="174" t="str">
        <f t="shared" si="7"/>
        <v xml:space="preserve"> </v>
      </c>
      <c r="L18" s="174" t="str">
        <f t="shared" si="7"/>
        <v xml:space="preserve"> </v>
      </c>
      <c r="M18" s="174" t="str">
        <f t="shared" si="7"/>
        <v xml:space="preserve"> </v>
      </c>
      <c r="N18" s="174" t="str">
        <f t="shared" si="7"/>
        <v xml:space="preserve"> </v>
      </c>
      <c r="O18" s="174" t="str">
        <f t="shared" si="7"/>
        <v xml:space="preserve"> </v>
      </c>
      <c r="P18" s="174" t="str">
        <f t="shared" si="7"/>
        <v xml:space="preserve"> </v>
      </c>
      <c r="Q18" s="174" t="str">
        <f t="shared" si="7"/>
        <v xml:space="preserve"> </v>
      </c>
      <c r="R18" s="174" t="str">
        <f t="shared" si="7"/>
        <v xml:space="preserve"> </v>
      </c>
      <c r="S18" s="174" t="str">
        <f t="shared" ref="S18:W18" si="8">IF(COUNTIF(S7:S17,"C")=3,"C",IF(COUNTIF(S7:S17,"C")&gt;0,"P"," "))</f>
        <v xml:space="preserve"> </v>
      </c>
      <c r="T18" s="174" t="str">
        <f t="shared" si="8"/>
        <v xml:space="preserve"> </v>
      </c>
      <c r="U18" s="174" t="str">
        <f t="shared" si="8"/>
        <v xml:space="preserve"> </v>
      </c>
      <c r="V18" s="174" t="str">
        <f t="shared" si="8"/>
        <v xml:space="preserve"> </v>
      </c>
      <c r="W18" s="174" t="str">
        <f t="shared" si="8"/>
        <v xml:space="preserve"> </v>
      </c>
      <c r="Y18" s="116" t="str">
        <f t="shared" si="0"/>
        <v/>
      </c>
    </row>
  </sheetData>
  <sheetProtection selectLockedCells="1"/>
  <mergeCells count="23">
    <mergeCell ref="S1:S4"/>
    <mergeCell ref="T1:T4"/>
    <mergeCell ref="U1:U4"/>
    <mergeCell ref="V1:V4"/>
    <mergeCell ref="W1:W4"/>
    <mergeCell ref="J5:R5"/>
    <mergeCell ref="J1:J4"/>
    <mergeCell ref="K1:K4"/>
    <mergeCell ref="L1:L4"/>
    <mergeCell ref="M1:M4"/>
    <mergeCell ref="P1:P4"/>
    <mergeCell ref="Q1:Q4"/>
    <mergeCell ref="R1:R4"/>
    <mergeCell ref="A3:C3"/>
    <mergeCell ref="A4:C4"/>
    <mergeCell ref="N1:N4"/>
    <mergeCell ref="O1:O4"/>
    <mergeCell ref="D1:D4"/>
    <mergeCell ref="E1:E4"/>
    <mergeCell ref="F1:F4"/>
    <mergeCell ref="G1:G4"/>
    <mergeCell ref="H1:H4"/>
    <mergeCell ref="I1:I4"/>
  </mergeCells>
  <pageMargins left="0.75" right="0.75" top="1" bottom="0.5" header="0.25" footer="0.25"/>
  <pageSetup orientation="landscape" horizontalDpi="300" verticalDpi="300" r:id="rId1"/>
  <headerFooter alignWithMargins="0">
    <oddHeader>&amp;C&amp;"Arial,Bold"&amp;14CadetteTrax
&amp;12Bridging page - &amp;D</oddHead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22"/>
    <pageSetUpPr fitToPage="1"/>
  </sheetPr>
  <dimension ref="A1:W17"/>
  <sheetViews>
    <sheetView showGridLines="0" zoomScaleNormal="100" workbookViewId="0">
      <selection activeCell="D9" sqref="D9"/>
    </sheetView>
  </sheetViews>
  <sheetFormatPr defaultColWidth="9.140625" defaultRowHeight="12" x14ac:dyDescent="0.2"/>
  <cols>
    <col min="1" max="1" width="16.28515625" style="318" customWidth="1"/>
    <col min="2" max="2" width="2.42578125" style="318" customWidth="1"/>
    <col min="3" max="3" width="34.7109375" style="318" customWidth="1"/>
    <col min="4" max="18" width="3.28515625" style="330" customWidth="1"/>
    <col min="19" max="23" width="3.28515625" style="437" customWidth="1"/>
    <col min="24" max="16384" width="9.140625" style="318"/>
  </cols>
  <sheetData>
    <row r="1" spans="1:23" ht="12.75" customHeight="1" x14ac:dyDescent="0.2">
      <c r="A1" s="593" t="s">
        <v>74</v>
      </c>
      <c r="B1" s="593"/>
      <c r="C1" s="317" t="str">
        <f>Instructions!F3</f>
        <v xml:space="preserve"> </v>
      </c>
      <c r="D1" s="527" t="str">
        <f ca="1">'Cadette 1'!$A$1</f>
        <v>Cadette 1</v>
      </c>
      <c r="E1" s="527" t="str">
        <f ca="1">'Cadette 2'!$A$1</f>
        <v>Cadette 2</v>
      </c>
      <c r="F1" s="527" t="str">
        <f ca="1">'Cadette 3'!$A$1</f>
        <v>Cadette 3</v>
      </c>
      <c r="G1" s="527" t="str">
        <f ca="1">'Cadette 4'!$A$1</f>
        <v>Cadette 4</v>
      </c>
      <c r="H1" s="527" t="str">
        <f ca="1">'Cadette 5'!$A$1</f>
        <v>Cadette 5</v>
      </c>
      <c r="I1" s="527" t="str">
        <f ca="1">'Cadette 6'!$A$1</f>
        <v>Cadette 6</v>
      </c>
      <c r="J1" s="527" t="str">
        <f ca="1">'Cadette 7'!$A$1</f>
        <v>Cadette 7</v>
      </c>
      <c r="K1" s="527" t="str">
        <f ca="1">'Cadette 8'!$A$1</f>
        <v>Cadette 8</v>
      </c>
      <c r="L1" s="527" t="str">
        <f ca="1">'Cadette 9'!$A$1</f>
        <v>Cadette 9</v>
      </c>
      <c r="M1" s="527" t="str">
        <f ca="1">'Cadette 10'!$A$1</f>
        <v>Cadette 10</v>
      </c>
      <c r="N1" s="527" t="str">
        <f ca="1">'Cadette 11'!$A$1</f>
        <v>Cadette 11</v>
      </c>
      <c r="O1" s="527" t="str">
        <f ca="1">'Cadette 12'!$A$1</f>
        <v>Cadette 12</v>
      </c>
      <c r="P1" s="527" t="str">
        <f ca="1">'Cadette 13'!$A$1</f>
        <v>Cadette 13</v>
      </c>
      <c r="Q1" s="527" t="str">
        <f ca="1">'Cadette 14'!$A$1</f>
        <v>Cadette 14</v>
      </c>
      <c r="R1" s="527" t="str">
        <f ca="1">'Cadette 15'!$A$1</f>
        <v>Cadette 15</v>
      </c>
      <c r="S1" s="527" t="str">
        <f ca="1">'Cadette 16'!$A$1</f>
        <v>Cadette 16</v>
      </c>
      <c r="T1" s="527" t="str">
        <f ca="1">'Cadette 17'!$A$1</f>
        <v>Cadette 17</v>
      </c>
      <c r="U1" s="527" t="str">
        <f ca="1">'Cadette 18'!$A$1</f>
        <v>Cadette 18</v>
      </c>
      <c r="V1" s="527" t="str">
        <f ca="1">'Cadette 19'!$A$1</f>
        <v>Cadette 19</v>
      </c>
      <c r="W1" s="527" t="str">
        <f ca="1">'Cadette 20'!$A$1</f>
        <v>Cadette 20</v>
      </c>
    </row>
    <row r="2" spans="1:23" ht="15" x14ac:dyDescent="0.25">
      <c r="A2" s="594" t="s">
        <v>75</v>
      </c>
      <c r="B2" s="594"/>
      <c r="C2" s="319">
        <f>Instructions!F5</f>
        <v>0</v>
      </c>
      <c r="D2" s="528"/>
      <c r="E2" s="528"/>
      <c r="F2" s="528"/>
      <c r="G2" s="528"/>
      <c r="H2" s="528"/>
      <c r="I2" s="528"/>
      <c r="J2" s="528"/>
      <c r="K2" s="528"/>
      <c r="L2" s="528"/>
      <c r="M2" s="528"/>
      <c r="N2" s="528"/>
      <c r="O2" s="528"/>
      <c r="P2" s="528"/>
      <c r="Q2" s="528"/>
      <c r="R2" s="528"/>
      <c r="S2" s="528"/>
      <c r="T2" s="528"/>
      <c r="U2" s="528"/>
      <c r="V2" s="528"/>
      <c r="W2" s="528"/>
    </row>
    <row r="3" spans="1:23" ht="12.75" x14ac:dyDescent="0.2">
      <c r="A3" s="595" t="s">
        <v>73</v>
      </c>
      <c r="B3" s="596"/>
      <c r="C3" s="597"/>
      <c r="D3" s="528"/>
      <c r="E3" s="528"/>
      <c r="F3" s="528"/>
      <c r="G3" s="528"/>
      <c r="H3" s="528"/>
      <c r="I3" s="528"/>
      <c r="J3" s="528"/>
      <c r="K3" s="528"/>
      <c r="L3" s="528"/>
      <c r="M3" s="528"/>
      <c r="N3" s="528"/>
      <c r="O3" s="528"/>
      <c r="P3" s="528"/>
      <c r="Q3" s="528"/>
      <c r="R3" s="528"/>
      <c r="S3" s="528"/>
      <c r="T3" s="528"/>
      <c r="U3" s="528"/>
      <c r="V3" s="528"/>
      <c r="W3" s="528"/>
    </row>
    <row r="4" spans="1:23" x14ac:dyDescent="0.2">
      <c r="A4" s="321"/>
      <c r="D4" s="529"/>
      <c r="E4" s="529"/>
      <c r="F4" s="529"/>
      <c r="G4" s="529"/>
      <c r="H4" s="529"/>
      <c r="I4" s="529"/>
      <c r="J4" s="529"/>
      <c r="K4" s="529"/>
      <c r="L4" s="529"/>
      <c r="M4" s="529"/>
      <c r="N4" s="529"/>
      <c r="O4" s="529"/>
      <c r="P4" s="529"/>
      <c r="Q4" s="529"/>
      <c r="R4" s="529"/>
      <c r="S4" s="529"/>
      <c r="T4" s="529"/>
      <c r="U4" s="529"/>
      <c r="V4" s="529"/>
      <c r="W4" s="529"/>
    </row>
    <row r="5" spans="1:23" ht="12.75" x14ac:dyDescent="0.2">
      <c r="A5" s="321"/>
      <c r="B5" s="322" t="s">
        <v>237</v>
      </c>
      <c r="D5" s="323"/>
      <c r="E5" s="323"/>
      <c r="F5" s="323"/>
      <c r="G5" s="323"/>
      <c r="H5" s="324"/>
      <c r="I5" s="324"/>
      <c r="J5" s="325"/>
      <c r="K5" s="325"/>
      <c r="L5" s="325"/>
      <c r="M5" s="325"/>
      <c r="N5" s="325"/>
      <c r="O5" s="325"/>
      <c r="P5" s="325"/>
      <c r="Q5" s="325"/>
      <c r="R5" s="325"/>
      <c r="S5" s="325"/>
      <c r="T5" s="325"/>
      <c r="U5" s="325"/>
      <c r="V5" s="325"/>
      <c r="W5" s="325"/>
    </row>
    <row r="6" spans="1:23" ht="12.75" x14ac:dyDescent="0.2">
      <c r="A6" s="318" t="s">
        <v>225</v>
      </c>
      <c r="C6" s="326" t="s">
        <v>226</v>
      </c>
      <c r="D6" s="598" t="s">
        <v>833</v>
      </c>
      <c r="E6" s="598"/>
      <c r="F6" s="598"/>
      <c r="G6" s="598"/>
      <c r="H6" s="598"/>
      <c r="I6" s="598"/>
      <c r="J6" s="598"/>
      <c r="K6" s="598"/>
      <c r="L6" s="325"/>
      <c r="M6" s="325"/>
      <c r="N6" s="325"/>
      <c r="O6" s="325"/>
      <c r="P6" s="325"/>
      <c r="Q6" s="325"/>
      <c r="R6" s="325"/>
      <c r="S6" s="325"/>
      <c r="T6" s="325"/>
      <c r="U6" s="325"/>
      <c r="V6" s="325"/>
      <c r="W6" s="325"/>
    </row>
    <row r="7" spans="1:23" ht="12.75" x14ac:dyDescent="0.2">
      <c r="A7" s="321"/>
      <c r="B7" s="327" t="s">
        <v>227</v>
      </c>
      <c r="C7" s="328"/>
      <c r="D7" s="329"/>
    </row>
    <row r="8" spans="1:23" x14ac:dyDescent="0.2">
      <c r="A8" s="321"/>
      <c r="B8" s="331">
        <v>1</v>
      </c>
      <c r="C8" s="332" t="s">
        <v>228</v>
      </c>
      <c r="D8" s="443" t="str">
        <f>IF(COUNTIF(Journey!D30:'Journey'!D85,"B")&gt;0,"C",IF(COUNTIF(Journey!D30:'Journey'!D85,"D")&gt;0,"P"," "))</f>
        <v xml:space="preserve"> </v>
      </c>
      <c r="E8" s="443" t="str">
        <f>IF(COUNTIF(Journey!E30:'Journey'!E85,"B")&gt;0,"C",IF(COUNTIF(Journey!E30:'Journey'!E85,"D")&gt;0,"P"," "))</f>
        <v xml:space="preserve"> </v>
      </c>
      <c r="F8" s="443" t="str">
        <f>IF(COUNTIF(Journey!F30:'Journey'!F85,"B")&gt;0,"C",IF(COUNTIF(Journey!F30:'Journey'!F85,"D")&gt;0,"P"," "))</f>
        <v xml:space="preserve"> </v>
      </c>
      <c r="G8" s="443" t="str">
        <f>IF(COUNTIF(Journey!G30:'Journey'!G85,"B")&gt;0,"C",IF(COUNTIF(Journey!G30:'Journey'!G85,"D")&gt;0,"P"," "))</f>
        <v xml:space="preserve"> </v>
      </c>
      <c r="H8" s="443" t="str">
        <f>IF(COUNTIF(Journey!H30:'Journey'!H85,"B")&gt;0,"C",IF(COUNTIF(Journey!H30:'Journey'!H85,"D")&gt;0,"P"," "))</f>
        <v xml:space="preserve"> </v>
      </c>
      <c r="I8" s="443" t="str">
        <f>IF(COUNTIF(Journey!I30:'Journey'!I85,"B")&gt;0,"C",IF(COUNTIF(Journey!I30:'Journey'!I85,"D")&gt;0,"P"," "))</f>
        <v xml:space="preserve"> </v>
      </c>
      <c r="J8" s="443" t="str">
        <f>IF(COUNTIF(Journey!J30:'Journey'!J85,"B")&gt;0,"C",IF(COUNTIF(Journey!J30:'Journey'!J85,"D")&gt;0,"P"," "))</f>
        <v xml:space="preserve"> </v>
      </c>
      <c r="K8" s="443" t="str">
        <f>IF(COUNTIF(Journey!K30:'Journey'!K85,"B")&gt;0,"C",IF(COUNTIF(Journey!K30:'Journey'!K85,"D")&gt;0,"P"," "))</f>
        <v xml:space="preserve"> </v>
      </c>
      <c r="L8" s="443" t="str">
        <f>IF(COUNTIF(Journey!L30:'Journey'!L85,"B")&gt;0,"C",IF(COUNTIF(Journey!L30:'Journey'!L85,"D")&gt;0,"P"," "))</f>
        <v xml:space="preserve"> </v>
      </c>
      <c r="M8" s="443" t="str">
        <f>IF(COUNTIF(Journey!M30:'Journey'!M85,"B")&gt;0,"C",IF(COUNTIF(Journey!M30:'Journey'!M85,"D")&gt;0,"P"," "))</f>
        <v xml:space="preserve"> </v>
      </c>
      <c r="N8" s="443" t="str">
        <f>IF(COUNTIF(Journey!N30:'Journey'!N85,"B")&gt;0,"C",IF(COUNTIF(Journey!N30:'Journey'!N85,"D")&gt;0,"P"," "))</f>
        <v xml:space="preserve"> </v>
      </c>
      <c r="O8" s="443" t="str">
        <f>IF(COUNTIF(Journey!O30:'Journey'!O85,"B")&gt;0,"C",IF(COUNTIF(Journey!O30:'Journey'!O85,"D")&gt;0,"P"," "))</f>
        <v xml:space="preserve"> </v>
      </c>
      <c r="P8" s="443" t="str">
        <f>IF(COUNTIF(Journey!P30:'Journey'!P85,"B")&gt;0,"C",IF(COUNTIF(Journey!P30:'Journey'!P85,"D")&gt;0,"P"," "))</f>
        <v xml:space="preserve"> </v>
      </c>
      <c r="Q8" s="443" t="str">
        <f>IF(COUNTIF(Journey!Q30:'Journey'!Q85,"B")&gt;0,"C",IF(COUNTIF(Journey!Q30:'Journey'!Q85,"D")&gt;0,"P"," "))</f>
        <v xml:space="preserve"> </v>
      </c>
      <c r="R8" s="443" t="str">
        <f>IF(COUNTIF(Journey!R30:'Journey'!R85,"B")&gt;0,"C",IF(COUNTIF(Journey!R30:'Journey'!R85,"D")&gt;0,"P"," "))</f>
        <v xml:space="preserve"> </v>
      </c>
      <c r="S8" s="443" t="str">
        <f>IF(COUNTIF(Journey!S30:'Journey'!S85,"B")&gt;0,"C",IF(COUNTIF(Journey!S30:'Journey'!S85,"D")&gt;0,"P"," "))</f>
        <v xml:space="preserve"> </v>
      </c>
      <c r="T8" s="443" t="str">
        <f>IF(COUNTIF(Journey!T30:'Journey'!T85,"B")&gt;0,"C",IF(COUNTIF(Journey!T30:'Journey'!T85,"D")&gt;0,"P"," "))</f>
        <v xml:space="preserve"> </v>
      </c>
      <c r="U8" s="443" t="str">
        <f>IF(COUNTIF(Journey!U30:'Journey'!U85,"B")&gt;0,"C",IF(COUNTIF(Journey!U30:'Journey'!U85,"D")&gt;0,"P"," "))</f>
        <v xml:space="preserve"> </v>
      </c>
      <c r="V8" s="443" t="str">
        <f>IF(COUNTIF(Journey!V30:'Journey'!V85,"B")&gt;0,"C",IF(COUNTIF(Journey!V30:'Journey'!V85,"D")&gt;0,"P"," "))</f>
        <v xml:space="preserve"> </v>
      </c>
      <c r="W8" s="443" t="str">
        <f>IF(COUNTIF(Journey!W30:'Journey'!W85,"B")&gt;0,"C",IF(COUNTIF(Journey!W30:'Journey'!W85,"D")&gt;0,"P"," "))</f>
        <v xml:space="preserve"> </v>
      </c>
    </row>
    <row r="9" spans="1:23" x14ac:dyDescent="0.2">
      <c r="A9" s="321"/>
      <c r="B9" s="331">
        <v>2</v>
      </c>
      <c r="C9" s="332" t="s">
        <v>229</v>
      </c>
      <c r="D9" s="333"/>
      <c r="E9" s="333"/>
      <c r="F9" s="333"/>
      <c r="G9" s="333"/>
      <c r="H9" s="333"/>
      <c r="I9" s="333"/>
      <c r="J9" s="333"/>
      <c r="K9" s="333"/>
      <c r="L9" s="333"/>
      <c r="M9" s="333"/>
      <c r="N9" s="333"/>
      <c r="O9" s="333"/>
      <c r="P9" s="333"/>
      <c r="Q9" s="333"/>
      <c r="R9" s="333"/>
      <c r="S9" s="333"/>
      <c r="T9" s="333"/>
      <c r="U9" s="333"/>
      <c r="V9" s="333"/>
      <c r="W9" s="333"/>
    </row>
    <row r="10" spans="1:23" x14ac:dyDescent="0.2">
      <c r="A10" s="321"/>
      <c r="B10" s="331">
        <v>3</v>
      </c>
      <c r="C10" s="332" t="s">
        <v>230</v>
      </c>
      <c r="D10" s="333"/>
      <c r="E10" s="333"/>
      <c r="F10" s="333"/>
      <c r="G10" s="333"/>
      <c r="H10" s="333"/>
      <c r="I10" s="333"/>
      <c r="J10" s="333"/>
      <c r="K10" s="333"/>
      <c r="L10" s="333"/>
      <c r="M10" s="333"/>
      <c r="N10" s="333"/>
      <c r="O10" s="333"/>
      <c r="P10" s="333"/>
      <c r="Q10" s="333"/>
      <c r="R10" s="333"/>
      <c r="S10" s="333"/>
      <c r="T10" s="333"/>
      <c r="U10" s="333"/>
      <c r="V10" s="333"/>
      <c r="W10" s="333"/>
    </row>
    <row r="11" spans="1:23" x14ac:dyDescent="0.2">
      <c r="A11" s="321"/>
      <c r="B11" s="331">
        <v>4</v>
      </c>
      <c r="C11" s="332" t="s">
        <v>231</v>
      </c>
      <c r="D11" s="333"/>
      <c r="E11" s="333"/>
      <c r="F11" s="333"/>
      <c r="G11" s="333"/>
      <c r="H11" s="333"/>
      <c r="I11" s="333"/>
      <c r="J11" s="333"/>
      <c r="K11" s="333"/>
      <c r="L11" s="333"/>
      <c r="M11" s="333"/>
      <c r="N11" s="333"/>
      <c r="O11" s="333"/>
      <c r="P11" s="333"/>
      <c r="Q11" s="333"/>
      <c r="R11" s="333"/>
      <c r="S11" s="333"/>
      <c r="T11" s="333"/>
      <c r="U11" s="333"/>
      <c r="V11" s="333"/>
      <c r="W11" s="333"/>
    </row>
    <row r="12" spans="1:23" x14ac:dyDescent="0.2">
      <c r="A12" s="321"/>
      <c r="B12" s="318">
        <v>5</v>
      </c>
      <c r="C12" s="334" t="s">
        <v>232</v>
      </c>
      <c r="D12" s="333"/>
      <c r="E12" s="333"/>
      <c r="F12" s="333"/>
      <c r="G12" s="333"/>
      <c r="H12" s="333"/>
      <c r="I12" s="333"/>
      <c r="J12" s="333"/>
      <c r="K12" s="333"/>
      <c r="L12" s="333"/>
      <c r="M12" s="333"/>
      <c r="N12" s="333"/>
      <c r="O12" s="333"/>
      <c r="P12" s="333"/>
      <c r="Q12" s="333"/>
      <c r="R12" s="333"/>
      <c r="S12" s="333"/>
      <c r="T12" s="333"/>
      <c r="U12" s="333"/>
      <c r="V12" s="333"/>
      <c r="W12" s="333"/>
    </row>
    <row r="13" spans="1:23" x14ac:dyDescent="0.2">
      <c r="A13" s="321"/>
      <c r="B13" s="318">
        <v>6</v>
      </c>
      <c r="C13" s="334" t="s">
        <v>233</v>
      </c>
      <c r="D13" s="333"/>
      <c r="E13" s="333"/>
      <c r="F13" s="333"/>
      <c r="G13" s="333"/>
      <c r="H13" s="333"/>
      <c r="I13" s="333"/>
      <c r="J13" s="333"/>
      <c r="K13" s="333"/>
      <c r="L13" s="333"/>
      <c r="M13" s="333"/>
      <c r="N13" s="333"/>
      <c r="O13" s="333"/>
      <c r="P13" s="333"/>
      <c r="Q13" s="333"/>
      <c r="R13" s="333"/>
      <c r="S13" s="333"/>
      <c r="T13" s="333"/>
      <c r="U13" s="333"/>
      <c r="V13" s="333"/>
      <c r="W13" s="333"/>
    </row>
    <row r="14" spans="1:23" x14ac:dyDescent="0.2">
      <c r="A14" s="321"/>
      <c r="B14" s="318">
        <v>7</v>
      </c>
      <c r="C14" s="334" t="s">
        <v>234</v>
      </c>
      <c r="D14" s="333"/>
      <c r="E14" s="333"/>
      <c r="F14" s="333"/>
      <c r="G14" s="333"/>
      <c r="H14" s="333"/>
      <c r="I14" s="333"/>
      <c r="J14" s="333"/>
      <c r="K14" s="333"/>
      <c r="L14" s="333"/>
      <c r="M14" s="333"/>
      <c r="N14" s="333"/>
      <c r="O14" s="333"/>
      <c r="P14" s="333"/>
      <c r="Q14" s="333"/>
      <c r="R14" s="333"/>
      <c r="S14" s="333"/>
      <c r="T14" s="333"/>
      <c r="U14" s="333"/>
      <c r="V14" s="333"/>
      <c r="W14" s="333"/>
    </row>
    <row r="15" spans="1:23" ht="12.75" thickBot="1" x14ac:dyDescent="0.25">
      <c r="A15" s="321"/>
      <c r="B15" s="318">
        <v>8</v>
      </c>
      <c r="C15" s="334" t="s">
        <v>235</v>
      </c>
      <c r="D15" s="333"/>
      <c r="E15" s="333"/>
      <c r="F15" s="333"/>
      <c r="G15" s="333"/>
      <c r="H15" s="333"/>
      <c r="I15" s="333"/>
      <c r="J15" s="333"/>
      <c r="K15" s="333"/>
      <c r="L15" s="333"/>
      <c r="M15" s="333"/>
      <c r="N15" s="333"/>
      <c r="O15" s="333"/>
      <c r="P15" s="333"/>
      <c r="Q15" s="333"/>
      <c r="R15" s="333"/>
      <c r="S15" s="333"/>
      <c r="T15" s="333"/>
      <c r="U15" s="333"/>
      <c r="V15" s="333"/>
      <c r="W15" s="333"/>
    </row>
    <row r="16" spans="1:23" ht="12.75" thickBot="1" x14ac:dyDescent="0.25">
      <c r="C16" s="335" t="s">
        <v>236</v>
      </c>
      <c r="D16" s="444" t="str">
        <f>IF(AND(COUNTIF(D9:D15,"A")=7,D8="C"),"C",IF(OR(COUNTIF(D9:D15,"A")&gt;0,D8="C"),"P"," "))</f>
        <v xml:space="preserve"> </v>
      </c>
      <c r="E16" s="444" t="str">
        <f t="shared" ref="E16:R16" si="0">IF(AND(COUNTIF(E9:E15,"A")=7,E8="C"),"C",IF(OR(COUNTIF(E9:E15,"A")&gt;0,E8="C"),"P"," "))</f>
        <v xml:space="preserve"> </v>
      </c>
      <c r="F16" s="444" t="str">
        <f t="shared" si="0"/>
        <v xml:space="preserve"> </v>
      </c>
      <c r="G16" s="444" t="str">
        <f t="shared" si="0"/>
        <v xml:space="preserve"> </v>
      </c>
      <c r="H16" s="444" t="str">
        <f t="shared" si="0"/>
        <v xml:space="preserve"> </v>
      </c>
      <c r="I16" s="444" t="str">
        <f t="shared" si="0"/>
        <v xml:space="preserve"> </v>
      </c>
      <c r="J16" s="444" t="str">
        <f t="shared" si="0"/>
        <v xml:space="preserve"> </v>
      </c>
      <c r="K16" s="444" t="str">
        <f t="shared" si="0"/>
        <v xml:space="preserve"> </v>
      </c>
      <c r="L16" s="444" t="str">
        <f t="shared" si="0"/>
        <v xml:space="preserve"> </v>
      </c>
      <c r="M16" s="444" t="str">
        <f t="shared" si="0"/>
        <v xml:space="preserve"> </v>
      </c>
      <c r="N16" s="444" t="str">
        <f t="shared" si="0"/>
        <v xml:space="preserve"> </v>
      </c>
      <c r="O16" s="444" t="str">
        <f t="shared" si="0"/>
        <v xml:space="preserve"> </v>
      </c>
      <c r="P16" s="444" t="str">
        <f t="shared" si="0"/>
        <v xml:space="preserve"> </v>
      </c>
      <c r="Q16" s="444" t="str">
        <f t="shared" si="0"/>
        <v xml:space="preserve"> </v>
      </c>
      <c r="R16" s="444" t="str">
        <f t="shared" si="0"/>
        <v xml:space="preserve"> </v>
      </c>
      <c r="S16" s="444" t="str">
        <f t="shared" ref="S16" si="1">IF(AND(COUNTIF(S9:S15,"A")=7,S8="C"),"C",IF(OR(COUNTIF(S9:S15,"A")&gt;0,S8="C"),"P"," "))</f>
        <v xml:space="preserve"> </v>
      </c>
      <c r="T16" s="444" t="str">
        <f t="shared" ref="T16" si="2">IF(AND(COUNTIF(T9:T15,"A")=7,T8="C"),"C",IF(OR(COUNTIF(T9:T15,"A")&gt;0,T8="C"),"P"," "))</f>
        <v xml:space="preserve"> </v>
      </c>
      <c r="U16" s="444" t="str">
        <f t="shared" ref="U16" si="3">IF(AND(COUNTIF(U9:U15,"A")=7,U8="C"),"C",IF(OR(COUNTIF(U9:U15,"A")&gt;0,U8="C"),"P"," "))</f>
        <v xml:space="preserve"> </v>
      </c>
      <c r="V16" s="444" t="str">
        <f t="shared" ref="V16" si="4">IF(AND(COUNTIF(V9:V15,"A")=7,V8="C"),"C",IF(OR(COUNTIF(V9:V15,"A")&gt;0,V8="C"),"P"," "))</f>
        <v xml:space="preserve"> </v>
      </c>
      <c r="W16" s="444" t="str">
        <f t="shared" ref="W16" si="5">IF(AND(COUNTIF(W9:W15,"A")=7,W8="C"),"C",IF(OR(COUNTIF(W9:W15,"A")&gt;0,W8="C"),"P"," "))</f>
        <v xml:space="preserve"> </v>
      </c>
    </row>
    <row r="17" spans="4:23" x14ac:dyDescent="0.2">
      <c r="D17" s="324"/>
      <c r="E17" s="324"/>
      <c r="F17" s="324"/>
      <c r="G17" s="324"/>
      <c r="H17" s="324"/>
      <c r="I17" s="324"/>
      <c r="J17" s="325"/>
      <c r="K17" s="325"/>
      <c r="L17" s="325"/>
      <c r="M17" s="325"/>
      <c r="N17" s="325"/>
      <c r="O17" s="325"/>
      <c r="P17" s="325"/>
      <c r="Q17" s="325"/>
      <c r="R17" s="325"/>
      <c r="S17" s="325"/>
      <c r="T17" s="325"/>
      <c r="U17" s="325"/>
      <c r="V17" s="325"/>
      <c r="W17" s="325"/>
    </row>
  </sheetData>
  <sheetProtection password="EB7E" sheet="1" objects="1" scenarios="1" selectLockedCells="1"/>
  <mergeCells count="24">
    <mergeCell ref="W1:W4"/>
    <mergeCell ref="D6:K6"/>
    <mergeCell ref="S1:S4"/>
    <mergeCell ref="T1:T4"/>
    <mergeCell ref="U1:U4"/>
    <mergeCell ref="V1:V4"/>
    <mergeCell ref="M1:M4"/>
    <mergeCell ref="H1:H4"/>
    <mergeCell ref="I1:I4"/>
    <mergeCell ref="J1:J4"/>
    <mergeCell ref="K1:K4"/>
    <mergeCell ref="L1:L4"/>
    <mergeCell ref="N1:N4"/>
    <mergeCell ref="O1:O4"/>
    <mergeCell ref="P1:P4"/>
    <mergeCell ref="Q1:Q4"/>
    <mergeCell ref="R1:R4"/>
    <mergeCell ref="A1:B1"/>
    <mergeCell ref="D1:D4"/>
    <mergeCell ref="E1:E4"/>
    <mergeCell ref="F1:F4"/>
    <mergeCell ref="G1:G4"/>
    <mergeCell ref="A2:B2"/>
    <mergeCell ref="A3:C3"/>
  </mergeCells>
  <hyperlinks>
    <hyperlink ref="D6" r:id="rId1" display="Silver Requirements (2010)"/>
    <hyperlink ref="D6:K6" r:id="rId2" display="Silver Requirements (2010)"/>
  </hyperlinks>
  <pageMargins left="0.5" right="0.25" top="1" bottom="0.75" header="0.5" footer="0.25"/>
  <pageSetup fitToHeight="0" orientation="landscape" horizontalDpi="300" verticalDpi="300" r:id="rId3"/>
  <headerFooter alignWithMargins="0">
    <oddHeader>&amp;C&amp;"Arial,Bold"&amp;14 CadetteTrax
&amp;12Silver Award - &amp;D</oddHeader>
    <oddFooter>&amp;CPage &amp;P</oddFooter>
  </headerFooter>
  <colBreaks count="1" manualBreakCount="1">
    <brk id="23" max="1048575" man="1"/>
  </colBreaks>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62"/>
    <pageSetUpPr fitToPage="1"/>
  </sheetPr>
  <dimension ref="A1:W54"/>
  <sheetViews>
    <sheetView showGridLines="0" tabSelected="1" zoomScaleNormal="100" workbookViewId="0">
      <selection activeCell="D5" sqref="D5"/>
    </sheetView>
  </sheetViews>
  <sheetFormatPr defaultRowHeight="12.75" x14ac:dyDescent="0.2"/>
  <cols>
    <col min="1" max="1" width="9" customWidth="1"/>
    <col min="2" max="2" width="2.7109375" customWidth="1"/>
    <col min="3" max="3" width="32.7109375" customWidth="1"/>
    <col min="4" max="23" width="3.28515625" customWidth="1"/>
  </cols>
  <sheetData>
    <row r="1" spans="1:23" ht="12.75" customHeight="1" x14ac:dyDescent="0.2">
      <c r="A1" s="66"/>
      <c r="B1" s="290" t="s">
        <v>74</v>
      </c>
      <c r="C1" s="291" t="str">
        <f>Instructions!F3</f>
        <v xml:space="preserve"> </v>
      </c>
      <c r="D1" s="527" t="str">
        <f ca="1">'Cadette 1'!$A$1</f>
        <v>Cadette 1</v>
      </c>
      <c r="E1" s="527" t="str">
        <f ca="1">'Cadette 2'!$A$1</f>
        <v>Cadette 2</v>
      </c>
      <c r="F1" s="527" t="str">
        <f ca="1">'Cadette 3'!$A$1</f>
        <v>Cadette 3</v>
      </c>
      <c r="G1" s="527" t="str">
        <f ca="1">'Cadette 4'!$A$1</f>
        <v>Cadette 4</v>
      </c>
      <c r="H1" s="527" t="str">
        <f ca="1">'Cadette 5'!$A$1</f>
        <v>Cadette 5</v>
      </c>
      <c r="I1" s="527" t="str">
        <f ca="1">'Cadette 6'!$A$1</f>
        <v>Cadette 6</v>
      </c>
      <c r="J1" s="527" t="str">
        <f ca="1">'Cadette 7'!$A$1</f>
        <v>Cadette 7</v>
      </c>
      <c r="K1" s="527" t="str">
        <f ca="1">'Cadette 8'!$A$1</f>
        <v>Cadette 8</v>
      </c>
      <c r="L1" s="527" t="str">
        <f ca="1">'Cadette 9'!$A$1</f>
        <v>Cadette 9</v>
      </c>
      <c r="M1" s="527" t="str">
        <f ca="1">'Cadette 10'!$A$1</f>
        <v>Cadette 10</v>
      </c>
      <c r="N1" s="527" t="str">
        <f ca="1">'Cadette 11'!$A$1</f>
        <v>Cadette 11</v>
      </c>
      <c r="O1" s="527" t="str">
        <f ca="1">'Cadette 12'!$A$1</f>
        <v>Cadette 12</v>
      </c>
      <c r="P1" s="527" t="str">
        <f ca="1">'Cadette 13'!$A$1</f>
        <v>Cadette 13</v>
      </c>
      <c r="Q1" s="527" t="str">
        <f ca="1">'Cadette 14'!$A$1</f>
        <v>Cadette 14</v>
      </c>
      <c r="R1" s="527" t="str">
        <f ca="1">'Cadette 15'!$A$1</f>
        <v>Cadette 15</v>
      </c>
      <c r="S1" s="527" t="str">
        <f ca="1">'Cadette 16'!$A$1</f>
        <v>Cadette 16</v>
      </c>
      <c r="T1" s="527" t="str">
        <f ca="1">'Cadette 17'!$A$1</f>
        <v>Cadette 17</v>
      </c>
      <c r="U1" s="527" t="str">
        <f ca="1">'Cadette 18'!$A$1</f>
        <v>Cadette 18</v>
      </c>
      <c r="V1" s="527" t="str">
        <f ca="1">'Cadette 19'!$A$1</f>
        <v>Cadette 19</v>
      </c>
      <c r="W1" s="527" t="str">
        <f ca="1">'Cadette 20'!$A$1</f>
        <v>Cadette 20</v>
      </c>
    </row>
    <row r="2" spans="1:23" ht="12.75" customHeight="1" x14ac:dyDescent="0.25">
      <c r="A2" s="67"/>
      <c r="B2" s="90" t="s">
        <v>75</v>
      </c>
      <c r="C2" s="85">
        <f>Instructions!F5</f>
        <v>0</v>
      </c>
      <c r="D2" s="528"/>
      <c r="E2" s="528"/>
      <c r="F2" s="528"/>
      <c r="G2" s="528"/>
      <c r="H2" s="528"/>
      <c r="I2" s="528"/>
      <c r="J2" s="528"/>
      <c r="K2" s="528"/>
      <c r="L2" s="528"/>
      <c r="M2" s="528"/>
      <c r="N2" s="528"/>
      <c r="O2" s="528"/>
      <c r="P2" s="528"/>
      <c r="Q2" s="528"/>
      <c r="R2" s="528"/>
      <c r="S2" s="528"/>
      <c r="T2" s="528"/>
      <c r="U2" s="528"/>
      <c r="V2" s="528"/>
      <c r="W2" s="528"/>
    </row>
    <row r="3" spans="1:23" x14ac:dyDescent="0.2">
      <c r="A3" s="66"/>
      <c r="B3" s="581"/>
      <c r="C3" s="582"/>
      <c r="D3" s="528"/>
      <c r="E3" s="528"/>
      <c r="F3" s="528"/>
      <c r="G3" s="528"/>
      <c r="H3" s="528"/>
      <c r="I3" s="528"/>
      <c r="J3" s="528"/>
      <c r="K3" s="528"/>
      <c r="L3" s="528"/>
      <c r="M3" s="528"/>
      <c r="N3" s="528"/>
      <c r="O3" s="528"/>
      <c r="P3" s="528"/>
      <c r="Q3" s="528"/>
      <c r="R3" s="528"/>
      <c r="S3" s="528"/>
      <c r="T3" s="528"/>
      <c r="U3" s="528"/>
      <c r="V3" s="528"/>
      <c r="W3" s="528"/>
    </row>
    <row r="4" spans="1:23" x14ac:dyDescent="0.2">
      <c r="A4" s="579" t="s">
        <v>24</v>
      </c>
      <c r="B4" s="579"/>
      <c r="C4" s="580"/>
      <c r="D4" s="529"/>
      <c r="E4" s="529"/>
      <c r="F4" s="529"/>
      <c r="G4" s="529"/>
      <c r="H4" s="529"/>
      <c r="I4" s="529"/>
      <c r="J4" s="529"/>
      <c r="K4" s="529"/>
      <c r="L4" s="529"/>
      <c r="M4" s="529"/>
      <c r="N4" s="529"/>
      <c r="O4" s="529"/>
      <c r="P4" s="529"/>
      <c r="Q4" s="529"/>
      <c r="R4" s="529"/>
      <c r="S4" s="529"/>
      <c r="T4" s="529"/>
      <c r="U4" s="529"/>
      <c r="V4" s="529"/>
      <c r="W4" s="529"/>
    </row>
    <row r="5" spans="1:23" x14ac:dyDescent="0.2">
      <c r="A5" s="68"/>
      <c r="B5" s="69"/>
      <c r="C5" s="100" t="s">
        <v>57</v>
      </c>
      <c r="D5" s="99"/>
      <c r="E5" s="14"/>
      <c r="F5" s="14"/>
      <c r="G5" s="14"/>
      <c r="H5" s="14"/>
      <c r="I5" s="14"/>
      <c r="J5" s="14"/>
      <c r="K5" s="14"/>
      <c r="L5" s="14"/>
      <c r="M5" s="14"/>
      <c r="N5" s="14"/>
      <c r="O5" s="14"/>
      <c r="P5" s="99"/>
      <c r="Q5" s="14"/>
      <c r="R5" s="14"/>
      <c r="S5" s="14"/>
      <c r="T5" s="14"/>
      <c r="U5" s="14"/>
      <c r="V5" s="14"/>
      <c r="W5" s="14"/>
    </row>
    <row r="6" spans="1:23" x14ac:dyDescent="0.2">
      <c r="A6" s="70"/>
      <c r="B6" s="69"/>
      <c r="C6" s="100" t="s">
        <v>57</v>
      </c>
      <c r="D6" s="14"/>
      <c r="E6" s="14"/>
      <c r="F6" s="14"/>
      <c r="G6" s="14"/>
      <c r="H6" s="14"/>
      <c r="I6" s="14"/>
      <c r="J6" s="14"/>
      <c r="K6" s="14"/>
      <c r="L6" s="14"/>
      <c r="M6" s="14"/>
      <c r="N6" s="14"/>
      <c r="O6" s="14"/>
      <c r="P6" s="14"/>
      <c r="Q6" s="14"/>
      <c r="R6" s="14"/>
      <c r="S6" s="14"/>
      <c r="T6" s="14"/>
      <c r="U6" s="14"/>
      <c r="V6" s="14"/>
      <c r="W6" s="14"/>
    </row>
    <row r="7" spans="1:23" x14ac:dyDescent="0.2">
      <c r="A7" s="70"/>
      <c r="B7" s="69"/>
      <c r="C7" s="100" t="s">
        <v>57</v>
      </c>
      <c r="D7" s="14"/>
      <c r="E7" s="14"/>
      <c r="F7" s="14"/>
      <c r="G7" s="14"/>
      <c r="H7" s="14"/>
      <c r="I7" s="14"/>
      <c r="J7" s="14"/>
      <c r="K7" s="14"/>
      <c r="L7" s="14"/>
      <c r="M7" s="14"/>
      <c r="N7" s="14"/>
      <c r="O7" s="14"/>
      <c r="P7" s="14"/>
      <c r="Q7" s="14"/>
      <c r="R7" s="14"/>
      <c r="S7" s="14"/>
      <c r="T7" s="14"/>
      <c r="U7" s="14"/>
      <c r="V7" s="14"/>
      <c r="W7" s="14"/>
    </row>
    <row r="8" spans="1:23" x14ac:dyDescent="0.2">
      <c r="A8" s="6"/>
      <c r="B8" s="69"/>
      <c r="C8" s="100" t="s">
        <v>57</v>
      </c>
      <c r="D8" s="14"/>
      <c r="E8" s="14"/>
      <c r="F8" s="14"/>
      <c r="G8" s="14"/>
      <c r="H8" s="14"/>
      <c r="I8" s="14"/>
      <c r="J8" s="14"/>
      <c r="K8" s="14"/>
      <c r="L8" s="14"/>
      <c r="M8" s="14"/>
      <c r="N8" s="14"/>
      <c r="O8" s="14"/>
      <c r="P8" s="14"/>
      <c r="Q8" s="14"/>
      <c r="R8" s="14"/>
      <c r="S8" s="14"/>
      <c r="T8" s="14"/>
      <c r="U8" s="14"/>
      <c r="V8" s="14"/>
      <c r="W8" s="14"/>
    </row>
    <row r="9" spans="1:23" x14ac:dyDescent="0.2">
      <c r="A9" s="70"/>
      <c r="B9" s="69"/>
      <c r="C9" s="100" t="s">
        <v>57</v>
      </c>
      <c r="D9" s="14"/>
      <c r="E9" s="14"/>
      <c r="F9" s="14"/>
      <c r="G9" s="14"/>
      <c r="H9" s="14"/>
      <c r="I9" s="14"/>
      <c r="J9" s="14"/>
      <c r="K9" s="14"/>
      <c r="L9" s="14"/>
      <c r="M9" s="14"/>
      <c r="N9" s="14"/>
      <c r="O9" s="14"/>
      <c r="P9" s="14"/>
      <c r="Q9" s="14"/>
      <c r="R9" s="14"/>
      <c r="S9" s="14"/>
      <c r="T9" s="14"/>
      <c r="U9" s="14"/>
      <c r="V9" s="14"/>
      <c r="W9" s="14"/>
    </row>
    <row r="10" spans="1:23" x14ac:dyDescent="0.2">
      <c r="A10" s="70"/>
      <c r="B10" s="69"/>
      <c r="C10" s="100" t="s">
        <v>57</v>
      </c>
      <c r="D10" s="14"/>
      <c r="E10" s="14"/>
      <c r="F10" s="14"/>
      <c r="G10" s="14"/>
      <c r="H10" s="14"/>
      <c r="I10" s="14"/>
      <c r="J10" s="14"/>
      <c r="K10" s="14"/>
      <c r="L10" s="14"/>
      <c r="M10" s="14"/>
      <c r="N10" s="14"/>
      <c r="O10" s="14"/>
      <c r="P10" s="14"/>
      <c r="Q10" s="14"/>
      <c r="R10" s="14"/>
      <c r="S10" s="14"/>
      <c r="T10" s="14"/>
      <c r="U10" s="14"/>
      <c r="V10" s="14"/>
      <c r="W10" s="14"/>
    </row>
    <row r="11" spans="1:23" x14ac:dyDescent="0.2">
      <c r="A11" s="68"/>
      <c r="B11" s="69"/>
      <c r="C11" s="100" t="s">
        <v>57</v>
      </c>
      <c r="D11" s="14"/>
      <c r="E11" s="14"/>
      <c r="F11" s="14"/>
      <c r="G11" s="14"/>
      <c r="H11" s="14"/>
      <c r="I11" s="14"/>
      <c r="J11" s="14"/>
      <c r="K11" s="14"/>
      <c r="L11" s="14"/>
      <c r="M11" s="14"/>
      <c r="N11" s="14"/>
      <c r="O11" s="14"/>
      <c r="P11" s="14"/>
      <c r="Q11" s="14"/>
      <c r="R11" s="14"/>
      <c r="S11" s="14"/>
      <c r="T11" s="14"/>
      <c r="U11" s="14"/>
      <c r="V11" s="14"/>
      <c r="W11" s="14"/>
    </row>
    <row r="12" spans="1:23" x14ac:dyDescent="0.2">
      <c r="A12" s="68"/>
      <c r="B12" s="76"/>
      <c r="C12" s="100" t="s">
        <v>57</v>
      </c>
      <c r="D12" s="64"/>
      <c r="E12" s="64"/>
      <c r="F12" s="64"/>
      <c r="G12" s="64"/>
      <c r="H12" s="64"/>
      <c r="I12" s="64"/>
      <c r="J12" s="64"/>
      <c r="K12" s="64"/>
      <c r="L12" s="64"/>
      <c r="M12" s="64"/>
      <c r="N12" s="64"/>
      <c r="O12" s="64"/>
      <c r="P12" s="64"/>
      <c r="Q12" s="64"/>
      <c r="R12" s="64"/>
      <c r="S12" s="64"/>
      <c r="T12" s="64"/>
      <c r="U12" s="64"/>
      <c r="V12" s="64"/>
      <c r="W12" s="64"/>
    </row>
    <row r="13" spans="1:23" ht="12.75" customHeight="1" x14ac:dyDescent="0.2">
      <c r="A13" s="77"/>
      <c r="B13" s="76"/>
      <c r="C13" s="100" t="s">
        <v>57</v>
      </c>
      <c r="D13" s="64"/>
      <c r="E13" s="64"/>
      <c r="F13" s="64"/>
      <c r="G13" s="64"/>
      <c r="H13" s="64"/>
      <c r="I13" s="64"/>
      <c r="J13" s="64"/>
      <c r="K13" s="64"/>
      <c r="L13" s="64"/>
      <c r="M13" s="64"/>
      <c r="N13" s="64"/>
      <c r="O13" s="64"/>
      <c r="P13" s="64"/>
      <c r="Q13" s="64"/>
      <c r="R13" s="64"/>
      <c r="S13" s="64"/>
      <c r="T13" s="64"/>
      <c r="U13" s="64"/>
      <c r="V13" s="64"/>
      <c r="W13" s="64"/>
    </row>
    <row r="14" spans="1:23" x14ac:dyDescent="0.2">
      <c r="A14" s="78"/>
      <c r="B14" s="76"/>
      <c r="C14" s="100" t="s">
        <v>57</v>
      </c>
      <c r="D14" s="64"/>
      <c r="E14" s="64"/>
      <c r="F14" s="64"/>
      <c r="G14" s="64"/>
      <c r="H14" s="64"/>
      <c r="I14" s="64"/>
      <c r="J14" s="64"/>
      <c r="K14" s="64"/>
      <c r="L14" s="64"/>
      <c r="M14" s="64"/>
      <c r="N14" s="64"/>
      <c r="O14" s="64"/>
      <c r="P14" s="64"/>
      <c r="Q14" s="64"/>
      <c r="R14" s="64"/>
      <c r="S14" s="64"/>
      <c r="T14" s="64"/>
      <c r="U14" s="64"/>
      <c r="V14" s="64"/>
      <c r="W14" s="64"/>
    </row>
    <row r="15" spans="1:23" x14ac:dyDescent="0.2">
      <c r="A15" s="77"/>
      <c r="B15" s="76"/>
      <c r="C15" s="100" t="s">
        <v>57</v>
      </c>
      <c r="D15" s="64"/>
      <c r="E15" s="64"/>
      <c r="F15" s="64"/>
      <c r="G15" s="64"/>
      <c r="H15" s="64"/>
      <c r="I15" s="64"/>
      <c r="J15" s="64"/>
      <c r="K15" s="64"/>
      <c r="L15" s="64"/>
      <c r="M15" s="64"/>
      <c r="N15" s="64"/>
      <c r="O15" s="64"/>
      <c r="P15" s="64"/>
      <c r="Q15" s="64"/>
      <c r="R15" s="64"/>
      <c r="S15" s="64"/>
      <c r="T15" s="64"/>
      <c r="U15" s="64"/>
      <c r="V15" s="64"/>
      <c r="W15" s="64"/>
    </row>
    <row r="16" spans="1:23" ht="12" customHeight="1" x14ac:dyDescent="0.2">
      <c r="A16" s="77"/>
      <c r="B16" s="76"/>
      <c r="C16" s="100" t="s">
        <v>57</v>
      </c>
      <c r="D16" s="64"/>
      <c r="E16" s="64"/>
      <c r="F16" s="64"/>
      <c r="G16" s="64"/>
      <c r="H16" s="64"/>
      <c r="I16" s="64"/>
      <c r="J16" s="64"/>
      <c r="K16" s="64"/>
      <c r="L16" s="64"/>
      <c r="M16" s="64"/>
      <c r="N16" s="64"/>
      <c r="O16" s="64"/>
      <c r="P16" s="64"/>
      <c r="Q16" s="64"/>
      <c r="R16" s="64"/>
      <c r="S16" s="64"/>
      <c r="T16" s="64"/>
      <c r="U16" s="64"/>
      <c r="V16" s="64"/>
      <c r="W16" s="64"/>
    </row>
    <row r="17" spans="1:23" x14ac:dyDescent="0.2">
      <c r="A17" s="77"/>
      <c r="B17" s="76"/>
      <c r="C17" s="100" t="s">
        <v>57</v>
      </c>
      <c r="D17" s="64"/>
      <c r="E17" s="64"/>
      <c r="F17" s="64"/>
      <c r="G17" s="64"/>
      <c r="H17" s="64"/>
      <c r="I17" s="64"/>
      <c r="J17" s="64"/>
      <c r="K17" s="64"/>
      <c r="L17" s="64"/>
      <c r="M17" s="64"/>
      <c r="N17" s="64"/>
      <c r="O17" s="64"/>
      <c r="P17" s="64"/>
      <c r="Q17" s="64"/>
      <c r="R17" s="64"/>
      <c r="S17" s="64"/>
      <c r="T17" s="64"/>
      <c r="U17" s="64"/>
      <c r="V17" s="64"/>
      <c r="W17" s="64"/>
    </row>
    <row r="18" spans="1:23" x14ac:dyDescent="0.2">
      <c r="A18" s="77"/>
      <c r="B18" s="76"/>
      <c r="C18" s="100" t="s">
        <v>57</v>
      </c>
      <c r="D18" s="65"/>
      <c r="E18" s="65"/>
      <c r="F18" s="65"/>
      <c r="G18" s="65"/>
      <c r="H18" s="65"/>
      <c r="I18" s="65"/>
      <c r="J18" s="65"/>
      <c r="K18" s="65"/>
      <c r="L18" s="65"/>
      <c r="M18" s="65"/>
      <c r="N18" s="65"/>
      <c r="O18" s="65"/>
      <c r="P18" s="65"/>
      <c r="Q18" s="65"/>
      <c r="R18" s="65"/>
      <c r="S18" s="65"/>
      <c r="T18" s="65"/>
      <c r="U18" s="65"/>
      <c r="V18" s="65"/>
      <c r="W18" s="65"/>
    </row>
    <row r="19" spans="1:23" x14ac:dyDescent="0.2">
      <c r="A19" s="77"/>
      <c r="B19" s="76"/>
      <c r="C19" s="100" t="s">
        <v>57</v>
      </c>
      <c r="D19" s="14"/>
      <c r="E19" s="14"/>
      <c r="F19" s="14"/>
      <c r="G19" s="14"/>
      <c r="H19" s="14"/>
      <c r="I19" s="14"/>
      <c r="J19" s="14"/>
      <c r="K19" s="14"/>
      <c r="L19" s="14"/>
      <c r="M19" s="14"/>
      <c r="N19" s="14"/>
      <c r="O19" s="14"/>
      <c r="P19" s="14"/>
      <c r="Q19" s="14"/>
      <c r="R19" s="14"/>
      <c r="S19" s="14"/>
      <c r="T19" s="14"/>
      <c r="U19" s="14"/>
      <c r="V19" s="14"/>
      <c r="W19" s="14"/>
    </row>
    <row r="20" spans="1:23" x14ac:dyDescent="0.2">
      <c r="A20" s="77"/>
      <c r="B20" s="76"/>
      <c r="C20" s="100" t="s">
        <v>57</v>
      </c>
      <c r="D20" s="64"/>
      <c r="E20" s="64"/>
      <c r="F20" s="64"/>
      <c r="G20" s="64"/>
      <c r="H20" s="64"/>
      <c r="I20" s="64"/>
      <c r="J20" s="64"/>
      <c r="K20" s="64"/>
      <c r="L20" s="64"/>
      <c r="M20" s="64"/>
      <c r="N20" s="64"/>
      <c r="O20" s="64"/>
      <c r="P20" s="64"/>
      <c r="Q20" s="64"/>
      <c r="R20" s="64"/>
      <c r="S20" s="64"/>
      <c r="T20" s="64"/>
      <c r="U20" s="64"/>
      <c r="V20" s="64"/>
      <c r="W20" s="64"/>
    </row>
    <row r="21" spans="1:23" s="87" customFormat="1" x14ac:dyDescent="0.2">
      <c r="A21" s="47"/>
      <c r="B21" s="76"/>
      <c r="C21" s="100" t="s">
        <v>57</v>
      </c>
      <c r="D21" s="63"/>
      <c r="E21" s="63"/>
      <c r="F21" s="63"/>
      <c r="G21" s="63"/>
      <c r="H21" s="63"/>
      <c r="I21" s="63"/>
      <c r="J21" s="63"/>
      <c r="K21" s="63"/>
      <c r="L21" s="63"/>
      <c r="M21" s="63"/>
      <c r="N21" s="63"/>
      <c r="O21" s="63"/>
      <c r="P21" s="63"/>
      <c r="Q21" s="63"/>
      <c r="R21" s="63"/>
      <c r="S21" s="63"/>
      <c r="T21" s="63"/>
      <c r="U21" s="63"/>
      <c r="V21" s="63"/>
      <c r="W21" s="63"/>
    </row>
    <row r="22" spans="1:23" ht="12" customHeight="1" x14ac:dyDescent="0.2">
      <c r="A22" s="77"/>
      <c r="B22" s="76"/>
      <c r="C22" s="100" t="s">
        <v>57</v>
      </c>
      <c r="D22" s="14"/>
      <c r="E22" s="14"/>
      <c r="F22" s="14"/>
      <c r="G22" s="14"/>
      <c r="H22" s="14"/>
      <c r="I22" s="14"/>
      <c r="J22" s="14"/>
      <c r="K22" s="14"/>
      <c r="L22" s="14"/>
      <c r="M22" s="14"/>
      <c r="N22" s="14"/>
      <c r="O22" s="14"/>
      <c r="P22" s="14"/>
      <c r="Q22" s="14"/>
      <c r="R22" s="14"/>
      <c r="S22" s="14"/>
      <c r="T22" s="14"/>
      <c r="U22" s="14"/>
      <c r="V22" s="14"/>
      <c r="W22" s="14"/>
    </row>
    <row r="23" spans="1:23" x14ac:dyDescent="0.2">
      <c r="A23" s="77"/>
      <c r="B23" s="76"/>
      <c r="C23" s="100" t="s">
        <v>57</v>
      </c>
      <c r="D23" s="14"/>
      <c r="E23" s="14"/>
      <c r="F23" s="14"/>
      <c r="G23" s="14"/>
      <c r="H23" s="14"/>
      <c r="I23" s="14"/>
      <c r="J23" s="14"/>
      <c r="K23" s="14"/>
      <c r="L23" s="14"/>
      <c r="M23" s="14"/>
      <c r="N23" s="14"/>
      <c r="O23" s="14"/>
      <c r="P23" s="14"/>
      <c r="Q23" s="14"/>
      <c r="R23" s="14"/>
      <c r="S23" s="14"/>
      <c r="T23" s="14"/>
      <c r="U23" s="14"/>
      <c r="V23" s="14"/>
      <c r="W23" s="14"/>
    </row>
    <row r="24" spans="1:23" x14ac:dyDescent="0.2">
      <c r="A24" s="77"/>
      <c r="B24" s="76"/>
      <c r="C24" s="100" t="s">
        <v>57</v>
      </c>
      <c r="D24" s="14"/>
      <c r="E24" s="14"/>
      <c r="F24" s="14"/>
      <c r="G24" s="14"/>
      <c r="H24" s="14"/>
      <c r="I24" s="14"/>
      <c r="J24" s="14"/>
      <c r="K24" s="14"/>
      <c r="L24" s="14"/>
      <c r="M24" s="14"/>
      <c r="N24" s="14"/>
      <c r="O24" s="14"/>
      <c r="P24" s="14"/>
      <c r="Q24" s="14"/>
      <c r="R24" s="14"/>
      <c r="S24" s="14"/>
      <c r="T24" s="14"/>
      <c r="U24" s="14"/>
      <c r="V24" s="14"/>
      <c r="W24" s="14"/>
    </row>
    <row r="25" spans="1:23" x14ac:dyDescent="0.2">
      <c r="A25" s="77"/>
      <c r="B25" s="76"/>
      <c r="C25" s="100" t="s">
        <v>57</v>
      </c>
      <c r="D25" s="14"/>
      <c r="E25" s="14"/>
      <c r="F25" s="14"/>
      <c r="G25" s="14"/>
      <c r="H25" s="14"/>
      <c r="I25" s="14"/>
      <c r="J25" s="14"/>
      <c r="K25" s="14"/>
      <c r="L25" s="14"/>
      <c r="M25" s="14"/>
      <c r="N25" s="14"/>
      <c r="O25" s="14"/>
      <c r="P25" s="14"/>
      <c r="Q25" s="14"/>
      <c r="R25" s="14"/>
      <c r="S25" s="14"/>
      <c r="T25" s="14"/>
      <c r="U25" s="14"/>
      <c r="V25" s="14"/>
      <c r="W25" s="14"/>
    </row>
    <row r="26" spans="1:23" x14ac:dyDescent="0.2">
      <c r="C26" s="100" t="s">
        <v>57</v>
      </c>
      <c r="D26" s="9"/>
      <c r="E26" s="9"/>
      <c r="F26" s="9"/>
      <c r="G26" s="9"/>
      <c r="H26" s="9"/>
      <c r="I26" s="9"/>
      <c r="J26" s="9"/>
      <c r="K26" s="9"/>
      <c r="L26" s="9"/>
      <c r="M26" s="9"/>
      <c r="N26" s="9"/>
      <c r="O26" s="9"/>
      <c r="P26" s="9"/>
      <c r="Q26" s="9"/>
      <c r="R26" s="9"/>
      <c r="S26" s="9"/>
      <c r="T26" s="9"/>
      <c r="U26" s="9"/>
      <c r="V26" s="9"/>
      <c r="W26" s="9"/>
    </row>
    <row r="27" spans="1:23" x14ac:dyDescent="0.2">
      <c r="C27" s="100" t="s">
        <v>57</v>
      </c>
      <c r="D27" s="9"/>
      <c r="E27" s="9"/>
      <c r="F27" s="9"/>
      <c r="G27" s="9"/>
      <c r="H27" s="9"/>
      <c r="I27" s="9"/>
      <c r="J27" s="9"/>
      <c r="K27" s="9"/>
      <c r="L27" s="9"/>
      <c r="M27" s="9"/>
      <c r="N27" s="9"/>
      <c r="O27" s="9"/>
      <c r="P27" s="9"/>
      <c r="Q27" s="9"/>
      <c r="R27" s="9"/>
      <c r="S27" s="9"/>
      <c r="T27" s="9"/>
      <c r="U27" s="9"/>
      <c r="V27" s="9"/>
      <c r="W27" s="9"/>
    </row>
    <row r="28" spans="1:23" x14ac:dyDescent="0.2">
      <c r="C28" s="100" t="s">
        <v>57</v>
      </c>
      <c r="D28" s="9"/>
      <c r="E28" s="9"/>
      <c r="F28" s="9"/>
      <c r="G28" s="9"/>
      <c r="H28" s="9"/>
      <c r="I28" s="9"/>
      <c r="J28" s="9"/>
      <c r="K28" s="9"/>
      <c r="L28" s="9"/>
      <c r="M28" s="9"/>
      <c r="N28" s="9"/>
      <c r="O28" s="9"/>
      <c r="P28" s="9"/>
      <c r="Q28" s="9"/>
      <c r="R28" s="9"/>
      <c r="S28" s="9"/>
      <c r="T28" s="9"/>
      <c r="U28" s="9"/>
      <c r="V28" s="9"/>
      <c r="W28" s="9"/>
    </row>
    <row r="29" spans="1:23" x14ac:dyDescent="0.2">
      <c r="C29" s="100" t="s">
        <v>57</v>
      </c>
      <c r="D29" s="9"/>
      <c r="E29" s="9"/>
      <c r="F29" s="9"/>
      <c r="G29" s="9"/>
      <c r="H29" s="9"/>
      <c r="I29" s="9"/>
      <c r="J29" s="9"/>
      <c r="K29" s="9"/>
      <c r="L29" s="9"/>
      <c r="M29" s="9"/>
      <c r="N29" s="9"/>
      <c r="O29" s="9"/>
      <c r="P29" s="9"/>
      <c r="Q29" s="9"/>
      <c r="R29" s="9"/>
      <c r="S29" s="9"/>
      <c r="T29" s="9"/>
      <c r="U29" s="9"/>
      <c r="V29" s="9"/>
      <c r="W29" s="9"/>
    </row>
    <row r="30" spans="1:23" x14ac:dyDescent="0.2">
      <c r="C30" s="100" t="s">
        <v>57</v>
      </c>
      <c r="D30" s="9"/>
      <c r="E30" s="9"/>
      <c r="F30" s="9"/>
      <c r="G30" s="9"/>
      <c r="H30" s="9"/>
      <c r="I30" s="9"/>
      <c r="J30" s="9"/>
      <c r="K30" s="9"/>
      <c r="L30" s="9"/>
      <c r="M30" s="9"/>
      <c r="N30" s="9"/>
      <c r="O30" s="9"/>
      <c r="P30" s="9"/>
      <c r="Q30" s="9"/>
      <c r="R30" s="9"/>
      <c r="S30" s="9"/>
      <c r="T30" s="9"/>
      <c r="U30" s="9"/>
      <c r="V30" s="9"/>
      <c r="W30" s="9"/>
    </row>
    <row r="31" spans="1:23" x14ac:dyDescent="0.2">
      <c r="C31" s="100" t="s">
        <v>57</v>
      </c>
      <c r="D31" s="9"/>
      <c r="E31" s="9"/>
      <c r="F31" s="9"/>
      <c r="G31" s="9"/>
      <c r="H31" s="9"/>
      <c r="I31" s="9"/>
      <c r="J31" s="9"/>
      <c r="K31" s="9"/>
      <c r="L31" s="9"/>
      <c r="M31" s="9"/>
      <c r="N31" s="9"/>
      <c r="O31" s="9"/>
      <c r="P31" s="9"/>
      <c r="Q31" s="9"/>
      <c r="R31" s="9"/>
      <c r="S31" s="9"/>
      <c r="T31" s="9"/>
      <c r="U31" s="9"/>
      <c r="V31" s="9"/>
      <c r="W31" s="9"/>
    </row>
    <row r="32" spans="1:23" x14ac:dyDescent="0.2">
      <c r="C32" s="100" t="s">
        <v>57</v>
      </c>
      <c r="D32" s="9"/>
      <c r="E32" s="9"/>
      <c r="F32" s="9"/>
      <c r="G32" s="9"/>
      <c r="H32" s="9"/>
      <c r="I32" s="9"/>
      <c r="J32" s="9"/>
      <c r="K32" s="9"/>
      <c r="L32" s="9"/>
      <c r="M32" s="9"/>
      <c r="N32" s="9"/>
      <c r="O32" s="9"/>
      <c r="P32" s="9"/>
      <c r="Q32" s="9"/>
      <c r="R32" s="9"/>
      <c r="S32" s="9"/>
      <c r="T32" s="9"/>
      <c r="U32" s="9"/>
      <c r="V32" s="9"/>
      <c r="W32" s="9"/>
    </row>
    <row r="33" spans="3:23" x14ac:dyDescent="0.2">
      <c r="C33" s="100" t="s">
        <v>57</v>
      </c>
      <c r="D33" s="9"/>
      <c r="E33" s="9"/>
      <c r="F33" s="9"/>
      <c r="G33" s="9"/>
      <c r="H33" s="9"/>
      <c r="I33" s="9"/>
      <c r="J33" s="9"/>
      <c r="K33" s="9"/>
      <c r="L33" s="9"/>
      <c r="M33" s="9"/>
      <c r="N33" s="9"/>
      <c r="O33" s="9"/>
      <c r="P33" s="9"/>
      <c r="Q33" s="9"/>
      <c r="R33" s="9"/>
      <c r="S33" s="9"/>
      <c r="T33" s="9"/>
      <c r="U33" s="9"/>
      <c r="V33" s="9"/>
      <c r="W33" s="9"/>
    </row>
    <row r="34" spans="3:23" x14ac:dyDescent="0.2">
      <c r="C34" s="100" t="s">
        <v>57</v>
      </c>
      <c r="D34" s="9"/>
      <c r="E34" s="9"/>
      <c r="F34" s="9"/>
      <c r="G34" s="9"/>
      <c r="H34" s="9"/>
      <c r="I34" s="9"/>
      <c r="J34" s="9"/>
      <c r="K34" s="9"/>
      <c r="L34" s="9"/>
      <c r="M34" s="9"/>
      <c r="N34" s="9"/>
      <c r="O34" s="9"/>
      <c r="P34" s="9"/>
      <c r="Q34" s="9"/>
      <c r="R34" s="9"/>
      <c r="S34" s="9"/>
      <c r="T34" s="9"/>
      <c r="U34" s="9"/>
      <c r="V34" s="9"/>
      <c r="W34" s="9"/>
    </row>
    <row r="35" spans="3:23" x14ac:dyDescent="0.2">
      <c r="C35" s="100" t="s">
        <v>57</v>
      </c>
      <c r="D35" s="9"/>
      <c r="E35" s="9"/>
      <c r="F35" s="9"/>
      <c r="G35" s="9"/>
      <c r="H35" s="9"/>
      <c r="I35" s="9"/>
      <c r="J35" s="9"/>
      <c r="K35" s="9"/>
      <c r="L35" s="9"/>
      <c r="M35" s="9"/>
      <c r="N35" s="9"/>
      <c r="O35" s="9"/>
      <c r="P35" s="9"/>
      <c r="Q35" s="9"/>
      <c r="R35" s="9"/>
      <c r="S35" s="9"/>
      <c r="T35" s="9"/>
      <c r="U35" s="9"/>
      <c r="V35" s="9"/>
      <c r="W35" s="9"/>
    </row>
    <row r="36" spans="3:23" x14ac:dyDescent="0.2">
      <c r="C36" s="100" t="s">
        <v>57</v>
      </c>
      <c r="D36" s="9"/>
      <c r="E36" s="9"/>
      <c r="F36" s="9"/>
      <c r="G36" s="9"/>
      <c r="H36" s="9"/>
      <c r="I36" s="9"/>
      <c r="J36" s="9"/>
      <c r="K36" s="9"/>
      <c r="L36" s="9"/>
      <c r="M36" s="9"/>
      <c r="N36" s="9"/>
      <c r="O36" s="9"/>
      <c r="P36" s="9"/>
      <c r="Q36" s="9"/>
      <c r="R36" s="9"/>
      <c r="S36" s="9"/>
      <c r="T36" s="9"/>
      <c r="U36" s="9"/>
      <c r="V36" s="9"/>
      <c r="W36" s="9"/>
    </row>
    <row r="37" spans="3:23" x14ac:dyDescent="0.2">
      <c r="C37" s="100" t="s">
        <v>57</v>
      </c>
      <c r="D37" s="9"/>
      <c r="E37" s="9"/>
      <c r="F37" s="9"/>
      <c r="G37" s="9"/>
      <c r="H37" s="9"/>
      <c r="I37" s="9"/>
      <c r="J37" s="9"/>
      <c r="K37" s="9"/>
      <c r="L37" s="9"/>
      <c r="M37" s="9"/>
      <c r="N37" s="9"/>
      <c r="O37" s="9"/>
      <c r="P37" s="9"/>
      <c r="Q37" s="9"/>
      <c r="R37" s="9"/>
      <c r="S37" s="9"/>
      <c r="T37" s="9"/>
      <c r="U37" s="9"/>
      <c r="V37" s="9"/>
      <c r="W37" s="9"/>
    </row>
    <row r="38" spans="3:23" x14ac:dyDescent="0.2">
      <c r="C38" s="100" t="s">
        <v>57</v>
      </c>
      <c r="D38" s="9"/>
      <c r="E38" s="9"/>
      <c r="F38" s="9"/>
      <c r="G38" s="9"/>
      <c r="H38" s="9"/>
      <c r="I38" s="9"/>
      <c r="J38" s="9"/>
      <c r="K38" s="9"/>
      <c r="L38" s="9"/>
      <c r="M38" s="9"/>
      <c r="N38" s="9"/>
      <c r="O38" s="9"/>
      <c r="P38" s="9"/>
      <c r="Q38" s="9"/>
      <c r="R38" s="9"/>
      <c r="S38" s="9"/>
      <c r="T38" s="9"/>
      <c r="U38" s="9"/>
      <c r="V38" s="9"/>
      <c r="W38" s="9"/>
    </row>
    <row r="39" spans="3:23" x14ac:dyDescent="0.2">
      <c r="C39" s="100" t="s">
        <v>57</v>
      </c>
      <c r="D39" s="9"/>
      <c r="E39" s="9"/>
      <c r="F39" s="9"/>
      <c r="G39" s="9"/>
      <c r="H39" s="9"/>
      <c r="I39" s="9"/>
      <c r="J39" s="9"/>
      <c r="K39" s="9"/>
      <c r="L39" s="9"/>
      <c r="M39" s="9"/>
      <c r="N39" s="9"/>
      <c r="O39" s="9"/>
      <c r="P39" s="9"/>
      <c r="Q39" s="9"/>
      <c r="R39" s="9"/>
      <c r="S39" s="9"/>
      <c r="T39" s="9"/>
      <c r="U39" s="9"/>
      <c r="V39" s="9"/>
      <c r="W39" s="9"/>
    </row>
    <row r="40" spans="3:23" x14ac:dyDescent="0.2">
      <c r="C40" s="100" t="s">
        <v>57</v>
      </c>
      <c r="D40" s="9"/>
      <c r="E40" s="9"/>
      <c r="F40" s="9"/>
      <c r="G40" s="9"/>
      <c r="H40" s="9"/>
      <c r="I40" s="9"/>
      <c r="J40" s="9"/>
      <c r="K40" s="9"/>
      <c r="L40" s="9"/>
      <c r="M40" s="9"/>
      <c r="N40" s="9"/>
      <c r="O40" s="9"/>
      <c r="P40" s="9"/>
      <c r="Q40" s="9"/>
      <c r="R40" s="9"/>
      <c r="S40" s="9"/>
      <c r="T40" s="9"/>
      <c r="U40" s="9"/>
      <c r="V40" s="9"/>
      <c r="W40" s="9"/>
    </row>
    <row r="41" spans="3:23" x14ac:dyDescent="0.2">
      <c r="C41" s="100" t="s">
        <v>57</v>
      </c>
      <c r="D41" s="9"/>
      <c r="E41" s="9"/>
      <c r="F41" s="9"/>
      <c r="G41" s="9"/>
      <c r="H41" s="9"/>
      <c r="I41" s="9"/>
      <c r="J41" s="9"/>
      <c r="K41" s="9"/>
      <c r="L41" s="9"/>
      <c r="M41" s="9"/>
      <c r="N41" s="9"/>
      <c r="O41" s="9"/>
      <c r="P41" s="9"/>
      <c r="Q41" s="9"/>
      <c r="R41" s="9"/>
      <c r="S41" s="9"/>
      <c r="T41" s="9"/>
      <c r="U41" s="9"/>
      <c r="V41" s="9"/>
      <c r="W41" s="9"/>
    </row>
    <row r="42" spans="3:23" x14ac:dyDescent="0.2">
      <c r="C42" s="100" t="s">
        <v>57</v>
      </c>
      <c r="D42" s="9"/>
      <c r="E42" s="9"/>
      <c r="F42" s="9"/>
      <c r="G42" s="9"/>
      <c r="H42" s="9"/>
      <c r="I42" s="9"/>
      <c r="J42" s="9"/>
      <c r="K42" s="9"/>
      <c r="L42" s="9"/>
      <c r="M42" s="9"/>
      <c r="N42" s="9"/>
      <c r="O42" s="9"/>
      <c r="P42" s="9"/>
      <c r="Q42" s="9"/>
      <c r="R42" s="9"/>
      <c r="S42" s="9"/>
      <c r="T42" s="9"/>
      <c r="U42" s="9"/>
      <c r="V42" s="9"/>
      <c r="W42" s="9"/>
    </row>
    <row r="43" spans="3:23" x14ac:dyDescent="0.2">
      <c r="C43" s="100" t="s">
        <v>57</v>
      </c>
      <c r="D43" s="9"/>
      <c r="E43" s="9"/>
      <c r="F43" s="9"/>
      <c r="G43" s="9"/>
      <c r="H43" s="9"/>
      <c r="I43" s="9"/>
      <c r="J43" s="9"/>
      <c r="K43" s="9"/>
      <c r="L43" s="9"/>
      <c r="M43" s="9"/>
      <c r="N43" s="9"/>
      <c r="O43" s="9"/>
      <c r="P43" s="9"/>
      <c r="Q43" s="9"/>
      <c r="R43" s="9"/>
      <c r="S43" s="9"/>
      <c r="T43" s="9"/>
      <c r="U43" s="9"/>
      <c r="V43" s="9"/>
      <c r="W43" s="9"/>
    </row>
    <row r="44" spans="3:23" x14ac:dyDescent="0.2">
      <c r="C44" s="100" t="s">
        <v>57</v>
      </c>
      <c r="D44" s="9"/>
      <c r="E44" s="9"/>
      <c r="F44" s="9"/>
      <c r="G44" s="9"/>
      <c r="H44" s="9"/>
      <c r="I44" s="9"/>
      <c r="J44" s="9"/>
      <c r="K44" s="9"/>
      <c r="L44" s="9"/>
      <c r="M44" s="9"/>
      <c r="N44" s="9"/>
      <c r="O44" s="9"/>
      <c r="P44" s="9"/>
      <c r="Q44" s="9"/>
      <c r="R44" s="9"/>
      <c r="S44" s="9"/>
      <c r="T44" s="9"/>
      <c r="U44" s="9"/>
      <c r="V44" s="9"/>
      <c r="W44" s="9"/>
    </row>
    <row r="45" spans="3:23" x14ac:dyDescent="0.2">
      <c r="C45" s="100" t="s">
        <v>57</v>
      </c>
      <c r="D45" s="9"/>
      <c r="E45" s="9"/>
      <c r="F45" s="9"/>
      <c r="G45" s="9"/>
      <c r="H45" s="9"/>
      <c r="I45" s="9"/>
      <c r="J45" s="9"/>
      <c r="K45" s="9"/>
      <c r="L45" s="9"/>
      <c r="M45" s="9"/>
      <c r="N45" s="9"/>
      <c r="O45" s="9"/>
      <c r="P45" s="9"/>
      <c r="Q45" s="9"/>
      <c r="R45" s="9"/>
      <c r="S45" s="9"/>
      <c r="T45" s="9"/>
      <c r="U45" s="9"/>
      <c r="V45" s="9"/>
      <c r="W45" s="9"/>
    </row>
    <row r="46" spans="3:23" x14ac:dyDescent="0.2">
      <c r="C46" s="100" t="s">
        <v>57</v>
      </c>
      <c r="D46" s="9"/>
      <c r="E46" s="9"/>
      <c r="F46" s="9"/>
      <c r="G46" s="9"/>
      <c r="H46" s="9"/>
      <c r="I46" s="9"/>
      <c r="J46" s="9"/>
      <c r="K46" s="9"/>
      <c r="L46" s="9"/>
      <c r="M46" s="9"/>
      <c r="N46" s="9"/>
      <c r="O46" s="9"/>
      <c r="P46" s="9"/>
      <c r="Q46" s="9"/>
      <c r="R46" s="9"/>
      <c r="S46" s="9"/>
      <c r="T46" s="9"/>
      <c r="U46" s="9"/>
      <c r="V46" s="9"/>
      <c r="W46" s="9"/>
    </row>
    <row r="47" spans="3:23" x14ac:dyDescent="0.2">
      <c r="C47" s="100" t="s">
        <v>57</v>
      </c>
      <c r="D47" s="9"/>
      <c r="E47" s="9"/>
      <c r="F47" s="9"/>
      <c r="G47" s="9"/>
      <c r="H47" s="9"/>
      <c r="I47" s="9"/>
      <c r="J47" s="9"/>
      <c r="K47" s="9"/>
      <c r="L47" s="9"/>
      <c r="M47" s="9"/>
      <c r="N47" s="9"/>
      <c r="O47" s="9"/>
      <c r="P47" s="9"/>
      <c r="Q47" s="9"/>
      <c r="R47" s="9"/>
      <c r="S47" s="9"/>
      <c r="T47" s="9"/>
      <c r="U47" s="9"/>
      <c r="V47" s="9"/>
      <c r="W47" s="9"/>
    </row>
    <row r="48" spans="3:23" x14ac:dyDescent="0.2">
      <c r="C48" s="100" t="s">
        <v>57</v>
      </c>
      <c r="D48" s="9"/>
      <c r="E48" s="9"/>
      <c r="F48" s="9"/>
      <c r="G48" s="9"/>
      <c r="H48" s="9"/>
      <c r="I48" s="9"/>
      <c r="J48" s="9"/>
      <c r="K48" s="9"/>
      <c r="L48" s="9"/>
      <c r="M48" s="9"/>
      <c r="N48" s="9"/>
      <c r="O48" s="9"/>
      <c r="P48" s="9"/>
      <c r="Q48" s="9"/>
      <c r="R48" s="9"/>
      <c r="S48" s="9"/>
      <c r="T48" s="9"/>
      <c r="U48" s="9"/>
      <c r="V48" s="9"/>
      <c r="W48" s="9"/>
    </row>
    <row r="49" spans="3:23" x14ac:dyDescent="0.2">
      <c r="C49" s="100" t="s">
        <v>57</v>
      </c>
      <c r="D49" s="9"/>
      <c r="E49" s="9"/>
      <c r="F49" s="9"/>
      <c r="G49" s="9"/>
      <c r="H49" s="9"/>
      <c r="I49" s="9"/>
      <c r="J49" s="9"/>
      <c r="K49" s="9"/>
      <c r="L49" s="9"/>
      <c r="M49" s="9"/>
      <c r="N49" s="9"/>
      <c r="O49" s="9"/>
      <c r="P49" s="9"/>
      <c r="Q49" s="9"/>
      <c r="R49" s="9"/>
      <c r="S49" s="9"/>
      <c r="T49" s="9"/>
      <c r="U49" s="9"/>
      <c r="V49" s="9"/>
      <c r="W49" s="9"/>
    </row>
    <row r="50" spans="3:23" x14ac:dyDescent="0.2">
      <c r="C50" s="100" t="s">
        <v>57</v>
      </c>
      <c r="D50" s="9"/>
      <c r="E50" s="9"/>
      <c r="F50" s="9"/>
      <c r="G50" s="9"/>
      <c r="H50" s="9"/>
      <c r="I50" s="9"/>
      <c r="J50" s="9"/>
      <c r="K50" s="9"/>
      <c r="L50" s="9"/>
      <c r="M50" s="9"/>
      <c r="N50" s="9"/>
      <c r="O50" s="9"/>
      <c r="P50" s="9"/>
      <c r="Q50" s="9"/>
      <c r="R50" s="9"/>
      <c r="S50" s="9"/>
      <c r="T50" s="9"/>
      <c r="U50" s="9"/>
      <c r="V50" s="9"/>
      <c r="W50" s="9"/>
    </row>
    <row r="51" spans="3:23" x14ac:dyDescent="0.2">
      <c r="C51" s="100" t="s">
        <v>57</v>
      </c>
      <c r="D51" s="9"/>
      <c r="E51" s="9"/>
      <c r="F51" s="9"/>
      <c r="G51" s="9"/>
      <c r="H51" s="9"/>
      <c r="I51" s="9"/>
      <c r="J51" s="9"/>
      <c r="K51" s="9"/>
      <c r="L51" s="9"/>
      <c r="M51" s="9"/>
      <c r="N51" s="9"/>
      <c r="O51" s="9"/>
      <c r="P51" s="9"/>
      <c r="Q51" s="9"/>
      <c r="R51" s="9"/>
      <c r="S51" s="9"/>
      <c r="T51" s="9"/>
      <c r="U51" s="9"/>
      <c r="V51" s="9"/>
      <c r="W51" s="9"/>
    </row>
    <row r="52" spans="3:23" x14ac:dyDescent="0.2">
      <c r="C52" s="100" t="s">
        <v>57</v>
      </c>
      <c r="D52" s="9"/>
      <c r="E52" s="9"/>
      <c r="F52" s="9"/>
      <c r="G52" s="9"/>
      <c r="H52" s="9"/>
      <c r="I52" s="9"/>
      <c r="J52" s="9"/>
      <c r="K52" s="9"/>
      <c r="L52" s="9"/>
      <c r="M52" s="9"/>
      <c r="N52" s="9"/>
      <c r="O52" s="9"/>
      <c r="P52" s="9"/>
      <c r="Q52" s="9"/>
      <c r="R52" s="9"/>
      <c r="S52" s="9"/>
      <c r="T52" s="9"/>
      <c r="U52" s="9"/>
      <c r="V52" s="9"/>
      <c r="W52" s="9"/>
    </row>
    <row r="53" spans="3:23" x14ac:dyDescent="0.2">
      <c r="C53" s="100" t="s">
        <v>57</v>
      </c>
      <c r="D53" s="9"/>
      <c r="E53" s="9"/>
      <c r="F53" s="9"/>
      <c r="G53" s="9"/>
      <c r="H53" s="9"/>
      <c r="I53" s="9"/>
      <c r="J53" s="9"/>
      <c r="K53" s="9"/>
      <c r="L53" s="9"/>
      <c r="M53" s="9"/>
      <c r="N53" s="9"/>
      <c r="O53" s="9"/>
      <c r="P53" s="9"/>
      <c r="Q53" s="9"/>
      <c r="R53" s="9"/>
      <c r="S53" s="9"/>
      <c r="T53" s="9"/>
      <c r="U53" s="9"/>
      <c r="V53" s="9"/>
      <c r="W53" s="9"/>
    </row>
    <row r="54" spans="3:23" x14ac:dyDescent="0.2">
      <c r="C54" s="100" t="s">
        <v>57</v>
      </c>
      <c r="D54" s="9"/>
      <c r="E54" s="9"/>
      <c r="F54" s="9"/>
      <c r="G54" s="9"/>
      <c r="H54" s="9"/>
      <c r="I54" s="9"/>
      <c r="J54" s="9"/>
      <c r="K54" s="9"/>
      <c r="L54" s="9"/>
      <c r="M54" s="9"/>
      <c r="N54" s="9"/>
      <c r="O54" s="9"/>
      <c r="P54" s="9"/>
      <c r="Q54" s="9"/>
      <c r="R54" s="9"/>
      <c r="S54" s="9"/>
      <c r="T54" s="9"/>
      <c r="U54" s="9"/>
      <c r="V54" s="9"/>
      <c r="W54" s="9"/>
    </row>
  </sheetData>
  <sheetProtection password="EB7E" sheet="1" objects="1" scenarios="1" selectLockedCells="1"/>
  <mergeCells count="22">
    <mergeCell ref="W1:W4"/>
    <mergeCell ref="M1:M4"/>
    <mergeCell ref="S1:S4"/>
    <mergeCell ref="T1:T4"/>
    <mergeCell ref="U1:U4"/>
    <mergeCell ref="V1:V4"/>
    <mergeCell ref="R1:R4"/>
    <mergeCell ref="O1:O4"/>
    <mergeCell ref="P1:P4"/>
    <mergeCell ref="Q1:Q4"/>
    <mergeCell ref="L1:L4"/>
    <mergeCell ref="N1:N4"/>
    <mergeCell ref="A4:C4"/>
    <mergeCell ref="B3:C3"/>
    <mergeCell ref="H1:H4"/>
    <mergeCell ref="E1:E4"/>
    <mergeCell ref="D1:D4"/>
    <mergeCell ref="G1:G4"/>
    <mergeCell ref="F1:F4"/>
    <mergeCell ref="J1:J4"/>
    <mergeCell ref="I1:I4"/>
    <mergeCell ref="K1:K4"/>
  </mergeCells>
  <phoneticPr fontId="2" type="noConversion"/>
  <pageMargins left="0.5" right="0.25" top="1" bottom="1" header="0.5" footer="0.5"/>
  <pageSetup scale="90" orientation="portrait" r:id="rId1"/>
  <headerFooter alignWithMargins="0">
    <oddHeader>&amp;C&amp;"Arial,Bold"&amp;14CadetteTrax&amp;12
Fun Patches - &amp;D</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C99FF"/>
    <pageSetUpPr fitToPage="1"/>
  </sheetPr>
  <dimension ref="A1:AO150"/>
  <sheetViews>
    <sheetView showGridLines="0" topLeftCell="A7" zoomScaleNormal="100" workbookViewId="0">
      <selection activeCell="C38" sqref="C38"/>
    </sheetView>
  </sheetViews>
  <sheetFormatPr defaultRowHeight="12.75" x14ac:dyDescent="0.2"/>
  <cols>
    <col min="1" max="1" width="34.140625" customWidth="1"/>
    <col min="2" max="41" width="3.140625" customWidth="1"/>
  </cols>
  <sheetData>
    <row r="1" spans="1:41" ht="57.75" customHeight="1" x14ac:dyDescent="0.2">
      <c r="A1" s="451" t="s">
        <v>37</v>
      </c>
      <c r="B1" s="599" t="str">
        <f ca="1">'Cadette 1'!$A$1</f>
        <v>Cadette 1</v>
      </c>
      <c r="C1" s="599"/>
      <c r="D1" s="599" t="str">
        <f ca="1">'Cadette 2'!$A$1</f>
        <v>Cadette 2</v>
      </c>
      <c r="E1" s="599"/>
      <c r="F1" s="599" t="str">
        <f ca="1">'Cadette 3'!$A$1</f>
        <v>Cadette 3</v>
      </c>
      <c r="G1" s="599"/>
      <c r="H1" s="599" t="str">
        <f ca="1">'Cadette 4'!$A$1</f>
        <v>Cadette 4</v>
      </c>
      <c r="I1" s="599"/>
      <c r="J1" s="599" t="str">
        <f ca="1">'Cadette 5'!$A$1</f>
        <v>Cadette 5</v>
      </c>
      <c r="K1" s="599"/>
      <c r="L1" s="599" t="str">
        <f ca="1">'Cadette 6'!$A$1</f>
        <v>Cadette 6</v>
      </c>
      <c r="M1" s="599"/>
      <c r="N1" s="599" t="str">
        <f ca="1">'Cadette 7'!$A$1</f>
        <v>Cadette 7</v>
      </c>
      <c r="O1" s="599"/>
      <c r="P1" s="599" t="str">
        <f ca="1">'Cadette 8'!$A$1</f>
        <v>Cadette 8</v>
      </c>
      <c r="Q1" s="599"/>
      <c r="R1" s="599" t="str">
        <f ca="1">'Cadette 9'!$A$1</f>
        <v>Cadette 9</v>
      </c>
      <c r="S1" s="599"/>
      <c r="T1" s="599" t="str">
        <f ca="1">'Cadette 10'!$A$1</f>
        <v>Cadette 10</v>
      </c>
      <c r="U1" s="599"/>
      <c r="V1" s="599" t="str">
        <f ca="1">'Cadette 11'!$A$1</f>
        <v>Cadette 11</v>
      </c>
      <c r="W1" s="599"/>
      <c r="X1" s="599" t="str">
        <f ca="1">'Cadette 12'!$A$1</f>
        <v>Cadette 12</v>
      </c>
      <c r="Y1" s="599"/>
      <c r="Z1" s="599" t="str">
        <f ca="1">'Cadette 13'!$A$1</f>
        <v>Cadette 13</v>
      </c>
      <c r="AA1" s="599"/>
      <c r="AB1" s="599" t="str">
        <f ca="1">'Cadette 14'!$A$1</f>
        <v>Cadette 14</v>
      </c>
      <c r="AC1" s="599"/>
      <c r="AD1" s="599" t="str">
        <f ca="1">'Cadette 15'!$A$1</f>
        <v>Cadette 15</v>
      </c>
      <c r="AE1" s="600"/>
      <c r="AF1" s="599" t="str">
        <f ca="1">'Cadette 16'!$A$1</f>
        <v>Cadette 16</v>
      </c>
      <c r="AG1" s="600"/>
      <c r="AH1" s="599" t="str">
        <f ca="1">'Cadette 17'!$A$1</f>
        <v>Cadette 17</v>
      </c>
      <c r="AI1" s="600"/>
      <c r="AJ1" s="599" t="str">
        <f ca="1">'Cadette 18'!$A$1</f>
        <v>Cadette 18</v>
      </c>
      <c r="AK1" s="600"/>
      <c r="AL1" s="599" t="str">
        <f ca="1">'Cadette 19'!$A$1</f>
        <v>Cadette 19</v>
      </c>
      <c r="AM1" s="600"/>
      <c r="AN1" s="599" t="str">
        <f ca="1">'Cadette 20'!$A$1</f>
        <v>Cadette 20</v>
      </c>
      <c r="AO1" s="601"/>
    </row>
    <row r="2" spans="1:41" ht="45.75" x14ac:dyDescent="0.2">
      <c r="A2" s="452" t="s">
        <v>809</v>
      </c>
      <c r="B2" s="56" t="s">
        <v>63</v>
      </c>
      <c r="C2" s="57" t="s">
        <v>64</v>
      </c>
      <c r="D2" s="56" t="s">
        <v>63</v>
      </c>
      <c r="E2" s="57" t="s">
        <v>64</v>
      </c>
      <c r="F2" s="56" t="s">
        <v>63</v>
      </c>
      <c r="G2" s="57" t="s">
        <v>64</v>
      </c>
      <c r="H2" s="56" t="s">
        <v>63</v>
      </c>
      <c r="I2" s="57" t="s">
        <v>64</v>
      </c>
      <c r="J2" s="56" t="s">
        <v>63</v>
      </c>
      <c r="K2" s="57" t="s">
        <v>64</v>
      </c>
      <c r="L2" s="56" t="s">
        <v>63</v>
      </c>
      <c r="M2" s="57" t="s">
        <v>64</v>
      </c>
      <c r="N2" s="56" t="s">
        <v>63</v>
      </c>
      <c r="O2" s="57" t="s">
        <v>64</v>
      </c>
      <c r="P2" s="56" t="s">
        <v>63</v>
      </c>
      <c r="Q2" s="57" t="s">
        <v>64</v>
      </c>
      <c r="R2" s="56" t="s">
        <v>63</v>
      </c>
      <c r="S2" s="57" t="s">
        <v>64</v>
      </c>
      <c r="T2" s="56" t="s">
        <v>63</v>
      </c>
      <c r="U2" s="57" t="s">
        <v>64</v>
      </c>
      <c r="V2" s="56" t="s">
        <v>63</v>
      </c>
      <c r="W2" s="57" t="s">
        <v>64</v>
      </c>
      <c r="X2" s="56" t="s">
        <v>63</v>
      </c>
      <c r="Y2" s="57" t="s">
        <v>64</v>
      </c>
      <c r="Z2" s="56" t="s">
        <v>63</v>
      </c>
      <c r="AA2" s="57" t="s">
        <v>64</v>
      </c>
      <c r="AB2" s="56" t="s">
        <v>63</v>
      </c>
      <c r="AC2" s="57" t="s">
        <v>64</v>
      </c>
      <c r="AD2" s="56" t="s">
        <v>63</v>
      </c>
      <c r="AE2" s="92" t="s">
        <v>64</v>
      </c>
      <c r="AF2" s="56" t="s">
        <v>63</v>
      </c>
      <c r="AG2" s="57" t="s">
        <v>64</v>
      </c>
      <c r="AH2" s="56" t="s">
        <v>63</v>
      </c>
      <c r="AI2" s="92" t="s">
        <v>64</v>
      </c>
      <c r="AJ2" s="56" t="s">
        <v>63</v>
      </c>
      <c r="AK2" s="57" t="s">
        <v>64</v>
      </c>
      <c r="AL2" s="56" t="s">
        <v>63</v>
      </c>
      <c r="AM2" s="57" t="s">
        <v>64</v>
      </c>
      <c r="AN2" s="56" t="s">
        <v>63</v>
      </c>
      <c r="AO2" s="453" t="s">
        <v>64</v>
      </c>
    </row>
    <row r="3" spans="1:41" x14ac:dyDescent="0.2">
      <c r="A3" s="454" t="str">
        <f>Badges!$A$5</f>
        <v>It's Your World -- Change It!</v>
      </c>
      <c r="B3" s="58"/>
      <c r="C3" s="402"/>
      <c r="D3" s="58"/>
      <c r="E3" s="402"/>
      <c r="F3" s="58"/>
      <c r="G3" s="402"/>
      <c r="H3" s="58"/>
      <c r="I3" s="403"/>
      <c r="J3" s="404"/>
      <c r="K3" s="402"/>
      <c r="L3" s="58"/>
      <c r="M3" s="402"/>
      <c r="N3" s="58"/>
      <c r="O3" s="402"/>
      <c r="P3" s="58"/>
      <c r="Q3" s="402"/>
      <c r="R3" s="58"/>
      <c r="S3" s="405"/>
      <c r="T3" s="406"/>
      <c r="U3" s="405"/>
      <c r="V3" s="406"/>
      <c r="W3" s="405"/>
      <c r="X3" s="406"/>
      <c r="Y3" s="405"/>
      <c r="Z3" s="58"/>
      <c r="AA3" s="402"/>
      <c r="AB3" s="58"/>
      <c r="AC3" s="58"/>
      <c r="AD3" s="58"/>
      <c r="AE3" s="58"/>
      <c r="AF3" s="58"/>
      <c r="AG3" s="58"/>
      <c r="AH3" s="58"/>
      <c r="AI3" s="58"/>
      <c r="AJ3" s="58"/>
      <c r="AK3" s="58"/>
      <c r="AL3" s="58"/>
      <c r="AM3" s="58"/>
      <c r="AN3" s="58"/>
      <c r="AO3" s="455"/>
    </row>
    <row r="4" spans="1:41" x14ac:dyDescent="0.2">
      <c r="A4" s="456" t="str">
        <f>Badges!$B$6</f>
        <v>Digital Movie Maker</v>
      </c>
      <c r="B4" s="407" t="str">
        <f>IF(Badges!D28="C","E","")</f>
        <v/>
      </c>
      <c r="C4" s="408"/>
      <c r="D4" s="407" t="str">
        <f>IF(Badges!E28="C","E","")</f>
        <v/>
      </c>
      <c r="E4" s="408"/>
      <c r="F4" s="407" t="str">
        <f>IF(Badges!F28="C","E","")</f>
        <v/>
      </c>
      <c r="G4" s="408"/>
      <c r="H4" s="407" t="str">
        <f>IF(Badges!G28="C","E","")</f>
        <v/>
      </c>
      <c r="I4" s="408"/>
      <c r="J4" s="407" t="str">
        <f>IF(Badges!H28="C","E","")</f>
        <v/>
      </c>
      <c r="K4" s="408"/>
      <c r="L4" s="407" t="str">
        <f>IF(Badges!I28="C","E","")</f>
        <v/>
      </c>
      <c r="M4" s="408"/>
      <c r="N4" s="407" t="str">
        <f>IF(Badges!J28="C","E","")</f>
        <v/>
      </c>
      <c r="O4" s="408"/>
      <c r="P4" s="407" t="str">
        <f>IF(Badges!K28="C","E","")</f>
        <v/>
      </c>
      <c r="Q4" s="408"/>
      <c r="R4" s="407" t="str">
        <f>IF(Badges!L28="C","E","")</f>
        <v/>
      </c>
      <c r="S4" s="408"/>
      <c r="T4" s="407" t="str">
        <f>IF(Badges!M28="C","E","")</f>
        <v/>
      </c>
      <c r="U4" s="408"/>
      <c r="V4" s="407" t="str">
        <f>IF(Badges!N28="C","E","")</f>
        <v/>
      </c>
      <c r="W4" s="408"/>
      <c r="X4" s="407" t="str">
        <f>IF(Badges!O28="C","E","")</f>
        <v/>
      </c>
      <c r="Y4" s="408"/>
      <c r="Z4" s="407" t="str">
        <f>IF(Badges!P28="C","E","")</f>
        <v/>
      </c>
      <c r="AA4" s="408"/>
      <c r="AB4" s="407" t="str">
        <f>IF(Badges!Q28="C","E","")</f>
        <v/>
      </c>
      <c r="AC4" s="408"/>
      <c r="AD4" s="407" t="str">
        <f>IF(Badges!R28="C","E","")</f>
        <v/>
      </c>
      <c r="AE4" s="409"/>
      <c r="AF4" s="407" t="str">
        <f>IF(Badges!S28="C","E","")</f>
        <v/>
      </c>
      <c r="AG4" s="408"/>
      <c r="AH4" s="407" t="str">
        <f>IF(Badges!T28="C","E","")</f>
        <v/>
      </c>
      <c r="AI4" s="409"/>
      <c r="AJ4" s="407" t="str">
        <f>IF(Badges!U28="C","E","")</f>
        <v/>
      </c>
      <c r="AK4" s="408"/>
      <c r="AL4" s="407" t="str">
        <f>IF(Badges!V28="C","E","")</f>
        <v/>
      </c>
      <c r="AM4" s="408"/>
      <c r="AN4" s="407" t="str">
        <f>IF(Badges!W28="C","E","")</f>
        <v/>
      </c>
      <c r="AO4" s="457"/>
    </row>
    <row r="5" spans="1:41" x14ac:dyDescent="0.2">
      <c r="A5" s="456" t="str">
        <f>Badges!B29</f>
        <v>Eating for Beauty</v>
      </c>
      <c r="B5" s="407" t="str">
        <f>IF(Badges!D51="C","E","")</f>
        <v/>
      </c>
      <c r="C5" s="408"/>
      <c r="D5" s="407" t="str">
        <f>IF(Badges!E51="C","E","")</f>
        <v/>
      </c>
      <c r="E5" s="408"/>
      <c r="F5" s="407" t="str">
        <f>IF(Badges!F51="C","E","")</f>
        <v/>
      </c>
      <c r="G5" s="408"/>
      <c r="H5" s="407" t="str">
        <f>IF(Badges!G51="C","E","")</f>
        <v/>
      </c>
      <c r="I5" s="408"/>
      <c r="J5" s="407" t="str">
        <f>IF(Badges!H51="C","E","")</f>
        <v/>
      </c>
      <c r="K5" s="408"/>
      <c r="L5" s="407" t="str">
        <f>IF(Badges!I51="C","E","")</f>
        <v/>
      </c>
      <c r="M5" s="408"/>
      <c r="N5" s="407" t="str">
        <f>IF(Badges!J51="C","E","")</f>
        <v/>
      </c>
      <c r="O5" s="408"/>
      <c r="P5" s="407" t="str">
        <f>IF(Badges!K51="C","E","")</f>
        <v/>
      </c>
      <c r="Q5" s="408"/>
      <c r="R5" s="407" t="str">
        <f>IF(Badges!L51="C","E","")</f>
        <v/>
      </c>
      <c r="S5" s="408"/>
      <c r="T5" s="407" t="str">
        <f>IF(Badges!M51="C","E","")</f>
        <v/>
      </c>
      <c r="U5" s="408"/>
      <c r="V5" s="407" t="str">
        <f>IF(Badges!N51="C","E","")</f>
        <v/>
      </c>
      <c r="W5" s="408"/>
      <c r="X5" s="407" t="str">
        <f>IF(Badges!O51="C","E","")</f>
        <v/>
      </c>
      <c r="Y5" s="408"/>
      <c r="Z5" s="407" t="str">
        <f>IF(Badges!P51="C","E","")</f>
        <v/>
      </c>
      <c r="AA5" s="408"/>
      <c r="AB5" s="407" t="str">
        <f>IF(Badges!Q51="C","E","")</f>
        <v/>
      </c>
      <c r="AC5" s="408"/>
      <c r="AD5" s="407" t="str">
        <f>IF(Badges!R51="C","E","")</f>
        <v/>
      </c>
      <c r="AE5" s="409"/>
      <c r="AF5" s="407" t="str">
        <f>IF(Badges!S51="C","E","")</f>
        <v/>
      </c>
      <c r="AG5" s="408"/>
      <c r="AH5" s="407" t="str">
        <f>IF(Badges!T51="C","E","")</f>
        <v/>
      </c>
      <c r="AI5" s="409"/>
      <c r="AJ5" s="407" t="str">
        <f>IF(Badges!U51="C","E","")</f>
        <v/>
      </c>
      <c r="AK5" s="408"/>
      <c r="AL5" s="407" t="str">
        <f>IF(Badges!V51="C","E","")</f>
        <v/>
      </c>
      <c r="AM5" s="408"/>
      <c r="AN5" s="407" t="str">
        <f>IF(Badges!W51="C","E","")</f>
        <v/>
      </c>
      <c r="AO5" s="457"/>
    </row>
    <row r="6" spans="1:41" x14ac:dyDescent="0.2">
      <c r="A6" s="456" t="str">
        <f>Badges!B52</f>
        <v>Public Speaker</v>
      </c>
      <c r="B6" s="407" t="str">
        <f>IF(Badges!D74="C","E","")</f>
        <v/>
      </c>
      <c r="C6" s="408"/>
      <c r="D6" s="407" t="str">
        <f>IF(Badges!E74="C","E","")</f>
        <v/>
      </c>
      <c r="E6" s="408"/>
      <c r="F6" s="407" t="str">
        <f>IF(Badges!F74="C","E","")</f>
        <v/>
      </c>
      <c r="G6" s="408"/>
      <c r="H6" s="407" t="str">
        <f>IF(Badges!G74="C","E","")</f>
        <v/>
      </c>
      <c r="I6" s="408"/>
      <c r="J6" s="407" t="str">
        <f>IF(Badges!H74="C","E","")</f>
        <v/>
      </c>
      <c r="K6" s="408"/>
      <c r="L6" s="407" t="str">
        <f>IF(Badges!I74="C","E","")</f>
        <v/>
      </c>
      <c r="M6" s="408"/>
      <c r="N6" s="407" t="str">
        <f>IF(Badges!J74="C","E","")</f>
        <v/>
      </c>
      <c r="O6" s="408"/>
      <c r="P6" s="407" t="str">
        <f>IF(Badges!K74="C","E","")</f>
        <v/>
      </c>
      <c r="Q6" s="408"/>
      <c r="R6" s="407" t="str">
        <f>IF(Badges!L74="C","E","")</f>
        <v/>
      </c>
      <c r="S6" s="408"/>
      <c r="T6" s="407" t="str">
        <f>IF(Badges!M74="C","E","")</f>
        <v/>
      </c>
      <c r="U6" s="408"/>
      <c r="V6" s="407" t="str">
        <f>IF(Badges!N74="C","E","")</f>
        <v/>
      </c>
      <c r="W6" s="408"/>
      <c r="X6" s="407" t="str">
        <f>IF(Badges!O74="C","E","")</f>
        <v/>
      </c>
      <c r="Y6" s="408"/>
      <c r="Z6" s="407" t="str">
        <f>IF(Badges!P74="C","E","")</f>
        <v/>
      </c>
      <c r="AA6" s="408"/>
      <c r="AB6" s="407" t="str">
        <f>IF(Badges!Q74="C","E","")</f>
        <v/>
      </c>
      <c r="AC6" s="408"/>
      <c r="AD6" s="407" t="str">
        <f>IF(Badges!R74="C","E","")</f>
        <v/>
      </c>
      <c r="AE6" s="409"/>
      <c r="AF6" s="407" t="str">
        <f>IF(Badges!S74="C","E","")</f>
        <v/>
      </c>
      <c r="AG6" s="408"/>
      <c r="AH6" s="407" t="str">
        <f>IF(Badges!T74="C","E","")</f>
        <v/>
      </c>
      <c r="AI6" s="409"/>
      <c r="AJ6" s="407" t="str">
        <f>IF(Badges!U74="C","E","")</f>
        <v/>
      </c>
      <c r="AK6" s="408"/>
      <c r="AL6" s="407" t="str">
        <f>IF(Badges!V74="C","E","")</f>
        <v/>
      </c>
      <c r="AM6" s="408"/>
      <c r="AN6" s="407" t="str">
        <f>IF(Badges!W74="C","E","")</f>
        <v/>
      </c>
      <c r="AO6" s="457"/>
    </row>
    <row r="7" spans="1:41" x14ac:dyDescent="0.2">
      <c r="A7" s="456" t="str">
        <f>Badges!B75</f>
        <v>Science of Happiness</v>
      </c>
      <c r="B7" s="407" t="str">
        <f>IF(Badges!D97="C","E","")</f>
        <v/>
      </c>
      <c r="C7" s="408"/>
      <c r="D7" s="407" t="str">
        <f>IF(Badges!E97="C","E","")</f>
        <v/>
      </c>
      <c r="E7" s="408"/>
      <c r="F7" s="407" t="str">
        <f>IF(Badges!F97="C","E","")</f>
        <v/>
      </c>
      <c r="G7" s="408"/>
      <c r="H7" s="407" t="str">
        <f>IF(Badges!G97="C","E","")</f>
        <v/>
      </c>
      <c r="I7" s="408"/>
      <c r="J7" s="407" t="str">
        <f>IF(Badges!H97="C","E","")</f>
        <v/>
      </c>
      <c r="K7" s="408"/>
      <c r="L7" s="407" t="str">
        <f>IF(Badges!I97="C","E","")</f>
        <v/>
      </c>
      <c r="M7" s="408"/>
      <c r="N7" s="407" t="str">
        <f>IF(Badges!J97="C","E","")</f>
        <v/>
      </c>
      <c r="O7" s="408"/>
      <c r="P7" s="407" t="str">
        <f>IF(Badges!K97="C","E","")</f>
        <v/>
      </c>
      <c r="Q7" s="408"/>
      <c r="R7" s="407" t="str">
        <f>IF(Badges!L97="C","E","")</f>
        <v/>
      </c>
      <c r="S7" s="408"/>
      <c r="T7" s="407" t="str">
        <f>IF(Badges!M97="C","E","")</f>
        <v/>
      </c>
      <c r="U7" s="408"/>
      <c r="V7" s="407" t="str">
        <f>IF(Badges!N97="C","E","")</f>
        <v/>
      </c>
      <c r="W7" s="408"/>
      <c r="X7" s="407" t="str">
        <f>IF(Badges!O97="C","E","")</f>
        <v/>
      </c>
      <c r="Y7" s="408"/>
      <c r="Z7" s="407" t="str">
        <f>IF(Badges!P97="C","E","")</f>
        <v/>
      </c>
      <c r="AA7" s="408"/>
      <c r="AB7" s="407" t="str">
        <f>IF(Badges!Q97="C","E","")</f>
        <v/>
      </c>
      <c r="AC7" s="408"/>
      <c r="AD7" s="407" t="str">
        <f>IF(Badges!R97="C","E","")</f>
        <v/>
      </c>
      <c r="AE7" s="409"/>
      <c r="AF7" s="407" t="str">
        <f>IF(Badges!S97="C","E","")</f>
        <v/>
      </c>
      <c r="AG7" s="408"/>
      <c r="AH7" s="407" t="str">
        <f>IF(Badges!T97="C","E","")</f>
        <v/>
      </c>
      <c r="AI7" s="409"/>
      <c r="AJ7" s="407" t="str">
        <f>IF(Badges!U97="C","E","")</f>
        <v/>
      </c>
      <c r="AK7" s="408"/>
      <c r="AL7" s="407" t="str">
        <f>IF(Badges!V97="C","E","")</f>
        <v/>
      </c>
      <c r="AM7" s="408"/>
      <c r="AN7" s="407" t="str">
        <f>IF(Badges!W97="C","E","")</f>
        <v/>
      </c>
      <c r="AO7" s="457"/>
    </row>
    <row r="8" spans="1:41" x14ac:dyDescent="0.2">
      <c r="A8" s="456" t="str">
        <f>Badges!B98</f>
        <v>Screenwriter</v>
      </c>
      <c r="B8" s="407" t="str">
        <f>IF(Badges!D120="C","E","")</f>
        <v/>
      </c>
      <c r="C8" s="408"/>
      <c r="D8" s="407" t="str">
        <f>IF(Badges!E120="C","E","")</f>
        <v/>
      </c>
      <c r="E8" s="408"/>
      <c r="F8" s="407" t="str">
        <f>IF(Badges!F120="C","E","")</f>
        <v/>
      </c>
      <c r="G8" s="408"/>
      <c r="H8" s="407" t="str">
        <f>IF(Badges!G120="C","E","")</f>
        <v/>
      </c>
      <c r="I8" s="408"/>
      <c r="J8" s="407" t="str">
        <f>IF(Badges!H120="C","E","")</f>
        <v/>
      </c>
      <c r="K8" s="408"/>
      <c r="L8" s="407" t="str">
        <f>IF(Badges!I120="C","E","")</f>
        <v/>
      </c>
      <c r="M8" s="408"/>
      <c r="N8" s="407" t="str">
        <f>IF(Badges!J120="C","E","")</f>
        <v/>
      </c>
      <c r="O8" s="408"/>
      <c r="P8" s="407" t="str">
        <f>IF(Badges!K120="C","E","")</f>
        <v/>
      </c>
      <c r="Q8" s="408"/>
      <c r="R8" s="407" t="str">
        <f>IF(Badges!L120="C","E","")</f>
        <v/>
      </c>
      <c r="S8" s="408"/>
      <c r="T8" s="407" t="str">
        <f>IF(Badges!M120="C","E","")</f>
        <v/>
      </c>
      <c r="U8" s="408"/>
      <c r="V8" s="407" t="str">
        <f>IF(Badges!N120="C","E","")</f>
        <v/>
      </c>
      <c r="W8" s="408"/>
      <c r="X8" s="407" t="str">
        <f>IF(Badges!O120="C","E","")</f>
        <v/>
      </c>
      <c r="Y8" s="408"/>
      <c r="Z8" s="407" t="str">
        <f>IF(Badges!P120="C","E","")</f>
        <v/>
      </c>
      <c r="AA8" s="408"/>
      <c r="AB8" s="407" t="str">
        <f>IF(Badges!Q120="C","E","")</f>
        <v/>
      </c>
      <c r="AC8" s="408"/>
      <c r="AD8" s="407" t="str">
        <f>IF(Badges!R120="C","E","")</f>
        <v/>
      </c>
      <c r="AE8" s="409"/>
      <c r="AF8" s="407" t="str">
        <f>IF(Badges!S120="C","E","")</f>
        <v/>
      </c>
      <c r="AG8" s="408"/>
      <c r="AH8" s="407" t="str">
        <f>IF(Badges!T120="C","E","")</f>
        <v/>
      </c>
      <c r="AI8" s="409"/>
      <c r="AJ8" s="407" t="str">
        <f>IF(Badges!U120="C","E","")</f>
        <v/>
      </c>
      <c r="AK8" s="408"/>
      <c r="AL8" s="407" t="str">
        <f>IF(Badges!V120="C","E","")</f>
        <v/>
      </c>
      <c r="AM8" s="408"/>
      <c r="AN8" s="407" t="str">
        <f>IF(Badges!W120="C","E","")</f>
        <v/>
      </c>
      <c r="AO8" s="457"/>
    </row>
    <row r="9" spans="1:41" x14ac:dyDescent="0.2">
      <c r="A9" s="454" t="str">
        <f>Badges!A121</f>
        <v>It's Your Planet -- Love It!</v>
      </c>
      <c r="B9" s="58"/>
      <c r="C9" s="403"/>
      <c r="D9" s="58"/>
      <c r="E9" s="403"/>
      <c r="F9" s="58"/>
      <c r="G9" s="403"/>
      <c r="H9" s="58"/>
      <c r="I9" s="403"/>
      <c r="J9" s="58"/>
      <c r="K9" s="403"/>
      <c r="L9" s="58"/>
      <c r="M9" s="403"/>
      <c r="N9" s="58"/>
      <c r="O9" s="403"/>
      <c r="P9" s="58"/>
      <c r="Q9" s="403"/>
      <c r="R9" s="58"/>
      <c r="S9" s="403"/>
      <c r="T9" s="58"/>
      <c r="U9" s="403"/>
      <c r="V9" s="58"/>
      <c r="W9" s="403"/>
      <c r="X9" s="58"/>
      <c r="Y9" s="403"/>
      <c r="Z9" s="58"/>
      <c r="AA9" s="403"/>
      <c r="AB9" s="58"/>
      <c r="AC9" s="58"/>
      <c r="AD9" s="58"/>
      <c r="AE9" s="58"/>
      <c r="AF9" s="58"/>
      <c r="AG9" s="58"/>
      <c r="AH9" s="58"/>
      <c r="AI9" s="58"/>
      <c r="AJ9" s="58"/>
      <c r="AK9" s="58"/>
      <c r="AL9" s="58"/>
      <c r="AM9" s="58"/>
      <c r="AN9" s="58"/>
      <c r="AO9" s="458"/>
    </row>
    <row r="10" spans="1:41" x14ac:dyDescent="0.2">
      <c r="A10" s="456" t="str">
        <f>Badges!B122</f>
        <v>Book Artist</v>
      </c>
      <c r="B10" s="407" t="str">
        <f>IF(Badges!D144="C","E","")</f>
        <v/>
      </c>
      <c r="C10" s="408"/>
      <c r="D10" s="407" t="str">
        <f>IF(Badges!E144="C","E","")</f>
        <v/>
      </c>
      <c r="E10" s="408"/>
      <c r="F10" s="407" t="str">
        <f>IF(Badges!F144="C","E","")</f>
        <v/>
      </c>
      <c r="G10" s="408"/>
      <c r="H10" s="407" t="str">
        <f>IF(Badges!G144="C","E","")</f>
        <v/>
      </c>
      <c r="I10" s="408"/>
      <c r="J10" s="407" t="str">
        <f>IF(Badges!H144="C","E","")</f>
        <v/>
      </c>
      <c r="K10" s="408"/>
      <c r="L10" s="407" t="str">
        <f>IF(Badges!I144="C","E","")</f>
        <v/>
      </c>
      <c r="M10" s="408"/>
      <c r="N10" s="407" t="str">
        <f>IF(Badges!J144="C","E","")</f>
        <v/>
      </c>
      <c r="O10" s="408"/>
      <c r="P10" s="407" t="str">
        <f>IF(Badges!K144="C","E","")</f>
        <v/>
      </c>
      <c r="Q10" s="408"/>
      <c r="R10" s="407" t="str">
        <f>IF(Badges!L144="C","E","")</f>
        <v/>
      </c>
      <c r="S10" s="408"/>
      <c r="T10" s="407" t="str">
        <f>IF(Badges!M144="C","E","")</f>
        <v/>
      </c>
      <c r="U10" s="408"/>
      <c r="V10" s="407" t="str">
        <f>IF(Badges!N144="C","E","")</f>
        <v/>
      </c>
      <c r="W10" s="408"/>
      <c r="X10" s="407" t="str">
        <f>IF(Badges!O144="C","E","")</f>
        <v/>
      </c>
      <c r="Y10" s="408"/>
      <c r="Z10" s="407" t="str">
        <f>IF(Badges!P144="C","E","")</f>
        <v/>
      </c>
      <c r="AA10" s="408"/>
      <c r="AB10" s="407" t="str">
        <f>IF(Badges!Q144="C","E","")</f>
        <v/>
      </c>
      <c r="AC10" s="408"/>
      <c r="AD10" s="407" t="str">
        <f>IF(Badges!R144="C","E","")</f>
        <v/>
      </c>
      <c r="AE10" s="409"/>
      <c r="AF10" s="407" t="str">
        <f>IF(Badges!S144="C","E","")</f>
        <v/>
      </c>
      <c r="AG10" s="408"/>
      <c r="AH10" s="407" t="str">
        <f>IF(Badges!T144="C","E","")</f>
        <v/>
      </c>
      <c r="AI10" s="409"/>
      <c r="AJ10" s="407" t="str">
        <f>IF(Badges!U144="C","E","")</f>
        <v/>
      </c>
      <c r="AK10" s="408"/>
      <c r="AL10" s="407" t="str">
        <f>IF(Badges!V144="C","E","")</f>
        <v/>
      </c>
      <c r="AM10" s="408"/>
      <c r="AN10" s="407" t="str">
        <f>IF(Badges!W144="C","E","")</f>
        <v/>
      </c>
      <c r="AO10" s="457"/>
    </row>
    <row r="11" spans="1:41" x14ac:dyDescent="0.2">
      <c r="A11" s="456" t="str">
        <f>Badges!B145</f>
        <v>Woodworker</v>
      </c>
      <c r="B11" s="407" t="str">
        <f>IF(Badges!D167="C","E","")</f>
        <v/>
      </c>
      <c r="C11" s="408"/>
      <c r="D11" s="407" t="str">
        <f>IF(Badges!E167="C","E","")</f>
        <v/>
      </c>
      <c r="E11" s="408"/>
      <c r="F11" s="407" t="str">
        <f>IF(Badges!F167="C","E","")</f>
        <v/>
      </c>
      <c r="G11" s="408"/>
      <c r="H11" s="407" t="str">
        <f>IF(Badges!G167="C","E","")</f>
        <v/>
      </c>
      <c r="I11" s="408"/>
      <c r="J11" s="407" t="str">
        <f>IF(Badges!H167="C","E","")</f>
        <v/>
      </c>
      <c r="K11" s="408"/>
      <c r="L11" s="407" t="str">
        <f>IF(Badges!I167="C","E","")</f>
        <v/>
      </c>
      <c r="M11" s="408"/>
      <c r="N11" s="407" t="str">
        <f>IF(Badges!J167="C","E","")</f>
        <v/>
      </c>
      <c r="O11" s="408"/>
      <c r="P11" s="407" t="str">
        <f>IF(Badges!K167="C","E","")</f>
        <v/>
      </c>
      <c r="Q11" s="408"/>
      <c r="R11" s="407" t="str">
        <f>IF(Badges!L167="C","E","")</f>
        <v/>
      </c>
      <c r="S11" s="408"/>
      <c r="T11" s="407" t="str">
        <f>IF(Badges!M167="C","E","")</f>
        <v/>
      </c>
      <c r="U11" s="408"/>
      <c r="V11" s="407" t="str">
        <f>IF(Badges!N167="C","E","")</f>
        <v/>
      </c>
      <c r="W11" s="408"/>
      <c r="X11" s="407" t="str">
        <f>IF(Badges!O167="C","E","")</f>
        <v/>
      </c>
      <c r="Y11" s="408"/>
      <c r="Z11" s="407" t="str">
        <f>IF(Badges!P167="C","E","")</f>
        <v/>
      </c>
      <c r="AA11" s="408"/>
      <c r="AB11" s="407" t="str">
        <f>IF(Badges!Q167="C","E","")</f>
        <v/>
      </c>
      <c r="AC11" s="408"/>
      <c r="AD11" s="407" t="str">
        <f>IF(Badges!R167="C","E","")</f>
        <v/>
      </c>
      <c r="AE11" s="409"/>
      <c r="AF11" s="407" t="str">
        <f>IF(Badges!S167="C","E","")</f>
        <v/>
      </c>
      <c r="AG11" s="408"/>
      <c r="AH11" s="407" t="str">
        <f>IF(Badges!T167="C","E","")</f>
        <v/>
      </c>
      <c r="AI11" s="409"/>
      <c r="AJ11" s="407" t="str">
        <f>IF(Badges!U167="C","E","")</f>
        <v/>
      </c>
      <c r="AK11" s="408"/>
      <c r="AL11" s="407" t="str">
        <f>IF(Badges!V167="C","E","")</f>
        <v/>
      </c>
      <c r="AM11" s="408"/>
      <c r="AN11" s="407" t="str">
        <f>IF(Badges!W167="C","E","")</f>
        <v/>
      </c>
      <c r="AO11" s="457"/>
    </row>
    <row r="12" spans="1:41" x14ac:dyDescent="0.2">
      <c r="A12" s="456" t="str">
        <f>Badges!B168</f>
        <v>Special Agent</v>
      </c>
      <c r="B12" s="407" t="str">
        <f>IF(Badges!D190="C","E","")</f>
        <v/>
      </c>
      <c r="C12" s="408"/>
      <c r="D12" s="407" t="str">
        <f>IF(Badges!E190="C","E","")</f>
        <v/>
      </c>
      <c r="E12" s="408"/>
      <c r="F12" s="407" t="str">
        <f>IF(Badges!F190="C","E","")</f>
        <v/>
      </c>
      <c r="G12" s="408"/>
      <c r="H12" s="407" t="str">
        <f>IF(Badges!G190="C","E","")</f>
        <v/>
      </c>
      <c r="I12" s="408"/>
      <c r="J12" s="407" t="str">
        <f>IF(Badges!H190="C","E","")</f>
        <v/>
      </c>
      <c r="K12" s="408"/>
      <c r="L12" s="407" t="str">
        <f>IF(Badges!I190="C","E","")</f>
        <v/>
      </c>
      <c r="M12" s="408"/>
      <c r="N12" s="407" t="str">
        <f>IF(Badges!J190="C","E","")</f>
        <v/>
      </c>
      <c r="O12" s="408"/>
      <c r="P12" s="407" t="str">
        <f>IF(Badges!K190="C","E","")</f>
        <v/>
      </c>
      <c r="Q12" s="408"/>
      <c r="R12" s="407" t="str">
        <f>IF(Badges!L190="C","E","")</f>
        <v/>
      </c>
      <c r="S12" s="408"/>
      <c r="T12" s="407" t="str">
        <f>IF(Badges!M190="C","E","")</f>
        <v/>
      </c>
      <c r="U12" s="408"/>
      <c r="V12" s="407" t="str">
        <f>IF(Badges!N190="C","E","")</f>
        <v/>
      </c>
      <c r="W12" s="408"/>
      <c r="X12" s="407" t="str">
        <f>IF(Badges!O190="C","E","")</f>
        <v/>
      </c>
      <c r="Y12" s="408"/>
      <c r="Z12" s="407" t="str">
        <f>IF(Badges!P190="C","E","")</f>
        <v/>
      </c>
      <c r="AA12" s="408"/>
      <c r="AB12" s="407" t="str">
        <f>IF(Badges!Q190="C","E","")</f>
        <v/>
      </c>
      <c r="AC12" s="408"/>
      <c r="AD12" s="407" t="str">
        <f>IF(Badges!R190="C","E","")</f>
        <v/>
      </c>
      <c r="AE12" s="409"/>
      <c r="AF12" s="407" t="str">
        <f>IF(Badges!S190="C","E","")</f>
        <v/>
      </c>
      <c r="AG12" s="408"/>
      <c r="AH12" s="407" t="str">
        <f>IF(Badges!T190="C","E","")</f>
        <v/>
      </c>
      <c r="AI12" s="409"/>
      <c r="AJ12" s="407" t="str">
        <f>IF(Badges!U190="C","E","")</f>
        <v/>
      </c>
      <c r="AK12" s="408"/>
      <c r="AL12" s="407" t="str">
        <f>IF(Badges!V190="C","E","")</f>
        <v/>
      </c>
      <c r="AM12" s="408"/>
      <c r="AN12" s="407" t="str">
        <f>IF(Badges!W190="C","E","")</f>
        <v/>
      </c>
      <c r="AO12" s="457"/>
    </row>
    <row r="13" spans="1:41" x14ac:dyDescent="0.2">
      <c r="A13" s="456" t="str">
        <f>Badges!B191</f>
        <v>Trailblazing</v>
      </c>
      <c r="B13" s="407" t="str">
        <f>IF(Badges!D213="C","E","")</f>
        <v/>
      </c>
      <c r="C13" s="408"/>
      <c r="D13" s="407" t="str">
        <f>IF(Badges!E213="C","E","")</f>
        <v/>
      </c>
      <c r="E13" s="408"/>
      <c r="F13" s="407" t="str">
        <f>IF(Badges!F213="C","E","")</f>
        <v/>
      </c>
      <c r="G13" s="408"/>
      <c r="H13" s="407" t="str">
        <f>IF(Badges!G213="C","E","")</f>
        <v/>
      </c>
      <c r="I13" s="408"/>
      <c r="J13" s="407" t="str">
        <f>IF(Badges!H213="C","E","")</f>
        <v/>
      </c>
      <c r="K13" s="408"/>
      <c r="L13" s="407" t="str">
        <f>IF(Badges!I213="C","E","")</f>
        <v/>
      </c>
      <c r="M13" s="408"/>
      <c r="N13" s="407" t="str">
        <f>IF(Badges!J213="C","E","")</f>
        <v/>
      </c>
      <c r="O13" s="408"/>
      <c r="P13" s="407" t="str">
        <f>IF(Badges!K213="C","E","")</f>
        <v/>
      </c>
      <c r="Q13" s="408"/>
      <c r="R13" s="407" t="str">
        <f>IF(Badges!L213="C","E","")</f>
        <v/>
      </c>
      <c r="S13" s="408"/>
      <c r="T13" s="407" t="str">
        <f>IF(Badges!M213="C","E","")</f>
        <v/>
      </c>
      <c r="U13" s="408"/>
      <c r="V13" s="407" t="str">
        <f>IF(Badges!N213="C","E","")</f>
        <v/>
      </c>
      <c r="W13" s="408"/>
      <c r="X13" s="407" t="str">
        <f>IF(Badges!O213="C","E","")</f>
        <v/>
      </c>
      <c r="Y13" s="408"/>
      <c r="Z13" s="407" t="str">
        <f>IF(Badges!P213="C","E","")</f>
        <v/>
      </c>
      <c r="AA13" s="408"/>
      <c r="AB13" s="407" t="str">
        <f>IF(Badges!Q213="C","E","")</f>
        <v/>
      </c>
      <c r="AC13" s="408"/>
      <c r="AD13" s="407" t="str">
        <f>IF(Badges!R213="C","E","")</f>
        <v/>
      </c>
      <c r="AE13" s="409"/>
      <c r="AF13" s="407" t="str">
        <f>IF(Badges!S213="C","E","")</f>
        <v/>
      </c>
      <c r="AG13" s="408"/>
      <c r="AH13" s="407" t="str">
        <f>IF(Badges!T213="C","E","")</f>
        <v/>
      </c>
      <c r="AI13" s="409"/>
      <c r="AJ13" s="407" t="str">
        <f>IF(Badges!U213="C","E","")</f>
        <v/>
      </c>
      <c r="AK13" s="408"/>
      <c r="AL13" s="407" t="str">
        <f>IF(Badges!V213="C","E","")</f>
        <v/>
      </c>
      <c r="AM13" s="408"/>
      <c r="AN13" s="407" t="str">
        <f>IF(Badges!W213="C","E","")</f>
        <v/>
      </c>
      <c r="AO13" s="457"/>
    </row>
    <row r="14" spans="1:41" x14ac:dyDescent="0.2">
      <c r="A14" s="456" t="str">
        <f>Badges!B214</f>
        <v>Babysitter</v>
      </c>
      <c r="B14" s="407" t="str">
        <f>IF(Badges!D236="C","E","")</f>
        <v/>
      </c>
      <c r="C14" s="408"/>
      <c r="D14" s="407" t="str">
        <f>IF(Badges!E236="C","E","")</f>
        <v/>
      </c>
      <c r="E14" s="408"/>
      <c r="F14" s="407" t="str">
        <f>IF(Badges!F236="C","E","")</f>
        <v/>
      </c>
      <c r="G14" s="408"/>
      <c r="H14" s="407" t="str">
        <f>IF(Badges!G236="C","E","")</f>
        <v/>
      </c>
      <c r="I14" s="408"/>
      <c r="J14" s="407" t="str">
        <f>IF(Badges!H236="C","E","")</f>
        <v/>
      </c>
      <c r="K14" s="408"/>
      <c r="L14" s="407" t="str">
        <f>IF(Badges!I236="C","E","")</f>
        <v/>
      </c>
      <c r="M14" s="408"/>
      <c r="N14" s="407" t="str">
        <f>IF(Badges!J236="C","E","")</f>
        <v/>
      </c>
      <c r="O14" s="408"/>
      <c r="P14" s="407" t="str">
        <f>IF(Badges!K236="C","E","")</f>
        <v/>
      </c>
      <c r="Q14" s="408"/>
      <c r="R14" s="407" t="str">
        <f>IF(Badges!L236="C","E","")</f>
        <v/>
      </c>
      <c r="S14" s="408"/>
      <c r="T14" s="407" t="str">
        <f>IF(Badges!M236="C","E","")</f>
        <v/>
      </c>
      <c r="U14" s="408"/>
      <c r="V14" s="407" t="str">
        <f>IF(Badges!N236="C","E","")</f>
        <v/>
      </c>
      <c r="W14" s="408"/>
      <c r="X14" s="407" t="str">
        <f>IF(Badges!O236="C","E","")</f>
        <v/>
      </c>
      <c r="Y14" s="408"/>
      <c r="Z14" s="407" t="str">
        <f>IF(Badges!P236="C","E","")</f>
        <v/>
      </c>
      <c r="AA14" s="408"/>
      <c r="AB14" s="407" t="str">
        <f>IF(Badges!Q236="C","E","")</f>
        <v/>
      </c>
      <c r="AC14" s="408"/>
      <c r="AD14" s="407" t="str">
        <f>IF(Badges!R236="C","E","")</f>
        <v/>
      </c>
      <c r="AE14" s="409"/>
      <c r="AF14" s="407" t="str">
        <f>IF(Badges!S236="C","E","")</f>
        <v/>
      </c>
      <c r="AG14" s="408"/>
      <c r="AH14" s="407" t="str">
        <f>IF(Badges!T236="C","E","")</f>
        <v/>
      </c>
      <c r="AI14" s="409"/>
      <c r="AJ14" s="407" t="str">
        <f>IF(Badges!U236="C","E","")</f>
        <v/>
      </c>
      <c r="AK14" s="408"/>
      <c r="AL14" s="407" t="str">
        <f>IF(Badges!V236="C","E","")</f>
        <v/>
      </c>
      <c r="AM14" s="408"/>
      <c r="AN14" s="407" t="str">
        <f>IF(Badges!W236="C","E","")</f>
        <v/>
      </c>
      <c r="AO14" s="457"/>
    </row>
    <row r="15" spans="1:41" x14ac:dyDescent="0.2">
      <c r="A15" s="454" t="str">
        <f>Badges!A237</f>
        <v>It's Your Story -- Tell It!</v>
      </c>
      <c r="B15" s="58"/>
      <c r="C15" s="403"/>
      <c r="D15" s="58"/>
      <c r="E15" s="403"/>
      <c r="F15" s="58"/>
      <c r="G15" s="403"/>
      <c r="H15" s="58"/>
      <c r="I15" s="403"/>
      <c r="J15" s="58"/>
      <c r="K15" s="403"/>
      <c r="L15" s="58"/>
      <c r="M15" s="403"/>
      <c r="N15" s="58"/>
      <c r="O15" s="403"/>
      <c r="P15" s="58"/>
      <c r="Q15" s="403"/>
      <c r="R15" s="58"/>
      <c r="S15" s="403"/>
      <c r="T15" s="58"/>
      <c r="U15" s="403"/>
      <c r="V15" s="58"/>
      <c r="W15" s="403"/>
      <c r="X15" s="58"/>
      <c r="Y15" s="403"/>
      <c r="Z15" s="58"/>
      <c r="AA15" s="403"/>
      <c r="AB15" s="58"/>
      <c r="AC15" s="403"/>
      <c r="AD15" s="58"/>
      <c r="AE15" s="58"/>
      <c r="AF15" s="58"/>
      <c r="AG15" s="58"/>
      <c r="AH15" s="58"/>
      <c r="AI15" s="58"/>
      <c r="AJ15" s="58"/>
      <c r="AK15" s="58"/>
      <c r="AL15" s="58"/>
      <c r="AM15" s="403"/>
      <c r="AN15" s="58"/>
      <c r="AO15" s="458"/>
    </row>
    <row r="16" spans="1:41" x14ac:dyDescent="0.2">
      <c r="A16" s="456" t="str">
        <f>Badges!B238</f>
        <v>Night Owl</v>
      </c>
      <c r="B16" s="407" t="str">
        <f>IF(Badges!D260="C","E","")</f>
        <v/>
      </c>
      <c r="C16" s="408"/>
      <c r="D16" s="407" t="str">
        <f>IF(Badges!E260="C","E","")</f>
        <v/>
      </c>
      <c r="E16" s="408"/>
      <c r="F16" s="407" t="str">
        <f>IF(Badges!F260="C","E","")</f>
        <v/>
      </c>
      <c r="G16" s="408"/>
      <c r="H16" s="407" t="str">
        <f>IF(Badges!G260="C","E","")</f>
        <v/>
      </c>
      <c r="I16" s="408"/>
      <c r="J16" s="407" t="str">
        <f>IF(Badges!H260="C","E","")</f>
        <v/>
      </c>
      <c r="K16" s="408"/>
      <c r="L16" s="407" t="str">
        <f>IF(Badges!I260="C","E","")</f>
        <v/>
      </c>
      <c r="M16" s="408"/>
      <c r="N16" s="407" t="str">
        <f>IF(Badges!J260="C","E","")</f>
        <v/>
      </c>
      <c r="O16" s="408"/>
      <c r="P16" s="407" t="str">
        <f>IF(Badges!K260="C","E","")</f>
        <v/>
      </c>
      <c r="Q16" s="408"/>
      <c r="R16" s="407" t="str">
        <f>IF(Badges!L260="C","E","")</f>
        <v/>
      </c>
      <c r="S16" s="408"/>
      <c r="T16" s="407" t="str">
        <f>IF(Badges!M260="C","E","")</f>
        <v/>
      </c>
      <c r="U16" s="408"/>
      <c r="V16" s="407" t="str">
        <f>IF(Badges!N260="C","E","")</f>
        <v/>
      </c>
      <c r="W16" s="408"/>
      <c r="X16" s="407" t="str">
        <f>IF(Badges!O260="C","E","")</f>
        <v/>
      </c>
      <c r="Y16" s="408"/>
      <c r="Z16" s="407" t="str">
        <f>IF(Badges!P260="C","E","")</f>
        <v/>
      </c>
      <c r="AA16" s="408"/>
      <c r="AB16" s="407" t="str">
        <f>IF(Badges!Q260="C","E","")</f>
        <v/>
      </c>
      <c r="AC16" s="408"/>
      <c r="AD16" s="407" t="str">
        <f>IF(Badges!R260="C","E","")</f>
        <v/>
      </c>
      <c r="AE16" s="409"/>
      <c r="AF16" s="407" t="str">
        <f>IF(Badges!S260="C","E","")</f>
        <v/>
      </c>
      <c r="AG16" s="408"/>
      <c r="AH16" s="407" t="str">
        <f>IF(Badges!T260="C","E","")</f>
        <v/>
      </c>
      <c r="AI16" s="409"/>
      <c r="AJ16" s="407" t="str">
        <f>IF(Badges!U260="C","E","")</f>
        <v/>
      </c>
      <c r="AK16" s="408"/>
      <c r="AL16" s="407" t="str">
        <f>IF(Badges!V260="C","E","")</f>
        <v/>
      </c>
      <c r="AM16" s="408"/>
      <c r="AN16" s="407" t="str">
        <f>IF(Badges!W260="C","E","")</f>
        <v/>
      </c>
      <c r="AO16" s="457"/>
    </row>
    <row r="17" spans="1:41" x14ac:dyDescent="0.2">
      <c r="A17" s="456" t="str">
        <f>Badges!B261</f>
        <v>Animal Helpers</v>
      </c>
      <c r="B17" s="407" t="str">
        <f>IF(Badges!D283="C","E","")</f>
        <v/>
      </c>
      <c r="C17" s="408"/>
      <c r="D17" s="407" t="str">
        <f>IF(Badges!E283="C","E","")</f>
        <v/>
      </c>
      <c r="E17" s="408"/>
      <c r="F17" s="407" t="str">
        <f>IF(Badges!F283="C","E","")</f>
        <v/>
      </c>
      <c r="G17" s="408"/>
      <c r="H17" s="407" t="str">
        <f>IF(Badges!G283="C","E","")</f>
        <v/>
      </c>
      <c r="I17" s="408"/>
      <c r="J17" s="407" t="str">
        <f>IF(Badges!H283="C","E","")</f>
        <v/>
      </c>
      <c r="K17" s="408"/>
      <c r="L17" s="407" t="str">
        <f>IF(Badges!I283="C","E","")</f>
        <v/>
      </c>
      <c r="M17" s="408"/>
      <c r="N17" s="407" t="str">
        <f>IF(Badges!J283="C","E","")</f>
        <v/>
      </c>
      <c r="O17" s="408"/>
      <c r="P17" s="407" t="str">
        <f>IF(Badges!K283="C","E","")</f>
        <v/>
      </c>
      <c r="Q17" s="408"/>
      <c r="R17" s="407" t="str">
        <f>IF(Badges!L283="C","E","")</f>
        <v/>
      </c>
      <c r="S17" s="408"/>
      <c r="T17" s="407" t="str">
        <f>IF(Badges!M283="C","E","")</f>
        <v/>
      </c>
      <c r="U17" s="408"/>
      <c r="V17" s="407" t="str">
        <f>IF(Badges!N283="C","E","")</f>
        <v/>
      </c>
      <c r="W17" s="408"/>
      <c r="X17" s="407" t="str">
        <f>IF(Badges!O283="C","E","")</f>
        <v/>
      </c>
      <c r="Y17" s="408"/>
      <c r="Z17" s="407" t="str">
        <f>IF(Badges!P283="C","E","")</f>
        <v/>
      </c>
      <c r="AA17" s="408"/>
      <c r="AB17" s="407" t="str">
        <f>IF(Badges!Q283="C","E","")</f>
        <v/>
      </c>
      <c r="AC17" s="408"/>
      <c r="AD17" s="407" t="str">
        <f>IF(Badges!R283="C","E","")</f>
        <v/>
      </c>
      <c r="AE17" s="409"/>
      <c r="AF17" s="407" t="str">
        <f>IF(Badges!S283="C","E","")</f>
        <v/>
      </c>
      <c r="AG17" s="408"/>
      <c r="AH17" s="407" t="str">
        <f>IF(Badges!T283="C","E","")</f>
        <v/>
      </c>
      <c r="AI17" s="409"/>
      <c r="AJ17" s="407" t="str">
        <f>IF(Badges!U283="C","E","")</f>
        <v/>
      </c>
      <c r="AK17" s="408"/>
      <c r="AL17" s="407" t="str">
        <f>IF(Badges!V283="C","E","")</f>
        <v/>
      </c>
      <c r="AM17" s="408"/>
      <c r="AN17" s="407" t="str">
        <f>IF(Badges!W283="C","E","")</f>
        <v/>
      </c>
      <c r="AO17" s="457"/>
    </row>
    <row r="18" spans="1:41" x14ac:dyDescent="0.2">
      <c r="A18" s="456" t="str">
        <f>Badges!B284</f>
        <v>Field Day</v>
      </c>
      <c r="B18" s="407" t="str">
        <f>IF(Badges!D306="C","E","")</f>
        <v/>
      </c>
      <c r="C18" s="408"/>
      <c r="D18" s="407" t="str">
        <f>IF(Badges!E306="C","E","")</f>
        <v/>
      </c>
      <c r="E18" s="408"/>
      <c r="F18" s="407" t="str">
        <f>IF(Badges!F306="C","E","")</f>
        <v/>
      </c>
      <c r="G18" s="408"/>
      <c r="H18" s="407" t="str">
        <f>IF(Badges!G306="C","E","")</f>
        <v/>
      </c>
      <c r="I18" s="408"/>
      <c r="J18" s="407" t="str">
        <f>IF(Badges!H306="C","E","")</f>
        <v/>
      </c>
      <c r="K18" s="408"/>
      <c r="L18" s="407" t="str">
        <f>IF(Badges!I306="C","E","")</f>
        <v/>
      </c>
      <c r="M18" s="408"/>
      <c r="N18" s="407" t="str">
        <f>IF(Badges!J306="C","E","")</f>
        <v/>
      </c>
      <c r="O18" s="408"/>
      <c r="P18" s="407" t="str">
        <f>IF(Badges!K306="C","E","")</f>
        <v/>
      </c>
      <c r="Q18" s="408"/>
      <c r="R18" s="407" t="str">
        <f>IF(Badges!L306="C","E","")</f>
        <v/>
      </c>
      <c r="S18" s="408"/>
      <c r="T18" s="407" t="str">
        <f>IF(Badges!M306="C","E","")</f>
        <v/>
      </c>
      <c r="U18" s="408"/>
      <c r="V18" s="407" t="str">
        <f>IF(Badges!N306="C","E","")</f>
        <v/>
      </c>
      <c r="W18" s="408"/>
      <c r="X18" s="407" t="str">
        <f>IF(Badges!O306="C","E","")</f>
        <v/>
      </c>
      <c r="Y18" s="408"/>
      <c r="Z18" s="407" t="str">
        <f>IF(Badges!P306="C","E","")</f>
        <v/>
      </c>
      <c r="AA18" s="408"/>
      <c r="AB18" s="407" t="str">
        <f>IF(Badges!Q306="C","E","")</f>
        <v/>
      </c>
      <c r="AC18" s="408"/>
      <c r="AD18" s="407" t="str">
        <f>IF(Badges!R306="C","E","")</f>
        <v/>
      </c>
      <c r="AE18" s="409"/>
      <c r="AF18" s="407" t="str">
        <f>IF(Badges!S306="C","E","")</f>
        <v/>
      </c>
      <c r="AG18" s="408"/>
      <c r="AH18" s="407" t="str">
        <f>IF(Badges!T306="C","E","")</f>
        <v/>
      </c>
      <c r="AI18" s="409"/>
      <c r="AJ18" s="407" t="str">
        <f>IF(Badges!U306="C","E","")</f>
        <v/>
      </c>
      <c r="AK18" s="408"/>
      <c r="AL18" s="407" t="str">
        <f>IF(Badges!V306="C","E","")</f>
        <v/>
      </c>
      <c r="AM18" s="408"/>
      <c r="AN18" s="407" t="str">
        <f>IF(Badges!W306="C","E","")</f>
        <v/>
      </c>
      <c r="AO18" s="457"/>
    </row>
    <row r="19" spans="1:41" x14ac:dyDescent="0.2">
      <c r="A19" s="456" t="str">
        <f>Badges!B307</f>
        <v>Entrepreneur</v>
      </c>
      <c r="B19" s="407" t="str">
        <f>IF(Badges!D329="C","E","")</f>
        <v/>
      </c>
      <c r="C19" s="408"/>
      <c r="D19" s="407" t="str">
        <f>IF(Badges!E329="C","E","")</f>
        <v/>
      </c>
      <c r="E19" s="408"/>
      <c r="F19" s="407" t="str">
        <f>IF(Badges!F329="C","E","")</f>
        <v/>
      </c>
      <c r="G19" s="408"/>
      <c r="H19" s="407" t="str">
        <f>IF(Badges!G329="C","E","")</f>
        <v/>
      </c>
      <c r="I19" s="408"/>
      <c r="J19" s="407" t="str">
        <f>IF(Badges!H329="C","E","")</f>
        <v/>
      </c>
      <c r="K19" s="408"/>
      <c r="L19" s="407" t="str">
        <f>IF(Badges!I329="C","E","")</f>
        <v/>
      </c>
      <c r="M19" s="408"/>
      <c r="N19" s="407" t="str">
        <f>IF(Badges!J329="C","E","")</f>
        <v/>
      </c>
      <c r="O19" s="408"/>
      <c r="P19" s="407" t="str">
        <f>IF(Badges!K329="C","E","")</f>
        <v/>
      </c>
      <c r="Q19" s="408"/>
      <c r="R19" s="407" t="str">
        <f>IF(Badges!L329="C","E","")</f>
        <v/>
      </c>
      <c r="S19" s="408"/>
      <c r="T19" s="407" t="str">
        <f>IF(Badges!M329="C","E","")</f>
        <v/>
      </c>
      <c r="U19" s="408"/>
      <c r="V19" s="407" t="str">
        <f>IF(Badges!N329="C","E","")</f>
        <v/>
      </c>
      <c r="W19" s="408"/>
      <c r="X19" s="407" t="str">
        <f>IF(Badges!O329="C","E","")</f>
        <v/>
      </c>
      <c r="Y19" s="408"/>
      <c r="Z19" s="407" t="str">
        <f>IF(Badges!P329="C","E","")</f>
        <v/>
      </c>
      <c r="AA19" s="408"/>
      <c r="AB19" s="407" t="str">
        <f>IF(Badges!Q329="C","E","")</f>
        <v/>
      </c>
      <c r="AC19" s="408"/>
      <c r="AD19" s="407" t="str">
        <f>IF(Badges!R329="C","E","")</f>
        <v/>
      </c>
      <c r="AE19" s="409"/>
      <c r="AF19" s="407" t="str">
        <f>IF(Badges!S329="C","E","")</f>
        <v/>
      </c>
      <c r="AG19" s="408"/>
      <c r="AH19" s="407" t="str">
        <f>IF(Badges!T329="C","E","")</f>
        <v/>
      </c>
      <c r="AI19" s="409"/>
      <c r="AJ19" s="407" t="str">
        <f>IF(Badges!U329="C","E","")</f>
        <v/>
      </c>
      <c r="AK19" s="408"/>
      <c r="AL19" s="407" t="str">
        <f>IF(Badges!V329="C","E","")</f>
        <v/>
      </c>
      <c r="AM19" s="408"/>
      <c r="AN19" s="407" t="str">
        <f>IF(Badges!W329="C","E","")</f>
        <v/>
      </c>
      <c r="AO19" s="457"/>
    </row>
    <row r="20" spans="1:41" x14ac:dyDescent="0.2">
      <c r="A20" s="456" t="str">
        <f>Badges!B330</f>
        <v>Netiquette</v>
      </c>
      <c r="B20" s="407" t="str">
        <f>IF(Badges!D352="C","E","")</f>
        <v/>
      </c>
      <c r="C20" s="408"/>
      <c r="D20" s="407" t="str">
        <f>IF(Badges!E352="C","E","")</f>
        <v/>
      </c>
      <c r="E20" s="408"/>
      <c r="F20" s="407" t="str">
        <f>IF(Badges!F352="C","E","")</f>
        <v/>
      </c>
      <c r="G20" s="408"/>
      <c r="H20" s="407" t="str">
        <f>IF(Badges!G352="C","E","")</f>
        <v/>
      </c>
      <c r="I20" s="408"/>
      <c r="J20" s="407" t="str">
        <f>IF(Badges!H352="C","E","")</f>
        <v/>
      </c>
      <c r="K20" s="408"/>
      <c r="L20" s="407" t="str">
        <f>IF(Badges!I352="C","E","")</f>
        <v/>
      </c>
      <c r="M20" s="408"/>
      <c r="N20" s="407" t="str">
        <f>IF(Badges!J352="C","E","")</f>
        <v/>
      </c>
      <c r="O20" s="408"/>
      <c r="P20" s="407" t="str">
        <f>IF(Badges!K352="C","E","")</f>
        <v/>
      </c>
      <c r="Q20" s="408"/>
      <c r="R20" s="407" t="str">
        <f>IF(Badges!L352="C","E","")</f>
        <v/>
      </c>
      <c r="S20" s="408"/>
      <c r="T20" s="407" t="str">
        <f>IF(Badges!M352="C","E","")</f>
        <v/>
      </c>
      <c r="U20" s="408"/>
      <c r="V20" s="407" t="str">
        <f>IF(Badges!N352="C","E","")</f>
        <v/>
      </c>
      <c r="W20" s="408"/>
      <c r="X20" s="407" t="str">
        <f>IF(Badges!O352="C","E","")</f>
        <v/>
      </c>
      <c r="Y20" s="408"/>
      <c r="Z20" s="407" t="str">
        <f>IF(Badges!P352="C","E","")</f>
        <v/>
      </c>
      <c r="AA20" s="408"/>
      <c r="AB20" s="407" t="str">
        <f>IF(Badges!Q352="C","E","")</f>
        <v/>
      </c>
      <c r="AC20" s="408"/>
      <c r="AD20" s="407" t="str">
        <f>IF(Badges!R352="C","E","")</f>
        <v/>
      </c>
      <c r="AE20" s="409"/>
      <c r="AF20" s="407" t="str">
        <f>IF(Badges!S352="C","E","")</f>
        <v/>
      </c>
      <c r="AG20" s="408"/>
      <c r="AH20" s="407" t="str">
        <f>IF(Badges!T352="C","E","")</f>
        <v/>
      </c>
      <c r="AI20" s="409"/>
      <c r="AJ20" s="407" t="str">
        <f>IF(Badges!U352="C","E","")</f>
        <v/>
      </c>
      <c r="AK20" s="408"/>
      <c r="AL20" s="407" t="str">
        <f>IF(Badges!V352="C","E","")</f>
        <v/>
      </c>
      <c r="AM20" s="408"/>
      <c r="AN20" s="407" t="str">
        <f>IF(Badges!W352="C","E","")</f>
        <v/>
      </c>
      <c r="AO20" s="457"/>
    </row>
    <row r="21" spans="1:41" x14ac:dyDescent="0.2">
      <c r="A21" s="454" t="str">
        <f>Badges!A353</f>
        <v>Legacy</v>
      </c>
      <c r="B21" s="58"/>
      <c r="C21" s="403"/>
      <c r="D21" s="58"/>
      <c r="E21" s="403"/>
      <c r="F21" s="58"/>
      <c r="G21" s="403"/>
      <c r="H21" s="58"/>
      <c r="I21" s="403"/>
      <c r="J21" s="58"/>
      <c r="K21" s="403"/>
      <c r="L21" s="58"/>
      <c r="M21" s="403"/>
      <c r="N21" s="58"/>
      <c r="O21" s="403"/>
      <c r="P21" s="58"/>
      <c r="Q21" s="403"/>
      <c r="R21" s="58"/>
      <c r="S21" s="403"/>
      <c r="T21" s="58"/>
      <c r="U21" s="403"/>
      <c r="V21" s="58"/>
      <c r="W21" s="403"/>
      <c r="X21" s="58"/>
      <c r="Y21" s="403"/>
      <c r="Z21" s="58"/>
      <c r="AA21" s="403"/>
      <c r="AB21" s="58"/>
      <c r="AC21" s="403"/>
      <c r="AD21" s="403"/>
      <c r="AE21" s="403"/>
      <c r="AF21" s="403"/>
      <c r="AG21" s="403"/>
      <c r="AH21" s="403"/>
      <c r="AI21" s="403"/>
      <c r="AJ21" s="403"/>
      <c r="AK21" s="403"/>
      <c r="AL21" s="58"/>
      <c r="AM21" s="403"/>
      <c r="AN21" s="58"/>
      <c r="AO21" s="458"/>
    </row>
    <row r="22" spans="1:41" x14ac:dyDescent="0.2">
      <c r="A22" s="456" t="str">
        <f>Badges!B354</f>
        <v>Comic Artist</v>
      </c>
      <c r="B22" s="407" t="str">
        <f>IF(Badges!D376="C","E","")</f>
        <v/>
      </c>
      <c r="C22" s="408"/>
      <c r="D22" s="407" t="str">
        <f>IF(Badges!E376="C","E","")</f>
        <v/>
      </c>
      <c r="E22" s="408"/>
      <c r="F22" s="407" t="str">
        <f>IF(Badges!F376="C","E","")</f>
        <v/>
      </c>
      <c r="G22" s="408"/>
      <c r="H22" s="407" t="str">
        <f>IF(Badges!G376="C","E","")</f>
        <v/>
      </c>
      <c r="I22" s="408"/>
      <c r="J22" s="407" t="str">
        <f>IF(Badges!H376="C","E","")</f>
        <v/>
      </c>
      <c r="K22" s="408"/>
      <c r="L22" s="407" t="str">
        <f>IF(Badges!I376="C","E","")</f>
        <v/>
      </c>
      <c r="M22" s="408"/>
      <c r="N22" s="407" t="str">
        <f>IF(Badges!J376="C","E","")</f>
        <v/>
      </c>
      <c r="O22" s="408"/>
      <c r="P22" s="407" t="str">
        <f>IF(Badges!K376="C","E","")</f>
        <v/>
      </c>
      <c r="Q22" s="408"/>
      <c r="R22" s="407" t="str">
        <f>IF(Badges!L376="C","E","")</f>
        <v/>
      </c>
      <c r="S22" s="408"/>
      <c r="T22" s="407" t="str">
        <f>IF(Badges!M376="C","E","")</f>
        <v/>
      </c>
      <c r="U22" s="408"/>
      <c r="V22" s="407" t="str">
        <f>IF(Badges!N376="C","E","")</f>
        <v/>
      </c>
      <c r="W22" s="408"/>
      <c r="X22" s="407" t="str">
        <f>IF(Badges!O376="C","E","")</f>
        <v/>
      </c>
      <c r="Y22" s="408"/>
      <c r="Z22" s="407" t="str">
        <f>IF(Badges!P376="C","E","")</f>
        <v/>
      </c>
      <c r="AA22" s="408"/>
      <c r="AB22" s="407" t="str">
        <f>IF(Badges!Q376="C","E","")</f>
        <v/>
      </c>
      <c r="AC22" s="408"/>
      <c r="AD22" s="407" t="str">
        <f>IF(Badges!R376="C","E","")</f>
        <v/>
      </c>
      <c r="AE22" s="409"/>
      <c r="AF22" s="407" t="str">
        <f>IF(Badges!S376="C","E","")</f>
        <v/>
      </c>
      <c r="AG22" s="408"/>
      <c r="AH22" s="407" t="str">
        <f>IF(Badges!T376="C","E","")</f>
        <v/>
      </c>
      <c r="AI22" s="409"/>
      <c r="AJ22" s="407" t="str">
        <f>IF(Badges!U376="C","E","")</f>
        <v/>
      </c>
      <c r="AK22" s="408"/>
      <c r="AL22" s="407" t="str">
        <f>IF(Badges!V376="C","E","")</f>
        <v/>
      </c>
      <c r="AM22" s="408"/>
      <c r="AN22" s="407" t="str">
        <f>IF(Badges!W376="C","E","")</f>
        <v/>
      </c>
      <c r="AO22" s="457"/>
    </row>
    <row r="23" spans="1:41" x14ac:dyDescent="0.2">
      <c r="A23" s="456" t="str">
        <f>Badges!B377</f>
        <v>Good Sportsmanship</v>
      </c>
      <c r="B23" s="407" t="str">
        <f>IF(Badges!D399="C","E","")</f>
        <v/>
      </c>
      <c r="C23" s="408"/>
      <c r="D23" s="407" t="str">
        <f>IF(Badges!E399="C","E","")</f>
        <v/>
      </c>
      <c r="E23" s="408"/>
      <c r="F23" s="407" t="str">
        <f>IF(Badges!F399="C","E","")</f>
        <v/>
      </c>
      <c r="G23" s="408"/>
      <c r="H23" s="407" t="str">
        <f>IF(Badges!G399="C","E","")</f>
        <v/>
      </c>
      <c r="I23" s="408"/>
      <c r="J23" s="407" t="str">
        <f>IF(Badges!H399="C","E","")</f>
        <v/>
      </c>
      <c r="K23" s="408"/>
      <c r="L23" s="407" t="str">
        <f>IF(Badges!I399="C","E","")</f>
        <v/>
      </c>
      <c r="M23" s="408"/>
      <c r="N23" s="407" t="str">
        <f>IF(Badges!J399="C","E","")</f>
        <v/>
      </c>
      <c r="O23" s="408"/>
      <c r="P23" s="407" t="str">
        <f>IF(Badges!K399="C","E","")</f>
        <v/>
      </c>
      <c r="Q23" s="408"/>
      <c r="R23" s="407" t="str">
        <f>IF(Badges!L399="C","E","")</f>
        <v/>
      </c>
      <c r="S23" s="408"/>
      <c r="T23" s="407" t="str">
        <f>IF(Badges!M399="C","E","")</f>
        <v/>
      </c>
      <c r="U23" s="408"/>
      <c r="V23" s="407" t="str">
        <f>IF(Badges!N399="C","E","")</f>
        <v/>
      </c>
      <c r="W23" s="408"/>
      <c r="X23" s="407" t="str">
        <f>IF(Badges!O399="C","E","")</f>
        <v/>
      </c>
      <c r="Y23" s="408"/>
      <c r="Z23" s="407" t="str">
        <f>IF(Badges!P399="C","E","")</f>
        <v/>
      </c>
      <c r="AA23" s="408"/>
      <c r="AB23" s="407" t="str">
        <f>IF(Badges!Q399="C","E","")</f>
        <v/>
      </c>
      <c r="AC23" s="408"/>
      <c r="AD23" s="407" t="str">
        <f>IF(Badges!R399="C","E","")</f>
        <v/>
      </c>
      <c r="AE23" s="409"/>
      <c r="AF23" s="407" t="str">
        <f>IF(Badges!S399="C","E","")</f>
        <v/>
      </c>
      <c r="AG23" s="408"/>
      <c r="AH23" s="407" t="str">
        <f>IF(Badges!T399="C","E","")</f>
        <v/>
      </c>
      <c r="AI23" s="409"/>
      <c r="AJ23" s="407" t="str">
        <f>IF(Badges!U399="C","E","")</f>
        <v/>
      </c>
      <c r="AK23" s="408"/>
      <c r="AL23" s="407" t="str">
        <f>IF(Badges!V399="C","E","")</f>
        <v/>
      </c>
      <c r="AM23" s="408"/>
      <c r="AN23" s="407" t="str">
        <f>IF(Badges!W399="C","E","")</f>
        <v/>
      </c>
      <c r="AO23" s="457"/>
    </row>
    <row r="24" spans="1:41" x14ac:dyDescent="0.2">
      <c r="A24" s="456" t="str">
        <f>Badges!B400</f>
        <v>Finding Common Ground</v>
      </c>
      <c r="B24" s="407" t="str">
        <f>IF(Badges!D422="C","E","")</f>
        <v/>
      </c>
      <c r="C24" s="408"/>
      <c r="D24" s="407" t="str">
        <f>IF(Badges!E422="C","E","")</f>
        <v/>
      </c>
      <c r="E24" s="408"/>
      <c r="F24" s="407" t="str">
        <f>IF(Badges!F422="C","E","")</f>
        <v/>
      </c>
      <c r="G24" s="408"/>
      <c r="H24" s="407" t="str">
        <f>IF(Badges!G422="C","E","")</f>
        <v/>
      </c>
      <c r="I24" s="408"/>
      <c r="J24" s="407" t="str">
        <f>IF(Badges!H422="C","E","")</f>
        <v/>
      </c>
      <c r="K24" s="408"/>
      <c r="L24" s="407" t="str">
        <f>IF(Badges!I422="C","E","")</f>
        <v/>
      </c>
      <c r="M24" s="408"/>
      <c r="N24" s="407" t="str">
        <f>IF(Badges!J422="C","E","")</f>
        <v/>
      </c>
      <c r="O24" s="408"/>
      <c r="P24" s="407" t="str">
        <f>IF(Badges!K422="C","E","")</f>
        <v/>
      </c>
      <c r="Q24" s="408"/>
      <c r="R24" s="407" t="str">
        <f>IF(Badges!L422="C","E","")</f>
        <v/>
      </c>
      <c r="S24" s="408"/>
      <c r="T24" s="407" t="str">
        <f>IF(Badges!M422="C","E","")</f>
        <v/>
      </c>
      <c r="U24" s="408"/>
      <c r="V24" s="407" t="str">
        <f>IF(Badges!N422="C","E","")</f>
        <v/>
      </c>
      <c r="W24" s="408"/>
      <c r="X24" s="407" t="str">
        <f>IF(Badges!O422="C","E","")</f>
        <v/>
      </c>
      <c r="Y24" s="408"/>
      <c r="Z24" s="407" t="str">
        <f>IF(Badges!P422="C","E","")</f>
        <v/>
      </c>
      <c r="AA24" s="408"/>
      <c r="AB24" s="407" t="str">
        <f>IF(Badges!Q422="C","E","")</f>
        <v/>
      </c>
      <c r="AC24" s="408"/>
      <c r="AD24" s="407" t="str">
        <f>IF(Badges!R422="C","E","")</f>
        <v/>
      </c>
      <c r="AE24" s="409"/>
      <c r="AF24" s="407" t="str">
        <f>IF(Badges!S422="C","E","")</f>
        <v/>
      </c>
      <c r="AG24" s="408"/>
      <c r="AH24" s="407" t="str">
        <f>IF(Badges!T422="C","E","")</f>
        <v/>
      </c>
      <c r="AI24" s="409"/>
      <c r="AJ24" s="407" t="str">
        <f>IF(Badges!U422="C","E","")</f>
        <v/>
      </c>
      <c r="AK24" s="408"/>
      <c r="AL24" s="407" t="str">
        <f>IF(Badges!V422="C","E","")</f>
        <v/>
      </c>
      <c r="AM24" s="408"/>
      <c r="AN24" s="407" t="str">
        <f>IF(Badges!W422="C","E","")</f>
        <v/>
      </c>
      <c r="AO24" s="457"/>
    </row>
    <row r="25" spans="1:41" x14ac:dyDescent="0.2">
      <c r="A25" s="456" t="str">
        <f>Badges!B423</f>
        <v>New Cuisines</v>
      </c>
      <c r="B25" s="407" t="str">
        <f>IF(Badges!D445="C","E","")</f>
        <v/>
      </c>
      <c r="C25" s="408"/>
      <c r="D25" s="407" t="str">
        <f>IF(Badges!E445="C","E","")</f>
        <v/>
      </c>
      <c r="E25" s="408"/>
      <c r="F25" s="407" t="str">
        <f>IF(Badges!F445="C","E","")</f>
        <v/>
      </c>
      <c r="G25" s="408"/>
      <c r="H25" s="407" t="str">
        <f>IF(Badges!G445="C","E","")</f>
        <v/>
      </c>
      <c r="I25" s="408"/>
      <c r="J25" s="407" t="str">
        <f>IF(Badges!H445="C","E","")</f>
        <v/>
      </c>
      <c r="K25" s="408"/>
      <c r="L25" s="407" t="str">
        <f>IF(Badges!I445="C","E","")</f>
        <v/>
      </c>
      <c r="M25" s="408"/>
      <c r="N25" s="407" t="str">
        <f>IF(Badges!J445="C","E","")</f>
        <v/>
      </c>
      <c r="O25" s="408"/>
      <c r="P25" s="407" t="str">
        <f>IF(Badges!K445="C","E","")</f>
        <v/>
      </c>
      <c r="Q25" s="408"/>
      <c r="R25" s="407" t="str">
        <f>IF(Badges!L445="C","E","")</f>
        <v/>
      </c>
      <c r="S25" s="408"/>
      <c r="T25" s="407" t="str">
        <f>IF(Badges!M445="C","E","")</f>
        <v/>
      </c>
      <c r="U25" s="408"/>
      <c r="V25" s="407" t="str">
        <f>IF(Badges!N445="C","E","")</f>
        <v/>
      </c>
      <c r="W25" s="408"/>
      <c r="X25" s="407" t="str">
        <f>IF(Badges!O445="C","E","")</f>
        <v/>
      </c>
      <c r="Y25" s="408"/>
      <c r="Z25" s="407" t="str">
        <f>IF(Badges!P445="C","E","")</f>
        <v/>
      </c>
      <c r="AA25" s="408"/>
      <c r="AB25" s="407" t="str">
        <f>IF(Badges!Q445="C","E","")</f>
        <v/>
      </c>
      <c r="AC25" s="408"/>
      <c r="AD25" s="407" t="str">
        <f>IF(Badges!R445="C","E","")</f>
        <v/>
      </c>
      <c r="AE25" s="409"/>
      <c r="AF25" s="407" t="str">
        <f>IF(Badges!S445="C","E","")</f>
        <v/>
      </c>
      <c r="AG25" s="408"/>
      <c r="AH25" s="407" t="str">
        <f>IF(Badges!T445="C","E","")</f>
        <v/>
      </c>
      <c r="AI25" s="409"/>
      <c r="AJ25" s="407" t="str">
        <f>IF(Badges!U445="C","E","")</f>
        <v/>
      </c>
      <c r="AK25" s="408"/>
      <c r="AL25" s="407" t="str">
        <f>IF(Badges!V445="C","E","")</f>
        <v/>
      </c>
      <c r="AM25" s="408"/>
      <c r="AN25" s="407" t="str">
        <f>IF(Badges!W445="C","E","")</f>
        <v/>
      </c>
      <c r="AO25" s="457"/>
    </row>
    <row r="26" spans="1:41" x14ac:dyDescent="0.2">
      <c r="A26" s="456" t="str">
        <f>Badges!B446</f>
        <v>Cadette First Aid</v>
      </c>
      <c r="B26" s="407" t="str">
        <f>IF(Badges!D468="C","E","")</f>
        <v/>
      </c>
      <c r="C26" s="408"/>
      <c r="D26" s="407" t="str">
        <f>IF(Badges!E468="C","E","")</f>
        <v/>
      </c>
      <c r="E26" s="408"/>
      <c r="F26" s="407" t="str">
        <f>IF(Badges!F468="C","E","")</f>
        <v/>
      </c>
      <c r="G26" s="408"/>
      <c r="H26" s="407" t="str">
        <f>IF(Badges!G468="C","E","")</f>
        <v/>
      </c>
      <c r="I26" s="408"/>
      <c r="J26" s="407" t="str">
        <f>IF(Badges!H468="C","E","")</f>
        <v/>
      </c>
      <c r="K26" s="408"/>
      <c r="L26" s="407" t="str">
        <f>IF(Badges!I468="C","E","")</f>
        <v/>
      </c>
      <c r="M26" s="408"/>
      <c r="N26" s="407" t="str">
        <f>IF(Badges!J468="C","E","")</f>
        <v/>
      </c>
      <c r="O26" s="408"/>
      <c r="P26" s="407" t="str">
        <f>IF(Badges!K468="C","E","")</f>
        <v/>
      </c>
      <c r="Q26" s="408"/>
      <c r="R26" s="407" t="str">
        <f>IF(Badges!L468="C","E","")</f>
        <v/>
      </c>
      <c r="S26" s="408"/>
      <c r="T26" s="407" t="str">
        <f>IF(Badges!M468="C","E","")</f>
        <v/>
      </c>
      <c r="U26" s="408"/>
      <c r="V26" s="407" t="str">
        <f>IF(Badges!N468="C","E","")</f>
        <v/>
      </c>
      <c r="W26" s="408"/>
      <c r="X26" s="407" t="str">
        <f>IF(Badges!O468="C","E","")</f>
        <v/>
      </c>
      <c r="Y26" s="408"/>
      <c r="Z26" s="407" t="str">
        <f>IF(Badges!P468="C","E","")</f>
        <v/>
      </c>
      <c r="AA26" s="408"/>
      <c r="AB26" s="407" t="str">
        <f>IF(Badges!Q468="C","E","")</f>
        <v/>
      </c>
      <c r="AC26" s="408"/>
      <c r="AD26" s="407" t="str">
        <f>IF(Badges!R468="C","E","")</f>
        <v/>
      </c>
      <c r="AE26" s="409"/>
      <c r="AF26" s="407" t="str">
        <f>IF(Badges!S468="C","E","")</f>
        <v/>
      </c>
      <c r="AG26" s="408"/>
      <c r="AH26" s="407" t="str">
        <f>IF(Badges!T468="C","E","")</f>
        <v/>
      </c>
      <c r="AI26" s="409"/>
      <c r="AJ26" s="407" t="str">
        <f>IF(Badges!U468="C","E","")</f>
        <v/>
      </c>
      <c r="AK26" s="408"/>
      <c r="AL26" s="407" t="str">
        <f>IF(Badges!V468="C","E","")</f>
        <v/>
      </c>
      <c r="AM26" s="408"/>
      <c r="AN26" s="407" t="str">
        <f>IF(Badges!W468="C","E","")</f>
        <v/>
      </c>
      <c r="AO26" s="457"/>
    </row>
    <row r="27" spans="1:41" x14ac:dyDescent="0.2">
      <c r="A27" s="456" t="str">
        <f>Badges!B469</f>
        <v>Cadette Girl Scout Way</v>
      </c>
      <c r="B27" s="407" t="str">
        <f>IF(Badges!D491="C","E","")</f>
        <v/>
      </c>
      <c r="C27" s="408"/>
      <c r="D27" s="407" t="str">
        <f>IF(Badges!E491="C","E","")</f>
        <v/>
      </c>
      <c r="E27" s="408"/>
      <c r="F27" s="407" t="str">
        <f>IF(Badges!F491="C","E","")</f>
        <v/>
      </c>
      <c r="G27" s="408"/>
      <c r="H27" s="407" t="str">
        <f>IF(Badges!G491="C","E","")</f>
        <v/>
      </c>
      <c r="I27" s="408"/>
      <c r="J27" s="407" t="str">
        <f>IF(Badges!H491="C","E","")</f>
        <v/>
      </c>
      <c r="K27" s="408"/>
      <c r="L27" s="407" t="str">
        <f>IF(Badges!I491="C","E","")</f>
        <v/>
      </c>
      <c r="M27" s="408"/>
      <c r="N27" s="407" t="str">
        <f>IF(Badges!J491="C","E","")</f>
        <v/>
      </c>
      <c r="O27" s="408"/>
      <c r="P27" s="407" t="str">
        <f>IF(Badges!K491="C","E","")</f>
        <v/>
      </c>
      <c r="Q27" s="408"/>
      <c r="R27" s="407" t="str">
        <f>IF(Badges!L491="C","E","")</f>
        <v/>
      </c>
      <c r="S27" s="408"/>
      <c r="T27" s="407" t="str">
        <f>IF(Badges!M491="C","E","")</f>
        <v/>
      </c>
      <c r="U27" s="408"/>
      <c r="V27" s="407" t="str">
        <f>IF(Badges!N491="C","E","")</f>
        <v/>
      </c>
      <c r="W27" s="408"/>
      <c r="X27" s="407" t="str">
        <f>IF(Badges!O491="C","E","")</f>
        <v/>
      </c>
      <c r="Y27" s="408"/>
      <c r="Z27" s="407" t="str">
        <f>IF(Badges!P491="C","E","")</f>
        <v/>
      </c>
      <c r="AA27" s="408"/>
      <c r="AB27" s="407" t="str">
        <f>IF(Badges!Q491="C","E","")</f>
        <v/>
      </c>
      <c r="AC27" s="408"/>
      <c r="AD27" s="407" t="str">
        <f>IF(Badges!R491="C","E","")</f>
        <v/>
      </c>
      <c r="AE27" s="409"/>
      <c r="AF27" s="407" t="str">
        <f>IF(Badges!S491="C","E","")</f>
        <v/>
      </c>
      <c r="AG27" s="408"/>
      <c r="AH27" s="407" t="str">
        <f>IF(Badges!T491="C","E","")</f>
        <v/>
      </c>
      <c r="AI27" s="409"/>
      <c r="AJ27" s="407" t="str">
        <f>IF(Badges!U491="C","E","")</f>
        <v/>
      </c>
      <c r="AK27" s="408"/>
      <c r="AL27" s="407" t="str">
        <f>IF(Badges!V491="C","E","")</f>
        <v/>
      </c>
      <c r="AM27" s="408"/>
      <c r="AN27" s="407" t="str">
        <f>IF(Badges!W491="C","E","")</f>
        <v/>
      </c>
      <c r="AO27" s="457"/>
    </row>
    <row r="28" spans="1:41" x14ac:dyDescent="0.2">
      <c r="A28" s="456" t="str">
        <f>Badges!B492</f>
        <v>Trees</v>
      </c>
      <c r="B28" s="407" t="str">
        <f>IF(Badges!D514="C","E","")</f>
        <v/>
      </c>
      <c r="C28" s="408"/>
      <c r="D28" s="407" t="str">
        <f>IF(Badges!E514="C","E","")</f>
        <v/>
      </c>
      <c r="E28" s="408"/>
      <c r="F28" s="407" t="str">
        <f>IF(Badges!F514="C","E","")</f>
        <v/>
      </c>
      <c r="G28" s="408"/>
      <c r="H28" s="407" t="str">
        <f>IF(Badges!G514="C","E","")</f>
        <v/>
      </c>
      <c r="I28" s="408"/>
      <c r="J28" s="407" t="str">
        <f>IF(Badges!H514="C","E","")</f>
        <v/>
      </c>
      <c r="K28" s="408"/>
      <c r="L28" s="407" t="str">
        <f>IF(Badges!I514="C","E","")</f>
        <v/>
      </c>
      <c r="M28" s="408"/>
      <c r="N28" s="407" t="str">
        <f>IF(Badges!J514="C","E","")</f>
        <v/>
      </c>
      <c r="O28" s="408"/>
      <c r="P28" s="407" t="str">
        <f>IF(Badges!K514="C","E","")</f>
        <v/>
      </c>
      <c r="Q28" s="408"/>
      <c r="R28" s="407" t="str">
        <f>IF(Badges!L514="C","E","")</f>
        <v/>
      </c>
      <c r="S28" s="408"/>
      <c r="T28" s="407" t="str">
        <f>IF(Badges!M514="C","E","")</f>
        <v/>
      </c>
      <c r="U28" s="408"/>
      <c r="V28" s="407" t="str">
        <f>IF(Badges!N514="C","E","")</f>
        <v/>
      </c>
      <c r="W28" s="408"/>
      <c r="X28" s="407" t="str">
        <f>IF(Badges!O514="C","E","")</f>
        <v/>
      </c>
      <c r="Y28" s="408"/>
      <c r="Z28" s="407" t="str">
        <f>IF(Badges!P514="C","E","")</f>
        <v/>
      </c>
      <c r="AA28" s="408"/>
      <c r="AB28" s="407" t="str">
        <f>IF(Badges!Q514="C","E","")</f>
        <v/>
      </c>
      <c r="AC28" s="408"/>
      <c r="AD28" s="407" t="str">
        <f>IF(Badges!R514="C","E","")</f>
        <v/>
      </c>
      <c r="AE28" s="409"/>
      <c r="AF28" s="407" t="str">
        <f>IF(Badges!S514="C","E","")</f>
        <v/>
      </c>
      <c r="AG28" s="408"/>
      <c r="AH28" s="407" t="str">
        <f>IF(Badges!T514="C","E","")</f>
        <v/>
      </c>
      <c r="AI28" s="409"/>
      <c r="AJ28" s="407" t="str">
        <f>IF(Badges!U514="C","E","")</f>
        <v/>
      </c>
      <c r="AK28" s="408"/>
      <c r="AL28" s="407" t="str">
        <f>IF(Badges!V514="C","E","")</f>
        <v/>
      </c>
      <c r="AM28" s="408"/>
      <c r="AN28" s="407" t="str">
        <f>IF(Badges!W514="C","E","")</f>
        <v/>
      </c>
      <c r="AO28" s="457"/>
    </row>
    <row r="29" spans="1:41" x14ac:dyDescent="0.2">
      <c r="A29" s="454" t="str">
        <f>Badges!A515</f>
        <v>Financial Literacy</v>
      </c>
      <c r="B29" s="58"/>
      <c r="C29" s="403"/>
      <c r="D29" s="58"/>
      <c r="E29" s="403"/>
      <c r="F29" s="58"/>
      <c r="G29" s="403"/>
      <c r="H29" s="58"/>
      <c r="I29" s="403"/>
      <c r="J29" s="58"/>
      <c r="K29" s="403"/>
      <c r="L29" s="58"/>
      <c r="M29" s="403"/>
      <c r="N29" s="58"/>
      <c r="O29" s="403"/>
      <c r="P29" s="58"/>
      <c r="Q29" s="403"/>
      <c r="R29" s="58"/>
      <c r="S29" s="403"/>
      <c r="T29" s="58"/>
      <c r="U29" s="403"/>
      <c r="V29" s="58"/>
      <c r="W29" s="403"/>
      <c r="X29" s="58"/>
      <c r="Y29" s="403"/>
      <c r="Z29" s="58"/>
      <c r="AA29" s="403"/>
      <c r="AB29" s="58"/>
      <c r="AC29" s="403"/>
      <c r="AD29" s="403"/>
      <c r="AE29" s="403"/>
      <c r="AF29" s="403"/>
      <c r="AG29" s="403"/>
      <c r="AH29" s="403"/>
      <c r="AI29" s="403"/>
      <c r="AJ29" s="403"/>
      <c r="AK29" s="403"/>
      <c r="AL29" s="58"/>
      <c r="AM29" s="403"/>
      <c r="AN29" s="58"/>
      <c r="AO29" s="458"/>
    </row>
    <row r="30" spans="1:41" x14ac:dyDescent="0.2">
      <c r="A30" s="456" t="str">
        <f>Badges!B516</f>
        <v>Budgeting</v>
      </c>
      <c r="B30" s="407" t="str">
        <f>IF(Badges!D538="C","E","")</f>
        <v/>
      </c>
      <c r="C30" s="408"/>
      <c r="D30" s="407" t="str">
        <f>IF(Badges!E538="C","E","")</f>
        <v/>
      </c>
      <c r="E30" s="408"/>
      <c r="F30" s="407" t="str">
        <f>IF(Badges!F538="C","E","")</f>
        <v/>
      </c>
      <c r="G30" s="408"/>
      <c r="H30" s="407" t="str">
        <f>IF(Badges!G538="C","E","")</f>
        <v/>
      </c>
      <c r="I30" s="408"/>
      <c r="J30" s="407" t="str">
        <f>IF(Badges!H538="C","E","")</f>
        <v/>
      </c>
      <c r="K30" s="408"/>
      <c r="L30" s="407" t="str">
        <f>IF(Badges!I538="C","E","")</f>
        <v/>
      </c>
      <c r="M30" s="408"/>
      <c r="N30" s="407" t="str">
        <f>IF(Badges!J538="C","E","")</f>
        <v/>
      </c>
      <c r="O30" s="408"/>
      <c r="P30" s="407" t="str">
        <f>IF(Badges!K538="C","E","")</f>
        <v/>
      </c>
      <c r="Q30" s="408"/>
      <c r="R30" s="407" t="str">
        <f>IF(Badges!L538="C","E","")</f>
        <v/>
      </c>
      <c r="S30" s="408"/>
      <c r="T30" s="407" t="str">
        <f>IF(Badges!M538="C","E","")</f>
        <v/>
      </c>
      <c r="U30" s="408"/>
      <c r="V30" s="407" t="str">
        <f>IF(Badges!N538="C","E","")</f>
        <v/>
      </c>
      <c r="W30" s="408"/>
      <c r="X30" s="407" t="str">
        <f>IF(Badges!O538="C","E","")</f>
        <v/>
      </c>
      <c r="Y30" s="408"/>
      <c r="Z30" s="407" t="str">
        <f>IF(Badges!P538="C","E","")</f>
        <v/>
      </c>
      <c r="AA30" s="408"/>
      <c r="AB30" s="407" t="str">
        <f>IF(Badges!Q538="C","E","")</f>
        <v/>
      </c>
      <c r="AC30" s="408"/>
      <c r="AD30" s="407" t="str">
        <f>IF(Badges!R538="C","E","")</f>
        <v/>
      </c>
      <c r="AE30" s="409"/>
      <c r="AF30" s="407" t="str">
        <f>IF(Badges!S538="C","E","")</f>
        <v/>
      </c>
      <c r="AG30" s="408"/>
      <c r="AH30" s="407" t="str">
        <f>IF(Badges!T538="C","E","")</f>
        <v/>
      </c>
      <c r="AI30" s="409"/>
      <c r="AJ30" s="407" t="str">
        <f>IF(Badges!U538="C","E","")</f>
        <v/>
      </c>
      <c r="AK30" s="408"/>
      <c r="AL30" s="407" t="str">
        <f>IF(Badges!V538="C","E","")</f>
        <v/>
      </c>
      <c r="AM30" s="408"/>
      <c r="AN30" s="407" t="str">
        <f>IF(Badges!W538="C","E","")</f>
        <v/>
      </c>
      <c r="AO30" s="457"/>
    </row>
    <row r="31" spans="1:41" x14ac:dyDescent="0.2">
      <c r="A31" s="456" t="str">
        <f>Badges!B539</f>
        <v>Comparison Shopping</v>
      </c>
      <c r="B31" s="407" t="str">
        <f>IF(Badges!D583="C","E","")</f>
        <v/>
      </c>
      <c r="C31" s="408"/>
      <c r="D31" s="407" t="str">
        <f>IF(Badges!E583="C","E","")</f>
        <v/>
      </c>
      <c r="E31" s="408"/>
      <c r="F31" s="407" t="str">
        <f>IF(Badges!F583="C","E","")</f>
        <v/>
      </c>
      <c r="G31" s="408"/>
      <c r="H31" s="407" t="str">
        <f>IF(Badges!G583="C","E","")</f>
        <v/>
      </c>
      <c r="I31" s="408"/>
      <c r="J31" s="407" t="str">
        <f>IF(Badges!H583="C","E","")</f>
        <v/>
      </c>
      <c r="K31" s="408"/>
      <c r="L31" s="407" t="str">
        <f>IF(Badges!I583="C","E","")</f>
        <v/>
      </c>
      <c r="M31" s="408"/>
      <c r="N31" s="407" t="str">
        <f>IF(Badges!J583="C","E","")</f>
        <v/>
      </c>
      <c r="O31" s="408"/>
      <c r="P31" s="407" t="str">
        <f>IF(Badges!K583="C","E","")</f>
        <v/>
      </c>
      <c r="Q31" s="408"/>
      <c r="R31" s="407" t="str">
        <f>IF(Badges!L583="C","E","")</f>
        <v/>
      </c>
      <c r="S31" s="408"/>
      <c r="T31" s="407" t="str">
        <f>IF(Badges!M583="C","E","")</f>
        <v/>
      </c>
      <c r="U31" s="408"/>
      <c r="V31" s="407" t="str">
        <f>IF(Badges!N583="C","E","")</f>
        <v/>
      </c>
      <c r="W31" s="408"/>
      <c r="X31" s="407" t="str">
        <f>IF(Badges!O583="C","E","")</f>
        <v/>
      </c>
      <c r="Y31" s="408"/>
      <c r="Z31" s="407" t="str">
        <f>IF(Badges!P583="C","E","")</f>
        <v/>
      </c>
      <c r="AA31" s="408"/>
      <c r="AB31" s="407" t="str">
        <f>IF(Badges!Q583="C","E","")</f>
        <v/>
      </c>
      <c r="AC31" s="408"/>
      <c r="AD31" s="407" t="str">
        <f>IF(Badges!R583="C","E","")</f>
        <v/>
      </c>
      <c r="AE31" s="409"/>
      <c r="AF31" s="407" t="str">
        <f>IF(Badges!S583="C","E","")</f>
        <v/>
      </c>
      <c r="AG31" s="408"/>
      <c r="AH31" s="407" t="str">
        <f>IF(Badges!T583="C","E","")</f>
        <v/>
      </c>
      <c r="AI31" s="409"/>
      <c r="AJ31" s="407" t="str">
        <f>IF(Badges!U583="C","E","")</f>
        <v/>
      </c>
      <c r="AK31" s="408"/>
      <c r="AL31" s="407" t="str">
        <f>IF(Badges!V583="C","E","")</f>
        <v/>
      </c>
      <c r="AM31" s="408"/>
      <c r="AN31" s="407" t="str">
        <f>IF(Badges!W583="C","E","")</f>
        <v/>
      </c>
      <c r="AO31" s="457"/>
    </row>
    <row r="32" spans="1:41" x14ac:dyDescent="0.2">
      <c r="A32" s="456" t="str">
        <f>Badges!B562</f>
        <v>Financing My Dreams</v>
      </c>
      <c r="B32" s="407" t="str">
        <f>IF(Badges!D584="C","E","")</f>
        <v/>
      </c>
      <c r="C32" s="408"/>
      <c r="D32" s="407" t="str">
        <f>IF(Badges!E584="C","E","")</f>
        <v/>
      </c>
      <c r="E32" s="408"/>
      <c r="F32" s="407" t="str">
        <f>IF(Badges!F584="C","E","")</f>
        <v/>
      </c>
      <c r="G32" s="408"/>
      <c r="H32" s="407" t="str">
        <f>IF(Badges!G584="C","E","")</f>
        <v/>
      </c>
      <c r="I32" s="408"/>
      <c r="J32" s="407" t="str">
        <f>IF(Badges!H584="C","E","")</f>
        <v/>
      </c>
      <c r="K32" s="408"/>
      <c r="L32" s="407" t="str">
        <f>IF(Badges!I584="C","E","")</f>
        <v/>
      </c>
      <c r="M32" s="408"/>
      <c r="N32" s="407" t="str">
        <f>IF(Badges!J584="C","E","")</f>
        <v/>
      </c>
      <c r="O32" s="408"/>
      <c r="P32" s="407" t="str">
        <f>IF(Badges!K584="C","E","")</f>
        <v/>
      </c>
      <c r="Q32" s="408"/>
      <c r="R32" s="407" t="str">
        <f>IF(Badges!L584="C","E","")</f>
        <v/>
      </c>
      <c r="S32" s="408"/>
      <c r="T32" s="407" t="str">
        <f>IF(Badges!M584="C","E","")</f>
        <v/>
      </c>
      <c r="U32" s="408"/>
      <c r="V32" s="407" t="str">
        <f>IF(Badges!N584="C","E","")</f>
        <v/>
      </c>
      <c r="W32" s="408"/>
      <c r="X32" s="407" t="str">
        <f>IF(Badges!O584="C","E","")</f>
        <v/>
      </c>
      <c r="Y32" s="408"/>
      <c r="Z32" s="407" t="str">
        <f>IF(Badges!P584="C","E","")</f>
        <v/>
      </c>
      <c r="AA32" s="408"/>
      <c r="AB32" s="407" t="str">
        <f>IF(Badges!Q584="C","E","")</f>
        <v/>
      </c>
      <c r="AC32" s="408"/>
      <c r="AD32" s="407" t="str">
        <f>IF(Badges!R584="C","E","")</f>
        <v/>
      </c>
      <c r="AE32" s="409"/>
      <c r="AF32" s="407" t="str">
        <f>IF(Badges!S584="C","E","")</f>
        <v/>
      </c>
      <c r="AG32" s="408"/>
      <c r="AH32" s="407" t="str">
        <f>IF(Badges!T584="C","E","")</f>
        <v/>
      </c>
      <c r="AI32" s="409"/>
      <c r="AJ32" s="407" t="str">
        <f>IF(Badges!U584="C","E","")</f>
        <v/>
      </c>
      <c r="AK32" s="408"/>
      <c r="AL32" s="407" t="str">
        <f>IF(Badges!V584="C","E","")</f>
        <v/>
      </c>
      <c r="AM32" s="408"/>
      <c r="AN32" s="407" t="str">
        <f>IF(Badges!W584="C","E","")</f>
        <v/>
      </c>
      <c r="AO32" s="457"/>
    </row>
    <row r="33" spans="1:41" x14ac:dyDescent="0.2">
      <c r="A33" s="454" t="str">
        <f>Badges!A585</f>
        <v>Cookie Business</v>
      </c>
      <c r="B33" s="58"/>
      <c r="C33" s="403"/>
      <c r="D33" s="58"/>
      <c r="E33" s="403"/>
      <c r="F33" s="58"/>
      <c r="G33" s="403"/>
      <c r="H33" s="58"/>
      <c r="I33" s="403"/>
      <c r="J33" s="58"/>
      <c r="K33" s="403"/>
      <c r="L33" s="58"/>
      <c r="M33" s="403"/>
      <c r="N33" s="58"/>
      <c r="O33" s="403"/>
      <c r="P33" s="58"/>
      <c r="Q33" s="403"/>
      <c r="R33" s="58"/>
      <c r="S33" s="403"/>
      <c r="T33" s="58"/>
      <c r="U33" s="403"/>
      <c r="V33" s="58"/>
      <c r="W33" s="403"/>
      <c r="X33" s="58"/>
      <c r="Y33" s="403"/>
      <c r="Z33" s="58"/>
      <c r="AA33" s="403"/>
      <c r="AB33" s="58"/>
      <c r="AC33" s="403"/>
      <c r="AD33" s="403"/>
      <c r="AE33" s="403"/>
      <c r="AF33" s="403"/>
      <c r="AG33" s="403"/>
      <c r="AH33" s="403"/>
      <c r="AI33" s="403"/>
      <c r="AJ33" s="403"/>
      <c r="AK33" s="403"/>
      <c r="AL33" s="58"/>
      <c r="AM33" s="403"/>
      <c r="AN33" s="58"/>
      <c r="AO33" s="458"/>
    </row>
    <row r="34" spans="1:41" x14ac:dyDescent="0.2">
      <c r="A34" s="456" t="str">
        <f>Badges!B586</f>
        <v>Business Plan</v>
      </c>
      <c r="B34" s="407" t="str">
        <f>IF(Badges!D598="C","E","")</f>
        <v/>
      </c>
      <c r="C34" s="408"/>
      <c r="D34" s="407" t="str">
        <f>IF(Badges!E598="C","E","")</f>
        <v/>
      </c>
      <c r="E34" s="408"/>
      <c r="F34" s="407" t="str">
        <f>IF(Badges!F598="C","E","")</f>
        <v/>
      </c>
      <c r="G34" s="408"/>
      <c r="H34" s="407" t="str">
        <f>IF(Badges!G598="C","E","")</f>
        <v/>
      </c>
      <c r="I34" s="408"/>
      <c r="J34" s="407" t="str">
        <f>IF(Badges!H598="C","E","")</f>
        <v/>
      </c>
      <c r="K34" s="408"/>
      <c r="L34" s="407" t="str">
        <f>IF(Badges!I598="C","E","")</f>
        <v/>
      </c>
      <c r="M34" s="408"/>
      <c r="N34" s="407" t="str">
        <f>IF(Badges!J598="C","E","")</f>
        <v/>
      </c>
      <c r="O34" s="408"/>
      <c r="P34" s="407" t="str">
        <f>IF(Badges!K598="C","E","")</f>
        <v/>
      </c>
      <c r="Q34" s="408"/>
      <c r="R34" s="407" t="str">
        <f>IF(Badges!L598="C","E","")</f>
        <v/>
      </c>
      <c r="S34" s="408"/>
      <c r="T34" s="407" t="str">
        <f>IF(Badges!M598="C","E","")</f>
        <v/>
      </c>
      <c r="U34" s="408"/>
      <c r="V34" s="407" t="str">
        <f>IF(Badges!N598="C","E","")</f>
        <v/>
      </c>
      <c r="W34" s="408"/>
      <c r="X34" s="407" t="str">
        <f>IF(Badges!O598="C","E","")</f>
        <v/>
      </c>
      <c r="Y34" s="408"/>
      <c r="Z34" s="407" t="str">
        <f>IF(Badges!P598="C","E","")</f>
        <v/>
      </c>
      <c r="AA34" s="408"/>
      <c r="AB34" s="407" t="str">
        <f>IF(Badges!Q598="C","E","")</f>
        <v/>
      </c>
      <c r="AC34" s="408"/>
      <c r="AD34" s="407" t="str">
        <f>IF(Badges!R598="C","E","")</f>
        <v/>
      </c>
      <c r="AE34" s="409"/>
      <c r="AF34" s="407" t="str">
        <f>IF(Badges!S598="C","E","")</f>
        <v/>
      </c>
      <c r="AG34" s="408"/>
      <c r="AH34" s="407" t="str">
        <f>IF(Badges!T598="C","E","")</f>
        <v/>
      </c>
      <c r="AI34" s="409"/>
      <c r="AJ34" s="407" t="str">
        <f>IF(Badges!U598="C","E","")</f>
        <v/>
      </c>
      <c r="AK34" s="408"/>
      <c r="AL34" s="407" t="str">
        <f>IF(Badges!V598="C","E","")</f>
        <v/>
      </c>
      <c r="AM34" s="408"/>
      <c r="AN34" s="407" t="str">
        <f>IF(Badges!W598="C","E","")</f>
        <v/>
      </c>
      <c r="AO34" s="457"/>
    </row>
    <row r="35" spans="1:41" x14ac:dyDescent="0.2">
      <c r="A35" s="456" t="str">
        <f>Badges!B599</f>
        <v>Marketing</v>
      </c>
      <c r="B35" s="407" t="str">
        <f>IF(Badges!D623="C","E","")</f>
        <v/>
      </c>
      <c r="C35" s="408"/>
      <c r="D35" s="407" t="str">
        <f>IF(Badges!E623="C","E","")</f>
        <v/>
      </c>
      <c r="E35" s="408"/>
      <c r="F35" s="407" t="str">
        <f>IF(Badges!F623="C","E","")</f>
        <v/>
      </c>
      <c r="G35" s="408"/>
      <c r="H35" s="407" t="str">
        <f>IF(Badges!G623="C","E","")</f>
        <v/>
      </c>
      <c r="I35" s="408"/>
      <c r="J35" s="407" t="str">
        <f>IF(Badges!H623="C","E","")</f>
        <v/>
      </c>
      <c r="K35" s="408"/>
      <c r="L35" s="407" t="str">
        <f>IF(Badges!I623="C","E","")</f>
        <v/>
      </c>
      <c r="M35" s="408"/>
      <c r="N35" s="407" t="str">
        <f>IF(Badges!J623="C","E","")</f>
        <v/>
      </c>
      <c r="O35" s="408"/>
      <c r="P35" s="407" t="str">
        <f>IF(Badges!K623="C","E","")</f>
        <v/>
      </c>
      <c r="Q35" s="408"/>
      <c r="R35" s="407" t="str">
        <f>IF(Badges!L623="C","E","")</f>
        <v/>
      </c>
      <c r="S35" s="408"/>
      <c r="T35" s="407" t="str">
        <f>IF(Badges!M623="C","E","")</f>
        <v/>
      </c>
      <c r="U35" s="408"/>
      <c r="V35" s="407" t="str">
        <f>IF(Badges!N623="C","E","")</f>
        <v/>
      </c>
      <c r="W35" s="408"/>
      <c r="X35" s="407" t="str">
        <f>IF(Badges!O623="C","E","")</f>
        <v/>
      </c>
      <c r="Y35" s="408"/>
      <c r="Z35" s="407" t="str">
        <f>IF(Badges!P623="C","E","")</f>
        <v/>
      </c>
      <c r="AA35" s="408"/>
      <c r="AB35" s="407" t="str">
        <f>IF(Badges!Q623="C","E","")</f>
        <v/>
      </c>
      <c r="AC35" s="408"/>
      <c r="AD35" s="407" t="str">
        <f>IF(Badges!R623="C","E","")</f>
        <v/>
      </c>
      <c r="AE35" s="409"/>
      <c r="AF35" s="407" t="str">
        <f>IF(Badges!S623="C","E","")</f>
        <v/>
      </c>
      <c r="AG35" s="408"/>
      <c r="AH35" s="407" t="str">
        <f>IF(Badges!T623="C","E","")</f>
        <v/>
      </c>
      <c r="AI35" s="409"/>
      <c r="AJ35" s="407" t="str">
        <f>IF(Badges!U623="C","E","")</f>
        <v/>
      </c>
      <c r="AK35" s="408"/>
      <c r="AL35" s="407" t="str">
        <f>IF(Badges!V623="C","E","")</f>
        <v/>
      </c>
      <c r="AM35" s="408"/>
      <c r="AN35" s="407" t="str">
        <f>IF(Badges!W623="C","E","")</f>
        <v/>
      </c>
      <c r="AO35" s="457"/>
    </row>
    <row r="36" spans="1:41" x14ac:dyDescent="0.2">
      <c r="A36" s="456" t="str">
        <f>Badges!B612</f>
        <v>Think Big</v>
      </c>
      <c r="B36" s="407" t="str">
        <f>IF(Badges!D624="C","E","")</f>
        <v/>
      </c>
      <c r="C36" s="408"/>
      <c r="D36" s="407" t="str">
        <f>IF(Badges!E624="C","E","")</f>
        <v/>
      </c>
      <c r="E36" s="408"/>
      <c r="F36" s="407" t="str">
        <f>IF(Badges!F624="C","E","")</f>
        <v/>
      </c>
      <c r="G36" s="408"/>
      <c r="H36" s="407" t="str">
        <f>IF(Badges!G624="C","E","")</f>
        <v/>
      </c>
      <c r="I36" s="408"/>
      <c r="J36" s="407" t="str">
        <f>IF(Badges!H624="C","E","")</f>
        <v/>
      </c>
      <c r="K36" s="408"/>
      <c r="L36" s="407" t="str">
        <f>IF(Badges!I624="C","E","")</f>
        <v/>
      </c>
      <c r="M36" s="408"/>
      <c r="N36" s="407" t="str">
        <f>IF(Badges!J624="C","E","")</f>
        <v/>
      </c>
      <c r="O36" s="408"/>
      <c r="P36" s="407" t="str">
        <f>IF(Badges!K624="C","E","")</f>
        <v/>
      </c>
      <c r="Q36" s="408"/>
      <c r="R36" s="407" t="str">
        <f>IF(Badges!L624="C","E","")</f>
        <v/>
      </c>
      <c r="S36" s="408"/>
      <c r="T36" s="407" t="str">
        <f>IF(Badges!M624="C","E","")</f>
        <v/>
      </c>
      <c r="U36" s="408"/>
      <c r="V36" s="407" t="str">
        <f>IF(Badges!N624="C","E","")</f>
        <v/>
      </c>
      <c r="W36" s="408"/>
      <c r="X36" s="407" t="str">
        <f>IF(Badges!O624="C","E","")</f>
        <v/>
      </c>
      <c r="Y36" s="408"/>
      <c r="Z36" s="407" t="str">
        <f>IF(Badges!P624="C","E","")</f>
        <v/>
      </c>
      <c r="AA36" s="408"/>
      <c r="AB36" s="407" t="str">
        <f>IF(Badges!Q624="C","E","")</f>
        <v/>
      </c>
      <c r="AC36" s="408"/>
      <c r="AD36" s="407" t="str">
        <f>IF(Badges!R624="C","E","")</f>
        <v/>
      </c>
      <c r="AE36" s="409"/>
      <c r="AF36" s="407" t="str">
        <f>IF(Badges!S624="C","E","")</f>
        <v/>
      </c>
      <c r="AG36" s="408"/>
      <c r="AH36" s="407" t="str">
        <f>IF(Badges!T624="C","E","")</f>
        <v/>
      </c>
      <c r="AI36" s="409"/>
      <c r="AJ36" s="407" t="str">
        <f>IF(Badges!U624="C","E","")</f>
        <v/>
      </c>
      <c r="AK36" s="408"/>
      <c r="AL36" s="407" t="str">
        <f>IF(Badges!V624="C","E","")</f>
        <v/>
      </c>
      <c r="AM36" s="408"/>
      <c r="AN36" s="407" t="str">
        <f>IF(Badges!W624="C","E","")</f>
        <v/>
      </c>
      <c r="AO36" s="457"/>
    </row>
    <row r="37" spans="1:41" x14ac:dyDescent="0.2">
      <c r="A37" s="454" t="str">
        <f>Badges!A625</f>
        <v>Outdoor Badge</v>
      </c>
      <c r="B37" s="58"/>
      <c r="C37" s="403"/>
      <c r="D37" s="58"/>
      <c r="E37" s="403"/>
      <c r="F37" s="58"/>
      <c r="G37" s="403"/>
      <c r="H37" s="58"/>
      <c r="I37" s="403"/>
      <c r="J37" s="58"/>
      <c r="K37" s="403"/>
      <c r="L37" s="58"/>
      <c r="M37" s="403"/>
      <c r="N37" s="58"/>
      <c r="O37" s="403"/>
      <c r="P37" s="58"/>
      <c r="Q37" s="403"/>
      <c r="R37" s="58"/>
      <c r="S37" s="403"/>
      <c r="T37" s="58"/>
      <c r="U37" s="403"/>
      <c r="V37" s="58"/>
      <c r="W37" s="403"/>
      <c r="X37" s="58"/>
      <c r="Y37" s="403"/>
      <c r="Z37" s="58"/>
      <c r="AA37" s="403"/>
      <c r="AB37" s="58"/>
      <c r="AC37" s="403"/>
      <c r="AD37" s="403"/>
      <c r="AE37" s="403"/>
      <c r="AF37" s="403"/>
      <c r="AG37" s="403"/>
      <c r="AH37" s="403"/>
      <c r="AI37" s="403"/>
      <c r="AJ37" s="403"/>
      <c r="AK37" s="403"/>
      <c r="AL37" s="58"/>
      <c r="AM37" s="403"/>
      <c r="AN37" s="58"/>
      <c r="AO37" s="458"/>
    </row>
    <row r="38" spans="1:41" x14ac:dyDescent="0.2">
      <c r="A38" s="456" t="str">
        <f>Badges!B626</f>
        <v>Archery</v>
      </c>
      <c r="B38" s="407" t="str">
        <f>IF(Badges!D648="C","E","")</f>
        <v/>
      </c>
      <c r="C38" s="408"/>
      <c r="D38" s="407" t="str">
        <f>IF(Badges!E648="C","E","")</f>
        <v/>
      </c>
      <c r="E38" s="408"/>
      <c r="F38" s="407" t="str">
        <f>IF(Badges!F648="C","E","")</f>
        <v/>
      </c>
      <c r="G38" s="408"/>
      <c r="H38" s="407" t="str">
        <f>IF(Badges!G648="C","E","")</f>
        <v/>
      </c>
      <c r="I38" s="408"/>
      <c r="J38" s="407" t="str">
        <f>IF(Badges!H648="C","E","")</f>
        <v/>
      </c>
      <c r="K38" s="408"/>
      <c r="L38" s="407" t="str">
        <f>IF(Badges!I648="C","E","")</f>
        <v/>
      </c>
      <c r="M38" s="408"/>
      <c r="N38" s="407" t="str">
        <f>IF(Badges!J648="C","E","")</f>
        <v/>
      </c>
      <c r="O38" s="408"/>
      <c r="P38" s="407" t="str">
        <f>IF(Badges!K648="C","E","")</f>
        <v/>
      </c>
      <c r="Q38" s="408"/>
      <c r="R38" s="407" t="str">
        <f>IF(Badges!L648="C","E","")</f>
        <v/>
      </c>
      <c r="S38" s="408"/>
      <c r="T38" s="407" t="str">
        <f>IF(Badges!M648="C","E","")</f>
        <v/>
      </c>
      <c r="U38" s="408"/>
      <c r="V38" s="407" t="str">
        <f>IF(Badges!N648="C","E","")</f>
        <v/>
      </c>
      <c r="W38" s="408"/>
      <c r="X38" s="407" t="str">
        <f>IF(Badges!O648="C","E","")</f>
        <v/>
      </c>
      <c r="Y38" s="408"/>
      <c r="Z38" s="407" t="str">
        <f>IF(Badges!P648="C","E","")</f>
        <v/>
      </c>
      <c r="AA38" s="408"/>
      <c r="AB38" s="407" t="str">
        <f>IF(Badges!Q648="C","E","")</f>
        <v/>
      </c>
      <c r="AC38" s="408"/>
      <c r="AD38" s="407" t="str">
        <f>IF(Badges!R648="C","E","")</f>
        <v/>
      </c>
      <c r="AE38" s="409"/>
      <c r="AF38" s="407" t="str">
        <f>IF(Badges!S648="C","E","")</f>
        <v/>
      </c>
      <c r="AG38" s="408"/>
      <c r="AH38" s="407" t="str">
        <f>IF(Badges!T648="C","E","")</f>
        <v/>
      </c>
      <c r="AI38" s="409"/>
      <c r="AJ38" s="407" t="str">
        <f>IF(Badges!U648="C","E","")</f>
        <v/>
      </c>
      <c r="AK38" s="408"/>
      <c r="AL38" s="407" t="str">
        <f>IF(Badges!V648="C","E","")</f>
        <v/>
      </c>
      <c r="AM38" s="408"/>
      <c r="AN38" s="407" t="str">
        <f>IF(Badges!W648="C","E","")</f>
        <v/>
      </c>
      <c r="AO38" s="457"/>
    </row>
    <row r="39" spans="1:41" x14ac:dyDescent="0.2">
      <c r="A39" s="459" t="s">
        <v>81</v>
      </c>
      <c r="B39" s="71"/>
      <c r="C39" s="410"/>
      <c r="D39" s="71"/>
      <c r="E39" s="410"/>
      <c r="F39" s="71"/>
      <c r="G39" s="410"/>
      <c r="H39" s="71"/>
      <c r="I39" s="410"/>
      <c r="J39" s="71"/>
      <c r="K39" s="410"/>
      <c r="L39" s="71"/>
      <c r="M39" s="410"/>
      <c r="N39" s="71"/>
      <c r="O39" s="410"/>
      <c r="P39" s="71"/>
      <c r="Q39" s="410"/>
      <c r="R39" s="71"/>
      <c r="S39" s="410"/>
      <c r="T39" s="71"/>
      <c r="U39" s="410"/>
      <c r="V39" s="71"/>
      <c r="W39" s="410"/>
      <c r="X39" s="71"/>
      <c r="Y39" s="410"/>
      <c r="Z39" s="71"/>
      <c r="AA39" s="410"/>
      <c r="AB39" s="71"/>
      <c r="AC39" s="410"/>
      <c r="AD39" s="71"/>
      <c r="AE39" s="71"/>
      <c r="AF39" s="71"/>
      <c r="AG39" s="71"/>
      <c r="AH39" s="71"/>
      <c r="AI39" s="71"/>
      <c r="AJ39" s="71"/>
      <c r="AK39" s="410"/>
      <c r="AL39" s="71"/>
      <c r="AM39" s="410"/>
      <c r="AN39" s="71"/>
      <c r="AO39" s="460"/>
    </row>
    <row r="40" spans="1:41" x14ac:dyDescent="0.2">
      <c r="A40" s="461" t="str">
        <f>Journey!A6</f>
        <v>aMAZE!</v>
      </c>
      <c r="B40" s="411"/>
      <c r="C40" s="412"/>
      <c r="D40" s="411"/>
      <c r="E40" s="412"/>
      <c r="F40" s="411"/>
      <c r="G40" s="412"/>
      <c r="H40" s="411"/>
      <c r="I40" s="412"/>
      <c r="J40" s="411"/>
      <c r="K40" s="412"/>
      <c r="L40" s="411"/>
      <c r="M40" s="412"/>
      <c r="N40" s="411"/>
      <c r="O40" s="412"/>
      <c r="P40" s="411"/>
      <c r="Q40" s="412"/>
      <c r="R40" s="411"/>
      <c r="S40" s="412"/>
      <c r="T40" s="411"/>
      <c r="U40" s="412"/>
      <c r="V40" s="411"/>
      <c r="W40" s="412"/>
      <c r="X40" s="411"/>
      <c r="Y40" s="412"/>
      <c r="Z40" s="411"/>
      <c r="AA40" s="412"/>
      <c r="AB40" s="411"/>
      <c r="AC40" s="412"/>
      <c r="AD40" s="411"/>
      <c r="AE40" s="411"/>
      <c r="AF40" s="411"/>
      <c r="AG40" s="411"/>
      <c r="AH40" s="411"/>
      <c r="AI40" s="411"/>
      <c r="AJ40" s="411"/>
      <c r="AK40" s="412"/>
      <c r="AL40" s="411"/>
      <c r="AM40" s="412"/>
      <c r="AN40" s="411"/>
      <c r="AO40" s="462"/>
    </row>
    <row r="41" spans="1:41" x14ac:dyDescent="0.2">
      <c r="A41" s="463" t="str">
        <f>Journey!B7</f>
        <v>The Interact Award</v>
      </c>
      <c r="B41" s="407" t="str">
        <f>IF(Journey!D17="C","E","")</f>
        <v/>
      </c>
      <c r="C41" s="408"/>
      <c r="D41" s="407" t="str">
        <f>IF(Journey!E17="C","E","")</f>
        <v/>
      </c>
      <c r="E41" s="408"/>
      <c r="F41" s="407" t="str">
        <f>IF(Journey!F17="C","E","")</f>
        <v/>
      </c>
      <c r="G41" s="408"/>
      <c r="H41" s="407" t="str">
        <f>IF(Journey!G17="C","E","")</f>
        <v/>
      </c>
      <c r="I41" s="408"/>
      <c r="J41" s="407" t="str">
        <f>IF(Journey!H17="C","E","")</f>
        <v/>
      </c>
      <c r="K41" s="408"/>
      <c r="L41" s="407" t="str">
        <f>IF(Journey!I17="C","E","")</f>
        <v/>
      </c>
      <c r="M41" s="408"/>
      <c r="N41" s="407" t="str">
        <f>IF(Journey!J17="C","E","")</f>
        <v/>
      </c>
      <c r="O41" s="408"/>
      <c r="P41" s="407" t="str">
        <f>IF(Journey!K17="C","E","")</f>
        <v/>
      </c>
      <c r="Q41" s="408"/>
      <c r="R41" s="407" t="str">
        <f>IF(Journey!L17="C","E","")</f>
        <v/>
      </c>
      <c r="S41" s="408"/>
      <c r="T41" s="407" t="str">
        <f>IF(Journey!M17="C","E","")</f>
        <v/>
      </c>
      <c r="U41" s="408"/>
      <c r="V41" s="407" t="str">
        <f>IF(Journey!N17="C","E","")</f>
        <v/>
      </c>
      <c r="W41" s="408"/>
      <c r="X41" s="407" t="str">
        <f>IF(Journey!O17="C","E","")</f>
        <v/>
      </c>
      <c r="Y41" s="408"/>
      <c r="Z41" s="407" t="str">
        <f>IF(Journey!P17="C","E","")</f>
        <v/>
      </c>
      <c r="AA41" s="408"/>
      <c r="AB41" s="407" t="str">
        <f>IF(Journey!Q17="C","E","")</f>
        <v/>
      </c>
      <c r="AC41" s="408"/>
      <c r="AD41" s="407" t="str">
        <f>IF(Journey!R17="C","E","")</f>
        <v/>
      </c>
      <c r="AE41" s="409"/>
      <c r="AF41" s="407" t="str">
        <f>IF(Journey!S17="C","E","")</f>
        <v/>
      </c>
      <c r="AG41" s="408"/>
      <c r="AH41" s="407" t="str">
        <f>IF(Journey!T17="C","E","")</f>
        <v/>
      </c>
      <c r="AI41" s="409"/>
      <c r="AJ41" s="407" t="str">
        <f>IF(Journey!U17="C","E","")</f>
        <v/>
      </c>
      <c r="AK41" s="408"/>
      <c r="AL41" s="407" t="str">
        <f>IF(Journey!V17="C","E","")</f>
        <v/>
      </c>
      <c r="AM41" s="408"/>
      <c r="AN41" s="407" t="str">
        <f>IF(Journey!W17="C","E","")</f>
        <v/>
      </c>
      <c r="AO41" s="457"/>
    </row>
    <row r="42" spans="1:41" x14ac:dyDescent="0.2">
      <c r="A42" s="463" t="str">
        <f>Journey!B18</f>
        <v>The Diplomat Award</v>
      </c>
      <c r="B42" s="407" t="str">
        <f>IF(Journey!D26="C","E","")</f>
        <v/>
      </c>
      <c r="C42" s="408"/>
      <c r="D42" s="407" t="str">
        <f>IF(Journey!E26="C","E","")</f>
        <v/>
      </c>
      <c r="E42" s="408"/>
      <c r="F42" s="407" t="str">
        <f>IF(Journey!F26="C","E","")</f>
        <v/>
      </c>
      <c r="G42" s="408"/>
      <c r="H42" s="407" t="str">
        <f>IF(Journey!G26="C","E","")</f>
        <v/>
      </c>
      <c r="I42" s="408"/>
      <c r="J42" s="407" t="str">
        <f>IF(Journey!H26="C","E","")</f>
        <v/>
      </c>
      <c r="K42" s="408"/>
      <c r="L42" s="407" t="str">
        <f>IF(Journey!I26="C","E","")</f>
        <v/>
      </c>
      <c r="M42" s="408"/>
      <c r="N42" s="407" t="str">
        <f>IF(Journey!J26="C","E","")</f>
        <v/>
      </c>
      <c r="O42" s="408"/>
      <c r="P42" s="407" t="str">
        <f>IF(Journey!K26="C","E","")</f>
        <v/>
      </c>
      <c r="Q42" s="408"/>
      <c r="R42" s="407" t="str">
        <f>IF(Journey!L26="C","E","")</f>
        <v/>
      </c>
      <c r="S42" s="408"/>
      <c r="T42" s="407" t="str">
        <f>IF(Journey!M26="C","E","")</f>
        <v/>
      </c>
      <c r="U42" s="408"/>
      <c r="V42" s="407" t="str">
        <f>IF(Journey!N26="C","E","")</f>
        <v/>
      </c>
      <c r="W42" s="408"/>
      <c r="X42" s="407" t="str">
        <f>IF(Journey!O26="C","E","")</f>
        <v/>
      </c>
      <c r="Y42" s="408"/>
      <c r="Z42" s="407" t="str">
        <f>IF(Journey!P26="C","E","")</f>
        <v/>
      </c>
      <c r="AA42" s="408"/>
      <c r="AB42" s="407" t="str">
        <f>IF(Journey!Q26="C","E","")</f>
        <v/>
      </c>
      <c r="AC42" s="408"/>
      <c r="AD42" s="407" t="str">
        <f>IF(Journey!R26="C","E","")</f>
        <v/>
      </c>
      <c r="AE42" s="409"/>
      <c r="AF42" s="407" t="str">
        <f>IF(Journey!S26="C","E","")</f>
        <v/>
      </c>
      <c r="AG42" s="408"/>
      <c r="AH42" s="407" t="str">
        <f>IF(Journey!T26="C","E","")</f>
        <v/>
      </c>
      <c r="AI42" s="409"/>
      <c r="AJ42" s="407" t="str">
        <f>IF(Journey!U26="C","E","")</f>
        <v/>
      </c>
      <c r="AK42" s="408"/>
      <c r="AL42" s="407" t="str">
        <f>IF(Journey!V26="C","E","")</f>
        <v/>
      </c>
      <c r="AM42" s="408"/>
      <c r="AN42" s="407" t="str">
        <f>IF(Journey!W26="C","E","")</f>
        <v/>
      </c>
      <c r="AO42" s="457"/>
    </row>
    <row r="43" spans="1:41" x14ac:dyDescent="0.2">
      <c r="A43" s="463" t="str">
        <f>Journey!B27</f>
        <v>The Peacemaker Award</v>
      </c>
      <c r="B43" s="407" t="str">
        <f>IF(Journey!D29="C","E","")</f>
        <v/>
      </c>
      <c r="C43" s="408"/>
      <c r="D43" s="407" t="str">
        <f>IF(Journey!E29="C","E","")</f>
        <v/>
      </c>
      <c r="E43" s="408"/>
      <c r="F43" s="407" t="str">
        <f>IF(Journey!F29="C","E","")</f>
        <v/>
      </c>
      <c r="G43" s="408"/>
      <c r="H43" s="407" t="str">
        <f>IF(Journey!G29="C","E","")</f>
        <v/>
      </c>
      <c r="I43" s="408"/>
      <c r="J43" s="407" t="str">
        <f>IF(Journey!H29="C","E","")</f>
        <v/>
      </c>
      <c r="K43" s="408"/>
      <c r="L43" s="407" t="str">
        <f>IF(Journey!I29="C","E","")</f>
        <v/>
      </c>
      <c r="M43" s="408"/>
      <c r="N43" s="407" t="str">
        <f>IF(Journey!J29="C","E","")</f>
        <v/>
      </c>
      <c r="O43" s="408"/>
      <c r="P43" s="407" t="str">
        <f>IF(Journey!K29="C","E","")</f>
        <v/>
      </c>
      <c r="Q43" s="408"/>
      <c r="R43" s="407" t="str">
        <f>IF(Journey!L29="C","E","")</f>
        <v/>
      </c>
      <c r="S43" s="408"/>
      <c r="T43" s="407" t="str">
        <f>IF(Journey!M29="C","E","")</f>
        <v/>
      </c>
      <c r="U43" s="408"/>
      <c r="V43" s="407" t="str">
        <f>IF(Journey!N29="C","E","")</f>
        <v/>
      </c>
      <c r="W43" s="408"/>
      <c r="X43" s="407" t="str">
        <f>IF(Journey!O29="C","E","")</f>
        <v/>
      </c>
      <c r="Y43" s="408"/>
      <c r="Z43" s="407" t="str">
        <f>IF(Journey!P29="C","E","")</f>
        <v/>
      </c>
      <c r="AA43" s="408"/>
      <c r="AB43" s="407" t="str">
        <f>IF(Journey!Q29="C","E","")</f>
        <v/>
      </c>
      <c r="AC43" s="408"/>
      <c r="AD43" s="407" t="str">
        <f>IF(Journey!R29="C","E","")</f>
        <v/>
      </c>
      <c r="AE43" s="409"/>
      <c r="AF43" s="407" t="str">
        <f>IF(Journey!S29="C","E","")</f>
        <v/>
      </c>
      <c r="AG43" s="408"/>
      <c r="AH43" s="407" t="str">
        <f>IF(Journey!T29="C","E","")</f>
        <v/>
      </c>
      <c r="AI43" s="409"/>
      <c r="AJ43" s="407" t="str">
        <f>IF(Journey!U29="C","E","")</f>
        <v/>
      </c>
      <c r="AK43" s="408"/>
      <c r="AL43" s="407" t="str">
        <f>IF(Journey!V29="C","E","")</f>
        <v/>
      </c>
      <c r="AM43" s="408"/>
      <c r="AN43" s="407" t="str">
        <f>IF(Journey!W29="C","E","")</f>
        <v/>
      </c>
      <c r="AO43" s="457"/>
    </row>
    <row r="44" spans="1:41" x14ac:dyDescent="0.2">
      <c r="A44" s="463" t="str">
        <f>Journey!B31</f>
        <v>Leader in Action</v>
      </c>
      <c r="B44" s="407" t="str">
        <f>IF(Journey!D38="C","E","")</f>
        <v/>
      </c>
      <c r="C44" s="408"/>
      <c r="D44" s="407" t="str">
        <f>IF(Journey!E38="C","E","")</f>
        <v/>
      </c>
      <c r="E44" s="408"/>
      <c r="F44" s="407" t="str">
        <f>IF(Journey!F38="C","E","")</f>
        <v/>
      </c>
      <c r="G44" s="408"/>
      <c r="H44" s="407" t="str">
        <f>IF(Journey!G38="C","E","")</f>
        <v/>
      </c>
      <c r="I44" s="408"/>
      <c r="J44" s="407" t="str">
        <f>IF(Journey!H38="C","E","")</f>
        <v/>
      </c>
      <c r="K44" s="408"/>
      <c r="L44" s="407" t="str">
        <f>IF(Journey!I38="C","E","")</f>
        <v/>
      </c>
      <c r="M44" s="408"/>
      <c r="N44" s="407" t="str">
        <f>IF(Journey!J38="C","E","")</f>
        <v/>
      </c>
      <c r="O44" s="408"/>
      <c r="P44" s="407" t="str">
        <f>IF(Journey!K38="C","E","")</f>
        <v/>
      </c>
      <c r="Q44" s="408"/>
      <c r="R44" s="407" t="str">
        <f>IF(Journey!L38="C","E","")</f>
        <v/>
      </c>
      <c r="S44" s="408"/>
      <c r="T44" s="407" t="str">
        <f>IF(Journey!M38="C","E","")</f>
        <v/>
      </c>
      <c r="U44" s="408"/>
      <c r="V44" s="407" t="str">
        <f>IF(Journey!N38="C","E","")</f>
        <v/>
      </c>
      <c r="W44" s="408"/>
      <c r="X44" s="407" t="str">
        <f>IF(Journey!O38="C","E","")</f>
        <v/>
      </c>
      <c r="Y44" s="408"/>
      <c r="Z44" s="407" t="str">
        <f>IF(Journey!P38="C","E","")</f>
        <v/>
      </c>
      <c r="AA44" s="408"/>
      <c r="AB44" s="407" t="str">
        <f>IF(Journey!Q38="C","E","")</f>
        <v/>
      </c>
      <c r="AC44" s="408"/>
      <c r="AD44" s="407" t="str">
        <f>IF(Journey!R38="C","E","")</f>
        <v/>
      </c>
      <c r="AE44" s="409"/>
      <c r="AF44" s="407" t="str">
        <f>IF(Journey!S38="C","E","")</f>
        <v/>
      </c>
      <c r="AG44" s="408"/>
      <c r="AH44" s="407" t="str">
        <f>IF(Journey!T38="C","E","")</f>
        <v/>
      </c>
      <c r="AI44" s="409"/>
      <c r="AJ44" s="407" t="str">
        <f>IF(Journey!U38="C","E","")</f>
        <v/>
      </c>
      <c r="AK44" s="408"/>
      <c r="AL44" s="407" t="str">
        <f>IF(Journey!V38="C","E","")</f>
        <v/>
      </c>
      <c r="AM44" s="408"/>
      <c r="AN44" s="407" t="str">
        <f>IF(Journey!W38="C","E","")</f>
        <v/>
      </c>
      <c r="AO44" s="457"/>
    </row>
    <row r="45" spans="1:41" x14ac:dyDescent="0.2">
      <c r="A45" s="464" t="str">
        <f>Journey!A41</f>
        <v>BREATHE</v>
      </c>
      <c r="B45" s="58"/>
      <c r="C45" s="403"/>
      <c r="D45" s="58"/>
      <c r="E45" s="403"/>
      <c r="F45" s="58"/>
      <c r="G45" s="403"/>
      <c r="H45" s="58"/>
      <c r="I45" s="403"/>
      <c r="J45" s="58"/>
      <c r="K45" s="403"/>
      <c r="L45" s="58"/>
      <c r="M45" s="403"/>
      <c r="N45" s="58"/>
      <c r="O45" s="403"/>
      <c r="P45" s="58"/>
      <c r="Q45" s="403"/>
      <c r="R45" s="58"/>
      <c r="S45" s="403"/>
      <c r="T45" s="58"/>
      <c r="U45" s="403"/>
      <c r="V45" s="58"/>
      <c r="W45" s="403"/>
      <c r="X45" s="58"/>
      <c r="Y45" s="403"/>
      <c r="Z45" s="58"/>
      <c r="AA45" s="403"/>
      <c r="AB45" s="58"/>
      <c r="AC45" s="403"/>
      <c r="AD45" s="403"/>
      <c r="AE45" s="403"/>
      <c r="AF45" s="403"/>
      <c r="AG45" s="403"/>
      <c r="AH45" s="403"/>
      <c r="AI45" s="403"/>
      <c r="AJ45" s="403"/>
      <c r="AK45" s="403"/>
      <c r="AL45" s="58"/>
      <c r="AM45" s="403"/>
      <c r="AN45" s="58"/>
      <c r="AO45" s="458"/>
    </row>
    <row r="46" spans="1:41" x14ac:dyDescent="0.2">
      <c r="A46" s="463" t="str">
        <f>Journey!B42</f>
        <v>Aware</v>
      </c>
      <c r="B46" s="407" t="str">
        <f>IF(Journey!D47="C","E","")</f>
        <v/>
      </c>
      <c r="C46" s="408"/>
      <c r="D46" s="407" t="str">
        <f>IF(Journey!E47="C","E","")</f>
        <v/>
      </c>
      <c r="E46" s="408"/>
      <c r="F46" s="407" t="str">
        <f>IF(Journey!F47="C","E","")</f>
        <v/>
      </c>
      <c r="G46" s="408"/>
      <c r="H46" s="407" t="str">
        <f>IF(Journey!G47="C","E","")</f>
        <v/>
      </c>
      <c r="I46" s="408"/>
      <c r="J46" s="407" t="str">
        <f>IF(Journey!H47="C","E","")</f>
        <v/>
      </c>
      <c r="K46" s="408"/>
      <c r="L46" s="407" t="str">
        <f>IF(Journey!I47="C","E","")</f>
        <v/>
      </c>
      <c r="M46" s="408"/>
      <c r="N46" s="407" t="str">
        <f>IF(Journey!J47="C","E","")</f>
        <v/>
      </c>
      <c r="O46" s="408"/>
      <c r="P46" s="407" t="str">
        <f>IF(Journey!K47="C","E","")</f>
        <v/>
      </c>
      <c r="Q46" s="408"/>
      <c r="R46" s="407" t="str">
        <f>IF(Journey!L47="C","E","")</f>
        <v/>
      </c>
      <c r="S46" s="408"/>
      <c r="T46" s="407" t="str">
        <f>IF(Journey!M47="C","E","")</f>
        <v/>
      </c>
      <c r="U46" s="408"/>
      <c r="V46" s="407" t="str">
        <f>IF(Journey!N47="C","E","")</f>
        <v/>
      </c>
      <c r="W46" s="408"/>
      <c r="X46" s="407" t="str">
        <f>IF(Journey!O47="C","E","")</f>
        <v/>
      </c>
      <c r="Y46" s="408"/>
      <c r="Z46" s="407" t="str">
        <f>IF(Journey!P47="C","E","")</f>
        <v/>
      </c>
      <c r="AA46" s="408"/>
      <c r="AB46" s="407" t="str">
        <f>IF(Journey!Q47="C","E","")</f>
        <v/>
      </c>
      <c r="AC46" s="408"/>
      <c r="AD46" s="407" t="str">
        <f>IF(Journey!R47="C","E","")</f>
        <v/>
      </c>
      <c r="AE46" s="409"/>
      <c r="AF46" s="407" t="str">
        <f>IF(Journey!S47="C","E","")</f>
        <v/>
      </c>
      <c r="AG46" s="408"/>
      <c r="AH46" s="407" t="str">
        <f>IF(Journey!T47="C","E","")</f>
        <v/>
      </c>
      <c r="AI46" s="409"/>
      <c r="AJ46" s="407" t="str">
        <f>IF(Journey!U47="C","E","")</f>
        <v/>
      </c>
      <c r="AK46" s="408"/>
      <c r="AL46" s="407" t="str">
        <f>IF(Journey!V47="C","E","")</f>
        <v/>
      </c>
      <c r="AM46" s="408"/>
      <c r="AN46" s="407" t="str">
        <f>IF(Journey!W47="C","E","")</f>
        <v/>
      </c>
      <c r="AO46" s="457"/>
    </row>
    <row r="47" spans="1:41" x14ac:dyDescent="0.2">
      <c r="A47" s="463" t="str">
        <f>Journey!B48</f>
        <v>Alert</v>
      </c>
      <c r="B47" s="407" t="str">
        <f>IF(Journey!D54="C","E","")</f>
        <v/>
      </c>
      <c r="C47" s="408"/>
      <c r="D47" s="407" t="str">
        <f>IF(Journey!E54="C","E","")</f>
        <v/>
      </c>
      <c r="E47" s="408"/>
      <c r="F47" s="407" t="str">
        <f>IF(Journey!F54="C","E","")</f>
        <v/>
      </c>
      <c r="G47" s="408"/>
      <c r="H47" s="407" t="str">
        <f>IF(Journey!G54="C","E","")</f>
        <v/>
      </c>
      <c r="I47" s="408"/>
      <c r="J47" s="407" t="str">
        <f>IF(Journey!H54="C","E","")</f>
        <v/>
      </c>
      <c r="K47" s="408"/>
      <c r="L47" s="407" t="str">
        <f>IF(Journey!I54="C","E","")</f>
        <v/>
      </c>
      <c r="M47" s="408"/>
      <c r="N47" s="407" t="str">
        <f>IF(Journey!J54="C","E","")</f>
        <v/>
      </c>
      <c r="O47" s="408"/>
      <c r="P47" s="407" t="str">
        <f>IF(Journey!K54="C","E","")</f>
        <v/>
      </c>
      <c r="Q47" s="408"/>
      <c r="R47" s="407" t="str">
        <f>IF(Journey!L54="C","E","")</f>
        <v/>
      </c>
      <c r="S47" s="408"/>
      <c r="T47" s="407" t="str">
        <f>IF(Journey!M54="C","E","")</f>
        <v/>
      </c>
      <c r="U47" s="408"/>
      <c r="V47" s="407" t="str">
        <f>IF(Journey!N54="C","E","")</f>
        <v/>
      </c>
      <c r="W47" s="408"/>
      <c r="X47" s="407" t="str">
        <f>IF(Journey!O54="C","E","")</f>
        <v/>
      </c>
      <c r="Y47" s="408"/>
      <c r="Z47" s="407" t="str">
        <f>IF(Journey!P54="C","E","")</f>
        <v/>
      </c>
      <c r="AA47" s="408"/>
      <c r="AB47" s="407" t="str">
        <f>IF(Journey!Q54="C","E","")</f>
        <v/>
      </c>
      <c r="AC47" s="408"/>
      <c r="AD47" s="407" t="str">
        <f>IF(Journey!R54="C","E","")</f>
        <v/>
      </c>
      <c r="AE47" s="409"/>
      <c r="AF47" s="407" t="str">
        <f>IF(Journey!S54="C","E","")</f>
        <v/>
      </c>
      <c r="AG47" s="408"/>
      <c r="AH47" s="407" t="str">
        <f>IF(Journey!T54="C","E","")</f>
        <v/>
      </c>
      <c r="AI47" s="409"/>
      <c r="AJ47" s="407" t="str">
        <f>IF(Journey!U54="C","E","")</f>
        <v/>
      </c>
      <c r="AK47" s="408"/>
      <c r="AL47" s="407" t="str">
        <f>IF(Journey!V54="C","E","")</f>
        <v/>
      </c>
      <c r="AM47" s="408"/>
      <c r="AN47" s="407" t="str">
        <f>IF(Journey!W54="C","E","")</f>
        <v/>
      </c>
      <c r="AO47" s="457"/>
    </row>
    <row r="48" spans="1:41" x14ac:dyDescent="0.2">
      <c r="A48" s="463" t="str">
        <f>Journey!B55</f>
        <v>Affirm</v>
      </c>
      <c r="B48" s="407" t="str">
        <f>IF(Journey!D60="C","E","")</f>
        <v/>
      </c>
      <c r="C48" s="408"/>
      <c r="D48" s="407" t="str">
        <f>IF(Journey!E60="C","E","")</f>
        <v/>
      </c>
      <c r="E48" s="408"/>
      <c r="F48" s="407" t="str">
        <f>IF(Journey!F60="C","E","")</f>
        <v/>
      </c>
      <c r="G48" s="408"/>
      <c r="H48" s="407" t="str">
        <f>IF(Journey!G60="C","E","")</f>
        <v/>
      </c>
      <c r="I48" s="408"/>
      <c r="J48" s="407" t="str">
        <f>IF(Journey!H60="C","E","")</f>
        <v/>
      </c>
      <c r="K48" s="408"/>
      <c r="L48" s="407" t="str">
        <f>IF(Journey!I60="C","E","")</f>
        <v/>
      </c>
      <c r="M48" s="408"/>
      <c r="N48" s="407" t="str">
        <f>IF(Journey!J60="C","E","")</f>
        <v/>
      </c>
      <c r="O48" s="408"/>
      <c r="P48" s="407" t="str">
        <f>IF(Journey!K60="C","E","")</f>
        <v/>
      </c>
      <c r="Q48" s="408"/>
      <c r="R48" s="407" t="str">
        <f>IF(Journey!L60="C","E","")</f>
        <v/>
      </c>
      <c r="S48" s="408"/>
      <c r="T48" s="407" t="str">
        <f>IF(Journey!M60="C","E","")</f>
        <v/>
      </c>
      <c r="U48" s="408"/>
      <c r="V48" s="407" t="str">
        <f>IF(Journey!N60="C","E","")</f>
        <v/>
      </c>
      <c r="W48" s="408"/>
      <c r="X48" s="407" t="str">
        <f>IF(Journey!O60="C","E","")</f>
        <v/>
      </c>
      <c r="Y48" s="408"/>
      <c r="Z48" s="407" t="str">
        <f>IF(Journey!P60="C","E","")</f>
        <v/>
      </c>
      <c r="AA48" s="408"/>
      <c r="AB48" s="407" t="str">
        <f>IF(Journey!Q60="C","E","")</f>
        <v/>
      </c>
      <c r="AC48" s="408"/>
      <c r="AD48" s="407" t="str">
        <f>IF(Journey!R60="C","E","")</f>
        <v/>
      </c>
      <c r="AE48" s="409"/>
      <c r="AF48" s="407" t="str">
        <f>IF(Journey!S60="C","E","")</f>
        <v/>
      </c>
      <c r="AG48" s="408"/>
      <c r="AH48" s="407" t="str">
        <f>IF(Journey!T60="C","E","")</f>
        <v/>
      </c>
      <c r="AI48" s="409"/>
      <c r="AJ48" s="407" t="str">
        <f>IF(Journey!U60="C","E","")</f>
        <v/>
      </c>
      <c r="AK48" s="408"/>
      <c r="AL48" s="407" t="str">
        <f>IF(Journey!V60="C","E","")</f>
        <v/>
      </c>
      <c r="AM48" s="408"/>
      <c r="AN48" s="407" t="str">
        <f>IF(Journey!W60="C","E","")</f>
        <v/>
      </c>
      <c r="AO48" s="457"/>
    </row>
    <row r="49" spans="1:41" x14ac:dyDescent="0.2">
      <c r="A49" s="463" t="str">
        <f>Journey!B62</f>
        <v>Leader in Action</v>
      </c>
      <c r="B49" s="407" t="str">
        <f>IF(Journey!D72="C","E","")</f>
        <v/>
      </c>
      <c r="C49" s="408"/>
      <c r="D49" s="407" t="str">
        <f>IF(Journey!E72="C","E","")</f>
        <v/>
      </c>
      <c r="E49" s="408"/>
      <c r="F49" s="407" t="str">
        <f>IF(Journey!F72="C","E","")</f>
        <v/>
      </c>
      <c r="G49" s="408"/>
      <c r="H49" s="407" t="str">
        <f>IF(Journey!G72="C","E","")</f>
        <v/>
      </c>
      <c r="I49" s="408"/>
      <c r="J49" s="407" t="str">
        <f>IF(Journey!H72="C","E","")</f>
        <v/>
      </c>
      <c r="K49" s="408"/>
      <c r="L49" s="407" t="str">
        <f>IF(Journey!I72="C","E","")</f>
        <v/>
      </c>
      <c r="M49" s="408"/>
      <c r="N49" s="407" t="str">
        <f>IF(Journey!J72="C","E","")</f>
        <v/>
      </c>
      <c r="O49" s="408"/>
      <c r="P49" s="407" t="str">
        <f>IF(Journey!K72="C","E","")</f>
        <v/>
      </c>
      <c r="Q49" s="408"/>
      <c r="R49" s="407" t="str">
        <f>IF(Journey!L72="C","E","")</f>
        <v/>
      </c>
      <c r="S49" s="408"/>
      <c r="T49" s="407" t="str">
        <f>IF(Journey!M72="C","E","")</f>
        <v/>
      </c>
      <c r="U49" s="408"/>
      <c r="V49" s="407" t="str">
        <f>IF(Journey!N72="C","E","")</f>
        <v/>
      </c>
      <c r="W49" s="408"/>
      <c r="X49" s="407" t="str">
        <f>IF(Journey!O72="C","E","")</f>
        <v/>
      </c>
      <c r="Y49" s="408"/>
      <c r="Z49" s="407" t="str">
        <f>IF(Journey!P72="C","E","")</f>
        <v/>
      </c>
      <c r="AA49" s="408"/>
      <c r="AB49" s="407" t="str">
        <f>IF(Journey!Q72="C","E","")</f>
        <v/>
      </c>
      <c r="AC49" s="408"/>
      <c r="AD49" s="407" t="str">
        <f>IF(Journey!R72="C","E","")</f>
        <v/>
      </c>
      <c r="AE49" s="409"/>
      <c r="AF49" s="407" t="str">
        <f>IF(Journey!S72="C","E","")</f>
        <v/>
      </c>
      <c r="AG49" s="408"/>
      <c r="AH49" s="407" t="str">
        <f>IF(Journey!T72="C","E","")</f>
        <v/>
      </c>
      <c r="AI49" s="409"/>
      <c r="AJ49" s="407" t="str">
        <f>IF(Journey!U72="C","E","")</f>
        <v/>
      </c>
      <c r="AK49" s="408"/>
      <c r="AL49" s="407" t="str">
        <f>IF(Journey!V72="C","E","")</f>
        <v/>
      </c>
      <c r="AM49" s="408"/>
      <c r="AN49" s="407" t="str">
        <f>IF(Journey!W72="C","E","")</f>
        <v/>
      </c>
      <c r="AO49" s="457"/>
    </row>
    <row r="50" spans="1:41" x14ac:dyDescent="0.2">
      <c r="A50" s="464" t="str">
        <f>Journey!A75</f>
        <v>MEdia</v>
      </c>
      <c r="B50" s="58"/>
      <c r="C50" s="403"/>
      <c r="D50" s="58"/>
      <c r="E50" s="403"/>
      <c r="F50" s="58"/>
      <c r="G50" s="403"/>
      <c r="H50" s="58"/>
      <c r="I50" s="403"/>
      <c r="J50" s="58"/>
      <c r="K50" s="403"/>
      <c r="L50" s="58"/>
      <c r="M50" s="403"/>
      <c r="N50" s="58"/>
      <c r="O50" s="403"/>
      <c r="P50" s="58"/>
      <c r="Q50" s="403"/>
      <c r="R50" s="58"/>
      <c r="S50" s="403"/>
      <c r="T50" s="58"/>
      <c r="U50" s="403"/>
      <c r="V50" s="58"/>
      <c r="W50" s="403"/>
      <c r="X50" s="58"/>
      <c r="Y50" s="403"/>
      <c r="Z50" s="58"/>
      <c r="AA50" s="403"/>
      <c r="AB50" s="58"/>
      <c r="AC50" s="403"/>
      <c r="AD50" s="403"/>
      <c r="AE50" s="403"/>
      <c r="AF50" s="403"/>
      <c r="AG50" s="403"/>
      <c r="AH50" s="403"/>
      <c r="AI50" s="403"/>
      <c r="AJ50" s="403"/>
      <c r="AK50" s="403"/>
      <c r="AL50" s="58"/>
      <c r="AM50" s="403"/>
      <c r="AN50" s="58"/>
      <c r="AO50" s="458"/>
    </row>
    <row r="51" spans="1:41" x14ac:dyDescent="0.2">
      <c r="A51" s="463" t="str">
        <f>Journey!C77</f>
        <v>Monitor</v>
      </c>
      <c r="B51" s="407" t="str">
        <f>IF(Journey!D78="C","E","")</f>
        <v/>
      </c>
      <c r="C51" s="408"/>
      <c r="D51" s="407" t="str">
        <f>IF(Journey!E78="C","E","")</f>
        <v/>
      </c>
      <c r="E51" s="408"/>
      <c r="F51" s="407" t="str">
        <f>IF(Journey!F78="C","E","")</f>
        <v/>
      </c>
      <c r="G51" s="408"/>
      <c r="H51" s="407" t="str">
        <f>IF(Journey!G78="C","E","")</f>
        <v/>
      </c>
      <c r="I51" s="408"/>
      <c r="J51" s="407" t="str">
        <f>IF(Journey!H78="C","E","")</f>
        <v/>
      </c>
      <c r="K51" s="408"/>
      <c r="L51" s="407" t="str">
        <f>IF(Journey!I78="C","E","")</f>
        <v/>
      </c>
      <c r="M51" s="408"/>
      <c r="N51" s="407" t="str">
        <f>IF(Journey!J78="C","E","")</f>
        <v/>
      </c>
      <c r="O51" s="408"/>
      <c r="P51" s="407" t="str">
        <f>IF(Journey!K78="C","E","")</f>
        <v/>
      </c>
      <c r="Q51" s="408"/>
      <c r="R51" s="407" t="str">
        <f>IF(Journey!L78="C","E","")</f>
        <v/>
      </c>
      <c r="S51" s="408"/>
      <c r="T51" s="407" t="str">
        <f>IF(Journey!M78="C","E","")</f>
        <v/>
      </c>
      <c r="U51" s="408"/>
      <c r="V51" s="407" t="str">
        <f>IF(Journey!N78="C","E","")</f>
        <v/>
      </c>
      <c r="W51" s="408"/>
      <c r="X51" s="407" t="str">
        <f>IF(Journey!O78="C","E","")</f>
        <v/>
      </c>
      <c r="Y51" s="408"/>
      <c r="Z51" s="407" t="str">
        <f>IF(Journey!P78="C","E","")</f>
        <v/>
      </c>
      <c r="AA51" s="408"/>
      <c r="AB51" s="407" t="str">
        <f>IF(Journey!Q78="C","E","")</f>
        <v/>
      </c>
      <c r="AC51" s="408"/>
      <c r="AD51" s="407" t="str">
        <f>IF(Journey!R78="C","E","")</f>
        <v/>
      </c>
      <c r="AE51" s="409"/>
      <c r="AF51" s="407" t="str">
        <f>IF(Journey!S78="C","E","")</f>
        <v/>
      </c>
      <c r="AG51" s="408"/>
      <c r="AH51" s="407" t="str">
        <f>IF(Journey!T78="C","E","")</f>
        <v/>
      </c>
      <c r="AI51" s="409"/>
      <c r="AJ51" s="407" t="str">
        <f>IF(Journey!U78="C","E","")</f>
        <v/>
      </c>
      <c r="AK51" s="408"/>
      <c r="AL51" s="407" t="str">
        <f>IF(Journey!V78="C","E","")</f>
        <v/>
      </c>
      <c r="AM51" s="408"/>
      <c r="AN51" s="407" t="str">
        <f>IF(Journey!W78="C","E","")</f>
        <v/>
      </c>
      <c r="AO51" s="457"/>
    </row>
    <row r="52" spans="1:41" x14ac:dyDescent="0.2">
      <c r="A52" s="463" t="str">
        <f>Journey!C80</f>
        <v>Influence</v>
      </c>
      <c r="B52" s="407" t="str">
        <f>IF(Journey!D81="C","E","")</f>
        <v/>
      </c>
      <c r="C52" s="408"/>
      <c r="D52" s="407" t="str">
        <f>IF(Journey!E81="C","E","")</f>
        <v/>
      </c>
      <c r="E52" s="408"/>
      <c r="F52" s="407" t="str">
        <f>IF(Journey!F81="C","E","")</f>
        <v/>
      </c>
      <c r="G52" s="408"/>
      <c r="H52" s="407" t="str">
        <f>IF(Journey!G81="C","E","")</f>
        <v/>
      </c>
      <c r="I52" s="408"/>
      <c r="J52" s="407" t="str">
        <f>IF(Journey!H81="C","E","")</f>
        <v/>
      </c>
      <c r="K52" s="408"/>
      <c r="L52" s="407" t="str">
        <f>IF(Journey!I81="C","E","")</f>
        <v/>
      </c>
      <c r="M52" s="408"/>
      <c r="N52" s="407" t="str">
        <f>IF(Journey!J81="C","E","")</f>
        <v/>
      </c>
      <c r="O52" s="408"/>
      <c r="P52" s="407" t="str">
        <f>IF(Journey!K81="C","E","")</f>
        <v/>
      </c>
      <c r="Q52" s="408"/>
      <c r="R52" s="407" t="str">
        <f>IF(Journey!L81="C","E","")</f>
        <v/>
      </c>
      <c r="S52" s="408"/>
      <c r="T52" s="407" t="str">
        <f>IF(Journey!M81="C","E","")</f>
        <v/>
      </c>
      <c r="U52" s="408"/>
      <c r="V52" s="407" t="str">
        <f>IF(Journey!N81="C","E","")</f>
        <v/>
      </c>
      <c r="W52" s="408"/>
      <c r="X52" s="407" t="str">
        <f>IF(Journey!O81="C","E","")</f>
        <v/>
      </c>
      <c r="Y52" s="408"/>
      <c r="Z52" s="407" t="str">
        <f>IF(Journey!P81="C","E","")</f>
        <v/>
      </c>
      <c r="AA52" s="408"/>
      <c r="AB52" s="407" t="str">
        <f>IF(Journey!Q81="C","E","")</f>
        <v/>
      </c>
      <c r="AC52" s="408"/>
      <c r="AD52" s="407" t="str">
        <f>IF(Journey!R81="C","E","")</f>
        <v/>
      </c>
      <c r="AE52" s="409"/>
      <c r="AF52" s="407" t="str">
        <f>IF(Journey!S81="C","E","")</f>
        <v/>
      </c>
      <c r="AG52" s="408"/>
      <c r="AH52" s="407" t="str">
        <f>IF(Journey!T81="C","E","")</f>
        <v/>
      </c>
      <c r="AI52" s="409"/>
      <c r="AJ52" s="407" t="str">
        <f>IF(Journey!U81="C","E","")</f>
        <v/>
      </c>
      <c r="AK52" s="408"/>
      <c r="AL52" s="407" t="str">
        <f>IF(Journey!V81="C","E","")</f>
        <v/>
      </c>
      <c r="AM52" s="408"/>
      <c r="AN52" s="407" t="str">
        <f>IF(Journey!W81="C","E","")</f>
        <v/>
      </c>
      <c r="AO52" s="457"/>
    </row>
    <row r="53" spans="1:41" x14ac:dyDescent="0.2">
      <c r="A53" s="463" t="str">
        <f>Journey!C83</f>
        <v>Cultivate</v>
      </c>
      <c r="B53" s="407" t="str">
        <f>IF(Journey!D84="C","E","")</f>
        <v/>
      </c>
      <c r="C53" s="408"/>
      <c r="D53" s="407" t="str">
        <f>IF(Journey!E84="C","E","")</f>
        <v/>
      </c>
      <c r="E53" s="408"/>
      <c r="F53" s="407" t="str">
        <f>IF(Journey!F84="C","E","")</f>
        <v/>
      </c>
      <c r="G53" s="408"/>
      <c r="H53" s="407" t="str">
        <f>IF(Journey!G84="C","E","")</f>
        <v/>
      </c>
      <c r="I53" s="408"/>
      <c r="J53" s="407" t="str">
        <f>IF(Journey!H84="C","E","")</f>
        <v/>
      </c>
      <c r="K53" s="408"/>
      <c r="L53" s="407" t="str">
        <f>IF(Journey!I84="C","E","")</f>
        <v/>
      </c>
      <c r="M53" s="408"/>
      <c r="N53" s="407" t="str">
        <f>IF(Journey!J84="C","E","")</f>
        <v/>
      </c>
      <c r="O53" s="408"/>
      <c r="P53" s="407" t="str">
        <f>IF(Journey!K84="C","E","")</f>
        <v/>
      </c>
      <c r="Q53" s="408"/>
      <c r="R53" s="407" t="str">
        <f>IF(Journey!L84="C","E","")</f>
        <v/>
      </c>
      <c r="S53" s="408"/>
      <c r="T53" s="407" t="str">
        <f>IF(Journey!M84="C","E","")</f>
        <v/>
      </c>
      <c r="U53" s="408"/>
      <c r="V53" s="407" t="str">
        <f>IF(Journey!N84="C","E","")</f>
        <v/>
      </c>
      <c r="W53" s="408"/>
      <c r="X53" s="407" t="str">
        <f>IF(Journey!O84="C","E","")</f>
        <v/>
      </c>
      <c r="Y53" s="408"/>
      <c r="Z53" s="407" t="str">
        <f>IF(Journey!P84="C","E","")</f>
        <v/>
      </c>
      <c r="AA53" s="408"/>
      <c r="AB53" s="407" t="str">
        <f>IF(Journey!Q84="C","E","")</f>
        <v/>
      </c>
      <c r="AC53" s="408"/>
      <c r="AD53" s="407" t="str">
        <f>IF(Journey!R84="C","E","")</f>
        <v/>
      </c>
      <c r="AE53" s="409"/>
      <c r="AF53" s="407" t="str">
        <f>IF(Journey!S84="C","E","")</f>
        <v/>
      </c>
      <c r="AG53" s="408"/>
      <c r="AH53" s="407" t="str">
        <f>IF(Journey!T84="C","E","")</f>
        <v/>
      </c>
      <c r="AI53" s="409"/>
      <c r="AJ53" s="407" t="str">
        <f>IF(Journey!U84="C","E","")</f>
        <v/>
      </c>
      <c r="AK53" s="408"/>
      <c r="AL53" s="407" t="str">
        <f>IF(Journey!V84="C","E","")</f>
        <v/>
      </c>
      <c r="AM53" s="408"/>
      <c r="AN53" s="407" t="str">
        <f>IF(Journey!W84="C","E","")</f>
        <v/>
      </c>
      <c r="AO53" s="457"/>
    </row>
    <row r="54" spans="1:41" x14ac:dyDescent="0.2">
      <c r="A54" s="463" t="str">
        <f>Journey!B86</f>
        <v>Leader in Action</v>
      </c>
      <c r="B54" s="407" t="str">
        <f>IF(Journey!D96="C","E","")</f>
        <v/>
      </c>
      <c r="C54" s="408"/>
      <c r="D54" s="407" t="str">
        <f>IF(Journey!E96="C","E","")</f>
        <v/>
      </c>
      <c r="E54" s="408"/>
      <c r="F54" s="407" t="str">
        <f>IF(Journey!F96="C","E","")</f>
        <v/>
      </c>
      <c r="G54" s="408"/>
      <c r="H54" s="407" t="str">
        <f>IF(Journey!G96="C","E","")</f>
        <v/>
      </c>
      <c r="I54" s="408"/>
      <c r="J54" s="407" t="str">
        <f>IF(Journey!H96="C","E","")</f>
        <v/>
      </c>
      <c r="K54" s="408"/>
      <c r="L54" s="407" t="str">
        <f>IF(Journey!I96="C","E","")</f>
        <v/>
      </c>
      <c r="M54" s="408"/>
      <c r="N54" s="407" t="str">
        <f>IF(Journey!J96="C","E","")</f>
        <v/>
      </c>
      <c r="O54" s="408"/>
      <c r="P54" s="407" t="str">
        <f>IF(Journey!K96="C","E","")</f>
        <v/>
      </c>
      <c r="Q54" s="408"/>
      <c r="R54" s="407" t="str">
        <f>IF(Journey!L96="C","E","")</f>
        <v/>
      </c>
      <c r="S54" s="408"/>
      <c r="T54" s="407" t="str">
        <f>IF(Journey!M96="C","E","")</f>
        <v/>
      </c>
      <c r="U54" s="408"/>
      <c r="V54" s="407" t="str">
        <f>IF(Journey!N96="C","E","")</f>
        <v/>
      </c>
      <c r="W54" s="408"/>
      <c r="X54" s="407" t="str">
        <f>IF(Journey!O96="C","E","")</f>
        <v/>
      </c>
      <c r="Y54" s="408"/>
      <c r="Z54" s="407" t="str">
        <f>IF(Journey!P96="C","E","")</f>
        <v/>
      </c>
      <c r="AA54" s="408"/>
      <c r="AB54" s="407" t="str">
        <f>IF(Journey!Q96="C","E","")</f>
        <v/>
      </c>
      <c r="AC54" s="408"/>
      <c r="AD54" s="407" t="str">
        <f>IF(Journey!R96="C","E","")</f>
        <v/>
      </c>
      <c r="AE54" s="409"/>
      <c r="AF54" s="407" t="str">
        <f>IF(Journey!S96="C","E","")</f>
        <v/>
      </c>
      <c r="AG54" s="408"/>
      <c r="AH54" s="407" t="str">
        <f>IF(Journey!T96="C","E","")</f>
        <v/>
      </c>
      <c r="AI54" s="409"/>
      <c r="AJ54" s="407" t="str">
        <f>IF(Journey!U96="C","E","")</f>
        <v/>
      </c>
      <c r="AK54" s="408"/>
      <c r="AL54" s="407" t="str">
        <f>IF(Journey!V96="C","E","")</f>
        <v/>
      </c>
      <c r="AM54" s="408"/>
      <c r="AN54" s="407" t="str">
        <f>IF(Journey!W96="C","E","")</f>
        <v/>
      </c>
      <c r="AO54" s="457"/>
    </row>
    <row r="55" spans="1:41" x14ac:dyDescent="0.2">
      <c r="A55" s="454" t="str">
        <f>'Council Own'!A5:R5</f>
        <v>Council's Own</v>
      </c>
      <c r="B55" s="58"/>
      <c r="C55" s="403"/>
      <c r="D55" s="58"/>
      <c r="E55" s="403"/>
      <c r="F55" s="58"/>
      <c r="G55" s="403"/>
      <c r="H55" s="58"/>
      <c r="I55" s="403"/>
      <c r="J55" s="58"/>
      <c r="K55" s="403"/>
      <c r="L55" s="58"/>
      <c r="M55" s="403"/>
      <c r="N55" s="58"/>
      <c r="O55" s="403"/>
      <c r="P55" s="58"/>
      <c r="Q55" s="403"/>
      <c r="R55" s="58"/>
      <c r="S55" s="403"/>
      <c r="T55" s="58"/>
      <c r="U55" s="403"/>
      <c r="V55" s="58"/>
      <c r="W55" s="403"/>
      <c r="X55" s="58"/>
      <c r="Y55" s="403"/>
      <c r="Z55" s="58"/>
      <c r="AA55" s="403"/>
      <c r="AB55" s="58"/>
      <c r="AC55" s="403"/>
      <c r="AD55" s="58"/>
      <c r="AE55" s="58"/>
      <c r="AF55" s="58"/>
      <c r="AG55" s="58"/>
      <c r="AH55" s="58"/>
      <c r="AI55" s="58"/>
      <c r="AJ55" s="58"/>
      <c r="AK55" s="58"/>
      <c r="AL55" s="58"/>
      <c r="AM55" s="58"/>
      <c r="AN55" s="58"/>
      <c r="AO55" s="458"/>
    </row>
    <row r="56" spans="1:41" x14ac:dyDescent="0.2">
      <c r="A56" s="456" t="str">
        <f>'Council Own'!B6</f>
        <v>&lt;&lt;List Badge Here&gt;&gt;</v>
      </c>
      <c r="B56" s="407" t="str">
        <f>IF('Council Own'!D28="C","E","")</f>
        <v/>
      </c>
      <c r="C56" s="408"/>
      <c r="D56" s="407" t="str">
        <f>IF('Council Own'!E28="C","E","")</f>
        <v/>
      </c>
      <c r="E56" s="408"/>
      <c r="F56" s="407" t="str">
        <f>IF('Council Own'!F28="C","E","")</f>
        <v/>
      </c>
      <c r="G56" s="408"/>
      <c r="H56" s="407" t="str">
        <f>IF('Council Own'!G28="C","E","")</f>
        <v/>
      </c>
      <c r="I56" s="408"/>
      <c r="J56" s="407" t="str">
        <f>IF('Council Own'!H28="C","E","")</f>
        <v/>
      </c>
      <c r="K56" s="408"/>
      <c r="L56" s="407" t="str">
        <f>IF('Council Own'!I28="C","E","")</f>
        <v/>
      </c>
      <c r="M56" s="408"/>
      <c r="N56" s="407" t="str">
        <f>IF('Council Own'!J28="C","E","")</f>
        <v/>
      </c>
      <c r="O56" s="408"/>
      <c r="P56" s="407" t="str">
        <f>IF('Council Own'!K28="C","E","")</f>
        <v/>
      </c>
      <c r="Q56" s="408"/>
      <c r="R56" s="407" t="str">
        <f>IF('Council Own'!L28="C","E","")</f>
        <v/>
      </c>
      <c r="S56" s="408"/>
      <c r="T56" s="407" t="str">
        <f>IF('Council Own'!M28="C","E","")</f>
        <v/>
      </c>
      <c r="U56" s="408"/>
      <c r="V56" s="407" t="str">
        <f>IF('Council Own'!N28="C","E","")</f>
        <v/>
      </c>
      <c r="W56" s="408"/>
      <c r="X56" s="407" t="str">
        <f>IF('Council Own'!O28="C","E","")</f>
        <v/>
      </c>
      <c r="Y56" s="408"/>
      <c r="Z56" s="407" t="str">
        <f>IF('Council Own'!P28="C","E","")</f>
        <v/>
      </c>
      <c r="AA56" s="408"/>
      <c r="AB56" s="407" t="str">
        <f>IF('Council Own'!Q28="C","E","")</f>
        <v/>
      </c>
      <c r="AC56" s="408"/>
      <c r="AD56" s="407" t="str">
        <f>IF('Council Own'!R28="C","E","")</f>
        <v/>
      </c>
      <c r="AE56" s="409"/>
      <c r="AF56" s="407" t="str">
        <f>IF('Council Own'!S28="C","E","")</f>
        <v/>
      </c>
      <c r="AG56" s="408"/>
      <c r="AH56" s="407" t="str">
        <f>IF('Council Own'!T28="C","E","")</f>
        <v/>
      </c>
      <c r="AI56" s="409"/>
      <c r="AJ56" s="407" t="str">
        <f>IF('Council Own'!U28="C","E","")</f>
        <v/>
      </c>
      <c r="AK56" s="408"/>
      <c r="AL56" s="407" t="str">
        <f>IF('Council Own'!V28="C","E","")</f>
        <v/>
      </c>
      <c r="AM56" s="408"/>
      <c r="AN56" s="407" t="str">
        <f>IF('Council Own'!W28="C","E","")</f>
        <v/>
      </c>
      <c r="AO56" s="457"/>
    </row>
    <row r="57" spans="1:41" x14ac:dyDescent="0.2">
      <c r="A57" s="456" t="str">
        <f>'Council Own'!B30</f>
        <v>&lt;&lt;List Badge Here&gt;&gt;</v>
      </c>
      <c r="B57" s="407" t="str">
        <f>IF('Council Own'!D52="C","E","")</f>
        <v/>
      </c>
      <c r="C57" s="408"/>
      <c r="D57" s="407" t="str">
        <f>IF('Council Own'!E52="C","E","")</f>
        <v/>
      </c>
      <c r="E57" s="408"/>
      <c r="F57" s="407" t="str">
        <f>IF('Council Own'!F52="C","E","")</f>
        <v/>
      </c>
      <c r="G57" s="408"/>
      <c r="H57" s="407" t="str">
        <f>IF('Council Own'!G52="C","E","")</f>
        <v/>
      </c>
      <c r="I57" s="408"/>
      <c r="J57" s="407" t="str">
        <f>IF('Council Own'!H52="C","E","")</f>
        <v/>
      </c>
      <c r="K57" s="408"/>
      <c r="L57" s="407" t="str">
        <f>IF('Council Own'!I52="C","E","")</f>
        <v/>
      </c>
      <c r="M57" s="408"/>
      <c r="N57" s="407" t="str">
        <f>IF('Council Own'!J52="C","E","")</f>
        <v/>
      </c>
      <c r="O57" s="408"/>
      <c r="P57" s="407" t="str">
        <f>IF('Council Own'!K52="C","E","")</f>
        <v/>
      </c>
      <c r="Q57" s="408"/>
      <c r="R57" s="407" t="str">
        <f>IF('Council Own'!L52="C","E","")</f>
        <v/>
      </c>
      <c r="S57" s="408"/>
      <c r="T57" s="407" t="str">
        <f>IF('Council Own'!M52="C","E","")</f>
        <v/>
      </c>
      <c r="U57" s="408"/>
      <c r="V57" s="407" t="str">
        <f>IF('Council Own'!N52="C","E","")</f>
        <v/>
      </c>
      <c r="W57" s="408"/>
      <c r="X57" s="407" t="str">
        <f>IF('Council Own'!O52="C","E","")</f>
        <v/>
      </c>
      <c r="Y57" s="408"/>
      <c r="Z57" s="407" t="str">
        <f>IF('Council Own'!P52="C","E","")</f>
        <v/>
      </c>
      <c r="AA57" s="408"/>
      <c r="AB57" s="407" t="str">
        <f>IF('Council Own'!Q52="C","E","")</f>
        <v/>
      </c>
      <c r="AC57" s="408"/>
      <c r="AD57" s="407" t="str">
        <f>IF('Council Own'!R52="C","E","")</f>
        <v/>
      </c>
      <c r="AE57" s="409"/>
      <c r="AF57" s="407" t="str">
        <f>IF('Council Own'!S52="C","E","")</f>
        <v/>
      </c>
      <c r="AG57" s="408"/>
      <c r="AH57" s="407" t="str">
        <f>IF('Council Own'!T52="C","E","")</f>
        <v/>
      </c>
      <c r="AI57" s="409"/>
      <c r="AJ57" s="407" t="str">
        <f>IF('Council Own'!U52="C","E","")</f>
        <v/>
      </c>
      <c r="AK57" s="408"/>
      <c r="AL57" s="407" t="str">
        <f>IF('Council Own'!V52="C","E","")</f>
        <v/>
      </c>
      <c r="AM57" s="408"/>
      <c r="AN57" s="407" t="str">
        <f>IF('Council Own'!W52="C","E","")</f>
        <v/>
      </c>
      <c r="AO57" s="457"/>
    </row>
    <row r="58" spans="1:41" x14ac:dyDescent="0.2">
      <c r="A58" s="456" t="str">
        <f>'Council Own'!B54</f>
        <v>&lt;&lt;List Badge Here&gt;&gt;</v>
      </c>
      <c r="B58" s="407" t="str">
        <f>IF('Council Own'!D76="C","E","")</f>
        <v/>
      </c>
      <c r="C58" s="408"/>
      <c r="D58" s="407" t="str">
        <f>IF('Council Own'!E76="C","E","")</f>
        <v/>
      </c>
      <c r="E58" s="408"/>
      <c r="F58" s="407" t="str">
        <f>IF('Council Own'!F76="C","E","")</f>
        <v/>
      </c>
      <c r="G58" s="408"/>
      <c r="H58" s="407" t="str">
        <f>IF('Council Own'!G76="C","E","")</f>
        <v/>
      </c>
      <c r="I58" s="408"/>
      <c r="J58" s="407" t="str">
        <f>IF('Council Own'!H76="C","E","")</f>
        <v/>
      </c>
      <c r="K58" s="408"/>
      <c r="L58" s="407" t="str">
        <f>IF('Council Own'!I76="C","E","")</f>
        <v/>
      </c>
      <c r="M58" s="408"/>
      <c r="N58" s="407" t="str">
        <f>IF('Council Own'!J76="C","E","")</f>
        <v/>
      </c>
      <c r="O58" s="408"/>
      <c r="P58" s="407" t="str">
        <f>IF('Council Own'!K76="C","E","")</f>
        <v/>
      </c>
      <c r="Q58" s="408"/>
      <c r="R58" s="407" t="str">
        <f>IF('Council Own'!L76="C","E","")</f>
        <v/>
      </c>
      <c r="S58" s="408"/>
      <c r="T58" s="407" t="str">
        <f>IF('Council Own'!M76="C","E","")</f>
        <v/>
      </c>
      <c r="U58" s="408"/>
      <c r="V58" s="407" t="str">
        <f>IF('Council Own'!N76="C","E","")</f>
        <v/>
      </c>
      <c r="W58" s="408"/>
      <c r="X58" s="407" t="str">
        <f>IF('Council Own'!O76="C","E","")</f>
        <v/>
      </c>
      <c r="Y58" s="408"/>
      <c r="Z58" s="407" t="str">
        <f>IF('Council Own'!P76="C","E","")</f>
        <v/>
      </c>
      <c r="AA58" s="408"/>
      <c r="AB58" s="407" t="str">
        <f>IF('Council Own'!Q76="C","E","")</f>
        <v/>
      </c>
      <c r="AC58" s="408"/>
      <c r="AD58" s="407" t="str">
        <f>IF('Council Own'!R76="C","E","")</f>
        <v/>
      </c>
      <c r="AE58" s="409"/>
      <c r="AF58" s="407" t="str">
        <f>IF('Council Own'!S76="C","E","")</f>
        <v/>
      </c>
      <c r="AG58" s="408"/>
      <c r="AH58" s="407" t="str">
        <f>IF('Council Own'!T76="C","E","")</f>
        <v/>
      </c>
      <c r="AI58" s="409"/>
      <c r="AJ58" s="407" t="str">
        <f>IF('Council Own'!U76="C","E","")</f>
        <v/>
      </c>
      <c r="AK58" s="408"/>
      <c r="AL58" s="407" t="str">
        <f>IF('Council Own'!V76="C","E","")</f>
        <v/>
      </c>
      <c r="AM58" s="408"/>
      <c r="AN58" s="407" t="str">
        <f>IF('Council Own'!W76="C","E","")</f>
        <v/>
      </c>
      <c r="AO58" s="457"/>
    </row>
    <row r="59" spans="1:41" x14ac:dyDescent="0.2">
      <c r="A59" s="456" t="str">
        <f>'Council Own'!B78</f>
        <v>&lt;&lt;List Badge Here&gt;&gt;</v>
      </c>
      <c r="B59" s="407" t="str">
        <f>IF('Council Own'!D100="C","E","")</f>
        <v/>
      </c>
      <c r="C59" s="408"/>
      <c r="D59" s="407" t="str">
        <f>IF('Council Own'!E100="C","E","")</f>
        <v/>
      </c>
      <c r="E59" s="408"/>
      <c r="F59" s="407" t="str">
        <f>IF('Council Own'!F100="C","E","")</f>
        <v/>
      </c>
      <c r="G59" s="408"/>
      <c r="H59" s="407" t="str">
        <f>IF('Council Own'!G100="C","E","")</f>
        <v/>
      </c>
      <c r="I59" s="408"/>
      <c r="J59" s="407" t="str">
        <f>IF('Council Own'!H100="C","E","")</f>
        <v/>
      </c>
      <c r="K59" s="408"/>
      <c r="L59" s="407" t="str">
        <f>IF('Council Own'!I100="C","E","")</f>
        <v/>
      </c>
      <c r="M59" s="408"/>
      <c r="N59" s="407" t="str">
        <f>IF('Council Own'!J100="C","E","")</f>
        <v/>
      </c>
      <c r="O59" s="408"/>
      <c r="P59" s="407" t="str">
        <f>IF('Council Own'!K100="C","E","")</f>
        <v/>
      </c>
      <c r="Q59" s="408"/>
      <c r="R59" s="407" t="str">
        <f>IF('Council Own'!L100="C","E","")</f>
        <v/>
      </c>
      <c r="S59" s="408"/>
      <c r="T59" s="407" t="str">
        <f>IF('Council Own'!M100="C","E","")</f>
        <v/>
      </c>
      <c r="U59" s="408"/>
      <c r="V59" s="407" t="str">
        <f>IF('Council Own'!N100="C","E","")</f>
        <v/>
      </c>
      <c r="W59" s="408"/>
      <c r="X59" s="407" t="str">
        <f>IF('Council Own'!O100="C","E","")</f>
        <v/>
      </c>
      <c r="Y59" s="408"/>
      <c r="Z59" s="407" t="str">
        <f>IF('Council Own'!P100="C","E","")</f>
        <v/>
      </c>
      <c r="AA59" s="408"/>
      <c r="AB59" s="407" t="str">
        <f>IF('Council Own'!Q100="C","E","")</f>
        <v/>
      </c>
      <c r="AC59" s="408"/>
      <c r="AD59" s="407" t="str">
        <f>IF('Council Own'!R100="C","E","")</f>
        <v/>
      </c>
      <c r="AE59" s="409"/>
      <c r="AF59" s="407" t="str">
        <f>IF('Council Own'!S100="C","E","")</f>
        <v/>
      </c>
      <c r="AG59" s="408"/>
      <c r="AH59" s="407" t="str">
        <f>IF('Council Own'!T100="C","E","")</f>
        <v/>
      </c>
      <c r="AI59" s="409"/>
      <c r="AJ59" s="407" t="str">
        <f>IF('Council Own'!U100="C","E","")</f>
        <v/>
      </c>
      <c r="AK59" s="408"/>
      <c r="AL59" s="407" t="str">
        <f>IF('Council Own'!V100="C","E","")</f>
        <v/>
      </c>
      <c r="AM59" s="408"/>
      <c r="AN59" s="407" t="str">
        <f>IF('Council Own'!W100="C","E","")</f>
        <v/>
      </c>
      <c r="AO59" s="457"/>
    </row>
    <row r="60" spans="1:41" x14ac:dyDescent="0.2">
      <c r="A60" s="456" t="str">
        <f>'Council Own'!B102</f>
        <v>&lt;&lt;List Badge Here&gt;&gt;</v>
      </c>
      <c r="B60" s="407" t="str">
        <f>IF('Council Own'!D124="C","E","")</f>
        <v/>
      </c>
      <c r="C60" s="413"/>
      <c r="D60" s="407" t="str">
        <f>IF('Council Own'!E124="C","E","")</f>
        <v/>
      </c>
      <c r="E60" s="413"/>
      <c r="F60" s="407" t="str">
        <f>IF('Council Own'!F124="C","E","")</f>
        <v/>
      </c>
      <c r="G60" s="413"/>
      <c r="H60" s="407" t="str">
        <f>IF('Council Own'!G124="C","E","")</f>
        <v/>
      </c>
      <c r="I60" s="413"/>
      <c r="J60" s="407" t="str">
        <f>IF('Council Own'!H124="C","E","")</f>
        <v/>
      </c>
      <c r="K60" s="413"/>
      <c r="L60" s="407" t="str">
        <f>IF('Council Own'!I124="C","E","")</f>
        <v/>
      </c>
      <c r="M60" s="413"/>
      <c r="N60" s="407" t="str">
        <f>IF('Council Own'!J124="C","E","")</f>
        <v/>
      </c>
      <c r="O60" s="413"/>
      <c r="P60" s="407" t="str">
        <f>IF('Council Own'!K124="C","E","")</f>
        <v/>
      </c>
      <c r="Q60" s="413"/>
      <c r="R60" s="407" t="str">
        <f>IF('Council Own'!L124="C","E","")</f>
        <v/>
      </c>
      <c r="S60" s="413"/>
      <c r="T60" s="407" t="str">
        <f>IF('Council Own'!M124="C","E","")</f>
        <v/>
      </c>
      <c r="U60" s="413"/>
      <c r="V60" s="407" t="str">
        <f>IF('Council Own'!N124="C","E","")</f>
        <v/>
      </c>
      <c r="W60" s="413"/>
      <c r="X60" s="407" t="str">
        <f>IF('Council Own'!O124="C","E","")</f>
        <v/>
      </c>
      <c r="Y60" s="413"/>
      <c r="Z60" s="407" t="str">
        <f>IF('Council Own'!P124="C","E","")</f>
        <v/>
      </c>
      <c r="AA60" s="413"/>
      <c r="AB60" s="407" t="str">
        <f>IF('Council Own'!Q124="C","E","")</f>
        <v/>
      </c>
      <c r="AC60" s="413"/>
      <c r="AD60" s="407" t="str">
        <f>IF('Council Own'!R124="C","E","")</f>
        <v/>
      </c>
      <c r="AE60" s="414"/>
      <c r="AF60" s="407" t="str">
        <f>IF('Council Own'!S124="C","E","")</f>
        <v/>
      </c>
      <c r="AG60" s="413"/>
      <c r="AH60" s="407" t="str">
        <f>IF('Council Own'!T124="C","E","")</f>
        <v/>
      </c>
      <c r="AI60" s="414"/>
      <c r="AJ60" s="407" t="str">
        <f>IF('Council Own'!U124="C","E","")</f>
        <v/>
      </c>
      <c r="AK60" s="413"/>
      <c r="AL60" s="407" t="str">
        <f>IF('Council Own'!V124="C","E","")</f>
        <v/>
      </c>
      <c r="AM60" s="413"/>
      <c r="AN60" s="407" t="str">
        <f>IF('Council Own'!W124="C","E","")</f>
        <v/>
      </c>
      <c r="AO60" s="465"/>
    </row>
    <row r="61" spans="1:41" x14ac:dyDescent="0.2">
      <c r="A61" s="456" t="str">
        <f>'Council Own'!B126</f>
        <v>&lt;&lt;List Badge Here&gt;&gt;</v>
      </c>
      <c r="B61" s="407" t="str">
        <f>IF('Council Own'!D148="C","E","")</f>
        <v/>
      </c>
      <c r="C61" s="413"/>
      <c r="D61" s="407" t="str">
        <f>IF('Council Own'!E148="C","E","")</f>
        <v/>
      </c>
      <c r="E61" s="413"/>
      <c r="F61" s="407" t="str">
        <f>IF('Council Own'!F148="C","E","")</f>
        <v/>
      </c>
      <c r="G61" s="413"/>
      <c r="H61" s="407" t="str">
        <f>IF('Council Own'!G148="C","E","")</f>
        <v/>
      </c>
      <c r="I61" s="413"/>
      <c r="J61" s="407" t="str">
        <f>IF('Council Own'!H148="C","E","")</f>
        <v/>
      </c>
      <c r="K61" s="413"/>
      <c r="L61" s="407" t="str">
        <f>IF('Council Own'!I148="C","E","")</f>
        <v/>
      </c>
      <c r="M61" s="413"/>
      <c r="N61" s="407" t="str">
        <f>IF('Council Own'!J148="C","E","")</f>
        <v/>
      </c>
      <c r="O61" s="413"/>
      <c r="P61" s="407" t="str">
        <f>IF('Council Own'!K148="C","E","")</f>
        <v/>
      </c>
      <c r="Q61" s="413"/>
      <c r="R61" s="407" t="str">
        <f>IF('Council Own'!L148="C","E","")</f>
        <v/>
      </c>
      <c r="S61" s="413"/>
      <c r="T61" s="407" t="str">
        <f>IF('Council Own'!M148="C","E","")</f>
        <v/>
      </c>
      <c r="U61" s="413"/>
      <c r="V61" s="407" t="str">
        <f>IF('Council Own'!N148="C","E","")</f>
        <v/>
      </c>
      <c r="W61" s="413"/>
      <c r="X61" s="407" t="str">
        <f>IF('Council Own'!O148="C","E","")</f>
        <v/>
      </c>
      <c r="Y61" s="413"/>
      <c r="Z61" s="407" t="str">
        <f>IF('Council Own'!P148="C","E","")</f>
        <v/>
      </c>
      <c r="AA61" s="413"/>
      <c r="AB61" s="407" t="str">
        <f>IF('Council Own'!Q148="C","E","")</f>
        <v/>
      </c>
      <c r="AC61" s="413"/>
      <c r="AD61" s="407" t="str">
        <f>IF('Council Own'!R148="C","E","")</f>
        <v/>
      </c>
      <c r="AE61" s="414"/>
      <c r="AF61" s="407" t="str">
        <f>IF('Council Own'!S148="C","E","")</f>
        <v/>
      </c>
      <c r="AG61" s="413"/>
      <c r="AH61" s="407" t="str">
        <f>IF('Council Own'!T148="C","E","")</f>
        <v/>
      </c>
      <c r="AI61" s="414"/>
      <c r="AJ61" s="407" t="str">
        <f>IF('Council Own'!U148="C","E","")</f>
        <v/>
      </c>
      <c r="AK61" s="413"/>
      <c r="AL61" s="407" t="str">
        <f>IF('Council Own'!V148="C","E","")</f>
        <v/>
      </c>
      <c r="AM61" s="413"/>
      <c r="AN61" s="407" t="str">
        <f>IF('Council Own'!W148="C","E","")</f>
        <v/>
      </c>
      <c r="AO61" s="465"/>
    </row>
    <row r="62" spans="1:41" x14ac:dyDescent="0.2">
      <c r="A62" s="454" t="s">
        <v>133</v>
      </c>
      <c r="B62" s="415"/>
      <c r="C62" s="403"/>
      <c r="D62" s="415"/>
      <c r="E62" s="403"/>
      <c r="F62" s="415"/>
      <c r="G62" s="403"/>
      <c r="H62" s="415"/>
      <c r="I62" s="403"/>
      <c r="J62" s="415"/>
      <c r="K62" s="403"/>
      <c r="L62" s="415"/>
      <c r="M62" s="403"/>
      <c r="N62" s="415"/>
      <c r="O62" s="403"/>
      <c r="P62" s="415"/>
      <c r="Q62" s="403"/>
      <c r="R62" s="415"/>
      <c r="S62" s="403"/>
      <c r="T62" s="415"/>
      <c r="U62" s="403"/>
      <c r="V62" s="415"/>
      <c r="W62" s="403"/>
      <c r="X62" s="415"/>
      <c r="Y62" s="403"/>
      <c r="Z62" s="415"/>
      <c r="AA62" s="403"/>
      <c r="AB62" s="415"/>
      <c r="AC62" s="403"/>
      <c r="AD62" s="403"/>
      <c r="AE62" s="403"/>
      <c r="AF62" s="403"/>
      <c r="AG62" s="403"/>
      <c r="AH62" s="403"/>
      <c r="AI62" s="403"/>
      <c r="AJ62" s="403"/>
      <c r="AK62" s="403"/>
      <c r="AL62" s="415"/>
      <c r="AM62" s="403"/>
      <c r="AN62" s="415"/>
      <c r="AO62" s="458"/>
    </row>
    <row r="63" spans="1:41" x14ac:dyDescent="0.2">
      <c r="A63" s="466" t="str">
        <f>'Age-Level'!B5</f>
        <v>Silver Torch Award</v>
      </c>
      <c r="B63" s="407" t="str">
        <f>IF('Age-Level'!D8="C","E","")</f>
        <v/>
      </c>
      <c r="C63" s="416"/>
      <c r="D63" s="407" t="str">
        <f>IF('Age-Level'!E8="C","E","")</f>
        <v/>
      </c>
      <c r="E63" s="416"/>
      <c r="F63" s="407" t="str">
        <f>IF('Age-Level'!F8="C","E","")</f>
        <v/>
      </c>
      <c r="G63" s="416"/>
      <c r="H63" s="407" t="str">
        <f>IF('Age-Level'!G8="C","E","")</f>
        <v/>
      </c>
      <c r="I63" s="416"/>
      <c r="J63" s="407" t="str">
        <f>IF('Age-Level'!H8="C","E","")</f>
        <v/>
      </c>
      <c r="K63" s="416"/>
      <c r="L63" s="407" t="str">
        <f>IF('Age-Level'!I8="C","E","")</f>
        <v/>
      </c>
      <c r="M63" s="416"/>
      <c r="N63" s="407" t="str">
        <f>IF('Age-Level'!J8="C","E","")</f>
        <v/>
      </c>
      <c r="O63" s="416"/>
      <c r="P63" s="407" t="str">
        <f>IF('Age-Level'!K8="C","E","")</f>
        <v/>
      </c>
      <c r="Q63" s="416"/>
      <c r="R63" s="407" t="str">
        <f>IF('Age-Level'!L8="C","E","")</f>
        <v/>
      </c>
      <c r="S63" s="416"/>
      <c r="T63" s="407" t="str">
        <f>IF('Age-Level'!M8="C","E","")</f>
        <v/>
      </c>
      <c r="U63" s="416"/>
      <c r="V63" s="407" t="str">
        <f>IF('Age-Level'!N8="C","E","")</f>
        <v/>
      </c>
      <c r="W63" s="416"/>
      <c r="X63" s="407" t="str">
        <f>IF('Age-Level'!O8="C","E","")</f>
        <v/>
      </c>
      <c r="Y63" s="416"/>
      <c r="Z63" s="407" t="str">
        <f>IF('Age-Level'!P8="C","E","")</f>
        <v/>
      </c>
      <c r="AA63" s="416"/>
      <c r="AB63" s="407" t="str">
        <f>IF('Age-Level'!Q8="C","E","")</f>
        <v/>
      </c>
      <c r="AC63" s="416"/>
      <c r="AD63" s="407" t="str">
        <f>IF('Age-Level'!R8="C","E","")</f>
        <v/>
      </c>
      <c r="AE63" s="417"/>
      <c r="AF63" s="407" t="str">
        <f>IF('Age-Level'!S8="C","E","")</f>
        <v/>
      </c>
      <c r="AG63" s="416"/>
      <c r="AH63" s="407" t="str">
        <f>IF('Age-Level'!T8="C","E","")</f>
        <v/>
      </c>
      <c r="AI63" s="417"/>
      <c r="AJ63" s="407" t="str">
        <f>IF('Age-Level'!U8="C","E","")</f>
        <v/>
      </c>
      <c r="AK63" s="416"/>
      <c r="AL63" s="407" t="str">
        <f>IF('Age-Level'!V8="C","E","")</f>
        <v/>
      </c>
      <c r="AM63" s="416"/>
      <c r="AN63" s="407" t="str">
        <f>IF('Age-Level'!W8="C","E","")</f>
        <v/>
      </c>
      <c r="AO63" s="467"/>
    </row>
    <row r="64" spans="1:41" x14ac:dyDescent="0.2">
      <c r="A64" s="464" t="str">
        <f>'Age-Level'!$B$9</f>
        <v>Cadette Community Service bar</v>
      </c>
      <c r="B64" s="407" t="str">
        <f>IF('Age-Level'!D23="A","E","")</f>
        <v/>
      </c>
      <c r="C64" s="408"/>
      <c r="D64" s="407" t="str">
        <f>IF('Age-Level'!E23="A","E","")</f>
        <v/>
      </c>
      <c r="E64" s="408"/>
      <c r="F64" s="407" t="str">
        <f>IF('Age-Level'!F23="A","E","")</f>
        <v/>
      </c>
      <c r="G64" s="408"/>
      <c r="H64" s="407" t="str">
        <f>IF('Age-Level'!G23="A","E","")</f>
        <v/>
      </c>
      <c r="I64" s="408"/>
      <c r="J64" s="407" t="str">
        <f>IF('Age-Level'!H23="A","E","")</f>
        <v/>
      </c>
      <c r="K64" s="408"/>
      <c r="L64" s="407" t="str">
        <f>IF('Age-Level'!I23="A","E","")</f>
        <v/>
      </c>
      <c r="M64" s="408"/>
      <c r="N64" s="407" t="str">
        <f>IF('Age-Level'!J23="A","E","")</f>
        <v/>
      </c>
      <c r="O64" s="408"/>
      <c r="P64" s="407" t="str">
        <f>IF('Age-Level'!K23="A","E","")</f>
        <v/>
      </c>
      <c r="Q64" s="408"/>
      <c r="R64" s="407" t="str">
        <f>IF('Age-Level'!L23="A","E","")</f>
        <v/>
      </c>
      <c r="S64" s="408"/>
      <c r="T64" s="407" t="str">
        <f>IF('Age-Level'!M23="A","E","")</f>
        <v/>
      </c>
      <c r="U64" s="408"/>
      <c r="V64" s="407" t="str">
        <f>IF('Age-Level'!N23="A","E","")</f>
        <v/>
      </c>
      <c r="W64" s="408"/>
      <c r="X64" s="407" t="str">
        <f>IF('Age-Level'!O23="A","E","")</f>
        <v/>
      </c>
      <c r="Y64" s="408"/>
      <c r="Z64" s="407" t="str">
        <f>IF('Age-Level'!P23="A","E","")</f>
        <v/>
      </c>
      <c r="AA64" s="408"/>
      <c r="AB64" s="407" t="str">
        <f>IF('Age-Level'!Q23="A","E","")</f>
        <v/>
      </c>
      <c r="AC64" s="408"/>
      <c r="AD64" s="407" t="str">
        <f>IF('Age-Level'!R23="A","E","")</f>
        <v/>
      </c>
      <c r="AE64" s="409"/>
      <c r="AF64" s="407" t="str">
        <f>IF('Age-Level'!S23="A","E","")</f>
        <v/>
      </c>
      <c r="AG64" s="408"/>
      <c r="AH64" s="407" t="str">
        <f>IF('Age-Level'!T23="A","E","")</f>
        <v/>
      </c>
      <c r="AI64" s="409"/>
      <c r="AJ64" s="407" t="str">
        <f>IF('Age-Level'!U23="A","E","")</f>
        <v/>
      </c>
      <c r="AK64" s="408"/>
      <c r="AL64" s="407" t="str">
        <f>IF('Age-Level'!V23="A","E","")</f>
        <v/>
      </c>
      <c r="AM64" s="408"/>
      <c r="AN64" s="407" t="str">
        <f>IF('Age-Level'!W23="A","E","")</f>
        <v/>
      </c>
      <c r="AO64" s="457"/>
    </row>
    <row r="65" spans="1:41" x14ac:dyDescent="0.2">
      <c r="A65" s="464" t="str">
        <f>'Age-Level'!$B$12</f>
        <v>Cadette Service to Girl Scouting bar</v>
      </c>
      <c r="B65" s="407" t="str">
        <f>IF('Age-Level'!D24="A","E","")</f>
        <v/>
      </c>
      <c r="C65" s="408"/>
      <c r="D65" s="407" t="str">
        <f>IF('Age-Level'!E24="A","E","")</f>
        <v/>
      </c>
      <c r="E65" s="408"/>
      <c r="F65" s="407" t="str">
        <f>IF('Age-Level'!F24="A","E","")</f>
        <v/>
      </c>
      <c r="G65" s="408"/>
      <c r="H65" s="407" t="str">
        <f>IF('Age-Level'!G24="A","E","")</f>
        <v/>
      </c>
      <c r="I65" s="408"/>
      <c r="J65" s="407" t="str">
        <f>IF('Age-Level'!H24="A","E","")</f>
        <v/>
      </c>
      <c r="K65" s="408"/>
      <c r="L65" s="407" t="str">
        <f>IF('Age-Level'!I24="A","E","")</f>
        <v/>
      </c>
      <c r="M65" s="408"/>
      <c r="N65" s="407" t="str">
        <f>IF('Age-Level'!J24="A","E","")</f>
        <v/>
      </c>
      <c r="O65" s="408"/>
      <c r="P65" s="407" t="str">
        <f>IF('Age-Level'!K24="A","E","")</f>
        <v/>
      </c>
      <c r="Q65" s="408"/>
      <c r="R65" s="407" t="str">
        <f>IF('Age-Level'!L24="A","E","")</f>
        <v/>
      </c>
      <c r="S65" s="408"/>
      <c r="T65" s="407" t="str">
        <f>IF('Age-Level'!M24="A","E","")</f>
        <v/>
      </c>
      <c r="U65" s="408"/>
      <c r="V65" s="407" t="str">
        <f>IF('Age-Level'!N24="A","E","")</f>
        <v/>
      </c>
      <c r="W65" s="408"/>
      <c r="X65" s="407" t="str">
        <f>IF('Age-Level'!O24="A","E","")</f>
        <v/>
      </c>
      <c r="Y65" s="408"/>
      <c r="Z65" s="407" t="str">
        <f>IF('Age-Level'!P24="A","E","")</f>
        <v/>
      </c>
      <c r="AA65" s="408"/>
      <c r="AB65" s="407" t="str">
        <f>IF('Age-Level'!Q24="A","E","")</f>
        <v/>
      </c>
      <c r="AC65" s="408"/>
      <c r="AD65" s="407" t="str">
        <f>IF('Age-Level'!R24="A","E","")</f>
        <v/>
      </c>
      <c r="AE65" s="409"/>
      <c r="AF65" s="407" t="str">
        <f>IF('Age-Level'!S24="A","E","")</f>
        <v/>
      </c>
      <c r="AG65" s="408"/>
      <c r="AH65" s="407" t="str">
        <f>IF('Age-Level'!T24="A","E","")</f>
        <v/>
      </c>
      <c r="AI65" s="409"/>
      <c r="AJ65" s="407" t="str">
        <f>IF('Age-Level'!U24="A","E","")</f>
        <v/>
      </c>
      <c r="AK65" s="408"/>
      <c r="AL65" s="407" t="str">
        <f>IF('Age-Level'!V24="A","E","")</f>
        <v/>
      </c>
      <c r="AM65" s="408"/>
      <c r="AN65" s="407" t="str">
        <f>IF('Age-Level'!W24="A","E","")</f>
        <v/>
      </c>
      <c r="AO65" s="457"/>
    </row>
    <row r="66" spans="1:41" x14ac:dyDescent="0.2">
      <c r="A66" s="464" t="str">
        <f>'Age-Level'!$B$15</f>
        <v>Cadette Program Aide</v>
      </c>
      <c r="B66" s="407" t="str">
        <f>IF('Age-Level'!D19="C","E","")</f>
        <v/>
      </c>
      <c r="C66" s="408"/>
      <c r="D66" s="407" t="str">
        <f>IF('Age-Level'!E19="C","E","")</f>
        <v/>
      </c>
      <c r="E66" s="408"/>
      <c r="F66" s="407" t="str">
        <f>IF('Age-Level'!F19="C","E","")</f>
        <v/>
      </c>
      <c r="G66" s="408"/>
      <c r="H66" s="407" t="str">
        <f>IF('Age-Level'!G19="C","E","")</f>
        <v/>
      </c>
      <c r="I66" s="408"/>
      <c r="J66" s="407" t="str">
        <f>IF('Age-Level'!H19="C","E","")</f>
        <v/>
      </c>
      <c r="K66" s="408"/>
      <c r="L66" s="407" t="str">
        <f>IF('Age-Level'!I19="C","E","")</f>
        <v/>
      </c>
      <c r="M66" s="408"/>
      <c r="N66" s="407" t="str">
        <f>IF('Age-Level'!J19="C","E","")</f>
        <v/>
      </c>
      <c r="O66" s="408"/>
      <c r="P66" s="407" t="str">
        <f>IF('Age-Level'!K19="C","E","")</f>
        <v/>
      </c>
      <c r="Q66" s="408"/>
      <c r="R66" s="407" t="str">
        <f>IF('Age-Level'!L19="C","E","")</f>
        <v/>
      </c>
      <c r="S66" s="408"/>
      <c r="T66" s="407" t="str">
        <f>IF('Age-Level'!M19="C","E","")</f>
        <v/>
      </c>
      <c r="U66" s="408"/>
      <c r="V66" s="407" t="str">
        <f>IF('Age-Level'!N19="C","E","")</f>
        <v/>
      </c>
      <c r="W66" s="408"/>
      <c r="X66" s="407" t="str">
        <f>IF('Age-Level'!O19="C","E","")</f>
        <v/>
      </c>
      <c r="Y66" s="408"/>
      <c r="Z66" s="407" t="str">
        <f>IF('Age-Level'!P19="C","E","")</f>
        <v/>
      </c>
      <c r="AA66" s="408"/>
      <c r="AB66" s="407" t="str">
        <f>IF('Age-Level'!Q19="C","E","")</f>
        <v/>
      </c>
      <c r="AC66" s="408"/>
      <c r="AD66" s="407" t="str">
        <f>IF('Age-Level'!R19="C","E","")</f>
        <v/>
      </c>
      <c r="AE66" s="409"/>
      <c r="AF66" s="407" t="str">
        <f>IF('Age-Level'!S19="C","E","")</f>
        <v/>
      </c>
      <c r="AG66" s="408"/>
      <c r="AH66" s="407" t="str">
        <f>IF('Age-Level'!T19="C","E","")</f>
        <v/>
      </c>
      <c r="AI66" s="409"/>
      <c r="AJ66" s="407" t="str">
        <f>IF('Age-Level'!U19="C","E","")</f>
        <v/>
      </c>
      <c r="AK66" s="408"/>
      <c r="AL66" s="407" t="str">
        <f>IF('Age-Level'!V19="C","E","")</f>
        <v/>
      </c>
      <c r="AM66" s="408"/>
      <c r="AN66" s="407" t="str">
        <f>IF('Age-Level'!W19="C","E","")</f>
        <v/>
      </c>
      <c r="AO66" s="457"/>
    </row>
    <row r="67" spans="1:41" x14ac:dyDescent="0.2">
      <c r="A67" s="464" t="str">
        <f>'Age-Level'!$B$20</f>
        <v>Journey Summit Pin</v>
      </c>
      <c r="B67" s="407" t="str">
        <f>IF('Age-Level'!D21="C","E","")</f>
        <v/>
      </c>
      <c r="C67" s="408"/>
      <c r="D67" s="407" t="str">
        <f>IF('Age-Level'!E21="C","E","")</f>
        <v/>
      </c>
      <c r="E67" s="408"/>
      <c r="F67" s="407" t="str">
        <f>IF('Age-Level'!F21="C","E","")</f>
        <v/>
      </c>
      <c r="G67" s="408"/>
      <c r="H67" s="407" t="str">
        <f>IF('Age-Level'!G21="C","E","")</f>
        <v/>
      </c>
      <c r="I67" s="408"/>
      <c r="J67" s="407" t="str">
        <f>IF('Age-Level'!H21="C","E","")</f>
        <v/>
      </c>
      <c r="K67" s="408"/>
      <c r="L67" s="407" t="str">
        <f>IF('Age-Level'!I21="C","E","")</f>
        <v/>
      </c>
      <c r="M67" s="408"/>
      <c r="N67" s="407" t="str">
        <f>IF('Age-Level'!J21="C","E","")</f>
        <v/>
      </c>
      <c r="O67" s="408"/>
      <c r="P67" s="407" t="str">
        <f>IF('Age-Level'!K21="C","E","")</f>
        <v/>
      </c>
      <c r="Q67" s="408"/>
      <c r="R67" s="407" t="str">
        <f>IF('Age-Level'!L21="C","E","")</f>
        <v/>
      </c>
      <c r="S67" s="408"/>
      <c r="T67" s="407" t="str">
        <f>IF('Age-Level'!M21="C","E","")</f>
        <v/>
      </c>
      <c r="U67" s="408"/>
      <c r="V67" s="407" t="str">
        <f>IF('Age-Level'!N21="C","E","")</f>
        <v/>
      </c>
      <c r="W67" s="408"/>
      <c r="X67" s="407" t="str">
        <f>IF('Age-Level'!O21="C","E","")</f>
        <v/>
      </c>
      <c r="Y67" s="408"/>
      <c r="Z67" s="407" t="str">
        <f>IF('Age-Level'!P21="C","E","")</f>
        <v/>
      </c>
      <c r="AA67" s="408"/>
      <c r="AB67" s="407" t="str">
        <f>IF('Age-Level'!Q21="C","E","")</f>
        <v/>
      </c>
      <c r="AC67" s="408"/>
      <c r="AD67" s="407" t="str">
        <f>IF('Age-Level'!R21="C","E","")</f>
        <v/>
      </c>
      <c r="AE67" s="409"/>
      <c r="AF67" s="407" t="str">
        <f>IF('Age-Level'!S21="C","E","")</f>
        <v/>
      </c>
      <c r="AG67" s="408"/>
      <c r="AH67" s="407" t="str">
        <f>IF('Age-Level'!T21="C","E","")</f>
        <v/>
      </c>
      <c r="AI67" s="409"/>
      <c r="AJ67" s="407" t="str">
        <f>IF('Age-Level'!U21="C","E","")</f>
        <v/>
      </c>
      <c r="AK67" s="408"/>
      <c r="AL67" s="407" t="str">
        <f>IF('Age-Level'!V21="C","E","")</f>
        <v/>
      </c>
      <c r="AM67" s="408"/>
      <c r="AN67" s="407" t="str">
        <f>IF('Age-Level'!W21="C","E","")</f>
        <v/>
      </c>
      <c r="AO67" s="457"/>
    </row>
    <row r="68" spans="1:41" x14ac:dyDescent="0.2">
      <c r="A68" s="464" t="str">
        <f>'Age-Level'!C23</f>
        <v>Cookie Rally (Year 1)</v>
      </c>
      <c r="B68" s="407" t="str">
        <f>IF('Age-Level'!D23="A","E","")</f>
        <v/>
      </c>
      <c r="C68" s="408"/>
      <c r="D68" s="407" t="str">
        <f>IF('Age-Level'!E23="A","E","")</f>
        <v/>
      </c>
      <c r="E68" s="408"/>
      <c r="F68" s="407" t="str">
        <f>IF('Age-Level'!F23="A","E","")</f>
        <v/>
      </c>
      <c r="G68" s="408"/>
      <c r="H68" s="407" t="str">
        <f>IF('Age-Level'!G23="A","E","")</f>
        <v/>
      </c>
      <c r="I68" s="408"/>
      <c r="J68" s="407" t="str">
        <f>IF('Age-Level'!H23="A","E","")</f>
        <v/>
      </c>
      <c r="K68" s="408"/>
      <c r="L68" s="407" t="str">
        <f>IF('Age-Level'!I23="A","E","")</f>
        <v/>
      </c>
      <c r="M68" s="408"/>
      <c r="N68" s="407" t="str">
        <f>IF('Age-Level'!J23="A","E","")</f>
        <v/>
      </c>
      <c r="O68" s="408"/>
      <c r="P68" s="407" t="str">
        <f>IF('Age-Level'!K23="A","E","")</f>
        <v/>
      </c>
      <c r="Q68" s="408"/>
      <c r="R68" s="407" t="str">
        <f>IF('Age-Level'!L23="A","E","")</f>
        <v/>
      </c>
      <c r="S68" s="408"/>
      <c r="T68" s="407" t="str">
        <f>IF('Age-Level'!M23="A","E","")</f>
        <v/>
      </c>
      <c r="U68" s="408"/>
      <c r="V68" s="407" t="str">
        <f>IF('Age-Level'!N23="A","E","")</f>
        <v/>
      </c>
      <c r="W68" s="408"/>
      <c r="X68" s="407" t="str">
        <f>IF('Age-Level'!O23="A","E","")</f>
        <v/>
      </c>
      <c r="Y68" s="408"/>
      <c r="Z68" s="407" t="str">
        <f>IF('Age-Level'!P23="A","E","")</f>
        <v/>
      </c>
      <c r="AA68" s="408"/>
      <c r="AB68" s="407" t="str">
        <f>IF('Age-Level'!Q23="A","E","")</f>
        <v/>
      </c>
      <c r="AC68" s="408"/>
      <c r="AD68" s="407" t="str">
        <f>IF('Age-Level'!R23="A","E","")</f>
        <v/>
      </c>
      <c r="AE68" s="409"/>
      <c r="AF68" s="407" t="str">
        <f>IF('Age-Level'!S23="A","E","")</f>
        <v/>
      </c>
      <c r="AG68" s="408"/>
      <c r="AH68" s="407" t="str">
        <f>IF('Age-Level'!T23="A","E","")</f>
        <v/>
      </c>
      <c r="AI68" s="409"/>
      <c r="AJ68" s="407" t="str">
        <f>IF('Age-Level'!U23="A","E","")</f>
        <v/>
      </c>
      <c r="AK68" s="408"/>
      <c r="AL68" s="407" t="str">
        <f>IF('Age-Level'!V23="A","E","")</f>
        <v/>
      </c>
      <c r="AM68" s="408"/>
      <c r="AN68" s="407" t="str">
        <f>IF('Age-Level'!W23="A","E","")</f>
        <v/>
      </c>
      <c r="AO68" s="457"/>
    </row>
    <row r="69" spans="1:41" x14ac:dyDescent="0.2">
      <c r="A69" s="464" t="str">
        <f>'Age-Level'!C24</f>
        <v>Cookie Sales (Year 1)</v>
      </c>
      <c r="B69" s="407" t="str">
        <f>IF('Age-Level'!D24="A","E","")</f>
        <v/>
      </c>
      <c r="C69" s="408"/>
      <c r="D69" s="407" t="str">
        <f>IF('Age-Level'!E24="A","E","")</f>
        <v/>
      </c>
      <c r="E69" s="408"/>
      <c r="F69" s="407" t="str">
        <f>IF('Age-Level'!F24="A","E","")</f>
        <v/>
      </c>
      <c r="G69" s="408"/>
      <c r="H69" s="407" t="str">
        <f>IF('Age-Level'!G24="A","E","")</f>
        <v/>
      </c>
      <c r="I69" s="408"/>
      <c r="J69" s="407" t="str">
        <f>IF('Age-Level'!H24="A","E","")</f>
        <v/>
      </c>
      <c r="K69" s="408"/>
      <c r="L69" s="407" t="str">
        <f>IF('Age-Level'!I24="A","E","")</f>
        <v/>
      </c>
      <c r="M69" s="408"/>
      <c r="N69" s="407" t="str">
        <f>IF('Age-Level'!J24="A","E","")</f>
        <v/>
      </c>
      <c r="O69" s="408"/>
      <c r="P69" s="407" t="str">
        <f>IF('Age-Level'!K24="A","E","")</f>
        <v/>
      </c>
      <c r="Q69" s="408"/>
      <c r="R69" s="407" t="str">
        <f>IF('Age-Level'!L24="A","E","")</f>
        <v/>
      </c>
      <c r="S69" s="408"/>
      <c r="T69" s="407" t="str">
        <f>IF('Age-Level'!M24="A","E","")</f>
        <v/>
      </c>
      <c r="U69" s="408"/>
      <c r="V69" s="407" t="str">
        <f>IF('Age-Level'!N24="A","E","")</f>
        <v/>
      </c>
      <c r="W69" s="408"/>
      <c r="X69" s="407" t="str">
        <f>IF('Age-Level'!O24="A","E","")</f>
        <v/>
      </c>
      <c r="Y69" s="408"/>
      <c r="Z69" s="407" t="str">
        <f>IF('Age-Level'!P24="A","E","")</f>
        <v/>
      </c>
      <c r="AA69" s="408"/>
      <c r="AB69" s="407" t="str">
        <f>IF('Age-Level'!Q24="A","E","")</f>
        <v/>
      </c>
      <c r="AC69" s="408"/>
      <c r="AD69" s="407" t="str">
        <f>IF('Age-Level'!R24="A","E","")</f>
        <v/>
      </c>
      <c r="AE69" s="409"/>
      <c r="AF69" s="407" t="str">
        <f>IF('Age-Level'!S24="A","E","")</f>
        <v/>
      </c>
      <c r="AG69" s="408"/>
      <c r="AH69" s="407" t="str">
        <f>IF('Age-Level'!T24="A","E","")</f>
        <v/>
      </c>
      <c r="AI69" s="409"/>
      <c r="AJ69" s="407" t="str">
        <f>IF('Age-Level'!U24="A","E","")</f>
        <v/>
      </c>
      <c r="AK69" s="408"/>
      <c r="AL69" s="407" t="str">
        <f>IF('Age-Level'!V24="A","E","")</f>
        <v/>
      </c>
      <c r="AM69" s="408"/>
      <c r="AN69" s="407" t="str">
        <f>IF('Age-Level'!W24="A","E","")</f>
        <v/>
      </c>
      <c r="AO69" s="457"/>
    </row>
    <row r="70" spans="1:41" x14ac:dyDescent="0.2">
      <c r="A70" s="464" t="str">
        <f>'Age-Level'!C25</f>
        <v>Cookie Pin (Year 1)</v>
      </c>
      <c r="B70" s="407" t="str">
        <f>IF('Age-Level'!D25="A","E","")</f>
        <v/>
      </c>
      <c r="C70" s="408"/>
      <c r="D70" s="407" t="str">
        <f>IF('Age-Level'!E25="A","E","")</f>
        <v/>
      </c>
      <c r="E70" s="408"/>
      <c r="F70" s="407" t="str">
        <f>IF('Age-Level'!F25="A","E","")</f>
        <v/>
      </c>
      <c r="G70" s="408"/>
      <c r="H70" s="407" t="str">
        <f>IF('Age-Level'!G25="A","E","")</f>
        <v/>
      </c>
      <c r="I70" s="408"/>
      <c r="J70" s="407" t="str">
        <f>IF('Age-Level'!H25="A","E","")</f>
        <v/>
      </c>
      <c r="K70" s="408"/>
      <c r="L70" s="407" t="str">
        <f>IF('Age-Level'!I25="A","E","")</f>
        <v/>
      </c>
      <c r="M70" s="408"/>
      <c r="N70" s="407" t="str">
        <f>IF('Age-Level'!J25="A","E","")</f>
        <v/>
      </c>
      <c r="O70" s="408"/>
      <c r="P70" s="407" t="str">
        <f>IF('Age-Level'!K25="A","E","")</f>
        <v/>
      </c>
      <c r="Q70" s="408"/>
      <c r="R70" s="407" t="str">
        <f>IF('Age-Level'!L25="A","E","")</f>
        <v/>
      </c>
      <c r="S70" s="408"/>
      <c r="T70" s="407" t="str">
        <f>IF('Age-Level'!M25="A","E","")</f>
        <v/>
      </c>
      <c r="U70" s="408"/>
      <c r="V70" s="407" t="str">
        <f>IF('Age-Level'!N25="A","E","")</f>
        <v/>
      </c>
      <c r="W70" s="408"/>
      <c r="X70" s="407" t="str">
        <f>IF('Age-Level'!O25="A","E","")</f>
        <v/>
      </c>
      <c r="Y70" s="408"/>
      <c r="Z70" s="407" t="str">
        <f>IF('Age-Level'!P25="A","E","")</f>
        <v/>
      </c>
      <c r="AA70" s="408"/>
      <c r="AB70" s="407" t="str">
        <f>IF('Age-Level'!Q25="A","E","")</f>
        <v/>
      </c>
      <c r="AC70" s="408"/>
      <c r="AD70" s="407" t="str">
        <f>IF('Age-Level'!R25="A","E","")</f>
        <v/>
      </c>
      <c r="AE70" s="409"/>
      <c r="AF70" s="407" t="str">
        <f>IF('Age-Level'!S25="A","E","")</f>
        <v/>
      </c>
      <c r="AG70" s="408"/>
      <c r="AH70" s="407" t="str">
        <f>IF('Age-Level'!T25="A","E","")</f>
        <v/>
      </c>
      <c r="AI70" s="409"/>
      <c r="AJ70" s="407" t="str">
        <f>IF('Age-Level'!U25="A","E","")</f>
        <v/>
      </c>
      <c r="AK70" s="408"/>
      <c r="AL70" s="407" t="str">
        <f>IF('Age-Level'!V25="A","E","")</f>
        <v/>
      </c>
      <c r="AM70" s="408"/>
      <c r="AN70" s="407" t="str">
        <f>IF('Age-Level'!W25="A","E","")</f>
        <v/>
      </c>
      <c r="AO70" s="457"/>
    </row>
    <row r="71" spans="1:41" x14ac:dyDescent="0.2">
      <c r="A71" s="464" t="str">
        <f>'Age-Level'!C26</f>
        <v>Cookie Rally (Year 2)</v>
      </c>
      <c r="B71" s="407" t="str">
        <f>IF('Age-Level'!D26="A","E","")</f>
        <v/>
      </c>
      <c r="C71" s="408"/>
      <c r="D71" s="407" t="str">
        <f>IF('Age-Level'!E26="A","E","")</f>
        <v/>
      </c>
      <c r="E71" s="408"/>
      <c r="F71" s="407" t="str">
        <f>IF('Age-Level'!F26="A","E","")</f>
        <v/>
      </c>
      <c r="G71" s="408"/>
      <c r="H71" s="407" t="str">
        <f>IF('Age-Level'!G26="A","E","")</f>
        <v/>
      </c>
      <c r="I71" s="408"/>
      <c r="J71" s="407" t="str">
        <f>IF('Age-Level'!H26="A","E","")</f>
        <v/>
      </c>
      <c r="K71" s="408"/>
      <c r="L71" s="407" t="str">
        <f>IF('Age-Level'!I26="A","E","")</f>
        <v/>
      </c>
      <c r="M71" s="408"/>
      <c r="N71" s="407" t="str">
        <f>IF('Age-Level'!J26="A","E","")</f>
        <v/>
      </c>
      <c r="O71" s="408"/>
      <c r="P71" s="407" t="str">
        <f>IF('Age-Level'!K26="A","E","")</f>
        <v/>
      </c>
      <c r="Q71" s="408"/>
      <c r="R71" s="407" t="str">
        <f>IF('Age-Level'!L26="A","E","")</f>
        <v/>
      </c>
      <c r="S71" s="408"/>
      <c r="T71" s="407" t="str">
        <f>IF('Age-Level'!M26="A","E","")</f>
        <v/>
      </c>
      <c r="U71" s="408"/>
      <c r="V71" s="407" t="str">
        <f>IF('Age-Level'!N26="A","E","")</f>
        <v/>
      </c>
      <c r="W71" s="408"/>
      <c r="X71" s="407" t="str">
        <f>IF('Age-Level'!O26="A","E","")</f>
        <v/>
      </c>
      <c r="Y71" s="408"/>
      <c r="Z71" s="407" t="str">
        <f>IF('Age-Level'!P26="A","E","")</f>
        <v/>
      </c>
      <c r="AA71" s="408"/>
      <c r="AB71" s="407" t="str">
        <f>IF('Age-Level'!Q26="A","E","")</f>
        <v/>
      </c>
      <c r="AC71" s="408"/>
      <c r="AD71" s="407" t="str">
        <f>IF('Age-Level'!R26="A","E","")</f>
        <v/>
      </c>
      <c r="AE71" s="409"/>
      <c r="AF71" s="407" t="str">
        <f>IF('Age-Level'!S26="A","E","")</f>
        <v/>
      </c>
      <c r="AG71" s="408"/>
      <c r="AH71" s="407" t="str">
        <f>IF('Age-Level'!T26="A","E","")</f>
        <v/>
      </c>
      <c r="AI71" s="409"/>
      <c r="AJ71" s="407" t="str">
        <f>IF('Age-Level'!U26="A","E","")</f>
        <v/>
      </c>
      <c r="AK71" s="408"/>
      <c r="AL71" s="407" t="str">
        <f>IF('Age-Level'!V26="A","E","")</f>
        <v/>
      </c>
      <c r="AM71" s="408"/>
      <c r="AN71" s="407" t="str">
        <f>IF('Age-Level'!W26="A","E","")</f>
        <v/>
      </c>
      <c r="AO71" s="457"/>
    </row>
    <row r="72" spans="1:41" x14ac:dyDescent="0.2">
      <c r="A72" s="464" t="str">
        <f>'Age-Level'!C27</f>
        <v>Cookie Sales (Year 2)</v>
      </c>
      <c r="B72" s="407" t="str">
        <f>IF('Age-Level'!D27="A","E","")</f>
        <v/>
      </c>
      <c r="C72" s="408"/>
      <c r="D72" s="407" t="str">
        <f>IF('Age-Level'!E27="A","E","")</f>
        <v/>
      </c>
      <c r="E72" s="408"/>
      <c r="F72" s="407" t="str">
        <f>IF('Age-Level'!F27="A","E","")</f>
        <v/>
      </c>
      <c r="G72" s="408"/>
      <c r="H72" s="407" t="str">
        <f>IF('Age-Level'!G27="A","E","")</f>
        <v/>
      </c>
      <c r="I72" s="408"/>
      <c r="J72" s="407" t="str">
        <f>IF('Age-Level'!H27="A","E","")</f>
        <v/>
      </c>
      <c r="K72" s="408"/>
      <c r="L72" s="407" t="str">
        <f>IF('Age-Level'!I27="A","E","")</f>
        <v/>
      </c>
      <c r="M72" s="408"/>
      <c r="N72" s="407" t="str">
        <f>IF('Age-Level'!J27="A","E","")</f>
        <v/>
      </c>
      <c r="O72" s="408"/>
      <c r="P72" s="407" t="str">
        <f>IF('Age-Level'!K27="A","E","")</f>
        <v/>
      </c>
      <c r="Q72" s="408"/>
      <c r="R72" s="407" t="str">
        <f>IF('Age-Level'!L27="A","E","")</f>
        <v/>
      </c>
      <c r="S72" s="408"/>
      <c r="T72" s="407" t="str">
        <f>IF('Age-Level'!M27="A","E","")</f>
        <v/>
      </c>
      <c r="U72" s="408"/>
      <c r="V72" s="407" t="str">
        <f>IF('Age-Level'!N27="A","E","")</f>
        <v/>
      </c>
      <c r="W72" s="408"/>
      <c r="X72" s="407" t="str">
        <f>IF('Age-Level'!O27="A","E","")</f>
        <v/>
      </c>
      <c r="Y72" s="408"/>
      <c r="Z72" s="407" t="str">
        <f>IF('Age-Level'!P27="A","E","")</f>
        <v/>
      </c>
      <c r="AA72" s="408"/>
      <c r="AB72" s="407" t="str">
        <f>IF('Age-Level'!Q27="A","E","")</f>
        <v/>
      </c>
      <c r="AC72" s="408"/>
      <c r="AD72" s="407" t="str">
        <f>IF('Age-Level'!R27="A","E","")</f>
        <v/>
      </c>
      <c r="AE72" s="409"/>
      <c r="AF72" s="407" t="str">
        <f>IF('Age-Level'!S27="A","E","")</f>
        <v/>
      </c>
      <c r="AG72" s="408"/>
      <c r="AH72" s="407" t="str">
        <f>IF('Age-Level'!T27="A","E","")</f>
        <v/>
      </c>
      <c r="AI72" s="409"/>
      <c r="AJ72" s="407" t="str">
        <f>IF('Age-Level'!U27="A","E","")</f>
        <v/>
      </c>
      <c r="AK72" s="408"/>
      <c r="AL72" s="407" t="str">
        <f>IF('Age-Level'!V27="A","E","")</f>
        <v/>
      </c>
      <c r="AM72" s="408"/>
      <c r="AN72" s="407" t="str">
        <f>IF('Age-Level'!W27="A","E","")</f>
        <v/>
      </c>
      <c r="AO72" s="457"/>
    </row>
    <row r="73" spans="1:41" x14ac:dyDescent="0.2">
      <c r="A73" s="464" t="str">
        <f>'Age-Level'!C28</f>
        <v>Cookie Pin (Year 2)</v>
      </c>
      <c r="B73" s="407" t="str">
        <f>IF('Age-Level'!D28="A","E","")</f>
        <v/>
      </c>
      <c r="C73" s="408"/>
      <c r="D73" s="407" t="str">
        <f>IF('Age-Level'!E28="A","E","")</f>
        <v/>
      </c>
      <c r="E73" s="408"/>
      <c r="F73" s="407" t="str">
        <f>IF('Age-Level'!F28="A","E","")</f>
        <v/>
      </c>
      <c r="G73" s="408"/>
      <c r="H73" s="407" t="str">
        <f>IF('Age-Level'!G28="A","E","")</f>
        <v/>
      </c>
      <c r="I73" s="408"/>
      <c r="J73" s="407" t="str">
        <f>IF('Age-Level'!H28="A","E","")</f>
        <v/>
      </c>
      <c r="K73" s="408"/>
      <c r="L73" s="407" t="str">
        <f>IF('Age-Level'!I28="A","E","")</f>
        <v/>
      </c>
      <c r="M73" s="408"/>
      <c r="N73" s="407" t="str">
        <f>IF('Age-Level'!J28="A","E","")</f>
        <v/>
      </c>
      <c r="O73" s="408"/>
      <c r="P73" s="407" t="str">
        <f>IF('Age-Level'!K28="A","E","")</f>
        <v/>
      </c>
      <c r="Q73" s="408"/>
      <c r="R73" s="407" t="str">
        <f>IF('Age-Level'!L28="A","E","")</f>
        <v/>
      </c>
      <c r="S73" s="408"/>
      <c r="T73" s="407" t="str">
        <f>IF('Age-Level'!M28="A","E","")</f>
        <v/>
      </c>
      <c r="U73" s="408"/>
      <c r="V73" s="407" t="str">
        <f>IF('Age-Level'!N28="A","E","")</f>
        <v/>
      </c>
      <c r="W73" s="408"/>
      <c r="X73" s="407" t="str">
        <f>IF('Age-Level'!O28="A","E","")</f>
        <v/>
      </c>
      <c r="Y73" s="408"/>
      <c r="Z73" s="407" t="str">
        <f>IF('Age-Level'!P28="A","E","")</f>
        <v/>
      </c>
      <c r="AA73" s="408"/>
      <c r="AB73" s="407" t="str">
        <f>IF('Age-Level'!Q28="A","E","")</f>
        <v/>
      </c>
      <c r="AC73" s="408"/>
      <c r="AD73" s="407" t="str">
        <f>IF('Age-Level'!R28="A","E","")</f>
        <v/>
      </c>
      <c r="AE73" s="409"/>
      <c r="AF73" s="407" t="str">
        <f>IF('Age-Level'!S28="A","E","")</f>
        <v/>
      </c>
      <c r="AG73" s="408"/>
      <c r="AH73" s="407" t="str">
        <f>IF('Age-Level'!T28="A","E","")</f>
        <v/>
      </c>
      <c r="AI73" s="409"/>
      <c r="AJ73" s="407" t="str">
        <f>IF('Age-Level'!U28="A","E","")</f>
        <v/>
      </c>
      <c r="AK73" s="408"/>
      <c r="AL73" s="407" t="str">
        <f>IF('Age-Level'!V28="A","E","")</f>
        <v/>
      </c>
      <c r="AM73" s="408"/>
      <c r="AN73" s="407" t="str">
        <f>IF('Age-Level'!W28="A","E","")</f>
        <v/>
      </c>
      <c r="AO73" s="457"/>
    </row>
    <row r="74" spans="1:41" x14ac:dyDescent="0.2">
      <c r="A74" s="464" t="str">
        <f>'Age-Level'!C29</f>
        <v>Cookie Rally (Year 3)</v>
      </c>
      <c r="B74" s="407" t="str">
        <f>IF('Age-Level'!D29="A","E","")</f>
        <v/>
      </c>
      <c r="C74" s="408"/>
      <c r="D74" s="407" t="str">
        <f>IF('Age-Level'!E29="A","E","")</f>
        <v/>
      </c>
      <c r="E74" s="408"/>
      <c r="F74" s="407" t="str">
        <f>IF('Age-Level'!F29="A","E","")</f>
        <v/>
      </c>
      <c r="G74" s="408"/>
      <c r="H74" s="407" t="str">
        <f>IF('Age-Level'!G29="A","E","")</f>
        <v/>
      </c>
      <c r="I74" s="408"/>
      <c r="J74" s="407" t="str">
        <f>IF('Age-Level'!H29="A","E","")</f>
        <v/>
      </c>
      <c r="K74" s="408"/>
      <c r="L74" s="407" t="str">
        <f>IF('Age-Level'!I29="A","E","")</f>
        <v/>
      </c>
      <c r="M74" s="408"/>
      <c r="N74" s="407" t="str">
        <f>IF('Age-Level'!J29="A","E","")</f>
        <v/>
      </c>
      <c r="O74" s="408"/>
      <c r="P74" s="407" t="str">
        <f>IF('Age-Level'!K29="A","E","")</f>
        <v/>
      </c>
      <c r="Q74" s="408"/>
      <c r="R74" s="407" t="str">
        <f>IF('Age-Level'!L29="A","E","")</f>
        <v/>
      </c>
      <c r="S74" s="408"/>
      <c r="T74" s="407" t="str">
        <f>IF('Age-Level'!M29="A","E","")</f>
        <v/>
      </c>
      <c r="U74" s="408"/>
      <c r="V74" s="407" t="str">
        <f>IF('Age-Level'!N29="A","E","")</f>
        <v/>
      </c>
      <c r="W74" s="408"/>
      <c r="X74" s="407" t="str">
        <f>IF('Age-Level'!O29="A","E","")</f>
        <v/>
      </c>
      <c r="Y74" s="408"/>
      <c r="Z74" s="407" t="str">
        <f>IF('Age-Level'!P29="A","E","")</f>
        <v/>
      </c>
      <c r="AA74" s="408"/>
      <c r="AB74" s="407" t="str">
        <f>IF('Age-Level'!Q29="A","E","")</f>
        <v/>
      </c>
      <c r="AC74" s="408"/>
      <c r="AD74" s="407" t="str">
        <f>IF('Age-Level'!R29="A","E","")</f>
        <v/>
      </c>
      <c r="AE74" s="409"/>
      <c r="AF74" s="407" t="str">
        <f>IF('Age-Level'!S29="A","E","")</f>
        <v/>
      </c>
      <c r="AG74" s="408"/>
      <c r="AH74" s="407" t="str">
        <f>IF('Age-Level'!T29="A","E","")</f>
        <v/>
      </c>
      <c r="AI74" s="409"/>
      <c r="AJ74" s="407" t="str">
        <f>IF('Age-Level'!U29="A","E","")</f>
        <v/>
      </c>
      <c r="AK74" s="408"/>
      <c r="AL74" s="407" t="str">
        <f>IF('Age-Level'!V29="A","E","")</f>
        <v/>
      </c>
      <c r="AM74" s="408"/>
      <c r="AN74" s="407" t="str">
        <f>IF('Age-Level'!W29="A","E","")</f>
        <v/>
      </c>
      <c r="AO74" s="457"/>
    </row>
    <row r="75" spans="1:41" x14ac:dyDescent="0.2">
      <c r="A75" s="464" t="str">
        <f>'Age-Level'!C30</f>
        <v>Cookie Sales (Year 3)</v>
      </c>
      <c r="B75" s="407" t="str">
        <f>IF('Age-Level'!D30="A","E","")</f>
        <v/>
      </c>
      <c r="C75" s="408"/>
      <c r="D75" s="407" t="str">
        <f>IF('Age-Level'!E30="A","E","")</f>
        <v/>
      </c>
      <c r="E75" s="408"/>
      <c r="F75" s="407" t="str">
        <f>IF('Age-Level'!F30="A","E","")</f>
        <v/>
      </c>
      <c r="G75" s="408"/>
      <c r="H75" s="407" t="str">
        <f>IF('Age-Level'!G30="A","E","")</f>
        <v/>
      </c>
      <c r="I75" s="408"/>
      <c r="J75" s="407" t="str">
        <f>IF('Age-Level'!H30="A","E","")</f>
        <v/>
      </c>
      <c r="K75" s="408"/>
      <c r="L75" s="407" t="str">
        <f>IF('Age-Level'!I30="A","E","")</f>
        <v/>
      </c>
      <c r="M75" s="408"/>
      <c r="N75" s="407" t="str">
        <f>IF('Age-Level'!J30="A","E","")</f>
        <v/>
      </c>
      <c r="O75" s="408"/>
      <c r="P75" s="407" t="str">
        <f>IF('Age-Level'!K30="A","E","")</f>
        <v/>
      </c>
      <c r="Q75" s="408"/>
      <c r="R75" s="407" t="str">
        <f>IF('Age-Level'!L30="A","E","")</f>
        <v/>
      </c>
      <c r="S75" s="408"/>
      <c r="T75" s="407" t="str">
        <f>IF('Age-Level'!M30="A","E","")</f>
        <v/>
      </c>
      <c r="U75" s="408"/>
      <c r="V75" s="407" t="str">
        <f>IF('Age-Level'!N30="A","E","")</f>
        <v/>
      </c>
      <c r="W75" s="408"/>
      <c r="X75" s="407" t="str">
        <f>IF('Age-Level'!O30="A","E","")</f>
        <v/>
      </c>
      <c r="Y75" s="408"/>
      <c r="Z75" s="407" t="str">
        <f>IF('Age-Level'!P30="A","E","")</f>
        <v/>
      </c>
      <c r="AA75" s="408"/>
      <c r="AB75" s="407" t="str">
        <f>IF('Age-Level'!Q30="A","E","")</f>
        <v/>
      </c>
      <c r="AC75" s="408"/>
      <c r="AD75" s="407" t="str">
        <f>IF('Age-Level'!R30="A","E","")</f>
        <v/>
      </c>
      <c r="AE75" s="409"/>
      <c r="AF75" s="407" t="str">
        <f>IF('Age-Level'!S30="A","E","")</f>
        <v/>
      </c>
      <c r="AG75" s="408"/>
      <c r="AH75" s="407" t="str">
        <f>IF('Age-Level'!T30="A","E","")</f>
        <v/>
      </c>
      <c r="AI75" s="409"/>
      <c r="AJ75" s="407" t="str">
        <f>IF('Age-Level'!U30="A","E","")</f>
        <v/>
      </c>
      <c r="AK75" s="408"/>
      <c r="AL75" s="407" t="str">
        <f>IF('Age-Level'!V30="A","E","")</f>
        <v/>
      </c>
      <c r="AM75" s="408"/>
      <c r="AN75" s="407" t="str">
        <f>IF('Age-Level'!W30="A","E","")</f>
        <v/>
      </c>
      <c r="AO75" s="457"/>
    </row>
    <row r="76" spans="1:41" x14ac:dyDescent="0.2">
      <c r="A76" s="464" t="str">
        <f>'Age-Level'!C31</f>
        <v>Cookie Pin (Year 3)</v>
      </c>
      <c r="B76" s="407" t="str">
        <f>IF('Age-Level'!D31="A","E","")</f>
        <v/>
      </c>
      <c r="C76" s="408"/>
      <c r="D76" s="407" t="str">
        <f>IF('Age-Level'!E31="A","E","")</f>
        <v/>
      </c>
      <c r="E76" s="408"/>
      <c r="F76" s="407" t="str">
        <f>IF('Age-Level'!F31="A","E","")</f>
        <v/>
      </c>
      <c r="G76" s="408"/>
      <c r="H76" s="407" t="str">
        <f>IF('Age-Level'!G31="A","E","")</f>
        <v/>
      </c>
      <c r="I76" s="408"/>
      <c r="J76" s="407" t="str">
        <f>IF('Age-Level'!H31="A","E","")</f>
        <v/>
      </c>
      <c r="K76" s="408"/>
      <c r="L76" s="407" t="str">
        <f>IF('Age-Level'!I31="A","E","")</f>
        <v/>
      </c>
      <c r="M76" s="408"/>
      <c r="N76" s="407" t="str">
        <f>IF('Age-Level'!J31="A","E","")</f>
        <v/>
      </c>
      <c r="O76" s="408"/>
      <c r="P76" s="407" t="str">
        <f>IF('Age-Level'!K31="A","E","")</f>
        <v/>
      </c>
      <c r="Q76" s="408"/>
      <c r="R76" s="407" t="str">
        <f>IF('Age-Level'!L31="A","E","")</f>
        <v/>
      </c>
      <c r="S76" s="408"/>
      <c r="T76" s="407" t="str">
        <f>IF('Age-Level'!M31="A","E","")</f>
        <v/>
      </c>
      <c r="U76" s="408"/>
      <c r="V76" s="407" t="str">
        <f>IF('Age-Level'!N31="A","E","")</f>
        <v/>
      </c>
      <c r="W76" s="408"/>
      <c r="X76" s="407" t="str">
        <f>IF('Age-Level'!O31="A","E","")</f>
        <v/>
      </c>
      <c r="Y76" s="408"/>
      <c r="Z76" s="407" t="str">
        <f>IF('Age-Level'!P31="A","E","")</f>
        <v/>
      </c>
      <c r="AA76" s="408"/>
      <c r="AB76" s="407" t="str">
        <f>IF('Age-Level'!Q31="A","E","")</f>
        <v/>
      </c>
      <c r="AC76" s="408"/>
      <c r="AD76" s="407" t="str">
        <f>IF('Age-Level'!R31="A","E","")</f>
        <v/>
      </c>
      <c r="AE76" s="409"/>
      <c r="AF76" s="407" t="str">
        <f>IF('Age-Level'!S31="A","E","")</f>
        <v/>
      </c>
      <c r="AG76" s="408"/>
      <c r="AH76" s="407" t="str">
        <f>IF('Age-Level'!T31="A","E","")</f>
        <v/>
      </c>
      <c r="AI76" s="409"/>
      <c r="AJ76" s="407" t="str">
        <f>IF('Age-Level'!U31="A","E","")</f>
        <v/>
      </c>
      <c r="AK76" s="408"/>
      <c r="AL76" s="407" t="str">
        <f>IF('Age-Level'!V31="A","E","")</f>
        <v/>
      </c>
      <c r="AM76" s="408"/>
      <c r="AN76" s="407" t="str">
        <f>IF('Age-Level'!W31="A","E","")</f>
        <v/>
      </c>
      <c r="AO76" s="457"/>
    </row>
    <row r="77" spans="1:41" x14ac:dyDescent="0.2">
      <c r="A77" s="464" t="str">
        <f>'Age-Level'!C33</f>
        <v>Fall Sales (Year 1)</v>
      </c>
      <c r="B77" s="407" t="str">
        <f>IF('Age-Level'!D33="A","E","")</f>
        <v/>
      </c>
      <c r="C77" s="408"/>
      <c r="D77" s="407" t="str">
        <f>IF('Age-Level'!E33="A","E","")</f>
        <v/>
      </c>
      <c r="E77" s="408"/>
      <c r="F77" s="407" t="str">
        <f>IF('Age-Level'!F33="A","E","")</f>
        <v/>
      </c>
      <c r="G77" s="408"/>
      <c r="H77" s="407" t="str">
        <f>IF('Age-Level'!G33="A","E","")</f>
        <v/>
      </c>
      <c r="I77" s="408"/>
      <c r="J77" s="407" t="str">
        <f>IF('Age-Level'!H33="A","E","")</f>
        <v/>
      </c>
      <c r="K77" s="408"/>
      <c r="L77" s="407" t="str">
        <f>IF('Age-Level'!I33="A","E","")</f>
        <v/>
      </c>
      <c r="M77" s="408"/>
      <c r="N77" s="407" t="str">
        <f>IF('Age-Level'!J33="A","E","")</f>
        <v/>
      </c>
      <c r="O77" s="408"/>
      <c r="P77" s="407" t="str">
        <f>IF('Age-Level'!K33="A","E","")</f>
        <v/>
      </c>
      <c r="Q77" s="408"/>
      <c r="R77" s="407" t="str">
        <f>IF('Age-Level'!L33="A","E","")</f>
        <v/>
      </c>
      <c r="S77" s="408"/>
      <c r="T77" s="407" t="str">
        <f>IF('Age-Level'!M33="A","E","")</f>
        <v/>
      </c>
      <c r="U77" s="408"/>
      <c r="V77" s="407" t="str">
        <f>IF('Age-Level'!N33="A","E","")</f>
        <v/>
      </c>
      <c r="W77" s="408"/>
      <c r="X77" s="407" t="str">
        <f>IF('Age-Level'!O33="A","E","")</f>
        <v/>
      </c>
      <c r="Y77" s="408"/>
      <c r="Z77" s="407" t="str">
        <f>IF('Age-Level'!P33="A","E","")</f>
        <v/>
      </c>
      <c r="AA77" s="408"/>
      <c r="AB77" s="407" t="str">
        <f>IF('Age-Level'!Q33="A","E","")</f>
        <v/>
      </c>
      <c r="AC77" s="408"/>
      <c r="AD77" s="407" t="str">
        <f>IF('Age-Level'!R33="A","E","")</f>
        <v/>
      </c>
      <c r="AE77" s="409"/>
      <c r="AF77" s="407" t="str">
        <f>IF('Age-Level'!S33="A","E","")</f>
        <v/>
      </c>
      <c r="AG77" s="408"/>
      <c r="AH77" s="407" t="str">
        <f>IF('Age-Level'!T33="A","E","")</f>
        <v/>
      </c>
      <c r="AI77" s="409"/>
      <c r="AJ77" s="407" t="str">
        <f>IF('Age-Level'!U33="A","E","")</f>
        <v/>
      </c>
      <c r="AK77" s="408"/>
      <c r="AL77" s="407" t="str">
        <f>IF('Age-Level'!V33="A","E","")</f>
        <v/>
      </c>
      <c r="AM77" s="408"/>
      <c r="AN77" s="407" t="str">
        <f>IF('Age-Level'!W33="A","E","")</f>
        <v/>
      </c>
      <c r="AO77" s="457"/>
    </row>
    <row r="78" spans="1:41" x14ac:dyDescent="0.2">
      <c r="A78" s="464" t="str">
        <f>'Age-Level'!C34</f>
        <v>Fall Sales (Year 2)</v>
      </c>
      <c r="B78" s="407" t="str">
        <f>IF('Age-Level'!D34="A","E","")</f>
        <v/>
      </c>
      <c r="C78" s="408"/>
      <c r="D78" s="407" t="str">
        <f>IF('Age-Level'!E34="A","E","")</f>
        <v/>
      </c>
      <c r="E78" s="408"/>
      <c r="F78" s="407" t="str">
        <f>IF('Age-Level'!F34="A","E","")</f>
        <v/>
      </c>
      <c r="G78" s="408"/>
      <c r="H78" s="407" t="str">
        <f>IF('Age-Level'!G34="A","E","")</f>
        <v/>
      </c>
      <c r="I78" s="408"/>
      <c r="J78" s="407" t="str">
        <f>IF('Age-Level'!H34="A","E","")</f>
        <v/>
      </c>
      <c r="K78" s="408"/>
      <c r="L78" s="407" t="str">
        <f>IF('Age-Level'!I34="A","E","")</f>
        <v/>
      </c>
      <c r="M78" s="408"/>
      <c r="N78" s="407" t="str">
        <f>IF('Age-Level'!J34="A","E","")</f>
        <v/>
      </c>
      <c r="O78" s="408"/>
      <c r="P78" s="407" t="str">
        <f>IF('Age-Level'!K34="A","E","")</f>
        <v/>
      </c>
      <c r="Q78" s="408"/>
      <c r="R78" s="407" t="str">
        <f>IF('Age-Level'!L34="A","E","")</f>
        <v/>
      </c>
      <c r="S78" s="408"/>
      <c r="T78" s="407" t="str">
        <f>IF('Age-Level'!M34="A","E","")</f>
        <v/>
      </c>
      <c r="U78" s="408"/>
      <c r="V78" s="407" t="str">
        <f>IF('Age-Level'!N34="A","E","")</f>
        <v/>
      </c>
      <c r="W78" s="408"/>
      <c r="X78" s="407" t="str">
        <f>IF('Age-Level'!O34="A","E","")</f>
        <v/>
      </c>
      <c r="Y78" s="408"/>
      <c r="Z78" s="407" t="str">
        <f>IF('Age-Level'!P34="A","E","")</f>
        <v/>
      </c>
      <c r="AA78" s="408"/>
      <c r="AB78" s="407" t="str">
        <f>IF('Age-Level'!Q34="A","E","")</f>
        <v/>
      </c>
      <c r="AC78" s="408"/>
      <c r="AD78" s="407" t="str">
        <f>IF('Age-Level'!R34="A","E","")</f>
        <v/>
      </c>
      <c r="AE78" s="409"/>
      <c r="AF78" s="407" t="str">
        <f>IF('Age-Level'!S34="A","E","")</f>
        <v/>
      </c>
      <c r="AG78" s="408"/>
      <c r="AH78" s="407" t="str">
        <f>IF('Age-Level'!T34="A","E","")</f>
        <v/>
      </c>
      <c r="AI78" s="409"/>
      <c r="AJ78" s="407" t="str">
        <f>IF('Age-Level'!U34="A","E","")</f>
        <v/>
      </c>
      <c r="AK78" s="408"/>
      <c r="AL78" s="407" t="str">
        <f>IF('Age-Level'!V34="A","E","")</f>
        <v/>
      </c>
      <c r="AM78" s="408"/>
      <c r="AN78" s="407" t="str">
        <f>IF('Age-Level'!W34="A","E","")</f>
        <v/>
      </c>
      <c r="AO78" s="457"/>
    </row>
    <row r="79" spans="1:41" x14ac:dyDescent="0.2">
      <c r="A79" s="464" t="str">
        <f>'Age-Level'!C35</f>
        <v>Fall Sales (Year 3)</v>
      </c>
      <c r="B79" s="407" t="str">
        <f>IF('Age-Level'!D35="A","E","")</f>
        <v/>
      </c>
      <c r="C79" s="408"/>
      <c r="D79" s="407" t="str">
        <f>IF('Age-Level'!E35="A","E","")</f>
        <v/>
      </c>
      <c r="E79" s="408"/>
      <c r="F79" s="407" t="str">
        <f>IF('Age-Level'!F35="A","E","")</f>
        <v/>
      </c>
      <c r="G79" s="408"/>
      <c r="H79" s="407" t="str">
        <f>IF('Age-Level'!G35="A","E","")</f>
        <v/>
      </c>
      <c r="I79" s="408"/>
      <c r="J79" s="407" t="str">
        <f>IF('Age-Level'!H35="A","E","")</f>
        <v/>
      </c>
      <c r="K79" s="408"/>
      <c r="L79" s="407" t="str">
        <f>IF('Age-Level'!I35="A","E","")</f>
        <v/>
      </c>
      <c r="M79" s="408"/>
      <c r="N79" s="407" t="str">
        <f>IF('Age-Level'!J35="A","E","")</f>
        <v/>
      </c>
      <c r="O79" s="408"/>
      <c r="P79" s="407" t="str">
        <f>IF('Age-Level'!K35="A","E","")</f>
        <v/>
      </c>
      <c r="Q79" s="408"/>
      <c r="R79" s="407" t="str">
        <f>IF('Age-Level'!L35="A","E","")</f>
        <v/>
      </c>
      <c r="S79" s="408"/>
      <c r="T79" s="407" t="str">
        <f>IF('Age-Level'!M35="A","E","")</f>
        <v/>
      </c>
      <c r="U79" s="408"/>
      <c r="V79" s="407" t="str">
        <f>IF('Age-Level'!N35="A","E","")</f>
        <v/>
      </c>
      <c r="W79" s="408"/>
      <c r="X79" s="407" t="str">
        <f>IF('Age-Level'!O35="A","E","")</f>
        <v/>
      </c>
      <c r="Y79" s="408"/>
      <c r="Z79" s="407" t="str">
        <f>IF('Age-Level'!P35="A","E","")</f>
        <v/>
      </c>
      <c r="AA79" s="408"/>
      <c r="AB79" s="407" t="str">
        <f>IF('Age-Level'!Q35="A","E","")</f>
        <v/>
      </c>
      <c r="AC79" s="408"/>
      <c r="AD79" s="407" t="str">
        <f>IF('Age-Level'!R35="A","E","")</f>
        <v/>
      </c>
      <c r="AE79" s="409"/>
      <c r="AF79" s="407" t="str">
        <f>IF('Age-Level'!S35="A","E","")</f>
        <v/>
      </c>
      <c r="AG79" s="408"/>
      <c r="AH79" s="407" t="str">
        <f>IF('Age-Level'!T35="A","E","")</f>
        <v/>
      </c>
      <c r="AI79" s="409"/>
      <c r="AJ79" s="407" t="str">
        <f>IF('Age-Level'!U35="A","E","")</f>
        <v/>
      </c>
      <c r="AK79" s="408"/>
      <c r="AL79" s="407" t="str">
        <f>IF('Age-Level'!V35="A","E","")</f>
        <v/>
      </c>
      <c r="AM79" s="408"/>
      <c r="AN79" s="407" t="str">
        <f>IF('Age-Level'!W35="A","E","")</f>
        <v/>
      </c>
      <c r="AO79" s="457"/>
    </row>
    <row r="80" spans="1:41" x14ac:dyDescent="0.2">
      <c r="A80" s="464" t="str">
        <f>'Age-Level'!C37</f>
        <v>Thinking Day (Year 1)</v>
      </c>
      <c r="B80" s="407" t="str">
        <f>IF('Age-Level'!D37="A","E","")</f>
        <v/>
      </c>
      <c r="C80" s="408"/>
      <c r="D80" s="407" t="str">
        <f>IF('Age-Level'!E37="A","E","")</f>
        <v/>
      </c>
      <c r="E80" s="408"/>
      <c r="F80" s="407" t="str">
        <f>IF('Age-Level'!F37="A","E","")</f>
        <v/>
      </c>
      <c r="G80" s="408"/>
      <c r="H80" s="407" t="str">
        <f>IF('Age-Level'!G37="A","E","")</f>
        <v/>
      </c>
      <c r="I80" s="408"/>
      <c r="J80" s="407" t="str">
        <f>IF('Age-Level'!H37="A","E","")</f>
        <v/>
      </c>
      <c r="K80" s="408"/>
      <c r="L80" s="407" t="str">
        <f>IF('Age-Level'!I37="A","E","")</f>
        <v/>
      </c>
      <c r="M80" s="408"/>
      <c r="N80" s="407" t="str">
        <f>IF('Age-Level'!J37="A","E","")</f>
        <v/>
      </c>
      <c r="O80" s="408"/>
      <c r="P80" s="407" t="str">
        <f>IF('Age-Level'!K37="A","E","")</f>
        <v/>
      </c>
      <c r="Q80" s="408"/>
      <c r="R80" s="407" t="str">
        <f>IF('Age-Level'!L37="A","E","")</f>
        <v/>
      </c>
      <c r="S80" s="408"/>
      <c r="T80" s="407" t="str">
        <f>IF('Age-Level'!M37="A","E","")</f>
        <v/>
      </c>
      <c r="U80" s="408"/>
      <c r="V80" s="407" t="str">
        <f>IF('Age-Level'!N37="A","E","")</f>
        <v/>
      </c>
      <c r="W80" s="408"/>
      <c r="X80" s="407" t="str">
        <f>IF('Age-Level'!O37="A","E","")</f>
        <v/>
      </c>
      <c r="Y80" s="408"/>
      <c r="Z80" s="407" t="str">
        <f>IF('Age-Level'!P37="A","E","")</f>
        <v/>
      </c>
      <c r="AA80" s="408"/>
      <c r="AB80" s="407" t="str">
        <f>IF('Age-Level'!Q37="A","E","")</f>
        <v/>
      </c>
      <c r="AC80" s="408"/>
      <c r="AD80" s="407" t="str">
        <f>IF('Age-Level'!R37="A","E","")</f>
        <v/>
      </c>
      <c r="AE80" s="409"/>
      <c r="AF80" s="407" t="str">
        <f>IF('Age-Level'!S37="A","E","")</f>
        <v/>
      </c>
      <c r="AG80" s="408"/>
      <c r="AH80" s="407" t="str">
        <f>IF('Age-Level'!T37="A","E","")</f>
        <v/>
      </c>
      <c r="AI80" s="409"/>
      <c r="AJ80" s="407" t="str">
        <f>IF('Age-Level'!U37="A","E","")</f>
        <v/>
      </c>
      <c r="AK80" s="408"/>
      <c r="AL80" s="407" t="str">
        <f>IF('Age-Level'!V37="A","E","")</f>
        <v/>
      </c>
      <c r="AM80" s="408"/>
      <c r="AN80" s="407" t="str">
        <f>IF('Age-Level'!W37="A","E","")</f>
        <v/>
      </c>
      <c r="AO80" s="457"/>
    </row>
    <row r="81" spans="1:41" x14ac:dyDescent="0.2">
      <c r="A81" s="464" t="str">
        <f>'Age-Level'!C38</f>
        <v>Thinking Day (Year 2)</v>
      </c>
      <c r="B81" s="407" t="str">
        <f>IF('Age-Level'!D38="A","E","")</f>
        <v/>
      </c>
      <c r="C81" s="408"/>
      <c r="D81" s="407" t="str">
        <f>IF('Age-Level'!E38="A","E","")</f>
        <v/>
      </c>
      <c r="E81" s="408"/>
      <c r="F81" s="407" t="str">
        <f>IF('Age-Level'!F38="A","E","")</f>
        <v/>
      </c>
      <c r="G81" s="408"/>
      <c r="H81" s="407" t="str">
        <f>IF('Age-Level'!G38="A","E","")</f>
        <v/>
      </c>
      <c r="I81" s="408"/>
      <c r="J81" s="407" t="str">
        <f>IF('Age-Level'!H38="A","E","")</f>
        <v/>
      </c>
      <c r="K81" s="408"/>
      <c r="L81" s="407" t="str">
        <f>IF('Age-Level'!I38="A","E","")</f>
        <v/>
      </c>
      <c r="M81" s="408"/>
      <c r="N81" s="407" t="str">
        <f>IF('Age-Level'!J38="A","E","")</f>
        <v/>
      </c>
      <c r="O81" s="408"/>
      <c r="P81" s="407" t="str">
        <f>IF('Age-Level'!K38="A","E","")</f>
        <v/>
      </c>
      <c r="Q81" s="408"/>
      <c r="R81" s="407" t="str">
        <f>IF('Age-Level'!L38="A","E","")</f>
        <v/>
      </c>
      <c r="S81" s="408"/>
      <c r="T81" s="407" t="str">
        <f>IF('Age-Level'!M38="A","E","")</f>
        <v/>
      </c>
      <c r="U81" s="408"/>
      <c r="V81" s="407" t="str">
        <f>IF('Age-Level'!N38="A","E","")</f>
        <v/>
      </c>
      <c r="W81" s="408"/>
      <c r="X81" s="407" t="str">
        <f>IF('Age-Level'!O38="A","E","")</f>
        <v/>
      </c>
      <c r="Y81" s="408"/>
      <c r="Z81" s="407" t="str">
        <f>IF('Age-Level'!P38="A","E","")</f>
        <v/>
      </c>
      <c r="AA81" s="408"/>
      <c r="AB81" s="407" t="str">
        <f>IF('Age-Level'!Q38="A","E","")</f>
        <v/>
      </c>
      <c r="AC81" s="408"/>
      <c r="AD81" s="407" t="str">
        <f>IF('Age-Level'!R38="A","E","")</f>
        <v/>
      </c>
      <c r="AE81" s="409"/>
      <c r="AF81" s="407" t="str">
        <f>IF('Age-Level'!S38="A","E","")</f>
        <v/>
      </c>
      <c r="AG81" s="408"/>
      <c r="AH81" s="407" t="str">
        <f>IF('Age-Level'!T38="A","E","")</f>
        <v/>
      </c>
      <c r="AI81" s="409"/>
      <c r="AJ81" s="407" t="str">
        <f>IF('Age-Level'!U38="A","E","")</f>
        <v/>
      </c>
      <c r="AK81" s="408"/>
      <c r="AL81" s="407" t="str">
        <f>IF('Age-Level'!V38="A","E","")</f>
        <v/>
      </c>
      <c r="AM81" s="408"/>
      <c r="AN81" s="407" t="str">
        <f>IF('Age-Level'!W38="A","E","")</f>
        <v/>
      </c>
      <c r="AO81" s="457"/>
    </row>
    <row r="82" spans="1:41" x14ac:dyDescent="0.2">
      <c r="A82" s="464" t="str">
        <f>'Age-Level'!C39</f>
        <v>Thinking Day (Year 3)</v>
      </c>
      <c r="B82" s="407" t="str">
        <f>IF('Age-Level'!D39="A","E","")</f>
        <v/>
      </c>
      <c r="C82" s="408"/>
      <c r="D82" s="407" t="str">
        <f>IF('Age-Level'!E39="A","E","")</f>
        <v/>
      </c>
      <c r="E82" s="408"/>
      <c r="F82" s="407" t="str">
        <f>IF('Age-Level'!F39="A","E","")</f>
        <v/>
      </c>
      <c r="G82" s="408"/>
      <c r="H82" s="407" t="str">
        <f>IF('Age-Level'!G39="A","E","")</f>
        <v/>
      </c>
      <c r="I82" s="408"/>
      <c r="J82" s="407" t="str">
        <f>IF('Age-Level'!H39="A","E","")</f>
        <v/>
      </c>
      <c r="K82" s="408"/>
      <c r="L82" s="407" t="str">
        <f>IF('Age-Level'!I39="A","E","")</f>
        <v/>
      </c>
      <c r="M82" s="408"/>
      <c r="N82" s="407" t="str">
        <f>IF('Age-Level'!J39="A","E","")</f>
        <v/>
      </c>
      <c r="O82" s="408"/>
      <c r="P82" s="407" t="str">
        <f>IF('Age-Level'!K39="A","E","")</f>
        <v/>
      </c>
      <c r="Q82" s="408"/>
      <c r="R82" s="407" t="str">
        <f>IF('Age-Level'!L39="A","E","")</f>
        <v/>
      </c>
      <c r="S82" s="408"/>
      <c r="T82" s="407" t="str">
        <f>IF('Age-Level'!M39="A","E","")</f>
        <v/>
      </c>
      <c r="U82" s="408"/>
      <c r="V82" s="407" t="str">
        <f>IF('Age-Level'!N39="A","E","")</f>
        <v/>
      </c>
      <c r="W82" s="408"/>
      <c r="X82" s="407" t="str">
        <f>IF('Age-Level'!O39="A","E","")</f>
        <v/>
      </c>
      <c r="Y82" s="408"/>
      <c r="Z82" s="407" t="str">
        <f>IF('Age-Level'!P39="A","E","")</f>
        <v/>
      </c>
      <c r="AA82" s="408"/>
      <c r="AB82" s="407" t="str">
        <f>IF('Age-Level'!Q39="A","E","")</f>
        <v/>
      </c>
      <c r="AC82" s="408"/>
      <c r="AD82" s="407" t="str">
        <f>IF('Age-Level'!R39="A","E","")</f>
        <v/>
      </c>
      <c r="AE82" s="409"/>
      <c r="AF82" s="407" t="str">
        <f>IF('Age-Level'!S39="A","E","")</f>
        <v/>
      </c>
      <c r="AG82" s="408"/>
      <c r="AH82" s="407" t="str">
        <f>IF('Age-Level'!T39="A","E","")</f>
        <v/>
      </c>
      <c r="AI82" s="409"/>
      <c r="AJ82" s="407" t="str">
        <f>IF('Age-Level'!U39="A","E","")</f>
        <v/>
      </c>
      <c r="AK82" s="408"/>
      <c r="AL82" s="407" t="str">
        <f>IF('Age-Level'!V39="A","E","")</f>
        <v/>
      </c>
      <c r="AM82" s="408"/>
      <c r="AN82" s="407" t="str">
        <f>IF('Age-Level'!W39="A","E","")</f>
        <v/>
      </c>
      <c r="AO82" s="457"/>
    </row>
    <row r="83" spans="1:41" x14ac:dyDescent="0.2">
      <c r="A83" s="464" t="str">
        <f>'Age-Level'!C41</f>
        <v>Global Action Award</v>
      </c>
      <c r="B83" s="407" t="str">
        <f>IF('Age-Level'!D41="A","E","")</f>
        <v/>
      </c>
      <c r="C83" s="413"/>
      <c r="D83" s="407" t="str">
        <f>IF('Age-Level'!E41="A","E","")</f>
        <v/>
      </c>
      <c r="E83" s="413"/>
      <c r="F83" s="407" t="str">
        <f>IF('Age-Level'!F41="A","E","")</f>
        <v/>
      </c>
      <c r="G83" s="413"/>
      <c r="H83" s="407" t="str">
        <f>IF('Age-Level'!G41="A","E","")</f>
        <v/>
      </c>
      <c r="I83" s="413"/>
      <c r="J83" s="407" t="str">
        <f>IF('Age-Level'!H41="A","E","")</f>
        <v/>
      </c>
      <c r="K83" s="413"/>
      <c r="L83" s="407" t="str">
        <f>IF('Age-Level'!I41="A","E","")</f>
        <v/>
      </c>
      <c r="M83" s="413"/>
      <c r="N83" s="407" t="str">
        <f>IF('Age-Level'!J41="A","E","")</f>
        <v/>
      </c>
      <c r="O83" s="413"/>
      <c r="P83" s="407" t="str">
        <f>IF('Age-Level'!K41="A","E","")</f>
        <v/>
      </c>
      <c r="Q83" s="413"/>
      <c r="R83" s="407" t="str">
        <f>IF('Age-Level'!L41="A","E","")</f>
        <v/>
      </c>
      <c r="S83" s="413"/>
      <c r="T83" s="407" t="str">
        <f>IF('Age-Level'!M41="A","E","")</f>
        <v/>
      </c>
      <c r="U83" s="413"/>
      <c r="V83" s="407" t="str">
        <f>IF('Age-Level'!N41="A","E","")</f>
        <v/>
      </c>
      <c r="W83" s="413"/>
      <c r="X83" s="407" t="str">
        <f>IF('Age-Level'!O41="A","E","")</f>
        <v/>
      </c>
      <c r="Y83" s="413"/>
      <c r="Z83" s="407" t="str">
        <f>IF('Age-Level'!P41="A","E","")</f>
        <v/>
      </c>
      <c r="AA83" s="413"/>
      <c r="AB83" s="407" t="str">
        <f>IF('Age-Level'!Q41="A","E","")</f>
        <v/>
      </c>
      <c r="AC83" s="413"/>
      <c r="AD83" s="407" t="str">
        <f>IF('Age-Level'!R41="A","E","")</f>
        <v/>
      </c>
      <c r="AE83" s="414"/>
      <c r="AF83" s="407" t="str">
        <f>IF('Age-Level'!S41="A","E","")</f>
        <v/>
      </c>
      <c r="AG83" s="413"/>
      <c r="AH83" s="407" t="str">
        <f>IF('Age-Level'!T41="A","E","")</f>
        <v/>
      </c>
      <c r="AI83" s="414"/>
      <c r="AJ83" s="407" t="str">
        <f>IF('Age-Level'!U41="A","E","")</f>
        <v/>
      </c>
      <c r="AK83" s="413"/>
      <c r="AL83" s="407" t="str">
        <f>IF('Age-Level'!V41="A","E","")</f>
        <v/>
      </c>
      <c r="AM83" s="413"/>
      <c r="AN83" s="407" t="str">
        <f>IF('Age-Level'!W41="A","E","")</f>
        <v/>
      </c>
      <c r="AO83" s="465"/>
    </row>
    <row r="84" spans="1:41" x14ac:dyDescent="0.2">
      <c r="A84" s="464" t="str">
        <f>'Age-Level'!C43</f>
        <v>International Friendship Recognition</v>
      </c>
      <c r="B84" s="407" t="str">
        <f>IF('Age-Level'!D43="A","E","")</f>
        <v/>
      </c>
      <c r="C84" s="413"/>
      <c r="D84" s="407" t="str">
        <f>IF('Age-Level'!E43="A","E","")</f>
        <v/>
      </c>
      <c r="E84" s="413"/>
      <c r="F84" s="407" t="str">
        <f>IF('Age-Level'!F43="A","E","")</f>
        <v/>
      </c>
      <c r="G84" s="413"/>
      <c r="H84" s="407" t="str">
        <f>IF('Age-Level'!G43="A","E","")</f>
        <v/>
      </c>
      <c r="I84" s="413"/>
      <c r="J84" s="407" t="str">
        <f>IF('Age-Level'!H43="A","E","")</f>
        <v/>
      </c>
      <c r="K84" s="413"/>
      <c r="L84" s="407" t="str">
        <f>IF('Age-Level'!I43="A","E","")</f>
        <v/>
      </c>
      <c r="M84" s="413"/>
      <c r="N84" s="407" t="str">
        <f>IF('Age-Level'!J43="A","E","")</f>
        <v/>
      </c>
      <c r="O84" s="413"/>
      <c r="P84" s="407" t="str">
        <f>IF('Age-Level'!K43="A","E","")</f>
        <v/>
      </c>
      <c r="Q84" s="413"/>
      <c r="R84" s="407" t="str">
        <f>IF('Age-Level'!L43="A","E","")</f>
        <v/>
      </c>
      <c r="S84" s="413"/>
      <c r="T84" s="407" t="str">
        <f>IF('Age-Level'!M43="A","E","")</f>
        <v/>
      </c>
      <c r="U84" s="413"/>
      <c r="V84" s="407" t="str">
        <f>IF('Age-Level'!N43="A","E","")</f>
        <v/>
      </c>
      <c r="W84" s="413"/>
      <c r="X84" s="407" t="str">
        <f>IF('Age-Level'!O43="A","E","")</f>
        <v/>
      </c>
      <c r="Y84" s="413"/>
      <c r="Z84" s="407" t="str">
        <f>IF('Age-Level'!P43="A","E","")</f>
        <v/>
      </c>
      <c r="AA84" s="413"/>
      <c r="AB84" s="407" t="str">
        <f>IF('Age-Level'!Q43="A","E","")</f>
        <v/>
      </c>
      <c r="AC84" s="413"/>
      <c r="AD84" s="407" t="str">
        <f>IF('Age-Level'!R43="A","E","")</f>
        <v/>
      </c>
      <c r="AE84" s="414"/>
      <c r="AF84" s="407" t="str">
        <f>IF('Age-Level'!S43="A","E","")</f>
        <v/>
      </c>
      <c r="AG84" s="413"/>
      <c r="AH84" s="407" t="str">
        <f>IF('Age-Level'!T43="A","E","")</f>
        <v/>
      </c>
      <c r="AI84" s="414"/>
      <c r="AJ84" s="407" t="str">
        <f>IF('Age-Level'!U43="A","E","")</f>
        <v/>
      </c>
      <c r="AK84" s="413"/>
      <c r="AL84" s="407" t="str">
        <f>IF('Age-Level'!V43="A","E","")</f>
        <v/>
      </c>
      <c r="AM84" s="413"/>
      <c r="AN84" s="407" t="str">
        <f>IF('Age-Level'!W43="A","E","")</f>
        <v/>
      </c>
      <c r="AO84" s="465"/>
    </row>
    <row r="85" spans="1:41" x14ac:dyDescent="0.2">
      <c r="A85" s="464" t="str">
        <f>'Age-Level'!C45</f>
        <v>Investiture</v>
      </c>
      <c r="B85" s="407" t="str">
        <f>IF('Age-Level'!D45="A","E","")</f>
        <v/>
      </c>
      <c r="C85" s="413"/>
      <c r="D85" s="407" t="str">
        <f>IF('Age-Level'!E45="A","E","")</f>
        <v/>
      </c>
      <c r="E85" s="413"/>
      <c r="F85" s="407" t="str">
        <f>IF('Age-Level'!F45="A","E","")</f>
        <v/>
      </c>
      <c r="G85" s="413"/>
      <c r="H85" s="407" t="str">
        <f>IF('Age-Level'!G45="A","E","")</f>
        <v/>
      </c>
      <c r="I85" s="413"/>
      <c r="J85" s="407" t="str">
        <f>IF('Age-Level'!H45="A","E","")</f>
        <v/>
      </c>
      <c r="K85" s="413"/>
      <c r="L85" s="407" t="str">
        <f>IF('Age-Level'!I45="A","E","")</f>
        <v/>
      </c>
      <c r="M85" s="413"/>
      <c r="N85" s="407" t="str">
        <f>IF('Age-Level'!J45="A","E","")</f>
        <v/>
      </c>
      <c r="O85" s="413"/>
      <c r="P85" s="407" t="str">
        <f>IF('Age-Level'!K45="A","E","")</f>
        <v/>
      </c>
      <c r="Q85" s="413"/>
      <c r="R85" s="407" t="str">
        <f>IF('Age-Level'!L45="A","E","")</f>
        <v/>
      </c>
      <c r="S85" s="413"/>
      <c r="T85" s="407" t="str">
        <f>IF('Age-Level'!M45="A","E","")</f>
        <v/>
      </c>
      <c r="U85" s="413"/>
      <c r="V85" s="407" t="str">
        <f>IF('Age-Level'!N45="A","E","")</f>
        <v/>
      </c>
      <c r="W85" s="413"/>
      <c r="X85" s="407" t="str">
        <f>IF('Age-Level'!O45="A","E","")</f>
        <v/>
      </c>
      <c r="Y85" s="413"/>
      <c r="Z85" s="407" t="str">
        <f>IF('Age-Level'!P45="A","E","")</f>
        <v/>
      </c>
      <c r="AA85" s="413"/>
      <c r="AB85" s="407" t="str">
        <f>IF('Age-Level'!Q45="A","E","")</f>
        <v/>
      </c>
      <c r="AC85" s="413"/>
      <c r="AD85" s="407" t="str">
        <f>IF('Age-Level'!R45="A","E","")</f>
        <v/>
      </c>
      <c r="AE85" s="414"/>
      <c r="AF85" s="407" t="str">
        <f>IF('Age-Level'!S45="A","E","")</f>
        <v/>
      </c>
      <c r="AG85" s="413"/>
      <c r="AH85" s="407" t="str">
        <f>IF('Age-Level'!T45="A","E","")</f>
        <v/>
      </c>
      <c r="AI85" s="414"/>
      <c r="AJ85" s="407" t="str">
        <f>IF('Age-Level'!U45="A","E","")</f>
        <v/>
      </c>
      <c r="AK85" s="413"/>
      <c r="AL85" s="407" t="str">
        <f>IF('Age-Level'!V45="A","E","")</f>
        <v/>
      </c>
      <c r="AM85" s="413"/>
      <c r="AN85" s="407" t="str">
        <f>IF('Age-Level'!W45="A","E","")</f>
        <v/>
      </c>
      <c r="AO85" s="465"/>
    </row>
    <row r="86" spans="1:41" x14ac:dyDescent="0.2">
      <c r="A86" s="464" t="str">
        <f>'Age-Level'!C46</f>
        <v>Rededication (1st year)</v>
      </c>
      <c r="B86" s="407" t="str">
        <f>IF('Age-Level'!D46="A","E","")</f>
        <v/>
      </c>
      <c r="C86" s="413"/>
      <c r="D86" s="407" t="str">
        <f>IF('Age-Level'!E46="A","E","")</f>
        <v/>
      </c>
      <c r="E86" s="413"/>
      <c r="F86" s="407" t="str">
        <f>IF('Age-Level'!F46="A","E","")</f>
        <v/>
      </c>
      <c r="G86" s="413"/>
      <c r="H86" s="407" t="str">
        <f>IF('Age-Level'!G46="A","E","")</f>
        <v/>
      </c>
      <c r="I86" s="413"/>
      <c r="J86" s="407" t="str">
        <f>IF('Age-Level'!H46="A","E","")</f>
        <v/>
      </c>
      <c r="K86" s="413"/>
      <c r="L86" s="407" t="str">
        <f>IF('Age-Level'!I46="A","E","")</f>
        <v/>
      </c>
      <c r="M86" s="413"/>
      <c r="N86" s="407" t="str">
        <f>IF('Age-Level'!J46="A","E","")</f>
        <v/>
      </c>
      <c r="O86" s="413"/>
      <c r="P86" s="407" t="str">
        <f>IF('Age-Level'!K46="A","E","")</f>
        <v/>
      </c>
      <c r="Q86" s="413"/>
      <c r="R86" s="407" t="str">
        <f>IF('Age-Level'!L46="A","E","")</f>
        <v/>
      </c>
      <c r="S86" s="413"/>
      <c r="T86" s="407" t="str">
        <f>IF('Age-Level'!M46="A","E","")</f>
        <v/>
      </c>
      <c r="U86" s="413"/>
      <c r="V86" s="407" t="str">
        <f>IF('Age-Level'!N46="A","E","")</f>
        <v/>
      </c>
      <c r="W86" s="413"/>
      <c r="X86" s="407" t="str">
        <f>IF('Age-Level'!O46="A","E","")</f>
        <v/>
      </c>
      <c r="Y86" s="413"/>
      <c r="Z86" s="407" t="str">
        <f>IF('Age-Level'!P46="A","E","")</f>
        <v/>
      </c>
      <c r="AA86" s="413"/>
      <c r="AB86" s="407" t="str">
        <f>IF('Age-Level'!Q46="A","E","")</f>
        <v/>
      </c>
      <c r="AC86" s="413"/>
      <c r="AD86" s="407" t="str">
        <f>IF('Age-Level'!R46="A","E","")</f>
        <v/>
      </c>
      <c r="AE86" s="414"/>
      <c r="AF86" s="407" t="str">
        <f>IF('Age-Level'!S46="A","E","")</f>
        <v/>
      </c>
      <c r="AG86" s="413"/>
      <c r="AH86" s="407" t="str">
        <f>IF('Age-Level'!T46="A","E","")</f>
        <v/>
      </c>
      <c r="AI86" s="414"/>
      <c r="AJ86" s="407" t="str">
        <f>IF('Age-Level'!U46="A","E","")</f>
        <v/>
      </c>
      <c r="AK86" s="413"/>
      <c r="AL86" s="407" t="str">
        <f>IF('Age-Level'!V46="A","E","")</f>
        <v/>
      </c>
      <c r="AM86" s="413"/>
      <c r="AN86" s="407" t="str">
        <f>IF('Age-Level'!W46="A","E","")</f>
        <v/>
      </c>
      <c r="AO86" s="465"/>
    </row>
    <row r="87" spans="1:41" x14ac:dyDescent="0.2">
      <c r="A87" s="464" t="str">
        <f>'Age-Level'!C47</f>
        <v>Rededication (2nd year)</v>
      </c>
      <c r="B87" s="407" t="str">
        <f>IF('Age-Level'!D47="A","E","")</f>
        <v/>
      </c>
      <c r="C87" s="413"/>
      <c r="D87" s="407" t="str">
        <f>IF('Age-Level'!E47="A","E","")</f>
        <v/>
      </c>
      <c r="E87" s="413"/>
      <c r="F87" s="407" t="str">
        <f>IF('Age-Level'!F47="A","E","")</f>
        <v/>
      </c>
      <c r="G87" s="413"/>
      <c r="H87" s="407" t="str">
        <f>IF('Age-Level'!G47="A","E","")</f>
        <v/>
      </c>
      <c r="I87" s="413"/>
      <c r="J87" s="407" t="str">
        <f>IF('Age-Level'!H47="A","E","")</f>
        <v/>
      </c>
      <c r="K87" s="413"/>
      <c r="L87" s="407" t="str">
        <f>IF('Age-Level'!I47="A","E","")</f>
        <v/>
      </c>
      <c r="M87" s="413"/>
      <c r="N87" s="407" t="str">
        <f>IF('Age-Level'!J47="A","E","")</f>
        <v/>
      </c>
      <c r="O87" s="413"/>
      <c r="P87" s="407" t="str">
        <f>IF('Age-Level'!K47="A","E","")</f>
        <v/>
      </c>
      <c r="Q87" s="413"/>
      <c r="R87" s="407" t="str">
        <f>IF('Age-Level'!L47="A","E","")</f>
        <v/>
      </c>
      <c r="S87" s="413"/>
      <c r="T87" s="407" t="str">
        <f>IF('Age-Level'!M47="A","E","")</f>
        <v/>
      </c>
      <c r="U87" s="413"/>
      <c r="V87" s="407" t="str">
        <f>IF('Age-Level'!N47="A","E","")</f>
        <v/>
      </c>
      <c r="W87" s="413"/>
      <c r="X87" s="407" t="str">
        <f>IF('Age-Level'!O47="A","E","")</f>
        <v/>
      </c>
      <c r="Y87" s="413"/>
      <c r="Z87" s="407" t="str">
        <f>IF('Age-Level'!P47="A","E","")</f>
        <v/>
      </c>
      <c r="AA87" s="413"/>
      <c r="AB87" s="407" t="str">
        <f>IF('Age-Level'!Q47="A","E","")</f>
        <v/>
      </c>
      <c r="AC87" s="413"/>
      <c r="AD87" s="407" t="str">
        <f>IF('Age-Level'!R47="A","E","")</f>
        <v/>
      </c>
      <c r="AE87" s="414"/>
      <c r="AF87" s="407" t="str">
        <f>IF('Age-Level'!S47="A","E","")</f>
        <v/>
      </c>
      <c r="AG87" s="413"/>
      <c r="AH87" s="407" t="str">
        <f>IF('Age-Level'!T47="A","E","")</f>
        <v/>
      </c>
      <c r="AI87" s="414"/>
      <c r="AJ87" s="407" t="str">
        <f>IF('Age-Level'!U47="A","E","")</f>
        <v/>
      </c>
      <c r="AK87" s="413"/>
      <c r="AL87" s="407" t="str">
        <f>IF('Age-Level'!V47="A","E","")</f>
        <v/>
      </c>
      <c r="AM87" s="413"/>
      <c r="AN87" s="407" t="str">
        <f>IF('Age-Level'!W47="A","E","")</f>
        <v/>
      </c>
      <c r="AO87" s="465"/>
    </row>
    <row r="88" spans="1:41" x14ac:dyDescent="0.2">
      <c r="A88" s="464" t="str">
        <f>'Age-Level'!C48</f>
        <v>Rededication (3rd year)</v>
      </c>
      <c r="B88" s="407" t="str">
        <f>IF('Age-Level'!D48="A","E","")</f>
        <v/>
      </c>
      <c r="C88" s="413"/>
      <c r="D88" s="407" t="str">
        <f>IF('Age-Level'!E48="A","E","")</f>
        <v/>
      </c>
      <c r="E88" s="413"/>
      <c r="F88" s="407" t="str">
        <f>IF('Age-Level'!F48="A","E","")</f>
        <v/>
      </c>
      <c r="G88" s="413"/>
      <c r="H88" s="407" t="str">
        <f>IF('Age-Level'!G48="A","E","")</f>
        <v/>
      </c>
      <c r="I88" s="413"/>
      <c r="J88" s="407" t="str">
        <f>IF('Age-Level'!H48="A","E","")</f>
        <v/>
      </c>
      <c r="K88" s="413"/>
      <c r="L88" s="407" t="str">
        <f>IF('Age-Level'!I48="A","E","")</f>
        <v/>
      </c>
      <c r="M88" s="413"/>
      <c r="N88" s="407" t="str">
        <f>IF('Age-Level'!J48="A","E","")</f>
        <v/>
      </c>
      <c r="O88" s="413"/>
      <c r="P88" s="407" t="str">
        <f>IF('Age-Level'!K48="A","E","")</f>
        <v/>
      </c>
      <c r="Q88" s="413"/>
      <c r="R88" s="407" t="str">
        <f>IF('Age-Level'!L48="A","E","")</f>
        <v/>
      </c>
      <c r="S88" s="413"/>
      <c r="T88" s="407" t="str">
        <f>IF('Age-Level'!M48="A","E","")</f>
        <v/>
      </c>
      <c r="U88" s="413"/>
      <c r="V88" s="407" t="str">
        <f>IF('Age-Level'!N48="A","E","")</f>
        <v/>
      </c>
      <c r="W88" s="413"/>
      <c r="X88" s="407" t="str">
        <f>IF('Age-Level'!O48="A","E","")</f>
        <v/>
      </c>
      <c r="Y88" s="413"/>
      <c r="Z88" s="407" t="str">
        <f>IF('Age-Level'!P48="A","E","")</f>
        <v/>
      </c>
      <c r="AA88" s="413"/>
      <c r="AB88" s="407" t="str">
        <f>IF('Age-Level'!Q48="A","E","")</f>
        <v/>
      </c>
      <c r="AC88" s="413"/>
      <c r="AD88" s="407" t="str">
        <f>IF('Age-Level'!R48="A","E","")</f>
        <v/>
      </c>
      <c r="AE88" s="414"/>
      <c r="AF88" s="407" t="str">
        <f>IF('Age-Level'!S48="A","E","")</f>
        <v/>
      </c>
      <c r="AG88" s="413"/>
      <c r="AH88" s="407" t="str">
        <f>IF('Age-Level'!T48="A","E","")</f>
        <v/>
      </c>
      <c r="AI88" s="414"/>
      <c r="AJ88" s="407" t="str">
        <f>IF('Age-Level'!U48="A","E","")</f>
        <v/>
      </c>
      <c r="AK88" s="413"/>
      <c r="AL88" s="407" t="str">
        <f>IF('Age-Level'!V48="A","E","")</f>
        <v/>
      </c>
      <c r="AM88" s="413"/>
      <c r="AN88" s="407" t="str">
        <f>IF('Age-Level'!W48="A","E","")</f>
        <v/>
      </c>
      <c r="AO88" s="465"/>
    </row>
    <row r="89" spans="1:41" x14ac:dyDescent="0.2">
      <c r="A89" s="464" t="str">
        <f>'Age-Level'!C49</f>
        <v>Rededication (4th year)</v>
      </c>
      <c r="B89" s="407" t="str">
        <f>IF('Age-Level'!D49="A","E","")</f>
        <v/>
      </c>
      <c r="C89" s="413"/>
      <c r="D89" s="407" t="str">
        <f>IF('Age-Level'!E49="A","E","")</f>
        <v/>
      </c>
      <c r="E89" s="413"/>
      <c r="F89" s="407" t="str">
        <f>IF('Age-Level'!F49="A","E","")</f>
        <v/>
      </c>
      <c r="G89" s="413"/>
      <c r="H89" s="407" t="str">
        <f>IF('Age-Level'!G49="A","E","")</f>
        <v/>
      </c>
      <c r="I89" s="413"/>
      <c r="J89" s="407" t="str">
        <f>IF('Age-Level'!H49="A","E","")</f>
        <v/>
      </c>
      <c r="K89" s="413"/>
      <c r="L89" s="407" t="str">
        <f>IF('Age-Level'!I49="A","E","")</f>
        <v/>
      </c>
      <c r="M89" s="413"/>
      <c r="N89" s="407" t="str">
        <f>IF('Age-Level'!J49="A","E","")</f>
        <v/>
      </c>
      <c r="O89" s="413"/>
      <c r="P89" s="407" t="str">
        <f>IF('Age-Level'!K49="A","E","")</f>
        <v/>
      </c>
      <c r="Q89" s="413"/>
      <c r="R89" s="407" t="str">
        <f>IF('Age-Level'!L49="A","E","")</f>
        <v/>
      </c>
      <c r="S89" s="413"/>
      <c r="T89" s="407" t="str">
        <f>IF('Age-Level'!M49="A","E","")</f>
        <v/>
      </c>
      <c r="U89" s="413"/>
      <c r="V89" s="407" t="str">
        <f>IF('Age-Level'!N49="A","E","")</f>
        <v/>
      </c>
      <c r="W89" s="413"/>
      <c r="X89" s="407" t="str">
        <f>IF('Age-Level'!O49="A","E","")</f>
        <v/>
      </c>
      <c r="Y89" s="413"/>
      <c r="Z89" s="407" t="str">
        <f>IF('Age-Level'!P49="A","E","")</f>
        <v/>
      </c>
      <c r="AA89" s="413"/>
      <c r="AB89" s="407" t="str">
        <f>IF('Age-Level'!Q49="A","E","")</f>
        <v/>
      </c>
      <c r="AC89" s="413"/>
      <c r="AD89" s="407" t="str">
        <f>IF('Age-Level'!R49="A","E","")</f>
        <v/>
      </c>
      <c r="AE89" s="414"/>
      <c r="AF89" s="407" t="str">
        <f>IF('Age-Level'!S49="A","E","")</f>
        <v/>
      </c>
      <c r="AG89" s="413"/>
      <c r="AH89" s="407" t="str">
        <f>IF('Age-Level'!T49="A","E","")</f>
        <v/>
      </c>
      <c r="AI89" s="414"/>
      <c r="AJ89" s="407" t="str">
        <f>IF('Age-Level'!U49="A","E","")</f>
        <v/>
      </c>
      <c r="AK89" s="413"/>
      <c r="AL89" s="407" t="str">
        <f>IF('Age-Level'!V49="A","E","")</f>
        <v/>
      </c>
      <c r="AM89" s="413"/>
      <c r="AN89" s="407" t="str">
        <f>IF('Age-Level'!W49="A","E","")</f>
        <v/>
      </c>
      <c r="AO89" s="465"/>
    </row>
    <row r="90" spans="1:41" x14ac:dyDescent="0.2">
      <c r="A90" s="464" t="str">
        <f>'Age-Level'!C50</f>
        <v>Rededication (5th year)</v>
      </c>
      <c r="B90" s="407" t="str">
        <f>IF('Age-Level'!D50="A","E","")</f>
        <v/>
      </c>
      <c r="C90" s="413"/>
      <c r="D90" s="407" t="str">
        <f>IF('Age-Level'!E50="A","E","")</f>
        <v/>
      </c>
      <c r="E90" s="413"/>
      <c r="F90" s="407" t="str">
        <f>IF('Age-Level'!F50="A","E","")</f>
        <v/>
      </c>
      <c r="G90" s="413"/>
      <c r="H90" s="407" t="str">
        <f>IF('Age-Level'!G50="A","E","")</f>
        <v/>
      </c>
      <c r="I90" s="413"/>
      <c r="J90" s="407" t="str">
        <f>IF('Age-Level'!H50="A","E","")</f>
        <v/>
      </c>
      <c r="K90" s="413"/>
      <c r="L90" s="407" t="str">
        <f>IF('Age-Level'!I50="A","E","")</f>
        <v/>
      </c>
      <c r="M90" s="413"/>
      <c r="N90" s="407" t="str">
        <f>IF('Age-Level'!J50="A","E","")</f>
        <v/>
      </c>
      <c r="O90" s="413"/>
      <c r="P90" s="407" t="str">
        <f>IF('Age-Level'!K50="A","E","")</f>
        <v/>
      </c>
      <c r="Q90" s="413"/>
      <c r="R90" s="407" t="str">
        <f>IF('Age-Level'!L50="A","E","")</f>
        <v/>
      </c>
      <c r="S90" s="413"/>
      <c r="T90" s="407" t="str">
        <f>IF('Age-Level'!M50="A","E","")</f>
        <v/>
      </c>
      <c r="U90" s="413"/>
      <c r="V90" s="407" t="str">
        <f>IF('Age-Level'!N50="A","E","")</f>
        <v/>
      </c>
      <c r="W90" s="413"/>
      <c r="X90" s="407" t="str">
        <f>IF('Age-Level'!O50="A","E","")</f>
        <v/>
      </c>
      <c r="Y90" s="413"/>
      <c r="Z90" s="407" t="str">
        <f>IF('Age-Level'!P50="A","E","")</f>
        <v/>
      </c>
      <c r="AA90" s="413"/>
      <c r="AB90" s="407" t="str">
        <f>IF('Age-Level'!Q50="A","E","")</f>
        <v/>
      </c>
      <c r="AC90" s="413"/>
      <c r="AD90" s="407" t="str">
        <f>IF('Age-Level'!R50="A","E","")</f>
        <v/>
      </c>
      <c r="AE90" s="414"/>
      <c r="AF90" s="407" t="str">
        <f>IF('Age-Level'!S50="A","E","")</f>
        <v/>
      </c>
      <c r="AG90" s="413"/>
      <c r="AH90" s="407" t="str">
        <f>IF('Age-Level'!T50="A","E","")</f>
        <v/>
      </c>
      <c r="AI90" s="414"/>
      <c r="AJ90" s="407" t="str">
        <f>IF('Age-Level'!U50="A","E","")</f>
        <v/>
      </c>
      <c r="AK90" s="413"/>
      <c r="AL90" s="407" t="str">
        <f>IF('Age-Level'!V50="A","E","")</f>
        <v/>
      </c>
      <c r="AM90" s="413"/>
      <c r="AN90" s="407" t="str">
        <f>IF('Age-Level'!W50="A","E","")</f>
        <v/>
      </c>
      <c r="AO90" s="465"/>
    </row>
    <row r="91" spans="1:41" x14ac:dyDescent="0.2">
      <c r="A91" s="464" t="str">
        <f>'Age-Level'!C51</f>
        <v>Rededication (6th year)</v>
      </c>
      <c r="B91" s="407" t="str">
        <f>IF('Age-Level'!D51="A","E","")</f>
        <v/>
      </c>
      <c r="C91" s="413"/>
      <c r="D91" s="407" t="str">
        <f>IF('Age-Level'!E51="A","E","")</f>
        <v/>
      </c>
      <c r="E91" s="413"/>
      <c r="F91" s="407" t="str">
        <f>IF('Age-Level'!F51="A","E","")</f>
        <v/>
      </c>
      <c r="G91" s="413"/>
      <c r="H91" s="407" t="str">
        <f>IF('Age-Level'!G51="A","E","")</f>
        <v/>
      </c>
      <c r="I91" s="413"/>
      <c r="J91" s="407" t="str">
        <f>IF('Age-Level'!H51="A","E","")</f>
        <v/>
      </c>
      <c r="K91" s="413"/>
      <c r="L91" s="407" t="str">
        <f>IF('Age-Level'!I51="A","E","")</f>
        <v/>
      </c>
      <c r="M91" s="413"/>
      <c r="N91" s="407" t="str">
        <f>IF('Age-Level'!J51="A","E","")</f>
        <v/>
      </c>
      <c r="O91" s="413"/>
      <c r="P91" s="407" t="str">
        <f>IF('Age-Level'!K51="A","E","")</f>
        <v/>
      </c>
      <c r="Q91" s="413"/>
      <c r="R91" s="407" t="str">
        <f>IF('Age-Level'!L51="A","E","")</f>
        <v/>
      </c>
      <c r="S91" s="413"/>
      <c r="T91" s="407" t="str">
        <f>IF('Age-Level'!M51="A","E","")</f>
        <v/>
      </c>
      <c r="U91" s="413"/>
      <c r="V91" s="407" t="str">
        <f>IF('Age-Level'!N51="A","E","")</f>
        <v/>
      </c>
      <c r="W91" s="413"/>
      <c r="X91" s="407" t="str">
        <f>IF('Age-Level'!O51="A","E","")</f>
        <v/>
      </c>
      <c r="Y91" s="413"/>
      <c r="Z91" s="407" t="str">
        <f>IF('Age-Level'!P51="A","E","")</f>
        <v/>
      </c>
      <c r="AA91" s="413"/>
      <c r="AB91" s="407" t="str">
        <f>IF('Age-Level'!Q51="A","E","")</f>
        <v/>
      </c>
      <c r="AC91" s="413"/>
      <c r="AD91" s="407" t="str">
        <f>IF('Age-Level'!R51="A","E","")</f>
        <v/>
      </c>
      <c r="AE91" s="414"/>
      <c r="AF91" s="407" t="str">
        <f>IF('Age-Level'!S51="A","E","")</f>
        <v/>
      </c>
      <c r="AG91" s="413"/>
      <c r="AH91" s="407" t="str">
        <f>IF('Age-Level'!T51="A","E","")</f>
        <v/>
      </c>
      <c r="AI91" s="414"/>
      <c r="AJ91" s="407" t="str">
        <f>IF('Age-Level'!U51="A","E","")</f>
        <v/>
      </c>
      <c r="AK91" s="413"/>
      <c r="AL91" s="407" t="str">
        <f>IF('Age-Level'!V51="A","E","")</f>
        <v/>
      </c>
      <c r="AM91" s="413"/>
      <c r="AN91" s="407" t="str">
        <f>IF('Age-Level'!W51="A","E","")</f>
        <v/>
      </c>
      <c r="AO91" s="465"/>
    </row>
    <row r="92" spans="1:41" x14ac:dyDescent="0.2">
      <c r="A92" s="464" t="str">
        <f>'Age-Level'!C52</f>
        <v>Rededication (7th year)</v>
      </c>
      <c r="B92" s="407" t="str">
        <f>IF('Age-Level'!D52="A","E","")</f>
        <v/>
      </c>
      <c r="C92" s="413"/>
      <c r="D92" s="407" t="str">
        <f>IF('Age-Level'!E52="A","E","")</f>
        <v/>
      </c>
      <c r="E92" s="413"/>
      <c r="F92" s="407" t="str">
        <f>IF('Age-Level'!F52="A","E","")</f>
        <v/>
      </c>
      <c r="G92" s="413"/>
      <c r="H92" s="407" t="str">
        <f>IF('Age-Level'!G52="A","E","")</f>
        <v/>
      </c>
      <c r="I92" s="413"/>
      <c r="J92" s="407" t="str">
        <f>IF('Age-Level'!H52="A","E","")</f>
        <v/>
      </c>
      <c r="K92" s="413"/>
      <c r="L92" s="407" t="str">
        <f>IF('Age-Level'!I52="A","E","")</f>
        <v/>
      </c>
      <c r="M92" s="413"/>
      <c r="N92" s="407" t="str">
        <f>IF('Age-Level'!J52="A","E","")</f>
        <v/>
      </c>
      <c r="O92" s="413"/>
      <c r="P92" s="407" t="str">
        <f>IF('Age-Level'!K52="A","E","")</f>
        <v/>
      </c>
      <c r="Q92" s="413"/>
      <c r="R92" s="407" t="str">
        <f>IF('Age-Level'!L52="A","E","")</f>
        <v/>
      </c>
      <c r="S92" s="413"/>
      <c r="T92" s="407" t="str">
        <f>IF('Age-Level'!M52="A","E","")</f>
        <v/>
      </c>
      <c r="U92" s="413"/>
      <c r="V92" s="407" t="str">
        <f>IF('Age-Level'!N52="A","E","")</f>
        <v/>
      </c>
      <c r="W92" s="413"/>
      <c r="X92" s="407" t="str">
        <f>IF('Age-Level'!O52="A","E","")</f>
        <v/>
      </c>
      <c r="Y92" s="413"/>
      <c r="Z92" s="407" t="str">
        <f>IF('Age-Level'!P52="A","E","")</f>
        <v/>
      </c>
      <c r="AA92" s="413"/>
      <c r="AB92" s="407" t="str">
        <f>IF('Age-Level'!Q52="A","E","")</f>
        <v/>
      </c>
      <c r="AC92" s="413"/>
      <c r="AD92" s="407" t="str">
        <f>IF('Age-Level'!R52="A","E","")</f>
        <v/>
      </c>
      <c r="AE92" s="414"/>
      <c r="AF92" s="407" t="str">
        <f>IF('Age-Level'!S52="A","E","")</f>
        <v/>
      </c>
      <c r="AG92" s="413"/>
      <c r="AH92" s="407" t="str">
        <f>IF('Age-Level'!T52="A","E","")</f>
        <v/>
      </c>
      <c r="AI92" s="414"/>
      <c r="AJ92" s="407" t="str">
        <f>IF('Age-Level'!U52="A","E","")</f>
        <v/>
      </c>
      <c r="AK92" s="413"/>
      <c r="AL92" s="407" t="str">
        <f>IF('Age-Level'!V52="A","E","")</f>
        <v/>
      </c>
      <c r="AM92" s="413"/>
      <c r="AN92" s="407" t="str">
        <f>IF('Age-Level'!W52="A","E","")</f>
        <v/>
      </c>
      <c r="AO92" s="465"/>
    </row>
    <row r="93" spans="1:41" x14ac:dyDescent="0.2">
      <c r="A93" s="464" t="str">
        <f>'Age-Level'!C53</f>
        <v>Rededication (8th year)</v>
      </c>
      <c r="B93" s="407" t="str">
        <f>IF('Age-Level'!D53="A","E","")</f>
        <v/>
      </c>
      <c r="C93" s="413"/>
      <c r="D93" s="407" t="str">
        <f>IF('Age-Level'!E53="A","E","")</f>
        <v/>
      </c>
      <c r="E93" s="413"/>
      <c r="F93" s="407" t="str">
        <f>IF('Age-Level'!F53="A","E","")</f>
        <v/>
      </c>
      <c r="G93" s="413"/>
      <c r="H93" s="407" t="str">
        <f>IF('Age-Level'!G53="A","E","")</f>
        <v/>
      </c>
      <c r="I93" s="413"/>
      <c r="J93" s="407" t="str">
        <f>IF('Age-Level'!H53="A","E","")</f>
        <v/>
      </c>
      <c r="K93" s="413"/>
      <c r="L93" s="407" t="str">
        <f>IF('Age-Level'!I53="A","E","")</f>
        <v/>
      </c>
      <c r="M93" s="413"/>
      <c r="N93" s="407" t="str">
        <f>IF('Age-Level'!J53="A","E","")</f>
        <v/>
      </c>
      <c r="O93" s="413"/>
      <c r="P93" s="407" t="str">
        <f>IF('Age-Level'!K53="A","E","")</f>
        <v/>
      </c>
      <c r="Q93" s="413"/>
      <c r="R93" s="407" t="str">
        <f>IF('Age-Level'!L53="A","E","")</f>
        <v/>
      </c>
      <c r="S93" s="413"/>
      <c r="T93" s="407" t="str">
        <f>IF('Age-Level'!M53="A","E","")</f>
        <v/>
      </c>
      <c r="U93" s="413"/>
      <c r="V93" s="407" t="str">
        <f>IF('Age-Level'!N53="A","E","")</f>
        <v/>
      </c>
      <c r="W93" s="413"/>
      <c r="X93" s="407" t="str">
        <f>IF('Age-Level'!O53="A","E","")</f>
        <v/>
      </c>
      <c r="Y93" s="413"/>
      <c r="Z93" s="407" t="str">
        <f>IF('Age-Level'!P53="A","E","")</f>
        <v/>
      </c>
      <c r="AA93" s="413"/>
      <c r="AB93" s="407" t="str">
        <f>IF('Age-Level'!Q53="A","E","")</f>
        <v/>
      </c>
      <c r="AC93" s="413"/>
      <c r="AD93" s="407" t="str">
        <f>IF('Age-Level'!R53="A","E","")</f>
        <v/>
      </c>
      <c r="AE93" s="414"/>
      <c r="AF93" s="407" t="str">
        <f>IF('Age-Level'!S53="A","E","")</f>
        <v/>
      </c>
      <c r="AG93" s="413"/>
      <c r="AH93" s="407" t="str">
        <f>IF('Age-Level'!T53="A","E","")</f>
        <v/>
      </c>
      <c r="AI93" s="414"/>
      <c r="AJ93" s="407" t="str">
        <f>IF('Age-Level'!U53="A","E","")</f>
        <v/>
      </c>
      <c r="AK93" s="413"/>
      <c r="AL93" s="407" t="str">
        <f>IF('Age-Level'!V53="A","E","")</f>
        <v/>
      </c>
      <c r="AM93" s="413"/>
      <c r="AN93" s="407" t="str">
        <f>IF('Age-Level'!W53="A","E","")</f>
        <v/>
      </c>
      <c r="AO93" s="465"/>
    </row>
    <row r="94" spans="1:41" x14ac:dyDescent="0.2">
      <c r="A94" s="464" t="str">
        <f>'Age-Level'!B54</f>
        <v>My Promise, My Faith (Year 1)</v>
      </c>
      <c r="B94" s="407" t="str">
        <f>IF('Age-Level'!D60="C","E","")</f>
        <v/>
      </c>
      <c r="C94" s="413"/>
      <c r="D94" s="407" t="str">
        <f>IF('Age-Level'!E60="C","E","")</f>
        <v/>
      </c>
      <c r="E94" s="413"/>
      <c r="F94" s="407" t="str">
        <f>IF('Age-Level'!F60="C","E","")</f>
        <v/>
      </c>
      <c r="G94" s="413"/>
      <c r="H94" s="407" t="str">
        <f>IF('Age-Level'!G60="C","E","")</f>
        <v/>
      </c>
      <c r="I94" s="413"/>
      <c r="J94" s="407" t="str">
        <f>IF('Age-Level'!H60="C","E","")</f>
        <v/>
      </c>
      <c r="K94" s="413"/>
      <c r="L94" s="407" t="str">
        <f>IF('Age-Level'!I60="C","E","")</f>
        <v/>
      </c>
      <c r="M94" s="413"/>
      <c r="N94" s="407" t="str">
        <f>IF('Age-Level'!J60="C","E","")</f>
        <v/>
      </c>
      <c r="O94" s="413"/>
      <c r="P94" s="407" t="str">
        <f>IF('Age-Level'!K60="C","E","")</f>
        <v/>
      </c>
      <c r="Q94" s="413"/>
      <c r="R94" s="407" t="str">
        <f>IF('Age-Level'!L60="C","E","")</f>
        <v/>
      </c>
      <c r="S94" s="413"/>
      <c r="T94" s="407" t="str">
        <f>IF('Age-Level'!M60="C","E","")</f>
        <v/>
      </c>
      <c r="U94" s="413"/>
      <c r="V94" s="407" t="str">
        <f>IF('Age-Level'!N60="C","E","")</f>
        <v/>
      </c>
      <c r="W94" s="413"/>
      <c r="X94" s="407" t="str">
        <f>IF('Age-Level'!O60="C","E","")</f>
        <v/>
      </c>
      <c r="Y94" s="413"/>
      <c r="Z94" s="407" t="str">
        <f>IF('Age-Level'!P60="C","E","")</f>
        <v/>
      </c>
      <c r="AA94" s="413"/>
      <c r="AB94" s="407" t="str">
        <f>IF('Age-Level'!Q60="C","E","")</f>
        <v/>
      </c>
      <c r="AC94" s="413"/>
      <c r="AD94" s="407" t="str">
        <f>IF('Age-Level'!R60="C","E","")</f>
        <v/>
      </c>
      <c r="AE94" s="414"/>
      <c r="AF94" s="407" t="str">
        <f>IF('Age-Level'!S60="C","E","")</f>
        <v/>
      </c>
      <c r="AG94" s="413"/>
      <c r="AH94" s="407" t="str">
        <f>IF('Age-Level'!T60="C","E","")</f>
        <v/>
      </c>
      <c r="AI94" s="414"/>
      <c r="AJ94" s="407" t="str">
        <f>IF('Age-Level'!U60="C","E","")</f>
        <v/>
      </c>
      <c r="AK94" s="413"/>
      <c r="AL94" s="407" t="str">
        <f>IF('Age-Level'!V60="C","E","")</f>
        <v/>
      </c>
      <c r="AM94" s="413"/>
      <c r="AN94" s="407" t="str">
        <f>IF('Age-Level'!W60="C","E","")</f>
        <v/>
      </c>
      <c r="AO94" s="465"/>
    </row>
    <row r="95" spans="1:41" x14ac:dyDescent="0.2">
      <c r="A95" s="464" t="str">
        <f>'Age-Level'!B61</f>
        <v>My Promise, My Faith (Year 2)</v>
      </c>
      <c r="B95" s="407" t="str">
        <f>IF('Age-Level'!D67="C","E","")</f>
        <v/>
      </c>
      <c r="C95" s="413"/>
      <c r="D95" s="407" t="str">
        <f>IF('Age-Level'!E67="C","E","")</f>
        <v/>
      </c>
      <c r="E95" s="413"/>
      <c r="F95" s="407" t="str">
        <f>IF('Age-Level'!F67="C","E","")</f>
        <v/>
      </c>
      <c r="G95" s="413"/>
      <c r="H95" s="407" t="str">
        <f>IF('Age-Level'!G67="C","E","")</f>
        <v/>
      </c>
      <c r="I95" s="413"/>
      <c r="J95" s="407" t="str">
        <f>IF('Age-Level'!H67="C","E","")</f>
        <v/>
      </c>
      <c r="K95" s="413"/>
      <c r="L95" s="407" t="str">
        <f>IF('Age-Level'!I67="C","E","")</f>
        <v/>
      </c>
      <c r="M95" s="413"/>
      <c r="N95" s="407" t="str">
        <f>IF('Age-Level'!J67="C","E","")</f>
        <v/>
      </c>
      <c r="O95" s="413"/>
      <c r="P95" s="407" t="str">
        <f>IF('Age-Level'!K67="C","E","")</f>
        <v/>
      </c>
      <c r="Q95" s="413"/>
      <c r="R95" s="407" t="str">
        <f>IF('Age-Level'!L67="C","E","")</f>
        <v/>
      </c>
      <c r="S95" s="413"/>
      <c r="T95" s="407" t="str">
        <f>IF('Age-Level'!M67="C","E","")</f>
        <v/>
      </c>
      <c r="U95" s="413"/>
      <c r="V95" s="407" t="str">
        <f>IF('Age-Level'!N67="C","E","")</f>
        <v/>
      </c>
      <c r="W95" s="413"/>
      <c r="X95" s="407" t="str">
        <f>IF('Age-Level'!O67="C","E","")</f>
        <v/>
      </c>
      <c r="Y95" s="413"/>
      <c r="Z95" s="407" t="str">
        <f>IF('Age-Level'!P67="C","E","")</f>
        <v/>
      </c>
      <c r="AA95" s="413"/>
      <c r="AB95" s="407" t="str">
        <f>IF('Age-Level'!Q67="C","E","")</f>
        <v/>
      </c>
      <c r="AC95" s="413"/>
      <c r="AD95" s="407" t="str">
        <f>IF('Age-Level'!R67="C","E","")</f>
        <v/>
      </c>
      <c r="AE95" s="414"/>
      <c r="AF95" s="407" t="str">
        <f>IF('Age-Level'!S67="C","E","")</f>
        <v/>
      </c>
      <c r="AG95" s="413"/>
      <c r="AH95" s="407" t="str">
        <f>IF('Age-Level'!T67="C","E","")</f>
        <v/>
      </c>
      <c r="AI95" s="414"/>
      <c r="AJ95" s="407" t="str">
        <f>IF('Age-Level'!U67="C","E","")</f>
        <v/>
      </c>
      <c r="AK95" s="413"/>
      <c r="AL95" s="407" t="str">
        <f>IF('Age-Level'!V67="C","E","")</f>
        <v/>
      </c>
      <c r="AM95" s="413"/>
      <c r="AN95" s="407" t="str">
        <f>IF('Age-Level'!W67="C","E","")</f>
        <v/>
      </c>
      <c r="AO95" s="465"/>
    </row>
    <row r="96" spans="1:41" x14ac:dyDescent="0.2">
      <c r="A96" s="464" t="str">
        <f>'Age-Level'!B68</f>
        <v>My Promise, My Faith (Year 3)</v>
      </c>
      <c r="B96" s="407" t="str">
        <f>IF('Age-Level'!D74="C","E","")</f>
        <v/>
      </c>
      <c r="C96" s="413"/>
      <c r="D96" s="407" t="str">
        <f>IF('Age-Level'!E74="C","E","")</f>
        <v/>
      </c>
      <c r="E96" s="413"/>
      <c r="F96" s="407" t="str">
        <f>IF('Age-Level'!F74="C","E","")</f>
        <v/>
      </c>
      <c r="G96" s="413"/>
      <c r="H96" s="407" t="str">
        <f>IF('Age-Level'!G74="C","E","")</f>
        <v/>
      </c>
      <c r="I96" s="413"/>
      <c r="J96" s="407" t="str">
        <f>IF('Age-Level'!H74="C","E","")</f>
        <v/>
      </c>
      <c r="K96" s="413"/>
      <c r="L96" s="407" t="str">
        <f>IF('Age-Level'!I74="C","E","")</f>
        <v/>
      </c>
      <c r="M96" s="413"/>
      <c r="N96" s="407" t="str">
        <f>IF('Age-Level'!J74="C","E","")</f>
        <v/>
      </c>
      <c r="O96" s="413"/>
      <c r="P96" s="407" t="str">
        <f>IF('Age-Level'!K74="C","E","")</f>
        <v/>
      </c>
      <c r="Q96" s="413"/>
      <c r="R96" s="407" t="str">
        <f>IF('Age-Level'!L74="C","E","")</f>
        <v/>
      </c>
      <c r="S96" s="413"/>
      <c r="T96" s="407" t="str">
        <f>IF('Age-Level'!M74="C","E","")</f>
        <v/>
      </c>
      <c r="U96" s="413"/>
      <c r="V96" s="407" t="str">
        <f>IF('Age-Level'!N74="C","E","")</f>
        <v/>
      </c>
      <c r="W96" s="413"/>
      <c r="X96" s="407" t="str">
        <f>IF('Age-Level'!O74="C","E","")</f>
        <v/>
      </c>
      <c r="Y96" s="413"/>
      <c r="Z96" s="407" t="str">
        <f>IF('Age-Level'!P74="C","E","")</f>
        <v/>
      </c>
      <c r="AA96" s="413"/>
      <c r="AB96" s="407" t="str">
        <f>IF('Age-Level'!Q74="C","E","")</f>
        <v/>
      </c>
      <c r="AC96" s="413"/>
      <c r="AD96" s="407" t="str">
        <f>IF('Age-Level'!R74="C","E","")</f>
        <v/>
      </c>
      <c r="AE96" s="414"/>
      <c r="AF96" s="407" t="str">
        <f>IF('Age-Level'!S74="C","E","")</f>
        <v/>
      </c>
      <c r="AG96" s="413"/>
      <c r="AH96" s="407" t="str">
        <f>IF('Age-Level'!T74="C","E","")</f>
        <v/>
      </c>
      <c r="AI96" s="414"/>
      <c r="AJ96" s="407" t="str">
        <f>IF('Age-Level'!U74="C","E","")</f>
        <v/>
      </c>
      <c r="AK96" s="413"/>
      <c r="AL96" s="407" t="str">
        <f>IF('Age-Level'!V74="C","E","")</f>
        <v/>
      </c>
      <c r="AM96" s="413"/>
      <c r="AN96" s="407" t="str">
        <f>IF('Age-Level'!W74="C","E","")</f>
        <v/>
      </c>
      <c r="AO96" s="465"/>
    </row>
    <row r="97" spans="1:41" x14ac:dyDescent="0.2">
      <c r="A97" s="456" t="str">
        <f>'Age-Level'!B75</f>
        <v>Safety Award</v>
      </c>
      <c r="B97" s="407" t="str">
        <f>IF('Age-Level'!D81="C","E","")</f>
        <v/>
      </c>
      <c r="C97" s="413"/>
      <c r="D97" s="407" t="str">
        <f>IF('Age-Level'!E81="C","E","")</f>
        <v/>
      </c>
      <c r="E97" s="413"/>
      <c r="F97" s="407" t="str">
        <f>IF('Age-Level'!F81="C","E","")</f>
        <v/>
      </c>
      <c r="G97" s="413"/>
      <c r="H97" s="407" t="str">
        <f>IF('Age-Level'!G81="C","E","")</f>
        <v/>
      </c>
      <c r="I97" s="413"/>
      <c r="J97" s="407" t="str">
        <f>IF('Age-Level'!H81="C","E","")</f>
        <v/>
      </c>
      <c r="K97" s="413"/>
      <c r="L97" s="407" t="str">
        <f>IF('Age-Level'!I81="C","E","")</f>
        <v/>
      </c>
      <c r="M97" s="413"/>
      <c r="N97" s="407" t="str">
        <f>IF('Age-Level'!J81="C","E","")</f>
        <v/>
      </c>
      <c r="O97" s="413"/>
      <c r="P97" s="407" t="str">
        <f>IF('Age-Level'!K81="C","E","")</f>
        <v/>
      </c>
      <c r="Q97" s="413"/>
      <c r="R97" s="407" t="str">
        <f>IF('Age-Level'!L81="C","E","")</f>
        <v/>
      </c>
      <c r="S97" s="413"/>
      <c r="T97" s="407" t="str">
        <f>IF('Age-Level'!M81="C","E","")</f>
        <v/>
      </c>
      <c r="U97" s="413"/>
      <c r="V97" s="407" t="str">
        <f>IF('Age-Level'!N81="C","E","")</f>
        <v/>
      </c>
      <c r="W97" s="413"/>
      <c r="X97" s="407" t="str">
        <f>IF('Age-Level'!O81="C","E","")</f>
        <v/>
      </c>
      <c r="Y97" s="413"/>
      <c r="Z97" s="407" t="str">
        <f>IF('Age-Level'!P81="C","E","")</f>
        <v/>
      </c>
      <c r="AA97" s="413"/>
      <c r="AB97" s="407" t="str">
        <f>IF('Age-Level'!Q81="C","E","")</f>
        <v/>
      </c>
      <c r="AC97" s="413"/>
      <c r="AD97" s="407" t="str">
        <f>IF('Age-Level'!R81="C","E","")</f>
        <v/>
      </c>
      <c r="AE97" s="414"/>
      <c r="AF97" s="407" t="str">
        <f>IF('Age-Level'!S81="C","E","")</f>
        <v/>
      </c>
      <c r="AG97" s="413"/>
      <c r="AH97" s="407" t="str">
        <f>IF('Age-Level'!T81="C","E","")</f>
        <v/>
      </c>
      <c r="AI97" s="414"/>
      <c r="AJ97" s="407" t="str">
        <f>IF('Age-Level'!U81="C","E","")</f>
        <v/>
      </c>
      <c r="AK97" s="413"/>
      <c r="AL97" s="407" t="str">
        <f>IF('Age-Level'!V81="C","E","")</f>
        <v/>
      </c>
      <c r="AM97" s="413"/>
      <c r="AN97" s="407" t="str">
        <f>IF('Age-Level'!W81="C","E","")</f>
        <v/>
      </c>
      <c r="AO97" s="465"/>
    </row>
    <row r="98" spans="1:41" x14ac:dyDescent="0.2">
      <c r="A98" s="454" t="str">
        <f>Silver!B5</f>
        <v>Silver Award</v>
      </c>
      <c r="B98" s="407" t="str">
        <f>IF(Silver!D16="C","E","")</f>
        <v/>
      </c>
      <c r="C98" s="408"/>
      <c r="D98" s="407" t="str">
        <f>IF(Silver!E16="C","E","")</f>
        <v/>
      </c>
      <c r="E98" s="408"/>
      <c r="F98" s="407" t="str">
        <f>IF(Silver!F16="C","E","")</f>
        <v/>
      </c>
      <c r="G98" s="408"/>
      <c r="H98" s="407" t="str">
        <f>IF(Silver!G16="C","E","")</f>
        <v/>
      </c>
      <c r="I98" s="408"/>
      <c r="J98" s="407" t="str">
        <f>IF(Silver!H16="C","E","")</f>
        <v/>
      </c>
      <c r="K98" s="408"/>
      <c r="L98" s="407" t="str">
        <f>IF(Silver!I16="C","E","")</f>
        <v/>
      </c>
      <c r="M98" s="408"/>
      <c r="N98" s="407" t="str">
        <f>IF(Silver!J16="C","E","")</f>
        <v/>
      </c>
      <c r="O98" s="408"/>
      <c r="P98" s="407" t="str">
        <f>IF(Silver!K16="C","E","")</f>
        <v/>
      </c>
      <c r="Q98" s="408"/>
      <c r="R98" s="407" t="str">
        <f>IF(Silver!L16="C","E","")</f>
        <v/>
      </c>
      <c r="S98" s="408"/>
      <c r="T98" s="407" t="str">
        <f>IF(Silver!M16="C","E","")</f>
        <v/>
      </c>
      <c r="U98" s="408"/>
      <c r="V98" s="407" t="str">
        <f>IF(Silver!N16="C","E","")</f>
        <v/>
      </c>
      <c r="W98" s="408"/>
      <c r="X98" s="407" t="str">
        <f>IF(Silver!O16="C","E","")</f>
        <v/>
      </c>
      <c r="Y98" s="408"/>
      <c r="Z98" s="407" t="str">
        <f>IF(Silver!P16="C","E","")</f>
        <v/>
      </c>
      <c r="AA98" s="408"/>
      <c r="AB98" s="407" t="str">
        <f>IF(Silver!Q16="C","E","")</f>
        <v/>
      </c>
      <c r="AC98" s="408"/>
      <c r="AD98" s="407" t="str">
        <f>IF(Silver!R16="C","E","")</f>
        <v/>
      </c>
      <c r="AE98" s="409"/>
      <c r="AF98" s="407" t="str">
        <f>IF(Silver!S16="C","E","")</f>
        <v/>
      </c>
      <c r="AG98" s="408"/>
      <c r="AH98" s="407" t="str">
        <f>IF(Silver!T16="C","E","")</f>
        <v/>
      </c>
      <c r="AI98" s="409"/>
      <c r="AJ98" s="407" t="str">
        <f>IF(Silver!U16="C","E","")</f>
        <v/>
      </c>
      <c r="AK98" s="408"/>
      <c r="AL98" s="407" t="str">
        <f>IF(Silver!V16="C","E","")</f>
        <v/>
      </c>
      <c r="AM98" s="408"/>
      <c r="AN98" s="407" t="str">
        <f>IF(Silver!W16="C","E","")</f>
        <v/>
      </c>
      <c r="AO98" s="457"/>
    </row>
    <row r="99" spans="1:41" x14ac:dyDescent="0.2">
      <c r="A99" s="454" t="s">
        <v>284</v>
      </c>
      <c r="B99" s="407" t="str">
        <f>IF(Bridging!D18="C","E","")</f>
        <v/>
      </c>
      <c r="C99" s="408"/>
      <c r="D99" s="407" t="str">
        <f>IF(Bridging!E18="C","E","")</f>
        <v/>
      </c>
      <c r="E99" s="408"/>
      <c r="F99" s="407" t="str">
        <f>IF(Bridging!F18="C","E","")</f>
        <v/>
      </c>
      <c r="G99" s="408"/>
      <c r="H99" s="407" t="str">
        <f>IF(Bridging!J18="C","E","")</f>
        <v/>
      </c>
      <c r="I99" s="408"/>
      <c r="J99" s="407" t="str">
        <f>IF(Bridging!H18="C","E","")</f>
        <v/>
      </c>
      <c r="K99" s="408"/>
      <c r="L99" s="407" t="str">
        <f>IF(Bridging!I18="C","E","")</f>
        <v/>
      </c>
      <c r="M99" s="408"/>
      <c r="N99" s="407" t="str">
        <f>IF(Bridging!J18="C","E","")</f>
        <v/>
      </c>
      <c r="O99" s="408"/>
      <c r="P99" s="407" t="str">
        <f>IF(Bridging!K18="C","E","")</f>
        <v/>
      </c>
      <c r="Q99" s="408"/>
      <c r="R99" s="407" t="str">
        <f>IF(Bridging!L18="C","E","")</f>
        <v/>
      </c>
      <c r="S99" s="408"/>
      <c r="T99" s="407" t="str">
        <f>IF(Bridging!M18="C","E","")</f>
        <v/>
      </c>
      <c r="U99" s="408"/>
      <c r="V99" s="407" t="str">
        <f>IF(Bridging!N18="C","E","")</f>
        <v/>
      </c>
      <c r="W99" s="408"/>
      <c r="X99" s="407" t="str">
        <f>IF(Bridging!O18="C","E","")</f>
        <v/>
      </c>
      <c r="Y99" s="408"/>
      <c r="Z99" s="407" t="str">
        <f>IF(Bridging!P18="C","E","")</f>
        <v/>
      </c>
      <c r="AA99" s="408"/>
      <c r="AB99" s="407" t="str">
        <f>IF(Bridging!Q18="C","E","")</f>
        <v/>
      </c>
      <c r="AC99" s="408"/>
      <c r="AD99" s="407" t="str">
        <f>IF(Bridging!R18="C","E","")</f>
        <v/>
      </c>
      <c r="AE99" s="409"/>
      <c r="AF99" s="407" t="str">
        <f>IF(Bridging!S18="C","E","")</f>
        <v/>
      </c>
      <c r="AG99" s="408"/>
      <c r="AH99" s="407" t="str">
        <f>IF(Bridging!T18="C","E","")</f>
        <v/>
      </c>
      <c r="AI99" s="409"/>
      <c r="AJ99" s="407" t="str">
        <f>IF(Bridging!U18="C","E","")</f>
        <v/>
      </c>
      <c r="AK99" s="408"/>
      <c r="AL99" s="407" t="str">
        <f>IF(Bridging!V18="C","E","")</f>
        <v/>
      </c>
      <c r="AM99" s="408"/>
      <c r="AN99" s="407" t="str">
        <f>IF(Bridging!W18="C","E","")</f>
        <v/>
      </c>
      <c r="AO99" s="457"/>
    </row>
    <row r="100" spans="1:41" x14ac:dyDescent="0.2">
      <c r="A100" s="454" t="s">
        <v>59</v>
      </c>
      <c r="B100" s="415"/>
      <c r="C100" s="403"/>
      <c r="D100" s="415"/>
      <c r="E100" s="403"/>
      <c r="F100" s="415"/>
      <c r="G100" s="403"/>
      <c r="H100" s="415"/>
      <c r="I100" s="403"/>
      <c r="J100" s="415"/>
      <c r="K100" s="403"/>
      <c r="L100" s="415"/>
      <c r="M100" s="403"/>
      <c r="N100" s="415"/>
      <c r="O100" s="403"/>
      <c r="P100" s="415"/>
      <c r="Q100" s="403"/>
      <c r="R100" s="415"/>
      <c r="S100" s="403"/>
      <c r="T100" s="415"/>
      <c r="U100" s="403"/>
      <c r="V100" s="415"/>
      <c r="W100" s="403"/>
      <c r="X100" s="415"/>
      <c r="Y100" s="403"/>
      <c r="Z100" s="415"/>
      <c r="AA100" s="403"/>
      <c r="AB100" s="415"/>
      <c r="AC100" s="403"/>
      <c r="AD100" s="415"/>
      <c r="AE100" s="415"/>
      <c r="AF100" s="415"/>
      <c r="AG100" s="415"/>
      <c r="AH100" s="415"/>
      <c r="AI100" s="415"/>
      <c r="AJ100" s="415"/>
      <c r="AK100" s="403"/>
      <c r="AL100" s="415"/>
      <c r="AM100" s="403"/>
      <c r="AN100" s="415"/>
      <c r="AO100" s="458"/>
    </row>
    <row r="101" spans="1:41" x14ac:dyDescent="0.2">
      <c r="A101" s="456" t="str">
        <f>'Fun Patches'!C5</f>
        <v>&lt;LIST PATCH HERE&gt;</v>
      </c>
      <c r="B101" s="407" t="str">
        <f>IF('Fun Patches'!D5="A","E","")</f>
        <v/>
      </c>
      <c r="C101" s="408"/>
      <c r="D101" s="407" t="str">
        <f>IF('Fun Patches'!E5="A","E","")</f>
        <v/>
      </c>
      <c r="E101" s="408"/>
      <c r="F101" s="407" t="str">
        <f>IF('Fun Patches'!F5="A","E","")</f>
        <v/>
      </c>
      <c r="G101" s="408"/>
      <c r="H101" s="407" t="str">
        <f>IF('Fun Patches'!G5="A","E","")</f>
        <v/>
      </c>
      <c r="I101" s="408"/>
      <c r="J101" s="407" t="str">
        <f>IF('Fun Patches'!H5="A","E","")</f>
        <v/>
      </c>
      <c r="K101" s="408"/>
      <c r="L101" s="407" t="str">
        <f>IF('Fun Patches'!I5="A","E","")</f>
        <v/>
      </c>
      <c r="M101" s="408"/>
      <c r="N101" s="407" t="str">
        <f>IF('Fun Patches'!J5="A","E","")</f>
        <v/>
      </c>
      <c r="O101" s="408"/>
      <c r="P101" s="407" t="str">
        <f>IF('Fun Patches'!K5="A","E","")</f>
        <v/>
      </c>
      <c r="Q101" s="408"/>
      <c r="R101" s="407" t="str">
        <f>IF('Fun Patches'!L5="A","E","")</f>
        <v/>
      </c>
      <c r="S101" s="408"/>
      <c r="T101" s="407" t="str">
        <f>IF('Fun Patches'!M5="A","E","")</f>
        <v/>
      </c>
      <c r="U101" s="408"/>
      <c r="V101" s="407" t="str">
        <f>IF('Fun Patches'!N5="A","E","")</f>
        <v/>
      </c>
      <c r="W101" s="408"/>
      <c r="X101" s="407" t="str">
        <f>IF('Fun Patches'!O5="A","E","")</f>
        <v/>
      </c>
      <c r="Y101" s="408"/>
      <c r="Z101" s="407" t="str">
        <f>IF('Fun Patches'!P5="A","E","")</f>
        <v/>
      </c>
      <c r="AA101" s="408"/>
      <c r="AB101" s="407" t="str">
        <f>IF('Fun Patches'!Q5="A","E","")</f>
        <v/>
      </c>
      <c r="AC101" s="408"/>
      <c r="AD101" s="418" t="str">
        <f>IF('Fun Patches'!R5="A","E","")</f>
        <v/>
      </c>
      <c r="AE101" s="409"/>
      <c r="AF101" s="407" t="str">
        <f>IF('Fun Patches'!S5="A","E","")</f>
        <v/>
      </c>
      <c r="AG101" s="408"/>
      <c r="AH101" s="418" t="str">
        <f>IF('Fun Patches'!T5="A","E","")</f>
        <v/>
      </c>
      <c r="AI101" s="409"/>
      <c r="AJ101" s="407" t="str">
        <f>IF('Fun Patches'!U5="A","E","")</f>
        <v/>
      </c>
      <c r="AK101" s="408"/>
      <c r="AL101" s="407" t="str">
        <f>IF('Fun Patches'!V5="A","E","")</f>
        <v/>
      </c>
      <c r="AM101" s="408"/>
      <c r="AN101" s="407" t="str">
        <f>IF('Fun Patches'!W5="A","E","")</f>
        <v/>
      </c>
      <c r="AO101" s="457"/>
    </row>
    <row r="102" spans="1:41" x14ac:dyDescent="0.2">
      <c r="A102" s="456" t="str">
        <f>'Fun Patches'!C6</f>
        <v>&lt;LIST PATCH HERE&gt;</v>
      </c>
      <c r="B102" s="407" t="str">
        <f>IF('Fun Patches'!D6="A","E","")</f>
        <v/>
      </c>
      <c r="C102" s="408"/>
      <c r="D102" s="407" t="str">
        <f>IF('Fun Patches'!E6="A","E","")</f>
        <v/>
      </c>
      <c r="E102" s="408"/>
      <c r="F102" s="407" t="str">
        <f>IF('Fun Patches'!F6="A","E","")</f>
        <v/>
      </c>
      <c r="G102" s="408"/>
      <c r="H102" s="407" t="str">
        <f>IF('Fun Patches'!G6="A","E","")</f>
        <v/>
      </c>
      <c r="I102" s="408"/>
      <c r="J102" s="407" t="str">
        <f>IF('Fun Patches'!H6="A","E","")</f>
        <v/>
      </c>
      <c r="K102" s="408"/>
      <c r="L102" s="407" t="str">
        <f>IF('Fun Patches'!I6="A","E","")</f>
        <v/>
      </c>
      <c r="M102" s="408"/>
      <c r="N102" s="407" t="str">
        <f>IF('Fun Patches'!J6="A","E","")</f>
        <v/>
      </c>
      <c r="O102" s="408"/>
      <c r="P102" s="407" t="str">
        <f>IF('Fun Patches'!K6="A","E","")</f>
        <v/>
      </c>
      <c r="Q102" s="408"/>
      <c r="R102" s="407" t="str">
        <f>IF('Fun Patches'!L6="A","E","")</f>
        <v/>
      </c>
      <c r="S102" s="408"/>
      <c r="T102" s="407" t="str">
        <f>IF('Fun Patches'!M6="A","E","")</f>
        <v/>
      </c>
      <c r="U102" s="408"/>
      <c r="V102" s="407" t="str">
        <f>IF('Fun Patches'!N6="A","E","")</f>
        <v/>
      </c>
      <c r="W102" s="408"/>
      <c r="X102" s="407" t="str">
        <f>IF('Fun Patches'!O6="A","E","")</f>
        <v/>
      </c>
      <c r="Y102" s="408"/>
      <c r="Z102" s="407" t="str">
        <f>IF('Fun Patches'!P6="A","E","")</f>
        <v/>
      </c>
      <c r="AA102" s="408"/>
      <c r="AB102" s="407" t="str">
        <f>IF('Fun Patches'!Q6="A","E","")</f>
        <v/>
      </c>
      <c r="AC102" s="408"/>
      <c r="AD102" s="407" t="str">
        <f>IF('Fun Patches'!R6="A","E","")</f>
        <v/>
      </c>
      <c r="AE102" s="409"/>
      <c r="AF102" s="407" t="str">
        <f>IF('Fun Patches'!S6="A","E","")</f>
        <v/>
      </c>
      <c r="AG102" s="408"/>
      <c r="AH102" s="407" t="str">
        <f>IF('Fun Patches'!T6="A","E","")</f>
        <v/>
      </c>
      <c r="AI102" s="409"/>
      <c r="AJ102" s="407" t="str">
        <f>IF('Fun Patches'!U6="A","E","")</f>
        <v/>
      </c>
      <c r="AK102" s="408"/>
      <c r="AL102" s="407" t="str">
        <f>IF('Fun Patches'!V6="A","E","")</f>
        <v/>
      </c>
      <c r="AM102" s="408"/>
      <c r="AN102" s="407" t="str">
        <f>IF('Fun Patches'!W6="A","E","")</f>
        <v/>
      </c>
      <c r="AO102" s="457"/>
    </row>
    <row r="103" spans="1:41" x14ac:dyDescent="0.2">
      <c r="A103" s="456" t="str">
        <f>'Fun Patches'!C7</f>
        <v>&lt;LIST PATCH HERE&gt;</v>
      </c>
      <c r="B103" s="407" t="str">
        <f>IF('Fun Patches'!D7="A","E","")</f>
        <v/>
      </c>
      <c r="C103" s="408"/>
      <c r="D103" s="407" t="str">
        <f>IF('Fun Patches'!E7="A","E","")</f>
        <v/>
      </c>
      <c r="E103" s="408"/>
      <c r="F103" s="407" t="str">
        <f>IF('Fun Patches'!F7="A","E","")</f>
        <v/>
      </c>
      <c r="G103" s="408"/>
      <c r="H103" s="407" t="str">
        <f>IF('Fun Patches'!G7="A","E","")</f>
        <v/>
      </c>
      <c r="I103" s="408"/>
      <c r="J103" s="407" t="str">
        <f>IF('Fun Patches'!H7="A","E","")</f>
        <v/>
      </c>
      <c r="K103" s="408"/>
      <c r="L103" s="407" t="str">
        <f>IF('Fun Patches'!I7="A","E","")</f>
        <v/>
      </c>
      <c r="M103" s="408"/>
      <c r="N103" s="407" t="str">
        <f>IF('Fun Patches'!J7="A","E","")</f>
        <v/>
      </c>
      <c r="O103" s="408"/>
      <c r="P103" s="407" t="str">
        <f>IF('Fun Patches'!K7="A","E","")</f>
        <v/>
      </c>
      <c r="Q103" s="408"/>
      <c r="R103" s="407" t="str">
        <f>IF('Fun Patches'!L7="A","E","")</f>
        <v/>
      </c>
      <c r="S103" s="408"/>
      <c r="T103" s="407" t="str">
        <f>IF('Fun Patches'!M7="A","E","")</f>
        <v/>
      </c>
      <c r="U103" s="408"/>
      <c r="V103" s="407" t="str">
        <f>IF('Fun Patches'!N7="A","E","")</f>
        <v/>
      </c>
      <c r="W103" s="408"/>
      <c r="X103" s="407" t="str">
        <f>IF('Fun Patches'!O7="A","E","")</f>
        <v/>
      </c>
      <c r="Y103" s="408"/>
      <c r="Z103" s="407" t="str">
        <f>IF('Fun Patches'!P7="A","E","")</f>
        <v/>
      </c>
      <c r="AA103" s="408"/>
      <c r="AB103" s="407" t="str">
        <f>IF('Fun Patches'!Q7="A","E","")</f>
        <v/>
      </c>
      <c r="AC103" s="408"/>
      <c r="AD103" s="407" t="str">
        <f>IF('Fun Patches'!R7="A","E","")</f>
        <v/>
      </c>
      <c r="AE103" s="409"/>
      <c r="AF103" s="407" t="str">
        <f>IF('Fun Patches'!S7="A","E","")</f>
        <v/>
      </c>
      <c r="AG103" s="408"/>
      <c r="AH103" s="407" t="str">
        <f>IF('Fun Patches'!T7="A","E","")</f>
        <v/>
      </c>
      <c r="AI103" s="409"/>
      <c r="AJ103" s="407" t="str">
        <f>IF('Fun Patches'!U7="A","E","")</f>
        <v/>
      </c>
      <c r="AK103" s="408"/>
      <c r="AL103" s="407" t="str">
        <f>IF('Fun Patches'!V7="A","E","")</f>
        <v/>
      </c>
      <c r="AM103" s="408"/>
      <c r="AN103" s="407" t="str">
        <f>IF('Fun Patches'!W7="A","E","")</f>
        <v/>
      </c>
      <c r="AO103" s="457"/>
    </row>
    <row r="104" spans="1:41" x14ac:dyDescent="0.2">
      <c r="A104" s="456" t="str">
        <f>'Fun Patches'!C8</f>
        <v>&lt;LIST PATCH HERE&gt;</v>
      </c>
      <c r="B104" s="407" t="str">
        <f>IF('Fun Patches'!D8="A","E","")</f>
        <v/>
      </c>
      <c r="C104" s="408"/>
      <c r="D104" s="407" t="str">
        <f>IF('Fun Patches'!E8="A","E","")</f>
        <v/>
      </c>
      <c r="E104" s="408"/>
      <c r="F104" s="407" t="str">
        <f>IF('Fun Patches'!F8="A","E","")</f>
        <v/>
      </c>
      <c r="G104" s="408"/>
      <c r="H104" s="407" t="str">
        <f>IF('Fun Patches'!G8="A","E","")</f>
        <v/>
      </c>
      <c r="I104" s="408"/>
      <c r="J104" s="407" t="str">
        <f>IF('Fun Patches'!H8="A","E","")</f>
        <v/>
      </c>
      <c r="K104" s="408"/>
      <c r="L104" s="407" t="str">
        <f>IF('Fun Patches'!I8="A","E","")</f>
        <v/>
      </c>
      <c r="M104" s="408"/>
      <c r="N104" s="407" t="str">
        <f>IF('Fun Patches'!J8="A","E","")</f>
        <v/>
      </c>
      <c r="O104" s="408"/>
      <c r="P104" s="407" t="str">
        <f>IF('Fun Patches'!K8="A","E","")</f>
        <v/>
      </c>
      <c r="Q104" s="408"/>
      <c r="R104" s="407" t="str">
        <f>IF('Fun Patches'!L8="A","E","")</f>
        <v/>
      </c>
      <c r="S104" s="408"/>
      <c r="T104" s="407" t="str">
        <f>IF('Fun Patches'!M8="A","E","")</f>
        <v/>
      </c>
      <c r="U104" s="408"/>
      <c r="V104" s="407" t="str">
        <f>IF('Fun Patches'!N8="A","E","")</f>
        <v/>
      </c>
      <c r="W104" s="408"/>
      <c r="X104" s="407" t="str">
        <f>IF('Fun Patches'!O8="A","E","")</f>
        <v/>
      </c>
      <c r="Y104" s="408"/>
      <c r="Z104" s="407" t="str">
        <f>IF('Fun Patches'!P8="A","E","")</f>
        <v/>
      </c>
      <c r="AA104" s="408"/>
      <c r="AB104" s="407" t="str">
        <f>IF('Fun Patches'!Q8="A","E","")</f>
        <v/>
      </c>
      <c r="AC104" s="408"/>
      <c r="AD104" s="407" t="str">
        <f>IF('Fun Patches'!R8="A","E","")</f>
        <v/>
      </c>
      <c r="AE104" s="409"/>
      <c r="AF104" s="407" t="str">
        <f>IF('Fun Patches'!S8="A","E","")</f>
        <v/>
      </c>
      <c r="AG104" s="408"/>
      <c r="AH104" s="407" t="str">
        <f>IF('Fun Patches'!T8="A","E","")</f>
        <v/>
      </c>
      <c r="AI104" s="409"/>
      <c r="AJ104" s="407" t="str">
        <f>IF('Fun Patches'!U8="A","E","")</f>
        <v/>
      </c>
      <c r="AK104" s="408"/>
      <c r="AL104" s="407" t="str">
        <f>IF('Fun Patches'!V8="A","E","")</f>
        <v/>
      </c>
      <c r="AM104" s="408"/>
      <c r="AN104" s="407" t="str">
        <f>IF('Fun Patches'!W8="A","E","")</f>
        <v/>
      </c>
      <c r="AO104" s="457"/>
    </row>
    <row r="105" spans="1:41" x14ac:dyDescent="0.2">
      <c r="A105" s="456" t="str">
        <f>'Fun Patches'!C9</f>
        <v>&lt;LIST PATCH HERE&gt;</v>
      </c>
      <c r="B105" s="407" t="str">
        <f>IF('Fun Patches'!D9="A","E","")</f>
        <v/>
      </c>
      <c r="C105" s="408"/>
      <c r="D105" s="407" t="str">
        <f>IF('Fun Patches'!E9="A","E","")</f>
        <v/>
      </c>
      <c r="E105" s="408"/>
      <c r="F105" s="407" t="str">
        <f>IF('Fun Patches'!F9="A","E","")</f>
        <v/>
      </c>
      <c r="G105" s="408"/>
      <c r="H105" s="407" t="str">
        <f>IF('Fun Patches'!G9="A","E","")</f>
        <v/>
      </c>
      <c r="I105" s="408"/>
      <c r="J105" s="407" t="str">
        <f>IF('Fun Patches'!H9="A","E","")</f>
        <v/>
      </c>
      <c r="K105" s="408"/>
      <c r="L105" s="407" t="str">
        <f>IF('Fun Patches'!I9="A","E","")</f>
        <v/>
      </c>
      <c r="M105" s="408"/>
      <c r="N105" s="407" t="str">
        <f>IF('Fun Patches'!J9="A","E","")</f>
        <v/>
      </c>
      <c r="O105" s="408"/>
      <c r="P105" s="407" t="str">
        <f>IF('Fun Patches'!K9="A","E","")</f>
        <v/>
      </c>
      <c r="Q105" s="408"/>
      <c r="R105" s="407" t="str">
        <f>IF('Fun Patches'!L9="A","E","")</f>
        <v/>
      </c>
      <c r="S105" s="408"/>
      <c r="T105" s="407" t="str">
        <f>IF('Fun Patches'!M9="A","E","")</f>
        <v/>
      </c>
      <c r="U105" s="408"/>
      <c r="V105" s="407" t="str">
        <f>IF('Fun Patches'!N9="A","E","")</f>
        <v/>
      </c>
      <c r="W105" s="408"/>
      <c r="X105" s="407" t="str">
        <f>IF('Fun Patches'!O9="A","E","")</f>
        <v/>
      </c>
      <c r="Y105" s="408"/>
      <c r="Z105" s="407" t="str">
        <f>IF('Fun Patches'!P9="A","E","")</f>
        <v/>
      </c>
      <c r="AA105" s="408"/>
      <c r="AB105" s="407" t="str">
        <f>IF('Fun Patches'!Q9="A","E","")</f>
        <v/>
      </c>
      <c r="AC105" s="408"/>
      <c r="AD105" s="407" t="str">
        <f>IF('Fun Patches'!R9="A","E","")</f>
        <v/>
      </c>
      <c r="AE105" s="409"/>
      <c r="AF105" s="407" t="str">
        <f>IF('Fun Patches'!S9="A","E","")</f>
        <v/>
      </c>
      <c r="AG105" s="408"/>
      <c r="AH105" s="407" t="str">
        <f>IF('Fun Patches'!T9="A","E","")</f>
        <v/>
      </c>
      <c r="AI105" s="409"/>
      <c r="AJ105" s="407" t="str">
        <f>IF('Fun Patches'!U9="A","E","")</f>
        <v/>
      </c>
      <c r="AK105" s="408"/>
      <c r="AL105" s="407" t="str">
        <f>IF('Fun Patches'!V9="A","E","")</f>
        <v/>
      </c>
      <c r="AM105" s="408"/>
      <c r="AN105" s="407" t="str">
        <f>IF('Fun Patches'!W9="A","E","")</f>
        <v/>
      </c>
      <c r="AO105" s="457"/>
    </row>
    <row r="106" spans="1:41" x14ac:dyDescent="0.2">
      <c r="A106" s="456" t="str">
        <f>'Fun Patches'!C10</f>
        <v>&lt;LIST PATCH HERE&gt;</v>
      </c>
      <c r="B106" s="407" t="str">
        <f>IF('Fun Patches'!D10="A","E","")</f>
        <v/>
      </c>
      <c r="C106" s="408"/>
      <c r="D106" s="407" t="str">
        <f>IF('Fun Patches'!E10="A","E","")</f>
        <v/>
      </c>
      <c r="E106" s="408"/>
      <c r="F106" s="407" t="str">
        <f>IF('Fun Patches'!F10="A","E","")</f>
        <v/>
      </c>
      <c r="G106" s="408"/>
      <c r="H106" s="407" t="str">
        <f>IF('Fun Patches'!G10="A","E","")</f>
        <v/>
      </c>
      <c r="I106" s="408"/>
      <c r="J106" s="407" t="str">
        <f>IF('Fun Patches'!H10="A","E","")</f>
        <v/>
      </c>
      <c r="K106" s="408"/>
      <c r="L106" s="407" t="str">
        <f>IF('Fun Patches'!I10="A","E","")</f>
        <v/>
      </c>
      <c r="M106" s="408"/>
      <c r="N106" s="407" t="str">
        <f>IF('Fun Patches'!J10="A","E","")</f>
        <v/>
      </c>
      <c r="O106" s="408"/>
      <c r="P106" s="407" t="str">
        <f>IF('Fun Patches'!K10="A","E","")</f>
        <v/>
      </c>
      <c r="Q106" s="408"/>
      <c r="R106" s="407" t="str">
        <f>IF('Fun Patches'!L10="A","E","")</f>
        <v/>
      </c>
      <c r="S106" s="408"/>
      <c r="T106" s="407" t="str">
        <f>IF('Fun Patches'!M10="A","E","")</f>
        <v/>
      </c>
      <c r="U106" s="408"/>
      <c r="V106" s="407" t="str">
        <f>IF('Fun Patches'!N10="A","E","")</f>
        <v/>
      </c>
      <c r="W106" s="408"/>
      <c r="X106" s="407" t="str">
        <f>IF('Fun Patches'!O10="A","E","")</f>
        <v/>
      </c>
      <c r="Y106" s="408"/>
      <c r="Z106" s="407" t="str">
        <f>IF('Fun Patches'!P10="A","E","")</f>
        <v/>
      </c>
      <c r="AA106" s="408"/>
      <c r="AB106" s="407" t="str">
        <f>IF('Fun Patches'!Q10="A","E","")</f>
        <v/>
      </c>
      <c r="AC106" s="408"/>
      <c r="AD106" s="407" t="str">
        <f>IF('Fun Patches'!R10="A","E","")</f>
        <v/>
      </c>
      <c r="AE106" s="409"/>
      <c r="AF106" s="407" t="str">
        <f>IF('Fun Patches'!S10="A","E","")</f>
        <v/>
      </c>
      <c r="AG106" s="408"/>
      <c r="AH106" s="407" t="str">
        <f>IF('Fun Patches'!T10="A","E","")</f>
        <v/>
      </c>
      <c r="AI106" s="409"/>
      <c r="AJ106" s="407" t="str">
        <f>IF('Fun Patches'!U10="A","E","")</f>
        <v/>
      </c>
      <c r="AK106" s="408"/>
      <c r="AL106" s="407" t="str">
        <f>IF('Fun Patches'!V10="A","E","")</f>
        <v/>
      </c>
      <c r="AM106" s="408"/>
      <c r="AN106" s="407" t="str">
        <f>IF('Fun Patches'!W10="A","E","")</f>
        <v/>
      </c>
      <c r="AO106" s="457"/>
    </row>
    <row r="107" spans="1:41" x14ac:dyDescent="0.2">
      <c r="A107" s="456" t="str">
        <f>'Fun Patches'!C11</f>
        <v>&lt;LIST PATCH HERE&gt;</v>
      </c>
      <c r="B107" s="407" t="str">
        <f>IF('Fun Patches'!D11="A","E","")</f>
        <v/>
      </c>
      <c r="C107" s="408"/>
      <c r="D107" s="407" t="str">
        <f>IF('Fun Patches'!E11="A","E","")</f>
        <v/>
      </c>
      <c r="E107" s="408"/>
      <c r="F107" s="407" t="str">
        <f>IF('Fun Patches'!F11="A","E","")</f>
        <v/>
      </c>
      <c r="G107" s="408"/>
      <c r="H107" s="407" t="str">
        <f>IF('Fun Patches'!G11="A","E","")</f>
        <v/>
      </c>
      <c r="I107" s="408"/>
      <c r="J107" s="407" t="str">
        <f>IF('Fun Patches'!H11="A","E","")</f>
        <v/>
      </c>
      <c r="K107" s="408"/>
      <c r="L107" s="407" t="str">
        <f>IF('Fun Patches'!I11="A","E","")</f>
        <v/>
      </c>
      <c r="M107" s="408"/>
      <c r="N107" s="407" t="str">
        <f>IF('Fun Patches'!J11="A","E","")</f>
        <v/>
      </c>
      <c r="O107" s="408"/>
      <c r="P107" s="407" t="str">
        <f>IF('Fun Patches'!K11="A","E","")</f>
        <v/>
      </c>
      <c r="Q107" s="408"/>
      <c r="R107" s="407" t="str">
        <f>IF('Fun Patches'!L11="A","E","")</f>
        <v/>
      </c>
      <c r="S107" s="408"/>
      <c r="T107" s="407" t="str">
        <f>IF('Fun Patches'!M11="A","E","")</f>
        <v/>
      </c>
      <c r="U107" s="408"/>
      <c r="V107" s="407" t="str">
        <f>IF('Fun Patches'!N11="A","E","")</f>
        <v/>
      </c>
      <c r="W107" s="408"/>
      <c r="X107" s="407" t="str">
        <f>IF('Fun Patches'!O11="A","E","")</f>
        <v/>
      </c>
      <c r="Y107" s="408"/>
      <c r="Z107" s="407" t="str">
        <f>IF('Fun Patches'!P11="A","E","")</f>
        <v/>
      </c>
      <c r="AA107" s="408"/>
      <c r="AB107" s="407" t="str">
        <f>IF('Fun Patches'!Q11="A","E","")</f>
        <v/>
      </c>
      <c r="AC107" s="408"/>
      <c r="AD107" s="407" t="str">
        <f>IF('Fun Patches'!R11="A","E","")</f>
        <v/>
      </c>
      <c r="AE107" s="409"/>
      <c r="AF107" s="407" t="str">
        <f>IF('Fun Patches'!S11="A","E","")</f>
        <v/>
      </c>
      <c r="AG107" s="408"/>
      <c r="AH107" s="407" t="str">
        <f>IF('Fun Patches'!T11="A","E","")</f>
        <v/>
      </c>
      <c r="AI107" s="409"/>
      <c r="AJ107" s="407" t="str">
        <f>IF('Fun Patches'!U11="A","E","")</f>
        <v/>
      </c>
      <c r="AK107" s="408"/>
      <c r="AL107" s="407" t="str">
        <f>IF('Fun Patches'!V11="A","E","")</f>
        <v/>
      </c>
      <c r="AM107" s="408"/>
      <c r="AN107" s="407" t="str">
        <f>IF('Fun Patches'!W11="A","E","")</f>
        <v/>
      </c>
      <c r="AO107" s="457"/>
    </row>
    <row r="108" spans="1:41" x14ac:dyDescent="0.2">
      <c r="A108" s="456" t="str">
        <f>'Fun Patches'!C12</f>
        <v>&lt;LIST PATCH HERE&gt;</v>
      </c>
      <c r="B108" s="407" t="str">
        <f>IF('Fun Patches'!D12="A","E","")</f>
        <v/>
      </c>
      <c r="C108" s="408"/>
      <c r="D108" s="407" t="str">
        <f>IF('Fun Patches'!E12="A","E","")</f>
        <v/>
      </c>
      <c r="E108" s="408"/>
      <c r="F108" s="407" t="str">
        <f>IF('Fun Patches'!F12="A","E","")</f>
        <v/>
      </c>
      <c r="G108" s="408"/>
      <c r="H108" s="407" t="str">
        <f>IF('Fun Patches'!G12="A","E","")</f>
        <v/>
      </c>
      <c r="I108" s="408"/>
      <c r="J108" s="407" t="str">
        <f>IF('Fun Patches'!H12="A","E","")</f>
        <v/>
      </c>
      <c r="K108" s="408"/>
      <c r="L108" s="407" t="str">
        <f>IF('Fun Patches'!I12="A","E","")</f>
        <v/>
      </c>
      <c r="M108" s="408"/>
      <c r="N108" s="407" t="str">
        <f>IF('Fun Patches'!J12="A","E","")</f>
        <v/>
      </c>
      <c r="O108" s="408"/>
      <c r="P108" s="407" t="str">
        <f>IF('Fun Patches'!K12="A","E","")</f>
        <v/>
      </c>
      <c r="Q108" s="408"/>
      <c r="R108" s="407" t="str">
        <f>IF('Fun Patches'!L12="A","E","")</f>
        <v/>
      </c>
      <c r="S108" s="408"/>
      <c r="T108" s="407" t="str">
        <f>IF('Fun Patches'!M12="A","E","")</f>
        <v/>
      </c>
      <c r="U108" s="408"/>
      <c r="V108" s="407" t="str">
        <f>IF('Fun Patches'!N12="A","E","")</f>
        <v/>
      </c>
      <c r="W108" s="408"/>
      <c r="X108" s="407" t="str">
        <f>IF('Fun Patches'!O12="A","E","")</f>
        <v/>
      </c>
      <c r="Y108" s="408"/>
      <c r="Z108" s="407" t="str">
        <f>IF('Fun Patches'!P12="A","E","")</f>
        <v/>
      </c>
      <c r="AA108" s="408"/>
      <c r="AB108" s="407" t="str">
        <f>IF('Fun Patches'!Q12="A","E","")</f>
        <v/>
      </c>
      <c r="AC108" s="408"/>
      <c r="AD108" s="407" t="str">
        <f>IF('Fun Patches'!R12="A","E","")</f>
        <v/>
      </c>
      <c r="AE108" s="409"/>
      <c r="AF108" s="407" t="str">
        <f>IF('Fun Patches'!S12="A","E","")</f>
        <v/>
      </c>
      <c r="AG108" s="408"/>
      <c r="AH108" s="407" t="str">
        <f>IF('Fun Patches'!T12="A","E","")</f>
        <v/>
      </c>
      <c r="AI108" s="409"/>
      <c r="AJ108" s="407" t="str">
        <f>IF('Fun Patches'!U12="A","E","")</f>
        <v/>
      </c>
      <c r="AK108" s="408"/>
      <c r="AL108" s="407" t="str">
        <f>IF('Fun Patches'!V12="A","E","")</f>
        <v/>
      </c>
      <c r="AM108" s="408"/>
      <c r="AN108" s="407" t="str">
        <f>IF('Fun Patches'!W12="A","E","")</f>
        <v/>
      </c>
      <c r="AO108" s="457"/>
    </row>
    <row r="109" spans="1:41" x14ac:dyDescent="0.2">
      <c r="A109" s="456" t="str">
        <f>'Fun Patches'!C13</f>
        <v>&lt;LIST PATCH HERE&gt;</v>
      </c>
      <c r="B109" s="407" t="str">
        <f>IF('Fun Patches'!D13="A","E","")</f>
        <v/>
      </c>
      <c r="C109" s="408"/>
      <c r="D109" s="407" t="str">
        <f>IF('Fun Patches'!E13="A","E","")</f>
        <v/>
      </c>
      <c r="E109" s="408"/>
      <c r="F109" s="407" t="str">
        <f>IF('Fun Patches'!F13="A","E","")</f>
        <v/>
      </c>
      <c r="G109" s="408"/>
      <c r="H109" s="407" t="str">
        <f>IF('Fun Patches'!G13="A","E","")</f>
        <v/>
      </c>
      <c r="I109" s="408"/>
      <c r="J109" s="407" t="str">
        <f>IF('Fun Patches'!H13="A","E","")</f>
        <v/>
      </c>
      <c r="K109" s="408"/>
      <c r="L109" s="407" t="str">
        <f>IF('Fun Patches'!I13="A","E","")</f>
        <v/>
      </c>
      <c r="M109" s="408"/>
      <c r="N109" s="407" t="str">
        <f>IF('Fun Patches'!J13="A","E","")</f>
        <v/>
      </c>
      <c r="O109" s="408"/>
      <c r="P109" s="407" t="str">
        <f>IF('Fun Patches'!K13="A","E","")</f>
        <v/>
      </c>
      <c r="Q109" s="408"/>
      <c r="R109" s="407" t="str">
        <f>IF('Fun Patches'!L13="A","E","")</f>
        <v/>
      </c>
      <c r="S109" s="408"/>
      <c r="T109" s="407" t="str">
        <f>IF('Fun Patches'!M13="A","E","")</f>
        <v/>
      </c>
      <c r="U109" s="408"/>
      <c r="V109" s="407" t="str">
        <f>IF('Fun Patches'!N13="A","E","")</f>
        <v/>
      </c>
      <c r="W109" s="408"/>
      <c r="X109" s="407" t="str">
        <f>IF('Fun Patches'!O13="A","E","")</f>
        <v/>
      </c>
      <c r="Y109" s="408"/>
      <c r="Z109" s="407" t="str">
        <f>IF('Fun Patches'!P13="A","E","")</f>
        <v/>
      </c>
      <c r="AA109" s="408"/>
      <c r="AB109" s="407" t="str">
        <f>IF('Fun Patches'!Q13="A","E","")</f>
        <v/>
      </c>
      <c r="AC109" s="408"/>
      <c r="AD109" s="418" t="str">
        <f>IF('Fun Patches'!R13="A","E","")</f>
        <v/>
      </c>
      <c r="AE109" s="409"/>
      <c r="AF109" s="407" t="str">
        <f>IF('Fun Patches'!S13="A","E","")</f>
        <v/>
      </c>
      <c r="AG109" s="408"/>
      <c r="AH109" s="418" t="str">
        <f>IF('Fun Patches'!T13="A","E","")</f>
        <v/>
      </c>
      <c r="AI109" s="409"/>
      <c r="AJ109" s="407" t="str">
        <f>IF('Fun Patches'!U13="A","E","")</f>
        <v/>
      </c>
      <c r="AK109" s="408"/>
      <c r="AL109" s="407" t="str">
        <f>IF('Fun Patches'!V13="A","E","")</f>
        <v/>
      </c>
      <c r="AM109" s="408"/>
      <c r="AN109" s="407" t="str">
        <f>IF('Fun Patches'!W13="A","E","")</f>
        <v/>
      </c>
      <c r="AO109" s="457"/>
    </row>
    <row r="110" spans="1:41" x14ac:dyDescent="0.2">
      <c r="A110" s="456" t="str">
        <f>'Fun Patches'!C14</f>
        <v>&lt;LIST PATCH HERE&gt;</v>
      </c>
      <c r="B110" s="407" t="str">
        <f>IF('Fun Patches'!D14="A","E","")</f>
        <v/>
      </c>
      <c r="C110" s="408"/>
      <c r="D110" s="407" t="str">
        <f>IF('Fun Patches'!E14="A","E","")</f>
        <v/>
      </c>
      <c r="E110" s="408"/>
      <c r="F110" s="407" t="str">
        <f>IF('Fun Patches'!F14="A","E","")</f>
        <v/>
      </c>
      <c r="G110" s="408"/>
      <c r="H110" s="407" t="str">
        <f>IF('Fun Patches'!G14="A","E","")</f>
        <v/>
      </c>
      <c r="I110" s="408"/>
      <c r="J110" s="407" t="str">
        <f>IF('Fun Patches'!H14="A","E","")</f>
        <v/>
      </c>
      <c r="K110" s="408"/>
      <c r="L110" s="407" t="str">
        <f>IF('Fun Patches'!I14="A","E","")</f>
        <v/>
      </c>
      <c r="M110" s="408"/>
      <c r="N110" s="407" t="str">
        <f>IF('Fun Patches'!J14="A","E","")</f>
        <v/>
      </c>
      <c r="O110" s="408"/>
      <c r="P110" s="407" t="str">
        <f>IF('Fun Patches'!K14="A","E","")</f>
        <v/>
      </c>
      <c r="Q110" s="408"/>
      <c r="R110" s="407" t="str">
        <f>IF('Fun Patches'!L14="A","E","")</f>
        <v/>
      </c>
      <c r="S110" s="408"/>
      <c r="T110" s="407" t="str">
        <f>IF('Fun Patches'!M14="A","E","")</f>
        <v/>
      </c>
      <c r="U110" s="408"/>
      <c r="V110" s="407" t="str">
        <f>IF('Fun Patches'!N14="A","E","")</f>
        <v/>
      </c>
      <c r="W110" s="408"/>
      <c r="X110" s="407" t="str">
        <f>IF('Fun Patches'!O14="A","E","")</f>
        <v/>
      </c>
      <c r="Y110" s="408"/>
      <c r="Z110" s="407" t="str">
        <f>IF('Fun Patches'!P14="A","E","")</f>
        <v/>
      </c>
      <c r="AA110" s="408"/>
      <c r="AB110" s="407" t="str">
        <f>IF('Fun Patches'!Q14="A","E","")</f>
        <v/>
      </c>
      <c r="AC110" s="408"/>
      <c r="AD110" s="407" t="str">
        <f>IF('Fun Patches'!R14="A","E","")</f>
        <v/>
      </c>
      <c r="AE110" s="409"/>
      <c r="AF110" s="407" t="str">
        <f>IF('Fun Patches'!S14="A","E","")</f>
        <v/>
      </c>
      <c r="AG110" s="408"/>
      <c r="AH110" s="407" t="str">
        <f>IF('Fun Patches'!T14="A","E","")</f>
        <v/>
      </c>
      <c r="AI110" s="409"/>
      <c r="AJ110" s="407" t="str">
        <f>IF('Fun Patches'!U14="A","E","")</f>
        <v/>
      </c>
      <c r="AK110" s="408"/>
      <c r="AL110" s="407" t="str">
        <f>IF('Fun Patches'!V14="A","E","")</f>
        <v/>
      </c>
      <c r="AM110" s="408"/>
      <c r="AN110" s="407" t="str">
        <f>IF('Fun Patches'!W14="A","E","")</f>
        <v/>
      </c>
      <c r="AO110" s="457"/>
    </row>
    <row r="111" spans="1:41" x14ac:dyDescent="0.2">
      <c r="A111" s="456" t="str">
        <f>'Fun Patches'!C15</f>
        <v>&lt;LIST PATCH HERE&gt;</v>
      </c>
      <c r="B111" s="407" t="str">
        <f>IF('Fun Patches'!D15="A","E","")</f>
        <v/>
      </c>
      <c r="C111" s="408"/>
      <c r="D111" s="407" t="str">
        <f>IF('Fun Patches'!E15="A","E","")</f>
        <v/>
      </c>
      <c r="E111" s="408"/>
      <c r="F111" s="407" t="str">
        <f>IF('Fun Patches'!F15="A","E","")</f>
        <v/>
      </c>
      <c r="G111" s="408"/>
      <c r="H111" s="407" t="str">
        <f>IF('Fun Patches'!G15="A","E","")</f>
        <v/>
      </c>
      <c r="I111" s="408"/>
      <c r="J111" s="407" t="str">
        <f>IF('Fun Patches'!H15="A","E","")</f>
        <v/>
      </c>
      <c r="K111" s="408"/>
      <c r="L111" s="407" t="str">
        <f>IF('Fun Patches'!I15="A","E","")</f>
        <v/>
      </c>
      <c r="M111" s="408"/>
      <c r="N111" s="407" t="str">
        <f>IF('Fun Patches'!J15="A","E","")</f>
        <v/>
      </c>
      <c r="O111" s="408"/>
      <c r="P111" s="407" t="str">
        <f>IF('Fun Patches'!K15="A","E","")</f>
        <v/>
      </c>
      <c r="Q111" s="408"/>
      <c r="R111" s="407" t="str">
        <f>IF('Fun Patches'!L15="A","E","")</f>
        <v/>
      </c>
      <c r="S111" s="408"/>
      <c r="T111" s="407" t="str">
        <f>IF('Fun Patches'!M15="A","E","")</f>
        <v/>
      </c>
      <c r="U111" s="408"/>
      <c r="V111" s="407" t="str">
        <f>IF('Fun Patches'!N15="A","E","")</f>
        <v/>
      </c>
      <c r="W111" s="408"/>
      <c r="X111" s="407" t="str">
        <f>IF('Fun Patches'!O15="A","E","")</f>
        <v/>
      </c>
      <c r="Y111" s="408"/>
      <c r="Z111" s="407" t="str">
        <f>IF('Fun Patches'!P15="A","E","")</f>
        <v/>
      </c>
      <c r="AA111" s="408"/>
      <c r="AB111" s="407" t="str">
        <f>IF('Fun Patches'!Q15="A","E","")</f>
        <v/>
      </c>
      <c r="AC111" s="408"/>
      <c r="AD111" s="407" t="str">
        <f>IF('Fun Patches'!R15="A","E","")</f>
        <v/>
      </c>
      <c r="AE111" s="409"/>
      <c r="AF111" s="407" t="str">
        <f>IF('Fun Patches'!S15="A","E","")</f>
        <v/>
      </c>
      <c r="AG111" s="408"/>
      <c r="AH111" s="407" t="str">
        <f>IF('Fun Patches'!T15="A","E","")</f>
        <v/>
      </c>
      <c r="AI111" s="409"/>
      <c r="AJ111" s="407" t="str">
        <f>IF('Fun Patches'!U15="A","E","")</f>
        <v/>
      </c>
      <c r="AK111" s="408"/>
      <c r="AL111" s="407" t="str">
        <f>IF('Fun Patches'!V15="A","E","")</f>
        <v/>
      </c>
      <c r="AM111" s="408"/>
      <c r="AN111" s="407" t="str">
        <f>IF('Fun Patches'!W15="A","E","")</f>
        <v/>
      </c>
      <c r="AO111" s="457"/>
    </row>
    <row r="112" spans="1:41" x14ac:dyDescent="0.2">
      <c r="A112" s="456" t="str">
        <f>'Fun Patches'!C16</f>
        <v>&lt;LIST PATCH HERE&gt;</v>
      </c>
      <c r="B112" s="407" t="str">
        <f>IF('Fun Patches'!D16="A","E","")</f>
        <v/>
      </c>
      <c r="C112" s="408"/>
      <c r="D112" s="407" t="str">
        <f>IF('Fun Patches'!E16="A","E","")</f>
        <v/>
      </c>
      <c r="E112" s="408"/>
      <c r="F112" s="407" t="str">
        <f>IF('Fun Patches'!F16="A","E","")</f>
        <v/>
      </c>
      <c r="G112" s="408"/>
      <c r="H112" s="407" t="str">
        <f>IF('Fun Patches'!G16="A","E","")</f>
        <v/>
      </c>
      <c r="I112" s="408"/>
      <c r="J112" s="407" t="str">
        <f>IF('Fun Patches'!H16="A","E","")</f>
        <v/>
      </c>
      <c r="K112" s="408"/>
      <c r="L112" s="407" t="str">
        <f>IF('Fun Patches'!I16="A","E","")</f>
        <v/>
      </c>
      <c r="M112" s="408"/>
      <c r="N112" s="407" t="str">
        <f>IF('Fun Patches'!J16="A","E","")</f>
        <v/>
      </c>
      <c r="O112" s="408"/>
      <c r="P112" s="407" t="str">
        <f>IF('Fun Patches'!K16="A","E","")</f>
        <v/>
      </c>
      <c r="Q112" s="408"/>
      <c r="R112" s="407" t="str">
        <f>IF('Fun Patches'!L16="A","E","")</f>
        <v/>
      </c>
      <c r="S112" s="408"/>
      <c r="T112" s="407" t="str">
        <f>IF('Fun Patches'!M16="A","E","")</f>
        <v/>
      </c>
      <c r="U112" s="408"/>
      <c r="V112" s="407" t="str">
        <f>IF('Fun Patches'!N16="A","E","")</f>
        <v/>
      </c>
      <c r="W112" s="408"/>
      <c r="X112" s="407" t="str">
        <f>IF('Fun Patches'!O16="A","E","")</f>
        <v/>
      </c>
      <c r="Y112" s="408"/>
      <c r="Z112" s="407" t="str">
        <f>IF('Fun Patches'!P16="A","E","")</f>
        <v/>
      </c>
      <c r="AA112" s="408"/>
      <c r="AB112" s="407" t="str">
        <f>IF('Fun Patches'!Q16="A","E","")</f>
        <v/>
      </c>
      <c r="AC112" s="408"/>
      <c r="AD112" s="407" t="str">
        <f>IF('Fun Patches'!R16="A","E","")</f>
        <v/>
      </c>
      <c r="AE112" s="409"/>
      <c r="AF112" s="407" t="str">
        <f>IF('Fun Patches'!S16="A","E","")</f>
        <v/>
      </c>
      <c r="AG112" s="408"/>
      <c r="AH112" s="407" t="str">
        <f>IF('Fun Patches'!T16="A","E","")</f>
        <v/>
      </c>
      <c r="AI112" s="409"/>
      <c r="AJ112" s="407" t="str">
        <f>IF('Fun Patches'!U16="A","E","")</f>
        <v/>
      </c>
      <c r="AK112" s="408"/>
      <c r="AL112" s="407" t="str">
        <f>IF('Fun Patches'!V16="A","E","")</f>
        <v/>
      </c>
      <c r="AM112" s="408"/>
      <c r="AN112" s="407" t="str">
        <f>IF('Fun Patches'!W16="A","E","")</f>
        <v/>
      </c>
      <c r="AO112" s="457"/>
    </row>
    <row r="113" spans="1:41" x14ac:dyDescent="0.2">
      <c r="A113" s="456" t="str">
        <f>'Fun Patches'!C17</f>
        <v>&lt;LIST PATCH HERE&gt;</v>
      </c>
      <c r="B113" s="407" t="str">
        <f>IF('Fun Patches'!D17="A","E","")</f>
        <v/>
      </c>
      <c r="C113" s="408"/>
      <c r="D113" s="407" t="str">
        <f>IF('Fun Patches'!E17="A","E","")</f>
        <v/>
      </c>
      <c r="E113" s="408"/>
      <c r="F113" s="407" t="str">
        <f>IF('Fun Patches'!F17="A","E","")</f>
        <v/>
      </c>
      <c r="G113" s="408"/>
      <c r="H113" s="407" t="str">
        <f>IF('Fun Patches'!G17="A","E","")</f>
        <v/>
      </c>
      <c r="I113" s="408"/>
      <c r="J113" s="407" t="str">
        <f>IF('Fun Patches'!H17="A","E","")</f>
        <v/>
      </c>
      <c r="K113" s="408"/>
      <c r="L113" s="407" t="str">
        <f>IF('Fun Patches'!I17="A","E","")</f>
        <v/>
      </c>
      <c r="M113" s="408"/>
      <c r="N113" s="407" t="str">
        <f>IF('Fun Patches'!J17="A","E","")</f>
        <v/>
      </c>
      <c r="O113" s="408"/>
      <c r="P113" s="407" t="str">
        <f>IF('Fun Patches'!K17="A","E","")</f>
        <v/>
      </c>
      <c r="Q113" s="408"/>
      <c r="R113" s="407" t="str">
        <f>IF('Fun Patches'!L17="A","E","")</f>
        <v/>
      </c>
      <c r="S113" s="408"/>
      <c r="T113" s="407" t="str">
        <f>IF('Fun Patches'!M17="A","E","")</f>
        <v/>
      </c>
      <c r="U113" s="408"/>
      <c r="V113" s="407" t="str">
        <f>IF('Fun Patches'!N17="A","E","")</f>
        <v/>
      </c>
      <c r="W113" s="408"/>
      <c r="X113" s="407" t="str">
        <f>IF('Fun Patches'!O17="A","E","")</f>
        <v/>
      </c>
      <c r="Y113" s="408"/>
      <c r="Z113" s="407" t="str">
        <f>IF('Fun Patches'!P17="A","E","")</f>
        <v/>
      </c>
      <c r="AA113" s="408"/>
      <c r="AB113" s="407" t="str">
        <f>IF('Fun Patches'!Q17="A","E","")</f>
        <v/>
      </c>
      <c r="AC113" s="408"/>
      <c r="AD113" s="407" t="str">
        <f>IF('Fun Patches'!R17="A","E","")</f>
        <v/>
      </c>
      <c r="AE113" s="409"/>
      <c r="AF113" s="407" t="str">
        <f>IF('Fun Patches'!S17="A","E","")</f>
        <v/>
      </c>
      <c r="AG113" s="408"/>
      <c r="AH113" s="407" t="str">
        <f>IF('Fun Patches'!T17="A","E","")</f>
        <v/>
      </c>
      <c r="AI113" s="409"/>
      <c r="AJ113" s="407" t="str">
        <f>IF('Fun Patches'!U17="A","E","")</f>
        <v/>
      </c>
      <c r="AK113" s="408"/>
      <c r="AL113" s="407" t="str">
        <f>IF('Fun Patches'!V17="A","E","")</f>
        <v/>
      </c>
      <c r="AM113" s="408"/>
      <c r="AN113" s="407" t="str">
        <f>IF('Fun Patches'!W17="A","E","")</f>
        <v/>
      </c>
      <c r="AO113" s="457"/>
    </row>
    <row r="114" spans="1:41" x14ac:dyDescent="0.2">
      <c r="A114" s="456" t="str">
        <f>'Fun Patches'!C18</f>
        <v>&lt;LIST PATCH HERE&gt;</v>
      </c>
      <c r="B114" s="407" t="str">
        <f>IF('Fun Patches'!D18="A","E","")</f>
        <v/>
      </c>
      <c r="C114" s="408"/>
      <c r="D114" s="407" t="str">
        <f>IF('Fun Patches'!E18="A","E","")</f>
        <v/>
      </c>
      <c r="E114" s="408"/>
      <c r="F114" s="407" t="str">
        <f>IF('Fun Patches'!F18="A","E","")</f>
        <v/>
      </c>
      <c r="G114" s="408"/>
      <c r="H114" s="407" t="str">
        <f>IF('Fun Patches'!G18="A","E","")</f>
        <v/>
      </c>
      <c r="I114" s="408"/>
      <c r="J114" s="407" t="str">
        <f>IF('Fun Patches'!H18="A","E","")</f>
        <v/>
      </c>
      <c r="K114" s="408"/>
      <c r="L114" s="407" t="str">
        <f>IF('Fun Patches'!I18="A","E","")</f>
        <v/>
      </c>
      <c r="M114" s="408"/>
      <c r="N114" s="407" t="str">
        <f>IF('Fun Patches'!J18="A","E","")</f>
        <v/>
      </c>
      <c r="O114" s="408"/>
      <c r="P114" s="407" t="str">
        <f>IF('Fun Patches'!K18="A","E","")</f>
        <v/>
      </c>
      <c r="Q114" s="408"/>
      <c r="R114" s="407" t="str">
        <f>IF('Fun Patches'!L18="A","E","")</f>
        <v/>
      </c>
      <c r="S114" s="408"/>
      <c r="T114" s="407" t="str">
        <f>IF('Fun Patches'!M18="A","E","")</f>
        <v/>
      </c>
      <c r="U114" s="408"/>
      <c r="V114" s="407" t="str">
        <f>IF('Fun Patches'!N18="A","E","")</f>
        <v/>
      </c>
      <c r="W114" s="408"/>
      <c r="X114" s="407" t="str">
        <f>IF('Fun Patches'!O18="A","E","")</f>
        <v/>
      </c>
      <c r="Y114" s="408"/>
      <c r="Z114" s="407" t="str">
        <f>IF('Fun Patches'!P18="A","E","")</f>
        <v/>
      </c>
      <c r="AA114" s="408"/>
      <c r="AB114" s="407" t="str">
        <f>IF('Fun Patches'!Q18="A","E","")</f>
        <v/>
      </c>
      <c r="AC114" s="408"/>
      <c r="AD114" s="407" t="str">
        <f>IF('Fun Patches'!R18="A","E","")</f>
        <v/>
      </c>
      <c r="AE114" s="409"/>
      <c r="AF114" s="407" t="str">
        <f>IF('Fun Patches'!S18="A","E","")</f>
        <v/>
      </c>
      <c r="AG114" s="408"/>
      <c r="AH114" s="407" t="str">
        <f>IF('Fun Patches'!T18="A","E","")</f>
        <v/>
      </c>
      <c r="AI114" s="409"/>
      <c r="AJ114" s="407" t="str">
        <f>IF('Fun Patches'!U18="A","E","")</f>
        <v/>
      </c>
      <c r="AK114" s="408"/>
      <c r="AL114" s="407" t="str">
        <f>IF('Fun Patches'!V18="A","E","")</f>
        <v/>
      </c>
      <c r="AM114" s="408"/>
      <c r="AN114" s="407" t="str">
        <f>IF('Fun Patches'!W18="A","E","")</f>
        <v/>
      </c>
      <c r="AO114" s="457"/>
    </row>
    <row r="115" spans="1:41" x14ac:dyDescent="0.2">
      <c r="A115" s="456" t="str">
        <f>'Fun Patches'!C19</f>
        <v>&lt;LIST PATCH HERE&gt;</v>
      </c>
      <c r="B115" s="407" t="str">
        <f>IF('Fun Patches'!D19="A","E","")</f>
        <v/>
      </c>
      <c r="C115" s="408"/>
      <c r="D115" s="407" t="str">
        <f>IF('Fun Patches'!E19="A","E","")</f>
        <v/>
      </c>
      <c r="E115" s="408"/>
      <c r="F115" s="407" t="str">
        <f>IF('Fun Patches'!F19="A","E","")</f>
        <v/>
      </c>
      <c r="G115" s="408"/>
      <c r="H115" s="407" t="str">
        <f>IF('Fun Patches'!G19="A","E","")</f>
        <v/>
      </c>
      <c r="I115" s="408"/>
      <c r="J115" s="407" t="str">
        <f>IF('Fun Patches'!H19="A","E","")</f>
        <v/>
      </c>
      <c r="K115" s="408"/>
      <c r="L115" s="407" t="str">
        <f>IF('Fun Patches'!I19="A","E","")</f>
        <v/>
      </c>
      <c r="M115" s="408"/>
      <c r="N115" s="407" t="str">
        <f>IF('Fun Patches'!J19="A","E","")</f>
        <v/>
      </c>
      <c r="O115" s="408"/>
      <c r="P115" s="407" t="str">
        <f>IF('Fun Patches'!K19="A","E","")</f>
        <v/>
      </c>
      <c r="Q115" s="408"/>
      <c r="R115" s="407" t="str">
        <f>IF('Fun Patches'!L19="A","E","")</f>
        <v/>
      </c>
      <c r="S115" s="408"/>
      <c r="T115" s="407" t="str">
        <f>IF('Fun Patches'!M19="A","E","")</f>
        <v/>
      </c>
      <c r="U115" s="408"/>
      <c r="V115" s="407" t="str">
        <f>IF('Fun Patches'!N19="A","E","")</f>
        <v/>
      </c>
      <c r="W115" s="408"/>
      <c r="X115" s="407" t="str">
        <f>IF('Fun Patches'!O19="A","E","")</f>
        <v/>
      </c>
      <c r="Y115" s="408"/>
      <c r="Z115" s="407" t="str">
        <f>IF('Fun Patches'!P19="A","E","")</f>
        <v/>
      </c>
      <c r="AA115" s="408"/>
      <c r="AB115" s="407" t="str">
        <f>IF('Fun Patches'!Q19="A","E","")</f>
        <v/>
      </c>
      <c r="AC115" s="408"/>
      <c r="AD115" s="407" t="str">
        <f>IF('Fun Patches'!R19="A","E","")</f>
        <v/>
      </c>
      <c r="AE115" s="409"/>
      <c r="AF115" s="407" t="str">
        <f>IF('Fun Patches'!S19="A","E","")</f>
        <v/>
      </c>
      <c r="AG115" s="408"/>
      <c r="AH115" s="407" t="str">
        <f>IF('Fun Patches'!T19="A","E","")</f>
        <v/>
      </c>
      <c r="AI115" s="409"/>
      <c r="AJ115" s="407" t="str">
        <f>IF('Fun Patches'!U19="A","E","")</f>
        <v/>
      </c>
      <c r="AK115" s="408"/>
      <c r="AL115" s="407" t="str">
        <f>IF('Fun Patches'!V19="A","E","")</f>
        <v/>
      </c>
      <c r="AM115" s="408"/>
      <c r="AN115" s="407" t="str">
        <f>IF('Fun Patches'!W19="A","E","")</f>
        <v/>
      </c>
      <c r="AO115" s="457"/>
    </row>
    <row r="116" spans="1:41" x14ac:dyDescent="0.2">
      <c r="A116" s="456" t="str">
        <f>'Fun Patches'!C20</f>
        <v>&lt;LIST PATCH HERE&gt;</v>
      </c>
      <c r="B116" s="407" t="str">
        <f>IF('Fun Patches'!D20="A","E","")</f>
        <v/>
      </c>
      <c r="C116" s="408"/>
      <c r="D116" s="407" t="str">
        <f>IF('Fun Patches'!E20="A","E","")</f>
        <v/>
      </c>
      <c r="E116" s="408"/>
      <c r="F116" s="407" t="str">
        <f>IF('Fun Patches'!F20="A","E","")</f>
        <v/>
      </c>
      <c r="G116" s="408"/>
      <c r="H116" s="407" t="str">
        <f>IF('Fun Patches'!G20="A","E","")</f>
        <v/>
      </c>
      <c r="I116" s="408"/>
      <c r="J116" s="407" t="str">
        <f>IF('Fun Patches'!H20="A","E","")</f>
        <v/>
      </c>
      <c r="K116" s="408"/>
      <c r="L116" s="407" t="str">
        <f>IF('Fun Patches'!I20="A","E","")</f>
        <v/>
      </c>
      <c r="M116" s="408"/>
      <c r="N116" s="407" t="str">
        <f>IF('Fun Patches'!J20="A","E","")</f>
        <v/>
      </c>
      <c r="O116" s="408"/>
      <c r="P116" s="407" t="str">
        <f>IF('Fun Patches'!K20="A","E","")</f>
        <v/>
      </c>
      <c r="Q116" s="408"/>
      <c r="R116" s="407" t="str">
        <f>IF('Fun Patches'!L20="A","E","")</f>
        <v/>
      </c>
      <c r="S116" s="408"/>
      <c r="T116" s="407" t="str">
        <f>IF('Fun Patches'!M20="A","E","")</f>
        <v/>
      </c>
      <c r="U116" s="408"/>
      <c r="V116" s="407" t="str">
        <f>IF('Fun Patches'!N20="A","E","")</f>
        <v/>
      </c>
      <c r="W116" s="408"/>
      <c r="X116" s="407" t="str">
        <f>IF('Fun Patches'!O20="A","E","")</f>
        <v/>
      </c>
      <c r="Y116" s="408"/>
      <c r="Z116" s="407" t="str">
        <f>IF('Fun Patches'!P20="A","E","")</f>
        <v/>
      </c>
      <c r="AA116" s="408"/>
      <c r="AB116" s="407" t="str">
        <f>IF('Fun Patches'!Q20="A","E","")</f>
        <v/>
      </c>
      <c r="AC116" s="408"/>
      <c r="AD116" s="407" t="str">
        <f>IF('Fun Patches'!R20="A","E","")</f>
        <v/>
      </c>
      <c r="AE116" s="409"/>
      <c r="AF116" s="407" t="str">
        <f>IF('Fun Patches'!S20="A","E","")</f>
        <v/>
      </c>
      <c r="AG116" s="408"/>
      <c r="AH116" s="407" t="str">
        <f>IF('Fun Patches'!T20="A","E","")</f>
        <v/>
      </c>
      <c r="AI116" s="409"/>
      <c r="AJ116" s="407" t="str">
        <f>IF('Fun Patches'!U20="A","E","")</f>
        <v/>
      </c>
      <c r="AK116" s="408"/>
      <c r="AL116" s="407" t="str">
        <f>IF('Fun Patches'!V20="A","E","")</f>
        <v/>
      </c>
      <c r="AM116" s="408"/>
      <c r="AN116" s="407" t="str">
        <f>IF('Fun Patches'!W20="A","E","")</f>
        <v/>
      </c>
      <c r="AO116" s="457"/>
    </row>
    <row r="117" spans="1:41" x14ac:dyDescent="0.2">
      <c r="A117" s="456" t="str">
        <f>'Fun Patches'!C21</f>
        <v>&lt;LIST PATCH HERE&gt;</v>
      </c>
      <c r="B117" s="407" t="str">
        <f>IF('Fun Patches'!D21="A","E","")</f>
        <v/>
      </c>
      <c r="C117" s="408"/>
      <c r="D117" s="407" t="str">
        <f>IF('Fun Patches'!E21="A","E","")</f>
        <v/>
      </c>
      <c r="E117" s="408"/>
      <c r="F117" s="407" t="str">
        <f>IF('Fun Patches'!F21="A","E","")</f>
        <v/>
      </c>
      <c r="G117" s="408"/>
      <c r="H117" s="407" t="str">
        <f>IF('Fun Patches'!G21="A","E","")</f>
        <v/>
      </c>
      <c r="I117" s="408"/>
      <c r="J117" s="407" t="str">
        <f>IF('Fun Patches'!H21="A","E","")</f>
        <v/>
      </c>
      <c r="K117" s="408"/>
      <c r="L117" s="407" t="str">
        <f>IF('Fun Patches'!I21="A","E","")</f>
        <v/>
      </c>
      <c r="M117" s="408"/>
      <c r="N117" s="407" t="str">
        <f>IF('Fun Patches'!J21="A","E","")</f>
        <v/>
      </c>
      <c r="O117" s="408"/>
      <c r="P117" s="407" t="str">
        <f>IF('Fun Patches'!K21="A","E","")</f>
        <v/>
      </c>
      <c r="Q117" s="408"/>
      <c r="R117" s="407" t="str">
        <f>IF('Fun Patches'!L21="A","E","")</f>
        <v/>
      </c>
      <c r="S117" s="408"/>
      <c r="T117" s="407" t="str">
        <f>IF('Fun Patches'!M21="A","E","")</f>
        <v/>
      </c>
      <c r="U117" s="408"/>
      <c r="V117" s="407" t="str">
        <f>IF('Fun Patches'!N21="A","E","")</f>
        <v/>
      </c>
      <c r="W117" s="408"/>
      <c r="X117" s="407" t="str">
        <f>IF('Fun Patches'!O21="A","E","")</f>
        <v/>
      </c>
      <c r="Y117" s="408"/>
      <c r="Z117" s="407" t="str">
        <f>IF('Fun Patches'!P21="A","E","")</f>
        <v/>
      </c>
      <c r="AA117" s="408"/>
      <c r="AB117" s="407" t="str">
        <f>IF('Fun Patches'!Q21="A","E","")</f>
        <v/>
      </c>
      <c r="AC117" s="408"/>
      <c r="AD117" s="407" t="str">
        <f>IF('Fun Patches'!R21="A","E","")</f>
        <v/>
      </c>
      <c r="AE117" s="409"/>
      <c r="AF117" s="407" t="str">
        <f>IF('Fun Patches'!S21="A","E","")</f>
        <v/>
      </c>
      <c r="AG117" s="408"/>
      <c r="AH117" s="407" t="str">
        <f>IF('Fun Patches'!T21="A","E","")</f>
        <v/>
      </c>
      <c r="AI117" s="409"/>
      <c r="AJ117" s="407" t="str">
        <f>IF('Fun Patches'!U21="A","E","")</f>
        <v/>
      </c>
      <c r="AK117" s="408"/>
      <c r="AL117" s="407" t="str">
        <f>IF('Fun Patches'!V21="A","E","")</f>
        <v/>
      </c>
      <c r="AM117" s="408"/>
      <c r="AN117" s="407" t="str">
        <f>IF('Fun Patches'!W21="A","E","")</f>
        <v/>
      </c>
      <c r="AO117" s="457"/>
    </row>
    <row r="118" spans="1:41" x14ac:dyDescent="0.2">
      <c r="A118" s="456" t="str">
        <f>'Fun Patches'!C22</f>
        <v>&lt;LIST PATCH HERE&gt;</v>
      </c>
      <c r="B118" s="407" t="str">
        <f>IF('Fun Patches'!D22="A","E","")</f>
        <v/>
      </c>
      <c r="C118" s="408"/>
      <c r="D118" s="407" t="str">
        <f>IF('Fun Patches'!E22="A","E","")</f>
        <v/>
      </c>
      <c r="E118" s="408"/>
      <c r="F118" s="407" t="str">
        <f>IF('Fun Patches'!F22="A","E","")</f>
        <v/>
      </c>
      <c r="G118" s="408"/>
      <c r="H118" s="407" t="str">
        <f>IF('Fun Patches'!G22="A","E","")</f>
        <v/>
      </c>
      <c r="I118" s="408"/>
      <c r="J118" s="407" t="str">
        <f>IF('Fun Patches'!H22="A","E","")</f>
        <v/>
      </c>
      <c r="K118" s="408"/>
      <c r="L118" s="407" t="str">
        <f>IF('Fun Patches'!I22="A","E","")</f>
        <v/>
      </c>
      <c r="M118" s="408"/>
      <c r="N118" s="407" t="str">
        <f>IF('Fun Patches'!J22="A","E","")</f>
        <v/>
      </c>
      <c r="O118" s="408"/>
      <c r="P118" s="407" t="str">
        <f>IF('Fun Patches'!K22="A","E","")</f>
        <v/>
      </c>
      <c r="Q118" s="408"/>
      <c r="R118" s="407" t="str">
        <f>IF('Fun Patches'!L22="A","E","")</f>
        <v/>
      </c>
      <c r="S118" s="408"/>
      <c r="T118" s="407" t="str">
        <f>IF('Fun Patches'!M22="A","E","")</f>
        <v/>
      </c>
      <c r="U118" s="408"/>
      <c r="V118" s="407" t="str">
        <f>IF('Fun Patches'!N22="A","E","")</f>
        <v/>
      </c>
      <c r="W118" s="408"/>
      <c r="X118" s="407" t="str">
        <f>IF('Fun Patches'!O22="A","E","")</f>
        <v/>
      </c>
      <c r="Y118" s="408"/>
      <c r="Z118" s="407" t="str">
        <f>IF('Fun Patches'!P22="A","E","")</f>
        <v/>
      </c>
      <c r="AA118" s="408"/>
      <c r="AB118" s="407" t="str">
        <f>IF('Fun Patches'!Q22="A","E","")</f>
        <v/>
      </c>
      <c r="AC118" s="408"/>
      <c r="AD118" s="407" t="str">
        <f>IF('Fun Patches'!R22="A","E","")</f>
        <v/>
      </c>
      <c r="AE118" s="409"/>
      <c r="AF118" s="407" t="str">
        <f>IF('Fun Patches'!S22="A","E","")</f>
        <v/>
      </c>
      <c r="AG118" s="408"/>
      <c r="AH118" s="407" t="str">
        <f>IF('Fun Patches'!T22="A","E","")</f>
        <v/>
      </c>
      <c r="AI118" s="409"/>
      <c r="AJ118" s="407" t="str">
        <f>IF('Fun Patches'!U22="A","E","")</f>
        <v/>
      </c>
      <c r="AK118" s="408"/>
      <c r="AL118" s="407" t="str">
        <f>IF('Fun Patches'!V22="A","E","")</f>
        <v/>
      </c>
      <c r="AM118" s="408"/>
      <c r="AN118" s="407" t="str">
        <f>IF('Fun Patches'!W22="A","E","")</f>
        <v/>
      </c>
      <c r="AO118" s="457"/>
    </row>
    <row r="119" spans="1:41" x14ac:dyDescent="0.2">
      <c r="A119" s="456" t="str">
        <f>'Fun Patches'!C23</f>
        <v>&lt;LIST PATCH HERE&gt;</v>
      </c>
      <c r="B119" s="407" t="str">
        <f>IF('Fun Patches'!D23="A","E","")</f>
        <v/>
      </c>
      <c r="C119" s="408"/>
      <c r="D119" s="407" t="str">
        <f>IF('Fun Patches'!E23="A","E","")</f>
        <v/>
      </c>
      <c r="E119" s="408"/>
      <c r="F119" s="407" t="str">
        <f>IF('Fun Patches'!F23="A","E","")</f>
        <v/>
      </c>
      <c r="G119" s="408"/>
      <c r="H119" s="407" t="str">
        <f>IF('Fun Patches'!G23="A","E","")</f>
        <v/>
      </c>
      <c r="I119" s="408"/>
      <c r="J119" s="407" t="str">
        <f>IF('Fun Patches'!H23="A","E","")</f>
        <v/>
      </c>
      <c r="K119" s="408"/>
      <c r="L119" s="407" t="str">
        <f>IF('Fun Patches'!I23="A","E","")</f>
        <v/>
      </c>
      <c r="M119" s="408"/>
      <c r="N119" s="407" t="str">
        <f>IF('Fun Patches'!J23="A","E","")</f>
        <v/>
      </c>
      <c r="O119" s="408"/>
      <c r="P119" s="407" t="str">
        <f>IF('Fun Patches'!K23="A","E","")</f>
        <v/>
      </c>
      <c r="Q119" s="408"/>
      <c r="R119" s="407" t="str">
        <f>IF('Fun Patches'!L23="A","E","")</f>
        <v/>
      </c>
      <c r="S119" s="408"/>
      <c r="T119" s="407" t="str">
        <f>IF('Fun Patches'!M23="A","E","")</f>
        <v/>
      </c>
      <c r="U119" s="408"/>
      <c r="V119" s="407" t="str">
        <f>IF('Fun Patches'!N23="A","E","")</f>
        <v/>
      </c>
      <c r="W119" s="408"/>
      <c r="X119" s="407" t="str">
        <f>IF('Fun Patches'!O23="A","E","")</f>
        <v/>
      </c>
      <c r="Y119" s="408"/>
      <c r="Z119" s="407" t="str">
        <f>IF('Fun Patches'!P23="A","E","")</f>
        <v/>
      </c>
      <c r="AA119" s="408"/>
      <c r="AB119" s="407" t="str">
        <f>IF('Fun Patches'!Q23="A","E","")</f>
        <v/>
      </c>
      <c r="AC119" s="408"/>
      <c r="AD119" s="407" t="str">
        <f>IF('Fun Patches'!R23="A","E","")</f>
        <v/>
      </c>
      <c r="AE119" s="409"/>
      <c r="AF119" s="407" t="str">
        <f>IF('Fun Patches'!S23="A","E","")</f>
        <v/>
      </c>
      <c r="AG119" s="408"/>
      <c r="AH119" s="407" t="str">
        <f>IF('Fun Patches'!T23="A","E","")</f>
        <v/>
      </c>
      <c r="AI119" s="409"/>
      <c r="AJ119" s="407" t="str">
        <f>IF('Fun Patches'!U23="A","E","")</f>
        <v/>
      </c>
      <c r="AK119" s="408"/>
      <c r="AL119" s="407" t="str">
        <f>IF('Fun Patches'!V23="A","E","")</f>
        <v/>
      </c>
      <c r="AM119" s="408"/>
      <c r="AN119" s="407" t="str">
        <f>IF('Fun Patches'!W23="A","E","")</f>
        <v/>
      </c>
      <c r="AO119" s="457"/>
    </row>
    <row r="120" spans="1:41" x14ac:dyDescent="0.2">
      <c r="A120" s="456" t="str">
        <f>'Fun Patches'!C24</f>
        <v>&lt;LIST PATCH HERE&gt;</v>
      </c>
      <c r="B120" s="407" t="str">
        <f>IF('Fun Patches'!D24="A","E","")</f>
        <v/>
      </c>
      <c r="C120" s="408"/>
      <c r="D120" s="407" t="str">
        <f>IF('Fun Patches'!E24="A","E","")</f>
        <v/>
      </c>
      <c r="E120" s="408"/>
      <c r="F120" s="407" t="str">
        <f>IF('Fun Patches'!F24="A","E","")</f>
        <v/>
      </c>
      <c r="G120" s="408"/>
      <c r="H120" s="407" t="str">
        <f>IF('Fun Patches'!G24="A","E","")</f>
        <v/>
      </c>
      <c r="I120" s="408"/>
      <c r="J120" s="407" t="str">
        <f>IF('Fun Patches'!H24="A","E","")</f>
        <v/>
      </c>
      <c r="K120" s="408"/>
      <c r="L120" s="407" t="str">
        <f>IF('Fun Patches'!I24="A","E","")</f>
        <v/>
      </c>
      <c r="M120" s="408"/>
      <c r="N120" s="407" t="str">
        <f>IF('Fun Patches'!J24="A","E","")</f>
        <v/>
      </c>
      <c r="O120" s="408"/>
      <c r="P120" s="407" t="str">
        <f>IF('Fun Patches'!K24="A","E","")</f>
        <v/>
      </c>
      <c r="Q120" s="408"/>
      <c r="R120" s="407" t="str">
        <f>IF('Fun Patches'!L24="A","E","")</f>
        <v/>
      </c>
      <c r="S120" s="408"/>
      <c r="T120" s="407" t="str">
        <f>IF('Fun Patches'!M24="A","E","")</f>
        <v/>
      </c>
      <c r="U120" s="408"/>
      <c r="V120" s="407" t="str">
        <f>IF('Fun Patches'!N24="A","E","")</f>
        <v/>
      </c>
      <c r="W120" s="408"/>
      <c r="X120" s="407" t="str">
        <f>IF('Fun Patches'!O24="A","E","")</f>
        <v/>
      </c>
      <c r="Y120" s="408"/>
      <c r="Z120" s="407" t="str">
        <f>IF('Fun Patches'!P24="A","E","")</f>
        <v/>
      </c>
      <c r="AA120" s="408"/>
      <c r="AB120" s="407" t="str">
        <f>IF('Fun Patches'!Q24="A","E","")</f>
        <v/>
      </c>
      <c r="AC120" s="408"/>
      <c r="AD120" s="407" t="str">
        <f>IF('Fun Patches'!R24="A","E","")</f>
        <v/>
      </c>
      <c r="AE120" s="409"/>
      <c r="AF120" s="407" t="str">
        <f>IF('Fun Patches'!S24="A","E","")</f>
        <v/>
      </c>
      <c r="AG120" s="408"/>
      <c r="AH120" s="407" t="str">
        <f>IF('Fun Patches'!T24="A","E","")</f>
        <v/>
      </c>
      <c r="AI120" s="409"/>
      <c r="AJ120" s="407" t="str">
        <f>IF('Fun Patches'!U24="A","E","")</f>
        <v/>
      </c>
      <c r="AK120" s="408"/>
      <c r="AL120" s="407" t="str">
        <f>IF('Fun Patches'!V24="A","E","")</f>
        <v/>
      </c>
      <c r="AM120" s="408"/>
      <c r="AN120" s="407" t="str">
        <f>IF('Fun Patches'!W24="A","E","")</f>
        <v/>
      </c>
      <c r="AO120" s="457"/>
    </row>
    <row r="121" spans="1:41" x14ac:dyDescent="0.2">
      <c r="A121" s="456" t="str">
        <f>'Fun Patches'!C25</f>
        <v>&lt;LIST PATCH HERE&gt;</v>
      </c>
      <c r="B121" s="407" t="str">
        <f>IF('Fun Patches'!D25="A","E","")</f>
        <v/>
      </c>
      <c r="C121" s="408"/>
      <c r="D121" s="407" t="str">
        <f>IF('Fun Patches'!E25="A","E","")</f>
        <v/>
      </c>
      <c r="E121" s="408"/>
      <c r="F121" s="407" t="str">
        <f>IF('Fun Patches'!F25="A","E","")</f>
        <v/>
      </c>
      <c r="G121" s="408"/>
      <c r="H121" s="407" t="str">
        <f>IF('Fun Patches'!G25="A","E","")</f>
        <v/>
      </c>
      <c r="I121" s="408"/>
      <c r="J121" s="407" t="str">
        <f>IF('Fun Patches'!H25="A","E","")</f>
        <v/>
      </c>
      <c r="K121" s="408"/>
      <c r="L121" s="407" t="str">
        <f>IF('Fun Patches'!I25="A","E","")</f>
        <v/>
      </c>
      <c r="M121" s="408"/>
      <c r="N121" s="407" t="str">
        <f>IF('Fun Patches'!J25="A","E","")</f>
        <v/>
      </c>
      <c r="O121" s="408"/>
      <c r="P121" s="407" t="str">
        <f>IF('Fun Patches'!K25="A","E","")</f>
        <v/>
      </c>
      <c r="Q121" s="408"/>
      <c r="R121" s="407" t="str">
        <f>IF('Fun Patches'!L25="A","E","")</f>
        <v/>
      </c>
      <c r="S121" s="408"/>
      <c r="T121" s="407" t="str">
        <f>IF('Fun Patches'!M25="A","E","")</f>
        <v/>
      </c>
      <c r="U121" s="408"/>
      <c r="V121" s="407" t="str">
        <f>IF('Fun Patches'!N25="A","E","")</f>
        <v/>
      </c>
      <c r="W121" s="408"/>
      <c r="X121" s="407" t="str">
        <f>IF('Fun Patches'!O25="A","E","")</f>
        <v/>
      </c>
      <c r="Y121" s="408"/>
      <c r="Z121" s="407" t="str">
        <f>IF('Fun Patches'!P25="A","E","")</f>
        <v/>
      </c>
      <c r="AA121" s="408"/>
      <c r="AB121" s="407" t="str">
        <f>IF('Fun Patches'!Q25="A","E","")</f>
        <v/>
      </c>
      <c r="AC121" s="408"/>
      <c r="AD121" s="407" t="str">
        <f>IF('Fun Patches'!R25="A","E","")</f>
        <v/>
      </c>
      <c r="AE121" s="409"/>
      <c r="AF121" s="407" t="str">
        <f>IF('Fun Patches'!S25="A","E","")</f>
        <v/>
      </c>
      <c r="AG121" s="408"/>
      <c r="AH121" s="407" t="str">
        <f>IF('Fun Patches'!T25="A","E","")</f>
        <v/>
      </c>
      <c r="AI121" s="409"/>
      <c r="AJ121" s="407" t="str">
        <f>IF('Fun Patches'!U25="A","E","")</f>
        <v/>
      </c>
      <c r="AK121" s="408"/>
      <c r="AL121" s="407" t="str">
        <f>IF('Fun Patches'!V25="A","E","")</f>
        <v/>
      </c>
      <c r="AM121" s="408"/>
      <c r="AN121" s="407" t="str">
        <f>IF('Fun Patches'!W25="A","E","")</f>
        <v/>
      </c>
      <c r="AO121" s="457"/>
    </row>
    <row r="122" spans="1:41" x14ac:dyDescent="0.2">
      <c r="A122" s="456" t="str">
        <f>'Fun Patches'!C26</f>
        <v>&lt;LIST PATCH HERE&gt;</v>
      </c>
      <c r="B122" s="407" t="str">
        <f>IF('Fun Patches'!D26="A","E","")</f>
        <v/>
      </c>
      <c r="C122" s="408"/>
      <c r="D122" s="407" t="str">
        <f>IF('Fun Patches'!E26="A","E","")</f>
        <v/>
      </c>
      <c r="E122" s="408"/>
      <c r="F122" s="407" t="str">
        <f>IF('Fun Patches'!F26="A","E","")</f>
        <v/>
      </c>
      <c r="G122" s="408"/>
      <c r="H122" s="407" t="str">
        <f>IF('Fun Patches'!G26="A","E","")</f>
        <v/>
      </c>
      <c r="I122" s="408"/>
      <c r="J122" s="407" t="str">
        <f>IF('Fun Patches'!H26="A","E","")</f>
        <v/>
      </c>
      <c r="K122" s="408"/>
      <c r="L122" s="407" t="str">
        <f>IF('Fun Patches'!I26="A","E","")</f>
        <v/>
      </c>
      <c r="M122" s="408"/>
      <c r="N122" s="407" t="str">
        <f>IF('Fun Patches'!J26="A","E","")</f>
        <v/>
      </c>
      <c r="O122" s="408"/>
      <c r="P122" s="407" t="str">
        <f>IF('Fun Patches'!K26="A","E","")</f>
        <v/>
      </c>
      <c r="Q122" s="408"/>
      <c r="R122" s="407" t="str">
        <f>IF('Fun Patches'!L26="A","E","")</f>
        <v/>
      </c>
      <c r="S122" s="408"/>
      <c r="T122" s="407" t="str">
        <f>IF('Fun Patches'!M26="A","E","")</f>
        <v/>
      </c>
      <c r="U122" s="408"/>
      <c r="V122" s="407" t="str">
        <f>IF('Fun Patches'!N26="A","E","")</f>
        <v/>
      </c>
      <c r="W122" s="408"/>
      <c r="X122" s="407" t="str">
        <f>IF('Fun Patches'!O26="A","E","")</f>
        <v/>
      </c>
      <c r="Y122" s="408"/>
      <c r="Z122" s="407" t="str">
        <f>IF('Fun Patches'!P26="A","E","")</f>
        <v/>
      </c>
      <c r="AA122" s="408"/>
      <c r="AB122" s="407" t="str">
        <f>IF('Fun Patches'!Q26="A","E","")</f>
        <v/>
      </c>
      <c r="AC122" s="408"/>
      <c r="AD122" s="407" t="str">
        <f>IF('Fun Patches'!R26="A","E","")</f>
        <v/>
      </c>
      <c r="AE122" s="409"/>
      <c r="AF122" s="407" t="str">
        <f>IF('Fun Patches'!S26="A","E","")</f>
        <v/>
      </c>
      <c r="AG122" s="408"/>
      <c r="AH122" s="407" t="str">
        <f>IF('Fun Patches'!T26="A","E","")</f>
        <v/>
      </c>
      <c r="AI122" s="409"/>
      <c r="AJ122" s="407" t="str">
        <f>IF('Fun Patches'!U26="A","E","")</f>
        <v/>
      </c>
      <c r="AK122" s="408"/>
      <c r="AL122" s="407" t="str">
        <f>IF('Fun Patches'!V26="A","E","")</f>
        <v/>
      </c>
      <c r="AM122" s="408"/>
      <c r="AN122" s="407" t="str">
        <f>IF('Fun Patches'!W26="A","E","")</f>
        <v/>
      </c>
      <c r="AO122" s="457"/>
    </row>
    <row r="123" spans="1:41" x14ac:dyDescent="0.2">
      <c r="A123" s="456" t="str">
        <f>'Fun Patches'!C27</f>
        <v>&lt;LIST PATCH HERE&gt;</v>
      </c>
      <c r="B123" s="407" t="str">
        <f>IF('Fun Patches'!D27="A","E","")</f>
        <v/>
      </c>
      <c r="C123" s="408"/>
      <c r="D123" s="407" t="str">
        <f>IF('Fun Patches'!E27="A","E","")</f>
        <v/>
      </c>
      <c r="E123" s="408"/>
      <c r="F123" s="407" t="str">
        <f>IF('Fun Patches'!F27="A","E","")</f>
        <v/>
      </c>
      <c r="G123" s="408"/>
      <c r="H123" s="407" t="str">
        <f>IF('Fun Patches'!G27="A","E","")</f>
        <v/>
      </c>
      <c r="I123" s="408"/>
      <c r="J123" s="407" t="str">
        <f>IF('Fun Patches'!H27="A","E","")</f>
        <v/>
      </c>
      <c r="K123" s="408"/>
      <c r="L123" s="407" t="str">
        <f>IF('Fun Patches'!I27="A","E","")</f>
        <v/>
      </c>
      <c r="M123" s="408"/>
      <c r="N123" s="407" t="str">
        <f>IF('Fun Patches'!J27="A","E","")</f>
        <v/>
      </c>
      <c r="O123" s="408"/>
      <c r="P123" s="407" t="str">
        <f>IF('Fun Patches'!K27="A","E","")</f>
        <v/>
      </c>
      <c r="Q123" s="408"/>
      <c r="R123" s="407" t="str">
        <f>IF('Fun Patches'!L27="A","E","")</f>
        <v/>
      </c>
      <c r="S123" s="408"/>
      <c r="T123" s="407" t="str">
        <f>IF('Fun Patches'!M27="A","E","")</f>
        <v/>
      </c>
      <c r="U123" s="408"/>
      <c r="V123" s="407" t="str">
        <f>IF('Fun Patches'!N27="A","E","")</f>
        <v/>
      </c>
      <c r="W123" s="408"/>
      <c r="X123" s="407" t="str">
        <f>IF('Fun Patches'!O27="A","E","")</f>
        <v/>
      </c>
      <c r="Y123" s="408"/>
      <c r="Z123" s="407" t="str">
        <f>IF('Fun Patches'!P27="A","E","")</f>
        <v/>
      </c>
      <c r="AA123" s="408"/>
      <c r="AB123" s="407" t="str">
        <f>IF('Fun Patches'!Q27="A","E","")</f>
        <v/>
      </c>
      <c r="AC123" s="408"/>
      <c r="AD123" s="407" t="str">
        <f>IF('Fun Patches'!R27="A","E","")</f>
        <v/>
      </c>
      <c r="AE123" s="409"/>
      <c r="AF123" s="407" t="str">
        <f>IF('Fun Patches'!S27="A","E","")</f>
        <v/>
      </c>
      <c r="AG123" s="408"/>
      <c r="AH123" s="407" t="str">
        <f>IF('Fun Patches'!T27="A","E","")</f>
        <v/>
      </c>
      <c r="AI123" s="409"/>
      <c r="AJ123" s="407" t="str">
        <f>IF('Fun Patches'!U27="A","E","")</f>
        <v/>
      </c>
      <c r="AK123" s="408"/>
      <c r="AL123" s="407" t="str">
        <f>IF('Fun Patches'!V27="A","E","")</f>
        <v/>
      </c>
      <c r="AM123" s="408"/>
      <c r="AN123" s="407" t="str">
        <f>IF('Fun Patches'!W27="A","E","")</f>
        <v/>
      </c>
      <c r="AO123" s="457"/>
    </row>
    <row r="124" spans="1:41" x14ac:dyDescent="0.2">
      <c r="A124" s="456" t="str">
        <f>'Fun Patches'!C28</f>
        <v>&lt;LIST PATCH HERE&gt;</v>
      </c>
      <c r="B124" s="407" t="str">
        <f>IF('Fun Patches'!D28="A","E","")</f>
        <v/>
      </c>
      <c r="C124" s="408"/>
      <c r="D124" s="407" t="str">
        <f>IF('Fun Patches'!E28="A","E","")</f>
        <v/>
      </c>
      <c r="E124" s="408"/>
      <c r="F124" s="407" t="str">
        <f>IF('Fun Patches'!F28="A","E","")</f>
        <v/>
      </c>
      <c r="G124" s="408"/>
      <c r="H124" s="407" t="str">
        <f>IF('Fun Patches'!G28="A","E","")</f>
        <v/>
      </c>
      <c r="I124" s="408"/>
      <c r="J124" s="407" t="str">
        <f>IF('Fun Patches'!H28="A","E","")</f>
        <v/>
      </c>
      <c r="K124" s="408"/>
      <c r="L124" s="407" t="str">
        <f>IF('Fun Patches'!I28="A","E","")</f>
        <v/>
      </c>
      <c r="M124" s="408"/>
      <c r="N124" s="407" t="str">
        <f>IF('Fun Patches'!J28="A","E","")</f>
        <v/>
      </c>
      <c r="O124" s="408"/>
      <c r="P124" s="407" t="str">
        <f>IF('Fun Patches'!K28="A","E","")</f>
        <v/>
      </c>
      <c r="Q124" s="408"/>
      <c r="R124" s="407" t="str">
        <f>IF('Fun Patches'!L28="A","E","")</f>
        <v/>
      </c>
      <c r="S124" s="408"/>
      <c r="T124" s="407" t="str">
        <f>IF('Fun Patches'!M28="A","E","")</f>
        <v/>
      </c>
      <c r="U124" s="408"/>
      <c r="V124" s="407" t="str">
        <f>IF('Fun Patches'!N28="A","E","")</f>
        <v/>
      </c>
      <c r="W124" s="408"/>
      <c r="X124" s="407" t="str">
        <f>IF('Fun Patches'!O28="A","E","")</f>
        <v/>
      </c>
      <c r="Y124" s="408"/>
      <c r="Z124" s="407" t="str">
        <f>IF('Fun Patches'!P28="A","E","")</f>
        <v/>
      </c>
      <c r="AA124" s="408"/>
      <c r="AB124" s="407" t="str">
        <f>IF('Fun Patches'!Q28="A","E","")</f>
        <v/>
      </c>
      <c r="AC124" s="408"/>
      <c r="AD124" s="407" t="str">
        <f>IF('Fun Patches'!R28="A","E","")</f>
        <v/>
      </c>
      <c r="AE124" s="409"/>
      <c r="AF124" s="407" t="str">
        <f>IF('Fun Patches'!S28="A","E","")</f>
        <v/>
      </c>
      <c r="AG124" s="408"/>
      <c r="AH124" s="407" t="str">
        <f>IF('Fun Patches'!T28="A","E","")</f>
        <v/>
      </c>
      <c r="AI124" s="409"/>
      <c r="AJ124" s="407" t="str">
        <f>IF('Fun Patches'!U28="A","E","")</f>
        <v/>
      </c>
      <c r="AK124" s="408"/>
      <c r="AL124" s="407" t="str">
        <f>IF('Fun Patches'!V28="A","E","")</f>
        <v/>
      </c>
      <c r="AM124" s="408"/>
      <c r="AN124" s="407" t="str">
        <f>IF('Fun Patches'!W28="A","E","")</f>
        <v/>
      </c>
      <c r="AO124" s="457"/>
    </row>
    <row r="125" spans="1:41" x14ac:dyDescent="0.2">
      <c r="A125" s="456" t="str">
        <f>'Fun Patches'!C29</f>
        <v>&lt;LIST PATCH HERE&gt;</v>
      </c>
      <c r="B125" s="407" t="str">
        <f>IF('Fun Patches'!D29="A","E","")</f>
        <v/>
      </c>
      <c r="C125" s="408"/>
      <c r="D125" s="407" t="str">
        <f>IF('Fun Patches'!E29="A","E","")</f>
        <v/>
      </c>
      <c r="E125" s="408"/>
      <c r="F125" s="407" t="str">
        <f>IF('Fun Patches'!F29="A","E","")</f>
        <v/>
      </c>
      <c r="G125" s="408"/>
      <c r="H125" s="407" t="str">
        <f>IF('Fun Patches'!G29="A","E","")</f>
        <v/>
      </c>
      <c r="I125" s="408"/>
      <c r="J125" s="407" t="str">
        <f>IF('Fun Patches'!H29="A","E","")</f>
        <v/>
      </c>
      <c r="K125" s="408"/>
      <c r="L125" s="407" t="str">
        <f>IF('Fun Patches'!I29="A","E","")</f>
        <v/>
      </c>
      <c r="M125" s="408"/>
      <c r="N125" s="407" t="str">
        <f>IF('Fun Patches'!J29="A","E","")</f>
        <v/>
      </c>
      <c r="O125" s="408"/>
      <c r="P125" s="407" t="str">
        <f>IF('Fun Patches'!K29="A","E","")</f>
        <v/>
      </c>
      <c r="Q125" s="408"/>
      <c r="R125" s="407" t="str">
        <f>IF('Fun Patches'!L29="A","E","")</f>
        <v/>
      </c>
      <c r="S125" s="408"/>
      <c r="T125" s="407" t="str">
        <f>IF('Fun Patches'!M29="A","E","")</f>
        <v/>
      </c>
      <c r="U125" s="408"/>
      <c r="V125" s="407" t="str">
        <f>IF('Fun Patches'!N29="A","E","")</f>
        <v/>
      </c>
      <c r="W125" s="408"/>
      <c r="X125" s="407" t="str">
        <f>IF('Fun Patches'!O29="A","E","")</f>
        <v/>
      </c>
      <c r="Y125" s="408"/>
      <c r="Z125" s="407" t="str">
        <f>IF('Fun Patches'!P29="A","E","")</f>
        <v/>
      </c>
      <c r="AA125" s="408"/>
      <c r="AB125" s="407" t="str">
        <f>IF('Fun Patches'!Q29="A","E","")</f>
        <v/>
      </c>
      <c r="AC125" s="408"/>
      <c r="AD125" s="407" t="str">
        <f>IF('Fun Patches'!R29="A","E","")</f>
        <v/>
      </c>
      <c r="AE125" s="409"/>
      <c r="AF125" s="407" t="str">
        <f>IF('Fun Patches'!S29="A","E","")</f>
        <v/>
      </c>
      <c r="AG125" s="408"/>
      <c r="AH125" s="407" t="str">
        <f>IF('Fun Patches'!T29="A","E","")</f>
        <v/>
      </c>
      <c r="AI125" s="409"/>
      <c r="AJ125" s="407" t="str">
        <f>IF('Fun Patches'!U29="A","E","")</f>
        <v/>
      </c>
      <c r="AK125" s="408"/>
      <c r="AL125" s="407" t="str">
        <f>IF('Fun Patches'!V29="A","E","")</f>
        <v/>
      </c>
      <c r="AM125" s="408"/>
      <c r="AN125" s="407" t="str">
        <f>IF('Fun Patches'!W29="A","E","")</f>
        <v/>
      </c>
      <c r="AO125" s="457"/>
    </row>
    <row r="126" spans="1:41" x14ac:dyDescent="0.2">
      <c r="A126" s="456" t="str">
        <f>'Fun Patches'!C30</f>
        <v>&lt;LIST PATCH HERE&gt;</v>
      </c>
      <c r="B126" s="407" t="str">
        <f>IF('Fun Patches'!D30="A","E","")</f>
        <v/>
      </c>
      <c r="C126" s="408"/>
      <c r="D126" s="407" t="str">
        <f>IF('Fun Patches'!E30="A","E","")</f>
        <v/>
      </c>
      <c r="E126" s="408"/>
      <c r="F126" s="407" t="str">
        <f>IF('Fun Patches'!F30="A","E","")</f>
        <v/>
      </c>
      <c r="G126" s="408"/>
      <c r="H126" s="407" t="str">
        <f>IF('Fun Patches'!G30="A","E","")</f>
        <v/>
      </c>
      <c r="I126" s="408"/>
      <c r="J126" s="407" t="str">
        <f>IF('Fun Patches'!H30="A","E","")</f>
        <v/>
      </c>
      <c r="K126" s="408"/>
      <c r="L126" s="407" t="str">
        <f>IF('Fun Patches'!I30="A","E","")</f>
        <v/>
      </c>
      <c r="M126" s="408"/>
      <c r="N126" s="407" t="str">
        <f>IF('Fun Patches'!J30="A","E","")</f>
        <v/>
      </c>
      <c r="O126" s="408"/>
      <c r="P126" s="407" t="str">
        <f>IF('Fun Patches'!K30="A","E","")</f>
        <v/>
      </c>
      <c r="Q126" s="408"/>
      <c r="R126" s="407" t="str">
        <f>IF('Fun Patches'!L30="A","E","")</f>
        <v/>
      </c>
      <c r="S126" s="408"/>
      <c r="T126" s="407" t="str">
        <f>IF('Fun Patches'!M30="A","E","")</f>
        <v/>
      </c>
      <c r="U126" s="408"/>
      <c r="V126" s="407" t="str">
        <f>IF('Fun Patches'!N30="A","E","")</f>
        <v/>
      </c>
      <c r="W126" s="408"/>
      <c r="X126" s="407" t="str">
        <f>IF('Fun Patches'!O30="A","E","")</f>
        <v/>
      </c>
      <c r="Y126" s="408"/>
      <c r="Z126" s="407" t="str">
        <f>IF('Fun Patches'!P30="A","E","")</f>
        <v/>
      </c>
      <c r="AA126" s="408"/>
      <c r="AB126" s="407" t="str">
        <f>IF('Fun Patches'!Q30="A","E","")</f>
        <v/>
      </c>
      <c r="AC126" s="408"/>
      <c r="AD126" s="407" t="str">
        <f>IF('Fun Patches'!R30="A","E","")</f>
        <v/>
      </c>
      <c r="AE126" s="409"/>
      <c r="AF126" s="407" t="str">
        <f>IF('Fun Patches'!S30="A","E","")</f>
        <v/>
      </c>
      <c r="AG126" s="408"/>
      <c r="AH126" s="407" t="str">
        <f>IF('Fun Patches'!T30="A","E","")</f>
        <v/>
      </c>
      <c r="AI126" s="409"/>
      <c r="AJ126" s="407" t="str">
        <f>IF('Fun Patches'!U30="A","E","")</f>
        <v/>
      </c>
      <c r="AK126" s="408"/>
      <c r="AL126" s="407" t="str">
        <f>IF('Fun Patches'!V30="A","E","")</f>
        <v/>
      </c>
      <c r="AM126" s="408"/>
      <c r="AN126" s="407" t="str">
        <f>IF('Fun Patches'!W30="A","E","")</f>
        <v/>
      </c>
      <c r="AO126" s="457"/>
    </row>
    <row r="127" spans="1:41" x14ac:dyDescent="0.2">
      <c r="A127" s="456" t="str">
        <f>'Fun Patches'!C31</f>
        <v>&lt;LIST PATCH HERE&gt;</v>
      </c>
      <c r="B127" s="407" t="str">
        <f>IF('Fun Patches'!D31="A","E","")</f>
        <v/>
      </c>
      <c r="C127" s="408"/>
      <c r="D127" s="407" t="str">
        <f>IF('Fun Patches'!E31="A","E","")</f>
        <v/>
      </c>
      <c r="E127" s="408"/>
      <c r="F127" s="407" t="str">
        <f>IF('Fun Patches'!F31="A","E","")</f>
        <v/>
      </c>
      <c r="G127" s="408"/>
      <c r="H127" s="407" t="str">
        <f>IF('Fun Patches'!G31="A","E","")</f>
        <v/>
      </c>
      <c r="I127" s="408"/>
      <c r="J127" s="407" t="str">
        <f>IF('Fun Patches'!H31="A","E","")</f>
        <v/>
      </c>
      <c r="K127" s="408"/>
      <c r="L127" s="407" t="str">
        <f>IF('Fun Patches'!I31="A","E","")</f>
        <v/>
      </c>
      <c r="M127" s="408"/>
      <c r="N127" s="407" t="str">
        <f>IF('Fun Patches'!J31="A","E","")</f>
        <v/>
      </c>
      <c r="O127" s="408"/>
      <c r="P127" s="407" t="str">
        <f>IF('Fun Patches'!K31="A","E","")</f>
        <v/>
      </c>
      <c r="Q127" s="408"/>
      <c r="R127" s="407" t="str">
        <f>IF('Fun Patches'!L31="A","E","")</f>
        <v/>
      </c>
      <c r="S127" s="408"/>
      <c r="T127" s="407" t="str">
        <f>IF('Fun Patches'!M31="A","E","")</f>
        <v/>
      </c>
      <c r="U127" s="408"/>
      <c r="V127" s="407" t="str">
        <f>IF('Fun Patches'!N31="A","E","")</f>
        <v/>
      </c>
      <c r="W127" s="408"/>
      <c r="X127" s="407" t="str">
        <f>IF('Fun Patches'!O31="A","E","")</f>
        <v/>
      </c>
      <c r="Y127" s="408"/>
      <c r="Z127" s="407" t="str">
        <f>IF('Fun Patches'!P31="A","E","")</f>
        <v/>
      </c>
      <c r="AA127" s="408"/>
      <c r="AB127" s="407" t="str">
        <f>IF('Fun Patches'!Q31="A","E","")</f>
        <v/>
      </c>
      <c r="AC127" s="408"/>
      <c r="AD127" s="407" t="str">
        <f>IF('Fun Patches'!R31="A","E","")</f>
        <v/>
      </c>
      <c r="AE127" s="409"/>
      <c r="AF127" s="407" t="str">
        <f>IF('Fun Patches'!S31="A","E","")</f>
        <v/>
      </c>
      <c r="AG127" s="408"/>
      <c r="AH127" s="407" t="str">
        <f>IF('Fun Patches'!T31="A","E","")</f>
        <v/>
      </c>
      <c r="AI127" s="409"/>
      <c r="AJ127" s="407" t="str">
        <f>IF('Fun Patches'!U31="A","E","")</f>
        <v/>
      </c>
      <c r="AK127" s="408"/>
      <c r="AL127" s="407" t="str">
        <f>IF('Fun Patches'!V31="A","E","")</f>
        <v/>
      </c>
      <c r="AM127" s="408"/>
      <c r="AN127" s="407" t="str">
        <f>IF('Fun Patches'!W31="A","E","")</f>
        <v/>
      </c>
      <c r="AO127" s="457"/>
    </row>
    <row r="128" spans="1:41" x14ac:dyDescent="0.2">
      <c r="A128" s="456" t="str">
        <f>'Fun Patches'!C32</f>
        <v>&lt;LIST PATCH HERE&gt;</v>
      </c>
      <c r="B128" s="407" t="str">
        <f>IF('Fun Patches'!D32="A","E","")</f>
        <v/>
      </c>
      <c r="C128" s="408"/>
      <c r="D128" s="407" t="str">
        <f>IF('Fun Patches'!E32="A","E","")</f>
        <v/>
      </c>
      <c r="E128" s="408"/>
      <c r="F128" s="407" t="str">
        <f>IF('Fun Patches'!F32="A","E","")</f>
        <v/>
      </c>
      <c r="G128" s="408"/>
      <c r="H128" s="407" t="str">
        <f>IF('Fun Patches'!G32="A","E","")</f>
        <v/>
      </c>
      <c r="I128" s="408"/>
      <c r="J128" s="407" t="str">
        <f>IF('Fun Patches'!H32="A","E","")</f>
        <v/>
      </c>
      <c r="K128" s="408"/>
      <c r="L128" s="407" t="str">
        <f>IF('Fun Patches'!I32="A","E","")</f>
        <v/>
      </c>
      <c r="M128" s="408"/>
      <c r="N128" s="407" t="str">
        <f>IF('Fun Patches'!J32="A","E","")</f>
        <v/>
      </c>
      <c r="O128" s="408"/>
      <c r="P128" s="407" t="str">
        <f>IF('Fun Patches'!K32="A","E","")</f>
        <v/>
      </c>
      <c r="Q128" s="408"/>
      <c r="R128" s="407" t="str">
        <f>IF('Fun Patches'!L32="A","E","")</f>
        <v/>
      </c>
      <c r="S128" s="408"/>
      <c r="T128" s="407" t="str">
        <f>IF('Fun Patches'!M32="A","E","")</f>
        <v/>
      </c>
      <c r="U128" s="408"/>
      <c r="V128" s="407" t="str">
        <f>IF('Fun Patches'!N32="A","E","")</f>
        <v/>
      </c>
      <c r="W128" s="408"/>
      <c r="X128" s="407" t="str">
        <f>IF('Fun Patches'!O32="A","E","")</f>
        <v/>
      </c>
      <c r="Y128" s="408"/>
      <c r="Z128" s="407" t="str">
        <f>IF('Fun Patches'!P32="A","E","")</f>
        <v/>
      </c>
      <c r="AA128" s="408"/>
      <c r="AB128" s="407" t="str">
        <f>IF('Fun Patches'!Q32="A","E","")</f>
        <v/>
      </c>
      <c r="AC128" s="408"/>
      <c r="AD128" s="407" t="str">
        <f>IF('Fun Patches'!R32="A","E","")</f>
        <v/>
      </c>
      <c r="AE128" s="409"/>
      <c r="AF128" s="407" t="str">
        <f>IF('Fun Patches'!S32="A","E","")</f>
        <v/>
      </c>
      <c r="AG128" s="408"/>
      <c r="AH128" s="407" t="str">
        <f>IF('Fun Patches'!T32="A","E","")</f>
        <v/>
      </c>
      <c r="AI128" s="409"/>
      <c r="AJ128" s="407" t="str">
        <f>IF('Fun Patches'!U32="A","E","")</f>
        <v/>
      </c>
      <c r="AK128" s="408"/>
      <c r="AL128" s="407" t="str">
        <f>IF('Fun Patches'!V32="A","E","")</f>
        <v/>
      </c>
      <c r="AM128" s="408"/>
      <c r="AN128" s="407" t="str">
        <f>IF('Fun Patches'!W32="A","E","")</f>
        <v/>
      </c>
      <c r="AO128" s="457"/>
    </row>
    <row r="129" spans="1:41" x14ac:dyDescent="0.2">
      <c r="A129" s="456" t="str">
        <f>'Fun Patches'!C33</f>
        <v>&lt;LIST PATCH HERE&gt;</v>
      </c>
      <c r="B129" s="407" t="str">
        <f>IF('Fun Patches'!D33="A","E","")</f>
        <v/>
      </c>
      <c r="C129" s="408"/>
      <c r="D129" s="407" t="str">
        <f>IF('Fun Patches'!E33="A","E","")</f>
        <v/>
      </c>
      <c r="E129" s="408"/>
      <c r="F129" s="407" t="str">
        <f>IF('Fun Patches'!F33="A","E","")</f>
        <v/>
      </c>
      <c r="G129" s="408"/>
      <c r="H129" s="407" t="str">
        <f>IF('Fun Patches'!G33="A","E","")</f>
        <v/>
      </c>
      <c r="I129" s="408"/>
      <c r="J129" s="407" t="str">
        <f>IF('Fun Patches'!H33="A","E","")</f>
        <v/>
      </c>
      <c r="K129" s="408"/>
      <c r="L129" s="407" t="str">
        <f>IF('Fun Patches'!I33="A","E","")</f>
        <v/>
      </c>
      <c r="M129" s="408"/>
      <c r="N129" s="407" t="str">
        <f>IF('Fun Patches'!J33="A","E","")</f>
        <v/>
      </c>
      <c r="O129" s="408"/>
      <c r="P129" s="407" t="str">
        <f>IF('Fun Patches'!K33="A","E","")</f>
        <v/>
      </c>
      <c r="Q129" s="408"/>
      <c r="R129" s="407" t="str">
        <f>IF('Fun Patches'!L33="A","E","")</f>
        <v/>
      </c>
      <c r="S129" s="408"/>
      <c r="T129" s="407" t="str">
        <f>IF('Fun Patches'!M33="A","E","")</f>
        <v/>
      </c>
      <c r="U129" s="408"/>
      <c r="V129" s="407" t="str">
        <f>IF('Fun Patches'!N33="A","E","")</f>
        <v/>
      </c>
      <c r="W129" s="408"/>
      <c r="X129" s="407" t="str">
        <f>IF('Fun Patches'!O33="A","E","")</f>
        <v/>
      </c>
      <c r="Y129" s="408"/>
      <c r="Z129" s="407" t="str">
        <f>IF('Fun Patches'!P33="A","E","")</f>
        <v/>
      </c>
      <c r="AA129" s="408"/>
      <c r="AB129" s="407" t="str">
        <f>IF('Fun Patches'!Q33="A","E","")</f>
        <v/>
      </c>
      <c r="AC129" s="408"/>
      <c r="AD129" s="407" t="str">
        <f>IF('Fun Patches'!R33="A","E","")</f>
        <v/>
      </c>
      <c r="AE129" s="409"/>
      <c r="AF129" s="407" t="str">
        <f>IF('Fun Patches'!S33="A","E","")</f>
        <v/>
      </c>
      <c r="AG129" s="408"/>
      <c r="AH129" s="407" t="str">
        <f>IF('Fun Patches'!T33="A","E","")</f>
        <v/>
      </c>
      <c r="AI129" s="409"/>
      <c r="AJ129" s="407" t="str">
        <f>IF('Fun Patches'!U33="A","E","")</f>
        <v/>
      </c>
      <c r="AK129" s="408"/>
      <c r="AL129" s="407" t="str">
        <f>IF('Fun Patches'!V33="A","E","")</f>
        <v/>
      </c>
      <c r="AM129" s="408"/>
      <c r="AN129" s="407" t="str">
        <f>IF('Fun Patches'!W33="A","E","")</f>
        <v/>
      </c>
      <c r="AO129" s="457"/>
    </row>
    <row r="130" spans="1:41" x14ac:dyDescent="0.2">
      <c r="A130" s="456" t="str">
        <f>'Fun Patches'!C34</f>
        <v>&lt;LIST PATCH HERE&gt;</v>
      </c>
      <c r="B130" s="407" t="str">
        <f>IF('Fun Patches'!D34="A","E","")</f>
        <v/>
      </c>
      <c r="C130" s="408"/>
      <c r="D130" s="407" t="str">
        <f>IF('Fun Patches'!E34="A","E","")</f>
        <v/>
      </c>
      <c r="E130" s="408"/>
      <c r="F130" s="407" t="str">
        <f>IF('Fun Patches'!F34="A","E","")</f>
        <v/>
      </c>
      <c r="G130" s="408"/>
      <c r="H130" s="407" t="str">
        <f>IF('Fun Patches'!G34="A","E","")</f>
        <v/>
      </c>
      <c r="I130" s="408"/>
      <c r="J130" s="407" t="str">
        <f>IF('Fun Patches'!H34="A","E","")</f>
        <v/>
      </c>
      <c r="K130" s="408"/>
      <c r="L130" s="407" t="str">
        <f>IF('Fun Patches'!I34="A","E","")</f>
        <v/>
      </c>
      <c r="M130" s="408"/>
      <c r="N130" s="407" t="str">
        <f>IF('Fun Patches'!J34="A","E","")</f>
        <v/>
      </c>
      <c r="O130" s="408"/>
      <c r="P130" s="407" t="str">
        <f>IF('Fun Patches'!K34="A","E","")</f>
        <v/>
      </c>
      <c r="Q130" s="408"/>
      <c r="R130" s="407" t="str">
        <f>IF('Fun Patches'!L34="A","E","")</f>
        <v/>
      </c>
      <c r="S130" s="408"/>
      <c r="T130" s="407" t="str">
        <f>IF('Fun Patches'!M34="A","E","")</f>
        <v/>
      </c>
      <c r="U130" s="408"/>
      <c r="V130" s="407" t="str">
        <f>IF('Fun Patches'!N34="A","E","")</f>
        <v/>
      </c>
      <c r="W130" s="408"/>
      <c r="X130" s="407" t="str">
        <f>IF('Fun Patches'!O34="A","E","")</f>
        <v/>
      </c>
      <c r="Y130" s="408"/>
      <c r="Z130" s="407" t="str">
        <f>IF('Fun Patches'!P34="A","E","")</f>
        <v/>
      </c>
      <c r="AA130" s="408"/>
      <c r="AB130" s="407" t="str">
        <f>IF('Fun Patches'!Q34="A","E","")</f>
        <v/>
      </c>
      <c r="AC130" s="408"/>
      <c r="AD130" s="407" t="str">
        <f>IF('Fun Patches'!R34="A","E","")</f>
        <v/>
      </c>
      <c r="AE130" s="409"/>
      <c r="AF130" s="407" t="str">
        <f>IF('Fun Patches'!S34="A","E","")</f>
        <v/>
      </c>
      <c r="AG130" s="408"/>
      <c r="AH130" s="407" t="str">
        <f>IF('Fun Patches'!T34="A","E","")</f>
        <v/>
      </c>
      <c r="AI130" s="409"/>
      <c r="AJ130" s="407" t="str">
        <f>IF('Fun Patches'!U34="A","E","")</f>
        <v/>
      </c>
      <c r="AK130" s="408"/>
      <c r="AL130" s="407" t="str">
        <f>IF('Fun Patches'!V34="A","E","")</f>
        <v/>
      </c>
      <c r="AM130" s="408"/>
      <c r="AN130" s="407" t="str">
        <f>IF('Fun Patches'!W34="A","E","")</f>
        <v/>
      </c>
      <c r="AO130" s="457"/>
    </row>
    <row r="131" spans="1:41" x14ac:dyDescent="0.2">
      <c r="A131" s="456" t="str">
        <f>'Fun Patches'!C35</f>
        <v>&lt;LIST PATCH HERE&gt;</v>
      </c>
      <c r="B131" s="407" t="str">
        <f>IF('Fun Patches'!D35="A","E","")</f>
        <v/>
      </c>
      <c r="C131" s="408"/>
      <c r="D131" s="407" t="str">
        <f>IF('Fun Patches'!E35="A","E","")</f>
        <v/>
      </c>
      <c r="E131" s="408"/>
      <c r="F131" s="407" t="str">
        <f>IF('Fun Patches'!F35="A","E","")</f>
        <v/>
      </c>
      <c r="G131" s="408"/>
      <c r="H131" s="407" t="str">
        <f>IF('Fun Patches'!G35="A","E","")</f>
        <v/>
      </c>
      <c r="I131" s="408"/>
      <c r="J131" s="407" t="str">
        <f>IF('Fun Patches'!H35="A","E","")</f>
        <v/>
      </c>
      <c r="K131" s="408"/>
      <c r="L131" s="407" t="str">
        <f>IF('Fun Patches'!I35="A","E","")</f>
        <v/>
      </c>
      <c r="M131" s="408"/>
      <c r="N131" s="407" t="str">
        <f>IF('Fun Patches'!J35="A","E","")</f>
        <v/>
      </c>
      <c r="O131" s="408"/>
      <c r="P131" s="407" t="str">
        <f>IF('Fun Patches'!K35="A","E","")</f>
        <v/>
      </c>
      <c r="Q131" s="408"/>
      <c r="R131" s="407" t="str">
        <f>IF('Fun Patches'!L35="A","E","")</f>
        <v/>
      </c>
      <c r="S131" s="408"/>
      <c r="T131" s="407" t="str">
        <f>IF('Fun Patches'!M35="A","E","")</f>
        <v/>
      </c>
      <c r="U131" s="408"/>
      <c r="V131" s="407" t="str">
        <f>IF('Fun Patches'!N35="A","E","")</f>
        <v/>
      </c>
      <c r="W131" s="408"/>
      <c r="X131" s="407" t="str">
        <f>IF('Fun Patches'!O35="A","E","")</f>
        <v/>
      </c>
      <c r="Y131" s="408"/>
      <c r="Z131" s="407" t="str">
        <f>IF('Fun Patches'!P35="A","E","")</f>
        <v/>
      </c>
      <c r="AA131" s="408"/>
      <c r="AB131" s="407" t="str">
        <f>IF('Fun Patches'!Q35="A","E","")</f>
        <v/>
      </c>
      <c r="AC131" s="408"/>
      <c r="AD131" s="407" t="str">
        <f>IF('Fun Patches'!R35="A","E","")</f>
        <v/>
      </c>
      <c r="AE131" s="409"/>
      <c r="AF131" s="407" t="str">
        <f>IF('Fun Patches'!S35="A","E","")</f>
        <v/>
      </c>
      <c r="AG131" s="408"/>
      <c r="AH131" s="407" t="str">
        <f>IF('Fun Patches'!T35="A","E","")</f>
        <v/>
      </c>
      <c r="AI131" s="409"/>
      <c r="AJ131" s="407" t="str">
        <f>IF('Fun Patches'!U35="A","E","")</f>
        <v/>
      </c>
      <c r="AK131" s="408"/>
      <c r="AL131" s="407" t="str">
        <f>IF('Fun Patches'!V35="A","E","")</f>
        <v/>
      </c>
      <c r="AM131" s="408"/>
      <c r="AN131" s="407" t="str">
        <f>IF('Fun Patches'!W35="A","E","")</f>
        <v/>
      </c>
      <c r="AO131" s="457"/>
    </row>
    <row r="132" spans="1:41" x14ac:dyDescent="0.2">
      <c r="A132" s="456" t="str">
        <f>'Fun Patches'!C36</f>
        <v>&lt;LIST PATCH HERE&gt;</v>
      </c>
      <c r="B132" s="407" t="str">
        <f>IF('Fun Patches'!D36="A","E","")</f>
        <v/>
      </c>
      <c r="C132" s="408"/>
      <c r="D132" s="407" t="str">
        <f>IF('Fun Patches'!E36="A","E","")</f>
        <v/>
      </c>
      <c r="E132" s="408"/>
      <c r="F132" s="407" t="str">
        <f>IF('Fun Patches'!F36="A","E","")</f>
        <v/>
      </c>
      <c r="G132" s="408"/>
      <c r="H132" s="407" t="str">
        <f>IF('Fun Patches'!G36="A","E","")</f>
        <v/>
      </c>
      <c r="I132" s="408"/>
      <c r="J132" s="407" t="str">
        <f>IF('Fun Patches'!H36="A","E","")</f>
        <v/>
      </c>
      <c r="K132" s="408"/>
      <c r="L132" s="407" t="str">
        <f>IF('Fun Patches'!I36="A","E","")</f>
        <v/>
      </c>
      <c r="M132" s="408"/>
      <c r="N132" s="407" t="str">
        <f>IF('Fun Patches'!J36="A","E","")</f>
        <v/>
      </c>
      <c r="O132" s="408"/>
      <c r="P132" s="407" t="str">
        <f>IF('Fun Patches'!K36="A","E","")</f>
        <v/>
      </c>
      <c r="Q132" s="408"/>
      <c r="R132" s="407" t="str">
        <f>IF('Fun Patches'!L36="A","E","")</f>
        <v/>
      </c>
      <c r="S132" s="408"/>
      <c r="T132" s="407" t="str">
        <f>IF('Fun Patches'!M36="A","E","")</f>
        <v/>
      </c>
      <c r="U132" s="408"/>
      <c r="V132" s="407" t="str">
        <f>IF('Fun Patches'!N36="A","E","")</f>
        <v/>
      </c>
      <c r="W132" s="408"/>
      <c r="X132" s="407" t="str">
        <f>IF('Fun Patches'!O36="A","E","")</f>
        <v/>
      </c>
      <c r="Y132" s="408"/>
      <c r="Z132" s="407" t="str">
        <f>IF('Fun Patches'!P36="A","E","")</f>
        <v/>
      </c>
      <c r="AA132" s="408"/>
      <c r="AB132" s="407" t="str">
        <f>IF('Fun Patches'!Q36="A","E","")</f>
        <v/>
      </c>
      <c r="AC132" s="408"/>
      <c r="AD132" s="407" t="str">
        <f>IF('Fun Patches'!R36="A","E","")</f>
        <v/>
      </c>
      <c r="AE132" s="409"/>
      <c r="AF132" s="407" t="str">
        <f>IF('Fun Patches'!S36="A","E","")</f>
        <v/>
      </c>
      <c r="AG132" s="408"/>
      <c r="AH132" s="407" t="str">
        <f>IF('Fun Patches'!T36="A","E","")</f>
        <v/>
      </c>
      <c r="AI132" s="409"/>
      <c r="AJ132" s="407" t="str">
        <f>IF('Fun Patches'!U36="A","E","")</f>
        <v/>
      </c>
      <c r="AK132" s="408"/>
      <c r="AL132" s="407" t="str">
        <f>IF('Fun Patches'!V36="A","E","")</f>
        <v/>
      </c>
      <c r="AM132" s="408"/>
      <c r="AN132" s="407" t="str">
        <f>IF('Fun Patches'!W36="A","E","")</f>
        <v/>
      </c>
      <c r="AO132" s="457"/>
    </row>
    <row r="133" spans="1:41" x14ac:dyDescent="0.2">
      <c r="A133" s="456" t="str">
        <f>'Fun Patches'!C37</f>
        <v>&lt;LIST PATCH HERE&gt;</v>
      </c>
      <c r="B133" s="407" t="str">
        <f>IF('Fun Patches'!D37="A","E","")</f>
        <v/>
      </c>
      <c r="C133" s="408"/>
      <c r="D133" s="407" t="str">
        <f>IF('Fun Patches'!E37="A","E","")</f>
        <v/>
      </c>
      <c r="E133" s="408"/>
      <c r="F133" s="407" t="str">
        <f>IF('Fun Patches'!F37="A","E","")</f>
        <v/>
      </c>
      <c r="G133" s="408"/>
      <c r="H133" s="407" t="str">
        <f>IF('Fun Patches'!G37="A","E","")</f>
        <v/>
      </c>
      <c r="I133" s="408"/>
      <c r="J133" s="407" t="str">
        <f>IF('Fun Patches'!H37="A","E","")</f>
        <v/>
      </c>
      <c r="K133" s="408"/>
      <c r="L133" s="407" t="str">
        <f>IF('Fun Patches'!I37="A","E","")</f>
        <v/>
      </c>
      <c r="M133" s="408"/>
      <c r="N133" s="407" t="str">
        <f>IF('Fun Patches'!J37="A","E","")</f>
        <v/>
      </c>
      <c r="O133" s="408"/>
      <c r="P133" s="407" t="str">
        <f>IF('Fun Patches'!K37="A","E","")</f>
        <v/>
      </c>
      <c r="Q133" s="408"/>
      <c r="R133" s="407" t="str">
        <f>IF('Fun Patches'!L37="A","E","")</f>
        <v/>
      </c>
      <c r="S133" s="408"/>
      <c r="T133" s="407" t="str">
        <f>IF('Fun Patches'!M37="A","E","")</f>
        <v/>
      </c>
      <c r="U133" s="408"/>
      <c r="V133" s="407" t="str">
        <f>IF('Fun Patches'!N37="A","E","")</f>
        <v/>
      </c>
      <c r="W133" s="408"/>
      <c r="X133" s="407" t="str">
        <f>IF('Fun Patches'!O37="A","E","")</f>
        <v/>
      </c>
      <c r="Y133" s="408"/>
      <c r="Z133" s="407" t="str">
        <f>IF('Fun Patches'!P37="A","E","")</f>
        <v/>
      </c>
      <c r="AA133" s="408"/>
      <c r="AB133" s="407" t="str">
        <f>IF('Fun Patches'!Q37="A","E","")</f>
        <v/>
      </c>
      <c r="AC133" s="408"/>
      <c r="AD133" s="407" t="str">
        <f>IF('Fun Patches'!R37="A","E","")</f>
        <v/>
      </c>
      <c r="AE133" s="409"/>
      <c r="AF133" s="407" t="str">
        <f>IF('Fun Patches'!S37="A","E","")</f>
        <v/>
      </c>
      <c r="AG133" s="408"/>
      <c r="AH133" s="407" t="str">
        <f>IF('Fun Patches'!T37="A","E","")</f>
        <v/>
      </c>
      <c r="AI133" s="409"/>
      <c r="AJ133" s="407" t="str">
        <f>IF('Fun Patches'!U37="A","E","")</f>
        <v/>
      </c>
      <c r="AK133" s="408"/>
      <c r="AL133" s="407" t="str">
        <f>IF('Fun Patches'!V37="A","E","")</f>
        <v/>
      </c>
      <c r="AM133" s="408"/>
      <c r="AN133" s="407" t="str">
        <f>IF('Fun Patches'!W37="A","E","")</f>
        <v/>
      </c>
      <c r="AO133" s="457"/>
    </row>
    <row r="134" spans="1:41" x14ac:dyDescent="0.2">
      <c r="A134" s="456" t="str">
        <f>'Fun Patches'!C38</f>
        <v>&lt;LIST PATCH HERE&gt;</v>
      </c>
      <c r="B134" s="407" t="str">
        <f>IF('Fun Patches'!D38="A","E","")</f>
        <v/>
      </c>
      <c r="C134" s="408"/>
      <c r="D134" s="407" t="str">
        <f>IF('Fun Patches'!E38="A","E","")</f>
        <v/>
      </c>
      <c r="E134" s="408"/>
      <c r="F134" s="407" t="str">
        <f>IF('Fun Patches'!F38="A","E","")</f>
        <v/>
      </c>
      <c r="G134" s="408"/>
      <c r="H134" s="407" t="str">
        <f>IF('Fun Patches'!G38="A","E","")</f>
        <v/>
      </c>
      <c r="I134" s="408"/>
      <c r="J134" s="407" t="str">
        <f>IF('Fun Patches'!H38="A","E","")</f>
        <v/>
      </c>
      <c r="K134" s="408"/>
      <c r="L134" s="407" t="str">
        <f>IF('Fun Patches'!I38="A","E","")</f>
        <v/>
      </c>
      <c r="M134" s="408"/>
      <c r="N134" s="407" t="str">
        <f>IF('Fun Patches'!J38="A","E","")</f>
        <v/>
      </c>
      <c r="O134" s="408"/>
      <c r="P134" s="407" t="str">
        <f>IF('Fun Patches'!K38="A","E","")</f>
        <v/>
      </c>
      <c r="Q134" s="408"/>
      <c r="R134" s="407" t="str">
        <f>IF('Fun Patches'!L38="A","E","")</f>
        <v/>
      </c>
      <c r="S134" s="408"/>
      <c r="T134" s="407" t="str">
        <f>IF('Fun Patches'!M38="A","E","")</f>
        <v/>
      </c>
      <c r="U134" s="408"/>
      <c r="V134" s="407" t="str">
        <f>IF('Fun Patches'!N38="A","E","")</f>
        <v/>
      </c>
      <c r="W134" s="408"/>
      <c r="X134" s="407" t="str">
        <f>IF('Fun Patches'!O38="A","E","")</f>
        <v/>
      </c>
      <c r="Y134" s="408"/>
      <c r="Z134" s="407" t="str">
        <f>IF('Fun Patches'!P38="A","E","")</f>
        <v/>
      </c>
      <c r="AA134" s="408"/>
      <c r="AB134" s="407" t="str">
        <f>IF('Fun Patches'!Q38="A","E","")</f>
        <v/>
      </c>
      <c r="AC134" s="408"/>
      <c r="AD134" s="407" t="str">
        <f>IF('Fun Patches'!R38="A","E","")</f>
        <v/>
      </c>
      <c r="AE134" s="409"/>
      <c r="AF134" s="407" t="str">
        <f>IF('Fun Patches'!S38="A","E","")</f>
        <v/>
      </c>
      <c r="AG134" s="408"/>
      <c r="AH134" s="407" t="str">
        <f>IF('Fun Patches'!T38="A","E","")</f>
        <v/>
      </c>
      <c r="AI134" s="409"/>
      <c r="AJ134" s="407" t="str">
        <f>IF('Fun Patches'!U38="A","E","")</f>
        <v/>
      </c>
      <c r="AK134" s="408"/>
      <c r="AL134" s="407" t="str">
        <f>IF('Fun Patches'!V38="A","E","")</f>
        <v/>
      </c>
      <c r="AM134" s="408"/>
      <c r="AN134" s="407" t="str">
        <f>IF('Fun Patches'!W38="A","E","")</f>
        <v/>
      </c>
      <c r="AO134" s="457"/>
    </row>
    <row r="135" spans="1:41" x14ac:dyDescent="0.2">
      <c r="A135" s="456" t="str">
        <f>'Fun Patches'!C39</f>
        <v>&lt;LIST PATCH HERE&gt;</v>
      </c>
      <c r="B135" s="407" t="str">
        <f>IF('Fun Patches'!D39="A","E","")</f>
        <v/>
      </c>
      <c r="C135" s="408"/>
      <c r="D135" s="407" t="str">
        <f>IF('Fun Patches'!E39="A","E","")</f>
        <v/>
      </c>
      <c r="E135" s="408"/>
      <c r="F135" s="407" t="str">
        <f>IF('Fun Patches'!F39="A","E","")</f>
        <v/>
      </c>
      <c r="G135" s="408"/>
      <c r="H135" s="407" t="str">
        <f>IF('Fun Patches'!G39="A","E","")</f>
        <v/>
      </c>
      <c r="I135" s="408"/>
      <c r="J135" s="407" t="str">
        <f>IF('Fun Patches'!H39="A","E","")</f>
        <v/>
      </c>
      <c r="K135" s="408"/>
      <c r="L135" s="407" t="str">
        <f>IF('Fun Patches'!I39="A","E","")</f>
        <v/>
      </c>
      <c r="M135" s="408"/>
      <c r="N135" s="407" t="str">
        <f>IF('Fun Patches'!J39="A","E","")</f>
        <v/>
      </c>
      <c r="O135" s="408"/>
      <c r="P135" s="407" t="str">
        <f>IF('Fun Patches'!K39="A","E","")</f>
        <v/>
      </c>
      <c r="Q135" s="408"/>
      <c r="R135" s="407" t="str">
        <f>IF('Fun Patches'!L39="A","E","")</f>
        <v/>
      </c>
      <c r="S135" s="408"/>
      <c r="T135" s="407" t="str">
        <f>IF('Fun Patches'!M39="A","E","")</f>
        <v/>
      </c>
      <c r="U135" s="408"/>
      <c r="V135" s="407" t="str">
        <f>IF('Fun Patches'!N39="A","E","")</f>
        <v/>
      </c>
      <c r="W135" s="408"/>
      <c r="X135" s="407" t="str">
        <f>IF('Fun Patches'!O39="A","E","")</f>
        <v/>
      </c>
      <c r="Y135" s="408"/>
      <c r="Z135" s="407" t="str">
        <f>IF('Fun Patches'!P39="A","E","")</f>
        <v/>
      </c>
      <c r="AA135" s="408"/>
      <c r="AB135" s="407" t="str">
        <f>IF('Fun Patches'!Q39="A","E","")</f>
        <v/>
      </c>
      <c r="AC135" s="408"/>
      <c r="AD135" s="407" t="str">
        <f>IF('Fun Patches'!R39="A","E","")</f>
        <v/>
      </c>
      <c r="AE135" s="409"/>
      <c r="AF135" s="407" t="str">
        <f>IF('Fun Patches'!S39="A","E","")</f>
        <v/>
      </c>
      <c r="AG135" s="408"/>
      <c r="AH135" s="407" t="str">
        <f>IF('Fun Patches'!T39="A","E","")</f>
        <v/>
      </c>
      <c r="AI135" s="409"/>
      <c r="AJ135" s="407" t="str">
        <f>IF('Fun Patches'!U39="A","E","")</f>
        <v/>
      </c>
      <c r="AK135" s="408"/>
      <c r="AL135" s="407" t="str">
        <f>IF('Fun Patches'!V39="A","E","")</f>
        <v/>
      </c>
      <c r="AM135" s="408"/>
      <c r="AN135" s="407" t="str">
        <f>IF('Fun Patches'!W39="A","E","")</f>
        <v/>
      </c>
      <c r="AO135" s="457"/>
    </row>
    <row r="136" spans="1:41" x14ac:dyDescent="0.2">
      <c r="A136" s="456" t="str">
        <f>'Fun Patches'!C40</f>
        <v>&lt;LIST PATCH HERE&gt;</v>
      </c>
      <c r="B136" s="407" t="str">
        <f>IF('Fun Patches'!D40="A","E","")</f>
        <v/>
      </c>
      <c r="C136" s="408"/>
      <c r="D136" s="407" t="str">
        <f>IF('Fun Patches'!E40="A","E","")</f>
        <v/>
      </c>
      <c r="E136" s="408"/>
      <c r="F136" s="407" t="str">
        <f>IF('Fun Patches'!F40="A","E","")</f>
        <v/>
      </c>
      <c r="G136" s="408"/>
      <c r="H136" s="407" t="str">
        <f>IF('Fun Patches'!G40="A","E","")</f>
        <v/>
      </c>
      <c r="I136" s="408"/>
      <c r="J136" s="407" t="str">
        <f>IF('Fun Patches'!H40="A","E","")</f>
        <v/>
      </c>
      <c r="K136" s="408"/>
      <c r="L136" s="407" t="str">
        <f>IF('Fun Patches'!I40="A","E","")</f>
        <v/>
      </c>
      <c r="M136" s="408"/>
      <c r="N136" s="407" t="str">
        <f>IF('Fun Patches'!J40="A","E","")</f>
        <v/>
      </c>
      <c r="O136" s="408"/>
      <c r="P136" s="407" t="str">
        <f>IF('Fun Patches'!K40="A","E","")</f>
        <v/>
      </c>
      <c r="Q136" s="408"/>
      <c r="R136" s="407" t="str">
        <f>IF('Fun Patches'!L40="A","E","")</f>
        <v/>
      </c>
      <c r="S136" s="408"/>
      <c r="T136" s="407" t="str">
        <f>IF('Fun Patches'!M40="A","E","")</f>
        <v/>
      </c>
      <c r="U136" s="408"/>
      <c r="V136" s="407" t="str">
        <f>IF('Fun Patches'!N40="A","E","")</f>
        <v/>
      </c>
      <c r="W136" s="408"/>
      <c r="X136" s="407" t="str">
        <f>IF('Fun Patches'!O40="A","E","")</f>
        <v/>
      </c>
      <c r="Y136" s="408"/>
      <c r="Z136" s="407" t="str">
        <f>IF('Fun Patches'!P40="A","E","")</f>
        <v/>
      </c>
      <c r="AA136" s="408"/>
      <c r="AB136" s="407" t="str">
        <f>IF('Fun Patches'!Q40="A","E","")</f>
        <v/>
      </c>
      <c r="AC136" s="408"/>
      <c r="AD136" s="407" t="str">
        <f>IF('Fun Patches'!R40="A","E","")</f>
        <v/>
      </c>
      <c r="AE136" s="409"/>
      <c r="AF136" s="407" t="str">
        <f>IF('Fun Patches'!S40="A","E","")</f>
        <v/>
      </c>
      <c r="AG136" s="408"/>
      <c r="AH136" s="407" t="str">
        <f>IF('Fun Patches'!T40="A","E","")</f>
        <v/>
      </c>
      <c r="AI136" s="409"/>
      <c r="AJ136" s="407" t="str">
        <f>IF('Fun Patches'!U40="A","E","")</f>
        <v/>
      </c>
      <c r="AK136" s="408"/>
      <c r="AL136" s="407" t="str">
        <f>IF('Fun Patches'!V40="A","E","")</f>
        <v/>
      </c>
      <c r="AM136" s="408"/>
      <c r="AN136" s="407" t="str">
        <f>IF('Fun Patches'!W40="A","E","")</f>
        <v/>
      </c>
      <c r="AO136" s="457"/>
    </row>
    <row r="137" spans="1:41" x14ac:dyDescent="0.2">
      <c r="A137" s="456" t="str">
        <f>'Fun Patches'!C41</f>
        <v>&lt;LIST PATCH HERE&gt;</v>
      </c>
      <c r="B137" s="407" t="str">
        <f>IF('Fun Patches'!D41="A","E","")</f>
        <v/>
      </c>
      <c r="C137" s="408"/>
      <c r="D137" s="407" t="str">
        <f>IF('Fun Patches'!E41="A","E","")</f>
        <v/>
      </c>
      <c r="E137" s="408"/>
      <c r="F137" s="407" t="str">
        <f>IF('Fun Patches'!F41="A","E","")</f>
        <v/>
      </c>
      <c r="G137" s="408"/>
      <c r="H137" s="407" t="str">
        <f>IF('Fun Patches'!G41="A","E","")</f>
        <v/>
      </c>
      <c r="I137" s="408"/>
      <c r="J137" s="407" t="str">
        <f>IF('Fun Patches'!H41="A","E","")</f>
        <v/>
      </c>
      <c r="K137" s="408"/>
      <c r="L137" s="407" t="str">
        <f>IF('Fun Patches'!I41="A","E","")</f>
        <v/>
      </c>
      <c r="M137" s="408"/>
      <c r="N137" s="407" t="str">
        <f>IF('Fun Patches'!J41="A","E","")</f>
        <v/>
      </c>
      <c r="O137" s="408"/>
      <c r="P137" s="407" t="str">
        <f>IF('Fun Patches'!K41="A","E","")</f>
        <v/>
      </c>
      <c r="Q137" s="408"/>
      <c r="R137" s="407" t="str">
        <f>IF('Fun Patches'!L41="A","E","")</f>
        <v/>
      </c>
      <c r="S137" s="408"/>
      <c r="T137" s="407" t="str">
        <f>IF('Fun Patches'!M41="A","E","")</f>
        <v/>
      </c>
      <c r="U137" s="408"/>
      <c r="V137" s="407" t="str">
        <f>IF('Fun Patches'!N41="A","E","")</f>
        <v/>
      </c>
      <c r="W137" s="408"/>
      <c r="X137" s="407" t="str">
        <f>IF('Fun Patches'!O41="A","E","")</f>
        <v/>
      </c>
      <c r="Y137" s="408"/>
      <c r="Z137" s="407" t="str">
        <f>IF('Fun Patches'!P41="A","E","")</f>
        <v/>
      </c>
      <c r="AA137" s="408"/>
      <c r="AB137" s="407" t="str">
        <f>IF('Fun Patches'!Q41="A","E","")</f>
        <v/>
      </c>
      <c r="AC137" s="408"/>
      <c r="AD137" s="407" t="str">
        <f>IF('Fun Patches'!R41="A","E","")</f>
        <v/>
      </c>
      <c r="AE137" s="409"/>
      <c r="AF137" s="407" t="str">
        <f>IF('Fun Patches'!S41="A","E","")</f>
        <v/>
      </c>
      <c r="AG137" s="408"/>
      <c r="AH137" s="407" t="str">
        <f>IF('Fun Patches'!T41="A","E","")</f>
        <v/>
      </c>
      <c r="AI137" s="409"/>
      <c r="AJ137" s="407" t="str">
        <f>IF('Fun Patches'!U41="A","E","")</f>
        <v/>
      </c>
      <c r="AK137" s="408"/>
      <c r="AL137" s="407" t="str">
        <f>IF('Fun Patches'!V41="A","E","")</f>
        <v/>
      </c>
      <c r="AM137" s="408"/>
      <c r="AN137" s="407" t="str">
        <f>IF('Fun Patches'!W41="A","E","")</f>
        <v/>
      </c>
      <c r="AO137" s="457"/>
    </row>
    <row r="138" spans="1:41" x14ac:dyDescent="0.2">
      <c r="A138" s="456" t="str">
        <f>'Fun Patches'!C42</f>
        <v>&lt;LIST PATCH HERE&gt;</v>
      </c>
      <c r="B138" s="407" t="str">
        <f>IF('Fun Patches'!D42="A","E","")</f>
        <v/>
      </c>
      <c r="C138" s="408"/>
      <c r="D138" s="407" t="str">
        <f>IF('Fun Patches'!E42="A","E","")</f>
        <v/>
      </c>
      <c r="E138" s="408"/>
      <c r="F138" s="407" t="str">
        <f>IF('Fun Patches'!F42="A","E","")</f>
        <v/>
      </c>
      <c r="G138" s="408"/>
      <c r="H138" s="407" t="str">
        <f>IF('Fun Patches'!G42="A","E","")</f>
        <v/>
      </c>
      <c r="I138" s="408"/>
      <c r="J138" s="407" t="str">
        <f>IF('Fun Patches'!H42="A","E","")</f>
        <v/>
      </c>
      <c r="K138" s="408"/>
      <c r="L138" s="407" t="str">
        <f>IF('Fun Patches'!I42="A","E","")</f>
        <v/>
      </c>
      <c r="M138" s="408"/>
      <c r="N138" s="407" t="str">
        <f>IF('Fun Patches'!J42="A","E","")</f>
        <v/>
      </c>
      <c r="O138" s="408"/>
      <c r="P138" s="407" t="str">
        <f>IF('Fun Patches'!K42="A","E","")</f>
        <v/>
      </c>
      <c r="Q138" s="408"/>
      <c r="R138" s="407" t="str">
        <f>IF('Fun Patches'!L42="A","E","")</f>
        <v/>
      </c>
      <c r="S138" s="408"/>
      <c r="T138" s="407" t="str">
        <f>IF('Fun Patches'!M42="A","E","")</f>
        <v/>
      </c>
      <c r="U138" s="408"/>
      <c r="V138" s="407" t="str">
        <f>IF('Fun Patches'!N42="A","E","")</f>
        <v/>
      </c>
      <c r="W138" s="408"/>
      <c r="X138" s="407" t="str">
        <f>IF('Fun Patches'!O42="A","E","")</f>
        <v/>
      </c>
      <c r="Y138" s="408"/>
      <c r="Z138" s="407" t="str">
        <f>IF('Fun Patches'!P42="A","E","")</f>
        <v/>
      </c>
      <c r="AA138" s="408"/>
      <c r="AB138" s="407" t="str">
        <f>IF('Fun Patches'!Q42="A","E","")</f>
        <v/>
      </c>
      <c r="AC138" s="408"/>
      <c r="AD138" s="407" t="str">
        <f>IF('Fun Patches'!R42="A","E","")</f>
        <v/>
      </c>
      <c r="AE138" s="409"/>
      <c r="AF138" s="407" t="str">
        <f>IF('Fun Patches'!S42="A","E","")</f>
        <v/>
      </c>
      <c r="AG138" s="408"/>
      <c r="AH138" s="407" t="str">
        <f>IF('Fun Patches'!T42="A","E","")</f>
        <v/>
      </c>
      <c r="AI138" s="409"/>
      <c r="AJ138" s="407" t="str">
        <f>IF('Fun Patches'!U42="A","E","")</f>
        <v/>
      </c>
      <c r="AK138" s="408"/>
      <c r="AL138" s="407" t="str">
        <f>IF('Fun Patches'!V42="A","E","")</f>
        <v/>
      </c>
      <c r="AM138" s="408"/>
      <c r="AN138" s="407" t="str">
        <f>IF('Fun Patches'!W42="A","E","")</f>
        <v/>
      </c>
      <c r="AO138" s="457"/>
    </row>
    <row r="139" spans="1:41" x14ac:dyDescent="0.2">
      <c r="A139" s="456" t="str">
        <f>'Fun Patches'!C43</f>
        <v>&lt;LIST PATCH HERE&gt;</v>
      </c>
      <c r="B139" s="407" t="str">
        <f>IF('Fun Patches'!D43="A","E","")</f>
        <v/>
      </c>
      <c r="C139" s="408"/>
      <c r="D139" s="407" t="str">
        <f>IF('Fun Patches'!E43="A","E","")</f>
        <v/>
      </c>
      <c r="E139" s="408"/>
      <c r="F139" s="407" t="str">
        <f>IF('Fun Patches'!F43="A","E","")</f>
        <v/>
      </c>
      <c r="G139" s="408"/>
      <c r="H139" s="407" t="str">
        <f>IF('Fun Patches'!G43="A","E","")</f>
        <v/>
      </c>
      <c r="I139" s="408"/>
      <c r="J139" s="407" t="str">
        <f>IF('Fun Patches'!H43="A","E","")</f>
        <v/>
      </c>
      <c r="K139" s="408"/>
      <c r="L139" s="407" t="str">
        <f>IF('Fun Patches'!I43="A","E","")</f>
        <v/>
      </c>
      <c r="M139" s="408"/>
      <c r="N139" s="407" t="str">
        <f>IF('Fun Patches'!J43="A","E","")</f>
        <v/>
      </c>
      <c r="O139" s="408"/>
      <c r="P139" s="407" t="str">
        <f>IF('Fun Patches'!K43="A","E","")</f>
        <v/>
      </c>
      <c r="Q139" s="408"/>
      <c r="R139" s="407" t="str">
        <f>IF('Fun Patches'!L43="A","E","")</f>
        <v/>
      </c>
      <c r="S139" s="408"/>
      <c r="T139" s="407" t="str">
        <f>IF('Fun Patches'!M43="A","E","")</f>
        <v/>
      </c>
      <c r="U139" s="408"/>
      <c r="V139" s="407" t="str">
        <f>IF('Fun Patches'!N43="A","E","")</f>
        <v/>
      </c>
      <c r="W139" s="408"/>
      <c r="X139" s="407" t="str">
        <f>IF('Fun Patches'!O43="A","E","")</f>
        <v/>
      </c>
      <c r="Y139" s="408"/>
      <c r="Z139" s="407" t="str">
        <f>IF('Fun Patches'!P43="A","E","")</f>
        <v/>
      </c>
      <c r="AA139" s="408"/>
      <c r="AB139" s="407" t="str">
        <f>IF('Fun Patches'!Q43="A","E","")</f>
        <v/>
      </c>
      <c r="AC139" s="408"/>
      <c r="AD139" s="407" t="str">
        <f>IF('Fun Patches'!R43="A","E","")</f>
        <v/>
      </c>
      <c r="AE139" s="409"/>
      <c r="AF139" s="407" t="str">
        <f>IF('Fun Patches'!S43="A","E","")</f>
        <v/>
      </c>
      <c r="AG139" s="408"/>
      <c r="AH139" s="407" t="str">
        <f>IF('Fun Patches'!T43="A","E","")</f>
        <v/>
      </c>
      <c r="AI139" s="409"/>
      <c r="AJ139" s="407" t="str">
        <f>IF('Fun Patches'!U43="A","E","")</f>
        <v/>
      </c>
      <c r="AK139" s="408"/>
      <c r="AL139" s="407" t="str">
        <f>IF('Fun Patches'!V43="A","E","")</f>
        <v/>
      </c>
      <c r="AM139" s="408"/>
      <c r="AN139" s="407" t="str">
        <f>IF('Fun Patches'!W43="A","E","")</f>
        <v/>
      </c>
      <c r="AO139" s="457"/>
    </row>
    <row r="140" spans="1:41" x14ac:dyDescent="0.2">
      <c r="A140" s="456" t="str">
        <f>'Fun Patches'!C44</f>
        <v>&lt;LIST PATCH HERE&gt;</v>
      </c>
      <c r="B140" s="407" t="str">
        <f>IF('Fun Patches'!D44="A","E","")</f>
        <v/>
      </c>
      <c r="C140" s="408"/>
      <c r="D140" s="407" t="str">
        <f>IF('Fun Patches'!E44="A","E","")</f>
        <v/>
      </c>
      <c r="E140" s="408"/>
      <c r="F140" s="407" t="str">
        <f>IF('Fun Patches'!F44="A","E","")</f>
        <v/>
      </c>
      <c r="G140" s="408"/>
      <c r="H140" s="407" t="str">
        <f>IF('Fun Patches'!G44="A","E","")</f>
        <v/>
      </c>
      <c r="I140" s="408"/>
      <c r="J140" s="407" t="str">
        <f>IF('Fun Patches'!H44="A","E","")</f>
        <v/>
      </c>
      <c r="K140" s="408"/>
      <c r="L140" s="407" t="str">
        <f>IF('Fun Patches'!I44="A","E","")</f>
        <v/>
      </c>
      <c r="M140" s="408"/>
      <c r="N140" s="407" t="str">
        <f>IF('Fun Patches'!J44="A","E","")</f>
        <v/>
      </c>
      <c r="O140" s="408"/>
      <c r="P140" s="407" t="str">
        <f>IF('Fun Patches'!K44="A","E","")</f>
        <v/>
      </c>
      <c r="Q140" s="408"/>
      <c r="R140" s="407" t="str">
        <f>IF('Fun Patches'!L44="A","E","")</f>
        <v/>
      </c>
      <c r="S140" s="408"/>
      <c r="T140" s="407" t="str">
        <f>IF('Fun Patches'!M44="A","E","")</f>
        <v/>
      </c>
      <c r="U140" s="408"/>
      <c r="V140" s="407" t="str">
        <f>IF('Fun Patches'!N44="A","E","")</f>
        <v/>
      </c>
      <c r="W140" s="408"/>
      <c r="X140" s="407" t="str">
        <f>IF('Fun Patches'!O44="A","E","")</f>
        <v/>
      </c>
      <c r="Y140" s="408"/>
      <c r="Z140" s="407" t="str">
        <f>IF('Fun Patches'!P44="A","E","")</f>
        <v/>
      </c>
      <c r="AA140" s="408"/>
      <c r="AB140" s="407" t="str">
        <f>IF('Fun Patches'!Q44="A","E","")</f>
        <v/>
      </c>
      <c r="AC140" s="408"/>
      <c r="AD140" s="407" t="str">
        <f>IF('Fun Patches'!R44="A","E","")</f>
        <v/>
      </c>
      <c r="AE140" s="409"/>
      <c r="AF140" s="407" t="str">
        <f>IF('Fun Patches'!S44="A","E","")</f>
        <v/>
      </c>
      <c r="AG140" s="408"/>
      <c r="AH140" s="407" t="str">
        <f>IF('Fun Patches'!T44="A","E","")</f>
        <v/>
      </c>
      <c r="AI140" s="409"/>
      <c r="AJ140" s="407" t="str">
        <f>IF('Fun Patches'!U44="A","E","")</f>
        <v/>
      </c>
      <c r="AK140" s="408"/>
      <c r="AL140" s="407" t="str">
        <f>IF('Fun Patches'!V44="A","E","")</f>
        <v/>
      </c>
      <c r="AM140" s="408"/>
      <c r="AN140" s="407" t="str">
        <f>IF('Fun Patches'!W44="A","E","")</f>
        <v/>
      </c>
      <c r="AO140" s="457"/>
    </row>
    <row r="141" spans="1:41" x14ac:dyDescent="0.2">
      <c r="A141" s="456" t="str">
        <f>'Fun Patches'!C45</f>
        <v>&lt;LIST PATCH HERE&gt;</v>
      </c>
      <c r="B141" s="407" t="str">
        <f>IF('Fun Patches'!D45="A","E","")</f>
        <v/>
      </c>
      <c r="C141" s="408"/>
      <c r="D141" s="407" t="str">
        <f>IF('Fun Patches'!E45="A","E","")</f>
        <v/>
      </c>
      <c r="E141" s="408"/>
      <c r="F141" s="407" t="str">
        <f>IF('Fun Patches'!F45="A","E","")</f>
        <v/>
      </c>
      <c r="G141" s="408"/>
      <c r="H141" s="407" t="str">
        <f>IF('Fun Patches'!G45="A","E","")</f>
        <v/>
      </c>
      <c r="I141" s="408"/>
      <c r="J141" s="407" t="str">
        <f>IF('Fun Patches'!H45="A","E","")</f>
        <v/>
      </c>
      <c r="K141" s="408"/>
      <c r="L141" s="407" t="str">
        <f>IF('Fun Patches'!I45="A","E","")</f>
        <v/>
      </c>
      <c r="M141" s="408"/>
      <c r="N141" s="407" t="str">
        <f>IF('Fun Patches'!J45="A","E","")</f>
        <v/>
      </c>
      <c r="O141" s="408"/>
      <c r="P141" s="407" t="str">
        <f>IF('Fun Patches'!K45="A","E","")</f>
        <v/>
      </c>
      <c r="Q141" s="408"/>
      <c r="R141" s="407" t="str">
        <f>IF('Fun Patches'!L45="A","E","")</f>
        <v/>
      </c>
      <c r="S141" s="408"/>
      <c r="T141" s="407" t="str">
        <f>IF('Fun Patches'!M45="A","E","")</f>
        <v/>
      </c>
      <c r="U141" s="408"/>
      <c r="V141" s="407" t="str">
        <f>IF('Fun Patches'!N45="A","E","")</f>
        <v/>
      </c>
      <c r="W141" s="408"/>
      <c r="X141" s="407" t="str">
        <f>IF('Fun Patches'!O45="A","E","")</f>
        <v/>
      </c>
      <c r="Y141" s="408"/>
      <c r="Z141" s="407" t="str">
        <f>IF('Fun Patches'!P45="A","E","")</f>
        <v/>
      </c>
      <c r="AA141" s="408"/>
      <c r="AB141" s="407" t="str">
        <f>IF('Fun Patches'!Q45="A","E","")</f>
        <v/>
      </c>
      <c r="AC141" s="408"/>
      <c r="AD141" s="407" t="str">
        <f>IF('Fun Patches'!R45="A","E","")</f>
        <v/>
      </c>
      <c r="AE141" s="409"/>
      <c r="AF141" s="407" t="str">
        <f>IF('Fun Patches'!S45="A","E","")</f>
        <v/>
      </c>
      <c r="AG141" s="408"/>
      <c r="AH141" s="407" t="str">
        <f>IF('Fun Patches'!T45="A","E","")</f>
        <v/>
      </c>
      <c r="AI141" s="409"/>
      <c r="AJ141" s="407" t="str">
        <f>IF('Fun Patches'!U45="A","E","")</f>
        <v/>
      </c>
      <c r="AK141" s="408"/>
      <c r="AL141" s="407" t="str">
        <f>IF('Fun Patches'!V45="A","E","")</f>
        <v/>
      </c>
      <c r="AM141" s="408"/>
      <c r="AN141" s="407" t="str">
        <f>IF('Fun Patches'!W45="A","E","")</f>
        <v/>
      </c>
      <c r="AO141" s="457"/>
    </row>
    <row r="142" spans="1:41" x14ac:dyDescent="0.2">
      <c r="A142" s="456" t="str">
        <f>'Fun Patches'!C46</f>
        <v>&lt;LIST PATCH HERE&gt;</v>
      </c>
      <c r="B142" s="407" t="str">
        <f>IF('Fun Patches'!D46="A","E","")</f>
        <v/>
      </c>
      <c r="C142" s="408"/>
      <c r="D142" s="407" t="str">
        <f>IF('Fun Patches'!E46="A","E","")</f>
        <v/>
      </c>
      <c r="E142" s="408"/>
      <c r="F142" s="407" t="str">
        <f>IF('Fun Patches'!F46="A","E","")</f>
        <v/>
      </c>
      <c r="G142" s="408"/>
      <c r="H142" s="407" t="str">
        <f>IF('Fun Patches'!G46="A","E","")</f>
        <v/>
      </c>
      <c r="I142" s="408"/>
      <c r="J142" s="407" t="str">
        <f>IF('Fun Patches'!H46="A","E","")</f>
        <v/>
      </c>
      <c r="K142" s="408"/>
      <c r="L142" s="407" t="str">
        <f>IF('Fun Patches'!I46="A","E","")</f>
        <v/>
      </c>
      <c r="M142" s="408"/>
      <c r="N142" s="407" t="str">
        <f>IF('Fun Patches'!J46="A","E","")</f>
        <v/>
      </c>
      <c r="O142" s="408"/>
      <c r="P142" s="407" t="str">
        <f>IF('Fun Patches'!K46="A","E","")</f>
        <v/>
      </c>
      <c r="Q142" s="408"/>
      <c r="R142" s="407" t="str">
        <f>IF('Fun Patches'!L46="A","E","")</f>
        <v/>
      </c>
      <c r="S142" s="408"/>
      <c r="T142" s="407" t="str">
        <f>IF('Fun Patches'!M46="A","E","")</f>
        <v/>
      </c>
      <c r="U142" s="408"/>
      <c r="V142" s="407" t="str">
        <f>IF('Fun Patches'!N46="A","E","")</f>
        <v/>
      </c>
      <c r="W142" s="408"/>
      <c r="X142" s="407" t="str">
        <f>IF('Fun Patches'!O46="A","E","")</f>
        <v/>
      </c>
      <c r="Y142" s="408"/>
      <c r="Z142" s="407" t="str">
        <f>IF('Fun Patches'!P46="A","E","")</f>
        <v/>
      </c>
      <c r="AA142" s="408"/>
      <c r="AB142" s="407" t="str">
        <f>IF('Fun Patches'!Q46="A","E","")</f>
        <v/>
      </c>
      <c r="AC142" s="408"/>
      <c r="AD142" s="407" t="str">
        <f>IF('Fun Patches'!R46="A","E","")</f>
        <v/>
      </c>
      <c r="AE142" s="409"/>
      <c r="AF142" s="407" t="str">
        <f>IF('Fun Patches'!S46="A","E","")</f>
        <v/>
      </c>
      <c r="AG142" s="408"/>
      <c r="AH142" s="407" t="str">
        <f>IF('Fun Patches'!T46="A","E","")</f>
        <v/>
      </c>
      <c r="AI142" s="409"/>
      <c r="AJ142" s="407" t="str">
        <f>IF('Fun Patches'!U46="A","E","")</f>
        <v/>
      </c>
      <c r="AK142" s="408"/>
      <c r="AL142" s="407" t="str">
        <f>IF('Fun Patches'!V46="A","E","")</f>
        <v/>
      </c>
      <c r="AM142" s="408"/>
      <c r="AN142" s="407" t="str">
        <f>IF('Fun Patches'!W46="A","E","")</f>
        <v/>
      </c>
      <c r="AO142" s="457"/>
    </row>
    <row r="143" spans="1:41" x14ac:dyDescent="0.2">
      <c r="A143" s="456" t="str">
        <f>'Fun Patches'!C47</f>
        <v>&lt;LIST PATCH HERE&gt;</v>
      </c>
      <c r="B143" s="407" t="str">
        <f>IF('Fun Patches'!D47="A","E","")</f>
        <v/>
      </c>
      <c r="C143" s="408"/>
      <c r="D143" s="407" t="str">
        <f>IF('Fun Patches'!E47="A","E","")</f>
        <v/>
      </c>
      <c r="E143" s="408"/>
      <c r="F143" s="407" t="str">
        <f>IF('Fun Patches'!F47="A","E","")</f>
        <v/>
      </c>
      <c r="G143" s="408"/>
      <c r="H143" s="407" t="str">
        <f>IF('Fun Patches'!G47="A","E","")</f>
        <v/>
      </c>
      <c r="I143" s="408"/>
      <c r="J143" s="407" t="str">
        <f>IF('Fun Patches'!H47="A","E","")</f>
        <v/>
      </c>
      <c r="K143" s="408"/>
      <c r="L143" s="407" t="str">
        <f>IF('Fun Patches'!I47="A","E","")</f>
        <v/>
      </c>
      <c r="M143" s="408"/>
      <c r="N143" s="407" t="str">
        <f>IF('Fun Patches'!J47="A","E","")</f>
        <v/>
      </c>
      <c r="O143" s="408"/>
      <c r="P143" s="407" t="str">
        <f>IF('Fun Patches'!K47="A","E","")</f>
        <v/>
      </c>
      <c r="Q143" s="408"/>
      <c r="R143" s="407" t="str">
        <f>IF('Fun Patches'!L47="A","E","")</f>
        <v/>
      </c>
      <c r="S143" s="408"/>
      <c r="T143" s="407" t="str">
        <f>IF('Fun Patches'!M47="A","E","")</f>
        <v/>
      </c>
      <c r="U143" s="408"/>
      <c r="V143" s="407" t="str">
        <f>IF('Fun Patches'!N47="A","E","")</f>
        <v/>
      </c>
      <c r="W143" s="408"/>
      <c r="X143" s="407" t="str">
        <f>IF('Fun Patches'!O47="A","E","")</f>
        <v/>
      </c>
      <c r="Y143" s="408"/>
      <c r="Z143" s="407" t="str">
        <f>IF('Fun Patches'!P47="A","E","")</f>
        <v/>
      </c>
      <c r="AA143" s="408"/>
      <c r="AB143" s="407" t="str">
        <f>IF('Fun Patches'!Q47="A","E","")</f>
        <v/>
      </c>
      <c r="AC143" s="408"/>
      <c r="AD143" s="407" t="str">
        <f>IF('Fun Patches'!R47="A","E","")</f>
        <v/>
      </c>
      <c r="AE143" s="409"/>
      <c r="AF143" s="407" t="str">
        <f>IF('Fun Patches'!S47="A","E","")</f>
        <v/>
      </c>
      <c r="AG143" s="408"/>
      <c r="AH143" s="407" t="str">
        <f>IF('Fun Patches'!T47="A","E","")</f>
        <v/>
      </c>
      <c r="AI143" s="409"/>
      <c r="AJ143" s="407" t="str">
        <f>IF('Fun Patches'!U47="A","E","")</f>
        <v/>
      </c>
      <c r="AK143" s="408"/>
      <c r="AL143" s="407" t="str">
        <f>IF('Fun Patches'!V47="A","E","")</f>
        <v/>
      </c>
      <c r="AM143" s="408"/>
      <c r="AN143" s="407" t="str">
        <f>IF('Fun Patches'!W47="A","E","")</f>
        <v/>
      </c>
      <c r="AO143" s="457"/>
    </row>
    <row r="144" spans="1:41" x14ac:dyDescent="0.2">
      <c r="A144" s="456" t="str">
        <f>'Fun Patches'!C48</f>
        <v>&lt;LIST PATCH HERE&gt;</v>
      </c>
      <c r="B144" s="407" t="str">
        <f>IF('Fun Patches'!D48="A","E","")</f>
        <v/>
      </c>
      <c r="C144" s="408"/>
      <c r="D144" s="407" t="str">
        <f>IF('Fun Patches'!E48="A","E","")</f>
        <v/>
      </c>
      <c r="E144" s="408"/>
      <c r="F144" s="407" t="str">
        <f>IF('Fun Patches'!F48="A","E","")</f>
        <v/>
      </c>
      <c r="G144" s="408"/>
      <c r="H144" s="407" t="str">
        <f>IF('Fun Patches'!G48="A","E","")</f>
        <v/>
      </c>
      <c r="I144" s="408"/>
      <c r="J144" s="407" t="str">
        <f>IF('Fun Patches'!H48="A","E","")</f>
        <v/>
      </c>
      <c r="K144" s="408"/>
      <c r="L144" s="407" t="str">
        <f>IF('Fun Patches'!I48="A","E","")</f>
        <v/>
      </c>
      <c r="M144" s="408"/>
      <c r="N144" s="407" t="str">
        <f>IF('Fun Patches'!J48="A","E","")</f>
        <v/>
      </c>
      <c r="O144" s="408"/>
      <c r="P144" s="407" t="str">
        <f>IF('Fun Patches'!K48="A","E","")</f>
        <v/>
      </c>
      <c r="Q144" s="408"/>
      <c r="R144" s="407" t="str">
        <f>IF('Fun Patches'!L48="A","E","")</f>
        <v/>
      </c>
      <c r="S144" s="408"/>
      <c r="T144" s="407" t="str">
        <f>IF('Fun Patches'!M48="A","E","")</f>
        <v/>
      </c>
      <c r="U144" s="408"/>
      <c r="V144" s="407" t="str">
        <f>IF('Fun Patches'!N48="A","E","")</f>
        <v/>
      </c>
      <c r="W144" s="408"/>
      <c r="X144" s="407" t="str">
        <f>IF('Fun Patches'!O48="A","E","")</f>
        <v/>
      </c>
      <c r="Y144" s="408"/>
      <c r="Z144" s="407" t="str">
        <f>IF('Fun Patches'!P48="A","E","")</f>
        <v/>
      </c>
      <c r="AA144" s="408"/>
      <c r="AB144" s="407" t="str">
        <f>IF('Fun Patches'!Q48="A","E","")</f>
        <v/>
      </c>
      <c r="AC144" s="408"/>
      <c r="AD144" s="407" t="str">
        <f>IF('Fun Patches'!R48="A","E","")</f>
        <v/>
      </c>
      <c r="AE144" s="409"/>
      <c r="AF144" s="407" t="str">
        <f>IF('Fun Patches'!S48="A","E","")</f>
        <v/>
      </c>
      <c r="AG144" s="408"/>
      <c r="AH144" s="407" t="str">
        <f>IF('Fun Patches'!T48="A","E","")</f>
        <v/>
      </c>
      <c r="AI144" s="409"/>
      <c r="AJ144" s="407" t="str">
        <f>IF('Fun Patches'!U48="A","E","")</f>
        <v/>
      </c>
      <c r="AK144" s="408"/>
      <c r="AL144" s="407" t="str">
        <f>IF('Fun Patches'!V48="A","E","")</f>
        <v/>
      </c>
      <c r="AM144" s="408"/>
      <c r="AN144" s="407" t="str">
        <f>IF('Fun Patches'!W48="A","E","")</f>
        <v/>
      </c>
      <c r="AO144" s="457"/>
    </row>
    <row r="145" spans="1:41" x14ac:dyDescent="0.2">
      <c r="A145" s="456" t="str">
        <f>'Fun Patches'!C49</f>
        <v>&lt;LIST PATCH HERE&gt;</v>
      </c>
      <c r="B145" s="407" t="str">
        <f>IF('Fun Patches'!D49="A","E","")</f>
        <v/>
      </c>
      <c r="C145" s="408"/>
      <c r="D145" s="407" t="str">
        <f>IF('Fun Patches'!E49="A","E","")</f>
        <v/>
      </c>
      <c r="E145" s="408"/>
      <c r="F145" s="407" t="str">
        <f>IF('Fun Patches'!F49="A","E","")</f>
        <v/>
      </c>
      <c r="G145" s="408"/>
      <c r="H145" s="407" t="str">
        <f>IF('Fun Patches'!G49="A","E","")</f>
        <v/>
      </c>
      <c r="I145" s="408"/>
      <c r="J145" s="407" t="str">
        <f>IF('Fun Patches'!H49="A","E","")</f>
        <v/>
      </c>
      <c r="K145" s="408"/>
      <c r="L145" s="407" t="str">
        <f>IF('Fun Patches'!I49="A","E","")</f>
        <v/>
      </c>
      <c r="M145" s="408"/>
      <c r="N145" s="407" t="str">
        <f>IF('Fun Patches'!J49="A","E","")</f>
        <v/>
      </c>
      <c r="O145" s="408"/>
      <c r="P145" s="407" t="str">
        <f>IF('Fun Patches'!K49="A","E","")</f>
        <v/>
      </c>
      <c r="Q145" s="408"/>
      <c r="R145" s="407" t="str">
        <f>IF('Fun Patches'!L49="A","E","")</f>
        <v/>
      </c>
      <c r="S145" s="408"/>
      <c r="T145" s="407" t="str">
        <f>IF('Fun Patches'!M49="A","E","")</f>
        <v/>
      </c>
      <c r="U145" s="408"/>
      <c r="V145" s="407" t="str">
        <f>IF('Fun Patches'!N49="A","E","")</f>
        <v/>
      </c>
      <c r="W145" s="408"/>
      <c r="X145" s="407" t="str">
        <f>IF('Fun Patches'!O49="A","E","")</f>
        <v/>
      </c>
      <c r="Y145" s="408"/>
      <c r="Z145" s="407" t="str">
        <f>IF('Fun Patches'!P49="A","E","")</f>
        <v/>
      </c>
      <c r="AA145" s="408"/>
      <c r="AB145" s="407" t="str">
        <f>IF('Fun Patches'!Q49="A","E","")</f>
        <v/>
      </c>
      <c r="AC145" s="408"/>
      <c r="AD145" s="407" t="str">
        <f>IF('Fun Patches'!R49="A","E","")</f>
        <v/>
      </c>
      <c r="AE145" s="409"/>
      <c r="AF145" s="407" t="str">
        <f>IF('Fun Patches'!S49="A","E","")</f>
        <v/>
      </c>
      <c r="AG145" s="408"/>
      <c r="AH145" s="407" t="str">
        <f>IF('Fun Patches'!T49="A","E","")</f>
        <v/>
      </c>
      <c r="AI145" s="409"/>
      <c r="AJ145" s="407" t="str">
        <f>IF('Fun Patches'!U49="A","E","")</f>
        <v/>
      </c>
      <c r="AK145" s="408"/>
      <c r="AL145" s="407" t="str">
        <f>IF('Fun Patches'!V49="A","E","")</f>
        <v/>
      </c>
      <c r="AM145" s="408"/>
      <c r="AN145" s="407" t="str">
        <f>IF('Fun Patches'!W49="A","E","")</f>
        <v/>
      </c>
      <c r="AO145" s="457"/>
    </row>
    <row r="146" spans="1:41" x14ac:dyDescent="0.2">
      <c r="A146" s="456" t="str">
        <f>'Fun Patches'!C50</f>
        <v>&lt;LIST PATCH HERE&gt;</v>
      </c>
      <c r="B146" s="407" t="str">
        <f>IF('Fun Patches'!D50="A","E","")</f>
        <v/>
      </c>
      <c r="C146" s="408"/>
      <c r="D146" s="407" t="str">
        <f>IF('Fun Patches'!E50="A","E","")</f>
        <v/>
      </c>
      <c r="E146" s="408"/>
      <c r="F146" s="407" t="str">
        <f>IF('Fun Patches'!F50="A","E","")</f>
        <v/>
      </c>
      <c r="G146" s="408"/>
      <c r="H146" s="407" t="str">
        <f>IF('Fun Patches'!G50="A","E","")</f>
        <v/>
      </c>
      <c r="I146" s="408"/>
      <c r="J146" s="407" t="str">
        <f>IF('Fun Patches'!H50="A","E","")</f>
        <v/>
      </c>
      <c r="K146" s="408"/>
      <c r="L146" s="407" t="str">
        <f>IF('Fun Patches'!I50="A","E","")</f>
        <v/>
      </c>
      <c r="M146" s="408"/>
      <c r="N146" s="407" t="str">
        <f>IF('Fun Patches'!J50="A","E","")</f>
        <v/>
      </c>
      <c r="O146" s="408"/>
      <c r="P146" s="407" t="str">
        <f>IF('Fun Patches'!K50="A","E","")</f>
        <v/>
      </c>
      <c r="Q146" s="408"/>
      <c r="R146" s="407" t="str">
        <f>IF('Fun Patches'!L50="A","E","")</f>
        <v/>
      </c>
      <c r="S146" s="408"/>
      <c r="T146" s="407" t="str">
        <f>IF('Fun Patches'!M50="A","E","")</f>
        <v/>
      </c>
      <c r="U146" s="408"/>
      <c r="V146" s="407" t="str">
        <f>IF('Fun Patches'!N50="A","E","")</f>
        <v/>
      </c>
      <c r="W146" s="408"/>
      <c r="X146" s="407" t="str">
        <f>IF('Fun Patches'!O50="A","E","")</f>
        <v/>
      </c>
      <c r="Y146" s="408"/>
      <c r="Z146" s="407" t="str">
        <f>IF('Fun Patches'!P50="A","E","")</f>
        <v/>
      </c>
      <c r="AA146" s="408"/>
      <c r="AB146" s="407" t="str">
        <f>IF('Fun Patches'!Q50="A","E","")</f>
        <v/>
      </c>
      <c r="AC146" s="408"/>
      <c r="AD146" s="407" t="str">
        <f>IF('Fun Patches'!R50="A","E","")</f>
        <v/>
      </c>
      <c r="AE146" s="409"/>
      <c r="AF146" s="407" t="str">
        <f>IF('Fun Patches'!S50="A","E","")</f>
        <v/>
      </c>
      <c r="AG146" s="408"/>
      <c r="AH146" s="407" t="str">
        <f>IF('Fun Patches'!T50="A","E","")</f>
        <v/>
      </c>
      <c r="AI146" s="409"/>
      <c r="AJ146" s="407" t="str">
        <f>IF('Fun Patches'!U50="A","E","")</f>
        <v/>
      </c>
      <c r="AK146" s="408"/>
      <c r="AL146" s="407" t="str">
        <f>IF('Fun Patches'!V50="A","E","")</f>
        <v/>
      </c>
      <c r="AM146" s="408"/>
      <c r="AN146" s="407" t="str">
        <f>IF('Fun Patches'!W50="A","E","")</f>
        <v/>
      </c>
      <c r="AO146" s="457"/>
    </row>
    <row r="147" spans="1:41" x14ac:dyDescent="0.2">
      <c r="A147" s="456" t="str">
        <f>'Fun Patches'!C51</f>
        <v>&lt;LIST PATCH HERE&gt;</v>
      </c>
      <c r="B147" s="407" t="str">
        <f>IF('Fun Patches'!D51="A","E","")</f>
        <v/>
      </c>
      <c r="C147" s="408"/>
      <c r="D147" s="407" t="str">
        <f>IF('Fun Patches'!E51="A","E","")</f>
        <v/>
      </c>
      <c r="E147" s="408"/>
      <c r="F147" s="407" t="str">
        <f>IF('Fun Patches'!F51="A","E","")</f>
        <v/>
      </c>
      <c r="G147" s="408"/>
      <c r="H147" s="407" t="str">
        <f>IF('Fun Patches'!G51="A","E","")</f>
        <v/>
      </c>
      <c r="I147" s="408"/>
      <c r="J147" s="407" t="str">
        <f>IF('Fun Patches'!H51="A","E","")</f>
        <v/>
      </c>
      <c r="K147" s="408"/>
      <c r="L147" s="407" t="str">
        <f>IF('Fun Patches'!I51="A","E","")</f>
        <v/>
      </c>
      <c r="M147" s="408"/>
      <c r="N147" s="407" t="str">
        <f>IF('Fun Patches'!J51="A","E","")</f>
        <v/>
      </c>
      <c r="O147" s="408"/>
      <c r="P147" s="407" t="str">
        <f>IF('Fun Patches'!K51="A","E","")</f>
        <v/>
      </c>
      <c r="Q147" s="408"/>
      <c r="R147" s="407" t="str">
        <f>IF('Fun Patches'!L51="A","E","")</f>
        <v/>
      </c>
      <c r="S147" s="408"/>
      <c r="T147" s="407" t="str">
        <f>IF('Fun Patches'!M51="A","E","")</f>
        <v/>
      </c>
      <c r="U147" s="408"/>
      <c r="V147" s="407" t="str">
        <f>IF('Fun Patches'!N51="A","E","")</f>
        <v/>
      </c>
      <c r="W147" s="408"/>
      <c r="X147" s="407" t="str">
        <f>IF('Fun Patches'!O51="A","E","")</f>
        <v/>
      </c>
      <c r="Y147" s="408"/>
      <c r="Z147" s="407" t="str">
        <f>IF('Fun Patches'!P51="A","E","")</f>
        <v/>
      </c>
      <c r="AA147" s="408"/>
      <c r="AB147" s="407" t="str">
        <f>IF('Fun Patches'!Q51="A","E","")</f>
        <v/>
      </c>
      <c r="AC147" s="408"/>
      <c r="AD147" s="407" t="str">
        <f>IF('Fun Patches'!R51="A","E","")</f>
        <v/>
      </c>
      <c r="AE147" s="409"/>
      <c r="AF147" s="407" t="str">
        <f>IF('Fun Patches'!S51="A","E","")</f>
        <v/>
      </c>
      <c r="AG147" s="408"/>
      <c r="AH147" s="407" t="str">
        <f>IF('Fun Patches'!T51="A","E","")</f>
        <v/>
      </c>
      <c r="AI147" s="409"/>
      <c r="AJ147" s="407" t="str">
        <f>IF('Fun Patches'!U51="A","E","")</f>
        <v/>
      </c>
      <c r="AK147" s="408"/>
      <c r="AL147" s="407" t="str">
        <f>IF('Fun Patches'!V51="A","E","")</f>
        <v/>
      </c>
      <c r="AM147" s="408"/>
      <c r="AN147" s="407" t="str">
        <f>IF('Fun Patches'!W51="A","E","")</f>
        <v/>
      </c>
      <c r="AO147" s="457"/>
    </row>
    <row r="148" spans="1:41" x14ac:dyDescent="0.2">
      <c r="A148" s="456" t="str">
        <f>'Fun Patches'!C52</f>
        <v>&lt;LIST PATCH HERE&gt;</v>
      </c>
      <c r="B148" s="407" t="str">
        <f>IF('Fun Patches'!D52="A","E","")</f>
        <v/>
      </c>
      <c r="C148" s="408"/>
      <c r="D148" s="407" t="str">
        <f>IF('Fun Patches'!E52="A","E","")</f>
        <v/>
      </c>
      <c r="E148" s="408"/>
      <c r="F148" s="407" t="str">
        <f>IF('Fun Patches'!F52="A","E","")</f>
        <v/>
      </c>
      <c r="G148" s="408"/>
      <c r="H148" s="407" t="str">
        <f>IF('Fun Patches'!G52="A","E","")</f>
        <v/>
      </c>
      <c r="I148" s="408"/>
      <c r="J148" s="407" t="str">
        <f>IF('Fun Patches'!H52="A","E","")</f>
        <v/>
      </c>
      <c r="K148" s="408"/>
      <c r="L148" s="407" t="str">
        <f>IF('Fun Patches'!I52="A","E","")</f>
        <v/>
      </c>
      <c r="M148" s="408"/>
      <c r="N148" s="407" t="str">
        <f>IF('Fun Patches'!J52="A","E","")</f>
        <v/>
      </c>
      <c r="O148" s="408"/>
      <c r="P148" s="407" t="str">
        <f>IF('Fun Patches'!K52="A","E","")</f>
        <v/>
      </c>
      <c r="Q148" s="408"/>
      <c r="R148" s="407" t="str">
        <f>IF('Fun Patches'!L52="A","E","")</f>
        <v/>
      </c>
      <c r="S148" s="408"/>
      <c r="T148" s="407" t="str">
        <f>IF('Fun Patches'!M52="A","E","")</f>
        <v/>
      </c>
      <c r="U148" s="408"/>
      <c r="V148" s="407" t="str">
        <f>IF('Fun Patches'!N52="A","E","")</f>
        <v/>
      </c>
      <c r="W148" s="408"/>
      <c r="X148" s="407" t="str">
        <f>IF('Fun Patches'!O52="A","E","")</f>
        <v/>
      </c>
      <c r="Y148" s="408"/>
      <c r="Z148" s="407" t="str">
        <f>IF('Fun Patches'!P52="A","E","")</f>
        <v/>
      </c>
      <c r="AA148" s="408"/>
      <c r="AB148" s="407" t="str">
        <f>IF('Fun Patches'!Q52="A","E","")</f>
        <v/>
      </c>
      <c r="AC148" s="408"/>
      <c r="AD148" s="407" t="str">
        <f>IF('Fun Patches'!R52="A","E","")</f>
        <v/>
      </c>
      <c r="AE148" s="409"/>
      <c r="AF148" s="407" t="str">
        <f>IF('Fun Patches'!S52="A","E","")</f>
        <v/>
      </c>
      <c r="AG148" s="408"/>
      <c r="AH148" s="407" t="str">
        <f>IF('Fun Patches'!T52="A","E","")</f>
        <v/>
      </c>
      <c r="AI148" s="409"/>
      <c r="AJ148" s="407" t="str">
        <f>IF('Fun Patches'!U52="A","E","")</f>
        <v/>
      </c>
      <c r="AK148" s="408"/>
      <c r="AL148" s="407" t="str">
        <f>IF('Fun Patches'!V52="A","E","")</f>
        <v/>
      </c>
      <c r="AM148" s="408"/>
      <c r="AN148" s="407" t="str">
        <f>IF('Fun Patches'!W52="A","E","")</f>
        <v/>
      </c>
      <c r="AO148" s="457"/>
    </row>
    <row r="149" spans="1:41" x14ac:dyDescent="0.2">
      <c r="A149" s="456" t="str">
        <f>'Fun Patches'!C53</f>
        <v>&lt;LIST PATCH HERE&gt;</v>
      </c>
      <c r="B149" s="407" t="str">
        <f>IF('Fun Patches'!D53="A","E","")</f>
        <v/>
      </c>
      <c r="C149" s="408"/>
      <c r="D149" s="407" t="str">
        <f>IF('Fun Patches'!E53="A","E","")</f>
        <v/>
      </c>
      <c r="E149" s="408"/>
      <c r="F149" s="407" t="str">
        <f>IF('Fun Patches'!F53="A","E","")</f>
        <v/>
      </c>
      <c r="G149" s="408"/>
      <c r="H149" s="407" t="str">
        <f>IF('Fun Patches'!G53="A","E","")</f>
        <v/>
      </c>
      <c r="I149" s="408"/>
      <c r="J149" s="407" t="str">
        <f>IF('Fun Patches'!H53="A","E","")</f>
        <v/>
      </c>
      <c r="K149" s="408"/>
      <c r="L149" s="407" t="str">
        <f>IF('Fun Patches'!I53="A","E","")</f>
        <v/>
      </c>
      <c r="M149" s="408"/>
      <c r="N149" s="407" t="str">
        <f>IF('Fun Patches'!J53="A","E","")</f>
        <v/>
      </c>
      <c r="O149" s="408"/>
      <c r="P149" s="407" t="str">
        <f>IF('Fun Patches'!K53="A","E","")</f>
        <v/>
      </c>
      <c r="Q149" s="408"/>
      <c r="R149" s="407" t="str">
        <f>IF('Fun Patches'!L53="A","E","")</f>
        <v/>
      </c>
      <c r="S149" s="408"/>
      <c r="T149" s="407" t="str">
        <f>IF('Fun Patches'!M53="A","E","")</f>
        <v/>
      </c>
      <c r="U149" s="408"/>
      <c r="V149" s="407" t="str">
        <f>IF('Fun Patches'!N53="A","E","")</f>
        <v/>
      </c>
      <c r="W149" s="408"/>
      <c r="X149" s="407" t="str">
        <f>IF('Fun Patches'!O53="A","E","")</f>
        <v/>
      </c>
      <c r="Y149" s="408"/>
      <c r="Z149" s="407" t="str">
        <f>IF('Fun Patches'!P53="A","E","")</f>
        <v/>
      </c>
      <c r="AA149" s="408"/>
      <c r="AB149" s="407" t="str">
        <f>IF('Fun Patches'!Q53="A","E","")</f>
        <v/>
      </c>
      <c r="AC149" s="408"/>
      <c r="AD149" s="407" t="str">
        <f>IF('Fun Patches'!R53="A","E","")</f>
        <v/>
      </c>
      <c r="AE149" s="409"/>
      <c r="AF149" s="407" t="str">
        <f>IF('Fun Patches'!S53="A","E","")</f>
        <v/>
      </c>
      <c r="AG149" s="408"/>
      <c r="AH149" s="407" t="str">
        <f>IF('Fun Patches'!T53="A","E","")</f>
        <v/>
      </c>
      <c r="AI149" s="409"/>
      <c r="AJ149" s="407" t="str">
        <f>IF('Fun Patches'!U53="A","E","")</f>
        <v/>
      </c>
      <c r="AK149" s="408"/>
      <c r="AL149" s="407" t="str">
        <f>IF('Fun Patches'!V53="A","E","")</f>
        <v/>
      </c>
      <c r="AM149" s="408"/>
      <c r="AN149" s="407" t="str">
        <f>IF('Fun Patches'!W53="A","E","")</f>
        <v/>
      </c>
      <c r="AO149" s="457"/>
    </row>
    <row r="150" spans="1:41" ht="13.5" thickBot="1" x14ac:dyDescent="0.25">
      <c r="A150" s="468" t="str">
        <f>'Fun Patches'!C54</f>
        <v>&lt;LIST PATCH HERE&gt;</v>
      </c>
      <c r="B150" s="469" t="str">
        <f>IF('Fun Patches'!D54="A","E","")</f>
        <v/>
      </c>
      <c r="C150" s="470"/>
      <c r="D150" s="469" t="str">
        <f>IF('Fun Patches'!E54="A","E","")</f>
        <v/>
      </c>
      <c r="E150" s="470"/>
      <c r="F150" s="469" t="str">
        <f>IF('Fun Patches'!F54="A","E","")</f>
        <v/>
      </c>
      <c r="G150" s="470"/>
      <c r="H150" s="469" t="str">
        <f>IF('Fun Patches'!G54="A","E","")</f>
        <v/>
      </c>
      <c r="I150" s="470"/>
      <c r="J150" s="469" t="str">
        <f>IF('Fun Patches'!H54="A","E","")</f>
        <v/>
      </c>
      <c r="K150" s="470"/>
      <c r="L150" s="469" t="str">
        <f>IF('Fun Patches'!I54="A","E","")</f>
        <v/>
      </c>
      <c r="M150" s="470"/>
      <c r="N150" s="469" t="str">
        <f>IF('Fun Patches'!J54="A","E","")</f>
        <v/>
      </c>
      <c r="O150" s="470"/>
      <c r="P150" s="469" t="str">
        <f>IF('Fun Patches'!K54="A","E","")</f>
        <v/>
      </c>
      <c r="Q150" s="470"/>
      <c r="R150" s="469" t="str">
        <f>IF('Fun Patches'!L54="A","E","")</f>
        <v/>
      </c>
      <c r="S150" s="470"/>
      <c r="T150" s="469" t="str">
        <f>IF('Fun Patches'!M54="A","E","")</f>
        <v/>
      </c>
      <c r="U150" s="470"/>
      <c r="V150" s="469" t="str">
        <f>IF('Fun Patches'!N54="A","E","")</f>
        <v/>
      </c>
      <c r="W150" s="470"/>
      <c r="X150" s="469" t="str">
        <f>IF('Fun Patches'!O54="A","E","")</f>
        <v/>
      </c>
      <c r="Y150" s="470"/>
      <c r="Z150" s="469" t="str">
        <f>IF('Fun Patches'!P54="A","E","")</f>
        <v/>
      </c>
      <c r="AA150" s="470"/>
      <c r="AB150" s="469" t="str">
        <f>IF('Fun Patches'!Q54="A","E","")</f>
        <v/>
      </c>
      <c r="AC150" s="470"/>
      <c r="AD150" s="469" t="str">
        <f>IF('Fun Patches'!R54="A","E","")</f>
        <v/>
      </c>
      <c r="AE150" s="471"/>
      <c r="AF150" s="469" t="str">
        <f>IF('Fun Patches'!S54="A","E","")</f>
        <v/>
      </c>
      <c r="AG150" s="470"/>
      <c r="AH150" s="469" t="str">
        <f>IF('Fun Patches'!T54="A","E","")</f>
        <v/>
      </c>
      <c r="AI150" s="471"/>
      <c r="AJ150" s="469" t="str">
        <f>IF('Fun Patches'!U54="A","E","")</f>
        <v/>
      </c>
      <c r="AK150" s="470"/>
      <c r="AL150" s="469" t="str">
        <f>IF('Fun Patches'!V54="A","E","")</f>
        <v/>
      </c>
      <c r="AM150" s="470"/>
      <c r="AN150" s="469" t="str">
        <f>IF('Fun Patches'!W54="A","E","")</f>
        <v/>
      </c>
      <c r="AO150" s="472"/>
    </row>
  </sheetData>
  <sheetProtection algorithmName="SHA-512" hashValue="ERA6gwW/B5+p5ZDxAbl+QAHiVeSVy/1bLanvVYRMtyNA1afObbVgqYpSUqA7i80GxopK7YANABhT8BPVEuiK1Q==" saltValue="MckYJACfU1I5B2skVjNqlQ==" spinCount="100000" sheet="1" objects="1" scenarios="1" selectLockedCells="1"/>
  <protectedRanges>
    <protectedRange sqref="E55 G55 I55 K55 M55 O55 Q55 S55 U55 W55 Y62 K62 G62 M62 O62 E62 S62 U62 W62 AC4:AC8 Q62 I62 AC55 AK4:AK8 AE4:AE8 AI4:AI8 AO55 AO62 AM62 AM4:AM8 Y55 AG4:AG8 AK10:AK14 AE10:AE14 AI10:AI14 AG10:AG14 AK16:AK20 AE16:AE20 AI16:AI20 AG16:AG20 AE22:AE28 AI22:AI28 AG22:AG28 AD21:AK21 AE30:AE32 AI30:AI32 AG30:AG32 AD29:AJ29 AE34:AE36 AI34:AI36 AG34:AG36 AD33:AJ33 AC62:AK62 Y4:Y40 W4:W40 U4:U40 S4:S40 Q3:Q40 O3:O40 M3:M40 K3:K40 I3:I40 G3:G40 E3:E40 C3:C38 AO4:AO40 AA3:AA38 AC10:AC40 AM10:AM40 AK22:AK40 AE38 AI38 AG38 AD37:AJ37" name="Range1"/>
  </protectedRanges>
  <mergeCells count="20">
    <mergeCell ref="AF1:AG1"/>
    <mergeCell ref="AL1:AM1"/>
    <mergeCell ref="AJ1:AK1"/>
    <mergeCell ref="AH1:AI1"/>
    <mergeCell ref="AN1:AO1"/>
    <mergeCell ref="L1:M1"/>
    <mergeCell ref="B1:C1"/>
    <mergeCell ref="D1:E1"/>
    <mergeCell ref="F1:G1"/>
    <mergeCell ref="H1:I1"/>
    <mergeCell ref="J1:K1"/>
    <mergeCell ref="Z1:AA1"/>
    <mergeCell ref="AB1:AC1"/>
    <mergeCell ref="AD1:AE1"/>
    <mergeCell ref="N1:O1"/>
    <mergeCell ref="P1:Q1"/>
    <mergeCell ref="R1:S1"/>
    <mergeCell ref="T1:U1"/>
    <mergeCell ref="V1:W1"/>
    <mergeCell ref="X1:Y1"/>
  </mergeCells>
  <conditionalFormatting sqref="B4:B8 D4:D8 F4:F8 H4:H8 J4:J8 L4:L8 N4:N8 P4:P8 R4:R8 T4:T8 V4:V8 X4:X8 Z4:Z8 AB4:AB8 AD4:AD8 B10:B14 D10:D14 F10:F14 H10:H14 J10:J14 L10:L14 N10:N14 P10:P14 R10:R14 T10:T14 V10:V14 X10:X14 Z10:Z14 AB10:AB14 AD10:AD14 B16:B20 D16:D20 F16:F20 H16:H20 J16:J20 L16:L20 N16:N20 P16:P20 R16:R20 T16:T20 V16:V20 X16:X20 Z16:Z20 AB16:AB20 AD16:AD20 B22:B28 B30 D22:D28 F22:F28 H22:H28 J22:J28 L22:L28 N22:N28 P22:P28 R22:R28 T22:T28 V22:V28 X22:X28 Z22:Z28 AB22:AB28 AD22:AD28 D30 F30 H30 J30 L30 N30 P30 R30 T30 V30 X30 Z30 AB30 AD30 B34 D34 F34 H34 J34 L34 N34 P34 R34 T34 V34 X34 Z34 AB34 AD34 AD32 AB32 Z32 X32 V32 T32 R32 P32 N32 L32 J32 H32 F32 D32 B32 AD36 AB36 Z36 X36 V36 T36 R36 P36 N36 L36 J36 H36 F36 D36 B36 B41:B44 D41:D44 F41:F44 H41:H44 J41:J44 L41:L44 N41:N44 P41:P44 R41:R44 T41:T44 V41:V44 X41:X44 Z41:Z44 AB41:AB44 AD41:AD44 B46:B49 D46:D49 F46:F49 H46:H49 J46:J49 L46:L49 N46:N49 P46:P49 R46:R49 T46:T49 V46:V49 X46:X49 Z46:Z49 AB46:AB49 AD46:AD49 B51:B54 D51:D54 F51:F54 H51:H54 J51:J54 L51:L54 N51:N54 P51:P54 R51:R54 T51:T54 V51:V54 X51:X54 Z51:Z54 AB51:AB54 AD51:AD54 B56:B60 D56:D60 F56:F60 H56:H60 J56:J60 L56:L60 N56:N60 P56:P60 R56:R60 T56:T60 V56:V60 X56:X60 Z56:Z60 AB56:AB60 AD56:AD60 AD63:AD150 AB62:AB150 Z62:Z150 X62:X150 V62:V150 T62:T150 R62:R150 P62:P150 N62:N150 L62:L150 J62:J150 H62:H150 F62:F150 D62:D150 B62:B150 AE100:AJ100 B39 D39 F39 H39 J39 L39 N39 P39 R39 T39 V39 X39 Z39 AB39 AD39:AJ39">
    <cfRule type="expression" dxfId="29" priority="30" stopIfTrue="1">
      <formula>IF(B4="E",IF(C4="",1,0),0)</formula>
    </cfRule>
  </conditionalFormatting>
  <conditionalFormatting sqref="AD31 AB31 Z31 X31 V31 T31 R31 P31 N31 L31 J31 H31 F31 D31 B31">
    <cfRule type="expression" dxfId="28" priority="29" stopIfTrue="1">
      <formula>IF(B31="E",IF(C31="",1,0),0)</formula>
    </cfRule>
  </conditionalFormatting>
  <conditionalFormatting sqref="AD35 AB35 Z35 X35 V35 T35 R35 P35 N35 L35 J35 H35 F35 D35 B35">
    <cfRule type="expression" dxfId="27" priority="28" stopIfTrue="1">
      <formula>IF(B35="E",IF(C35="",1,0),0)</formula>
    </cfRule>
  </conditionalFormatting>
  <conditionalFormatting sqref="B61 D61 F61 H61 J61 L61 N61 P61 R61 T61 V61 X61 Z61 AB61 AD61">
    <cfRule type="expression" dxfId="26" priority="27" stopIfTrue="1">
      <formula>IF(B61="E",IF(C61="",1,0),0)</formula>
    </cfRule>
  </conditionalFormatting>
  <conditionalFormatting sqref="AJ4:AJ8 AJ10:AJ14 AJ16:AJ20 AJ22:AJ28 AJ30 AJ34 AJ32 AJ36 AJ41:AJ44 AJ46:AJ49 AJ51:AJ54 AJ56:AJ60 AJ63:AJ99 AJ101:AJ150">
    <cfRule type="expression" dxfId="25" priority="26" stopIfTrue="1">
      <formula>IF(AJ4="E",IF(AK4="",1,0),0)</formula>
    </cfRule>
  </conditionalFormatting>
  <conditionalFormatting sqref="AJ31">
    <cfRule type="expression" dxfId="24" priority="25" stopIfTrue="1">
      <formula>IF(AJ31="E",IF(AK31="",1,0),0)</formula>
    </cfRule>
  </conditionalFormatting>
  <conditionalFormatting sqref="AJ35">
    <cfRule type="expression" dxfId="23" priority="24" stopIfTrue="1">
      <formula>IF(AJ35="E",IF(AK35="",1,0),0)</formula>
    </cfRule>
  </conditionalFormatting>
  <conditionalFormatting sqref="AJ61">
    <cfRule type="expression" dxfId="22" priority="23" stopIfTrue="1">
      <formula>IF(AJ61="E",IF(AK61="",1,0),0)</formula>
    </cfRule>
  </conditionalFormatting>
  <conditionalFormatting sqref="AH4:AH8 AH10:AH14 AH16:AH20 AH22:AH28 AH30 AH34 AH32 AH36 AH41:AH44 AH46:AH49 AH51:AH54 AH56:AH60 AH63:AH99 AH101:AH150">
    <cfRule type="expression" dxfId="21" priority="22" stopIfTrue="1">
      <formula>IF(AH4="E",IF(AI4="",1,0),0)</formula>
    </cfRule>
  </conditionalFormatting>
  <conditionalFormatting sqref="AH31">
    <cfRule type="expression" dxfId="20" priority="21" stopIfTrue="1">
      <formula>IF(AH31="E",IF(AI31="",1,0),0)</formula>
    </cfRule>
  </conditionalFormatting>
  <conditionalFormatting sqref="AH35">
    <cfRule type="expression" dxfId="19" priority="20" stopIfTrue="1">
      <formula>IF(AH35="E",IF(AI35="",1,0),0)</formula>
    </cfRule>
  </conditionalFormatting>
  <conditionalFormatting sqref="AH61">
    <cfRule type="expression" dxfId="18" priority="19" stopIfTrue="1">
      <formula>IF(AH61="E",IF(AI61="",1,0),0)</formula>
    </cfRule>
  </conditionalFormatting>
  <conditionalFormatting sqref="AN4:AN8 AN10:AN14 AN16:AN20 AN22:AN28 AN30 AN34 AN32 AN36 AN41:AN44 AN46:AN49 AN51:AN54 AN56:AN60 AN62:AN150 AN39">
    <cfRule type="expression" dxfId="17" priority="18" stopIfTrue="1">
      <formula>IF(AN4="E",IF(AO4="",1,0),0)</formula>
    </cfRule>
  </conditionalFormatting>
  <conditionalFormatting sqref="AN31">
    <cfRule type="expression" dxfId="16" priority="17" stopIfTrue="1">
      <formula>IF(AN31="E",IF(AO31="",1,0),0)</formula>
    </cfRule>
  </conditionalFormatting>
  <conditionalFormatting sqref="AN35">
    <cfRule type="expression" dxfId="15" priority="16" stopIfTrue="1">
      <formula>IF(AN35="E",IF(AO35="",1,0),0)</formula>
    </cfRule>
  </conditionalFormatting>
  <conditionalFormatting sqref="AN61">
    <cfRule type="expression" dxfId="14" priority="15" stopIfTrue="1">
      <formula>IF(AN61="E",IF(AO61="",1,0),0)</formula>
    </cfRule>
  </conditionalFormatting>
  <conditionalFormatting sqref="AL61">
    <cfRule type="expression" dxfId="13" priority="11" stopIfTrue="1">
      <formula>IF(AL61="E",IF(AM61="",1,0),0)</formula>
    </cfRule>
  </conditionalFormatting>
  <conditionalFormatting sqref="AF61">
    <cfRule type="expression" dxfId="12" priority="7" stopIfTrue="1">
      <formula>IF(AF61="E",IF(AG61="",1,0),0)</formula>
    </cfRule>
  </conditionalFormatting>
  <conditionalFormatting sqref="AL4:AL8 AL10:AL14 AL16:AL20 AL22:AL28 AL30 AL34 AL32 AL36 AL41:AL44 AL46:AL49 AL51:AL54 AL56:AL60 AL62:AL150 AL39">
    <cfRule type="expression" dxfId="11" priority="14" stopIfTrue="1">
      <formula>IF(AL4="E",IF(AM4="",1,0),0)</formula>
    </cfRule>
  </conditionalFormatting>
  <conditionalFormatting sqref="AL31">
    <cfRule type="expression" dxfId="10" priority="13" stopIfTrue="1">
      <formula>IF(AL31="E",IF(AM31="",1,0),0)</formula>
    </cfRule>
  </conditionalFormatting>
  <conditionalFormatting sqref="AL35">
    <cfRule type="expression" dxfId="9" priority="12" stopIfTrue="1">
      <formula>IF(AL35="E",IF(AM35="",1,0),0)</formula>
    </cfRule>
  </conditionalFormatting>
  <conditionalFormatting sqref="AF4:AF8 AF10:AF14 AF16:AF20 AF22:AF28 AF30 AF34 AF32 AF36 AF41:AF44 AF46:AF49 AF51:AF54 AF56:AF60 AF63:AF99 AF101:AF150">
    <cfRule type="expression" dxfId="8" priority="10" stopIfTrue="1">
      <formula>IF(AF4="E",IF(AG4="",1,0),0)</formula>
    </cfRule>
  </conditionalFormatting>
  <conditionalFormatting sqref="AF31">
    <cfRule type="expression" dxfId="7" priority="9" stopIfTrue="1">
      <formula>IF(AF31="E",IF(AG31="",1,0),0)</formula>
    </cfRule>
  </conditionalFormatting>
  <conditionalFormatting sqref="AF35">
    <cfRule type="expression" dxfId="6" priority="8" stopIfTrue="1">
      <formula>IF(AF35="E",IF(AG35="",1,0),0)</formula>
    </cfRule>
  </conditionalFormatting>
  <conditionalFormatting sqref="B38 D38 F38 H38 J38 L38 N38 P38 R38 T38 V38 X38 Z38 AB38 AD38">
    <cfRule type="expression" dxfId="5" priority="6" stopIfTrue="1">
      <formula>IF(B38="E",IF(C38="",1,0),0)</formula>
    </cfRule>
  </conditionalFormatting>
  <conditionalFormatting sqref="AJ38">
    <cfRule type="expression" dxfId="4" priority="5" stopIfTrue="1">
      <formula>IF(AJ38="E",IF(AK38="",1,0),0)</formula>
    </cfRule>
  </conditionalFormatting>
  <conditionalFormatting sqref="AH38">
    <cfRule type="expression" dxfId="3" priority="4" stopIfTrue="1">
      <formula>IF(AH38="E",IF(AI38="",1,0),0)</formula>
    </cfRule>
  </conditionalFormatting>
  <conditionalFormatting sqref="AN38">
    <cfRule type="expression" dxfId="2" priority="3" stopIfTrue="1">
      <formula>IF(AN38="E",IF(AO38="",1,0),0)</formula>
    </cfRule>
  </conditionalFormatting>
  <conditionalFormatting sqref="AL38">
    <cfRule type="expression" dxfId="1" priority="2" stopIfTrue="1">
      <formula>IF(AL38="E",IF(AM38="",1,0),0)</formula>
    </cfRule>
  </conditionalFormatting>
  <conditionalFormatting sqref="AF38">
    <cfRule type="expression" dxfId="0" priority="1" stopIfTrue="1">
      <formula>IF(AF38="E",IF(AG38="",1,0),0)</formula>
    </cfRule>
  </conditionalFormatting>
  <printOptions horizontalCentered="1"/>
  <pageMargins left="0.7" right="0.7" top="0.75" bottom="0.25" header="0.25" footer="0.25"/>
  <pageSetup scale="72" fitToHeight="3" orientation="landscape" horizontalDpi="300" verticalDpi="300" r:id="rId1"/>
  <headerFooter>
    <oddHeader>&amp;C&amp;"Arial,Bold"&amp;14CadetteTrax&amp;12
Summary Page - &amp;D</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pageSetUpPr fitToPage="1"/>
  </sheetPr>
  <dimension ref="A1:E87"/>
  <sheetViews>
    <sheetView showGridLines="0" zoomScaleNormal="100" workbookViewId="0">
      <selection activeCell="D35" sqref="D35"/>
    </sheetView>
  </sheetViews>
  <sheetFormatPr defaultRowHeight="12.75" x14ac:dyDescent="0.2"/>
  <cols>
    <col min="1" max="1" width="32.85546875" bestFit="1" customWidth="1"/>
    <col min="3" max="3" width="2.7109375" customWidth="1"/>
    <col min="4" max="4" width="32.85546875" bestFit="1" customWidth="1"/>
  </cols>
  <sheetData>
    <row r="1" spans="1:5" ht="15.75" x14ac:dyDescent="0.25">
      <c r="A1" s="274" t="s">
        <v>92</v>
      </c>
      <c r="B1" s="275" t="s">
        <v>93</v>
      </c>
      <c r="C1" s="276"/>
      <c r="D1" s="274" t="s">
        <v>92</v>
      </c>
      <c r="E1" s="275" t="s">
        <v>93</v>
      </c>
    </row>
    <row r="2" spans="1:5" x14ac:dyDescent="0.2">
      <c r="A2" s="178" t="str">
        <f>Summary!A3</f>
        <v>It's Your World -- Change It!</v>
      </c>
      <c r="B2" s="190"/>
      <c r="C2" s="176"/>
      <c r="D2" s="183" t="str">
        <f>Summary!A98</f>
        <v>Silver Award</v>
      </c>
      <c r="E2" s="98" t="str">
        <f>IF((COUNTIF(Summary!B98:AO98,"E")-COUNTIF(Summary!B98:AO98,"Y")&gt;0),(COUNTIF(Summary!B98:AO98,"E")-COUNTIF(Summary!B98:AO98,"Y")),"")</f>
        <v/>
      </c>
    </row>
    <row r="3" spans="1:5" x14ac:dyDescent="0.2">
      <c r="A3" s="192" t="str">
        <f>Summary!A4</f>
        <v>Digital Movie Maker</v>
      </c>
      <c r="B3" s="189" t="str">
        <f>IF((COUNTIF(Summary!B4:AO4,"E")-COUNTIF(Summary!B4:AO4,"Y")&gt;0),(COUNTIF(Summary!B4:AO4,"E")-COUNTIF(Summary!B4:AO4,"Y")),"")</f>
        <v/>
      </c>
      <c r="C3" s="176"/>
      <c r="D3" s="183" t="str">
        <f>Summary!A99</f>
        <v>Bridging to Seniors</v>
      </c>
      <c r="E3" s="91" t="str">
        <f>IF((COUNTIF(Summary!B99:AO99,"E")-COUNTIF(Summary!B99:AO99,"Y")&gt;0),(COUNTIF(Summary!B99:AO99,"E")-COUNTIF(Summary!B99:AO99,"Y")),"")</f>
        <v/>
      </c>
    </row>
    <row r="4" spans="1:5" x14ac:dyDescent="0.2">
      <c r="A4" s="192" t="str">
        <f>Summary!A5</f>
        <v>Eating for Beauty</v>
      </c>
      <c r="B4" s="91" t="str">
        <f>IF((COUNTIF(Summary!B5:AO5,"E")-COUNTIF(Summary!B5:AO5,"Y")&gt;0),(COUNTIF(Summary!B5:AO5,"E")-COUNTIF(Summary!B5:AO5,"Y")),"")</f>
        <v/>
      </c>
      <c r="C4" s="176"/>
      <c r="D4" s="178" t="s">
        <v>285</v>
      </c>
      <c r="E4" s="188"/>
    </row>
    <row r="5" spans="1:5" x14ac:dyDescent="0.2">
      <c r="A5" s="192" t="str">
        <f>Summary!A6</f>
        <v>Public Speaker</v>
      </c>
      <c r="B5" s="91" t="str">
        <f>IF((COUNTIF(Summary!B6:AO6,"E")-COUNTIF(Summary!B6:AO6,"Y")&gt;0),(COUNTIF(Summary!B6:AO6,"E")-COUNTIF(Summary!B6:AO6,"Y")),"")</f>
        <v/>
      </c>
      <c r="C5" s="176"/>
      <c r="D5" s="192" t="str">
        <f>Summary!A83</f>
        <v>Global Action Award</v>
      </c>
      <c r="E5" s="91" t="str">
        <f>IF((COUNTIF(Summary!B83:AO83,"E")-COUNTIF(Summary!B83:AO83,"Y")&gt;0),(COUNTIF(Summary!B83:AO83,"E")-COUNTIF(Summary!B83:AO83,"Y")),"")</f>
        <v/>
      </c>
    </row>
    <row r="6" spans="1:5" x14ac:dyDescent="0.2">
      <c r="A6" s="192" t="str">
        <f>Summary!A7</f>
        <v>Science of Happiness</v>
      </c>
      <c r="B6" s="91" t="str">
        <f>IF((COUNTIF(Summary!B7:AO7,"E")-COUNTIF(Summary!B7:AO7,"Y")&gt;0),(COUNTIF(Summary!B7:AO7,"E")-COUNTIF(Summary!B7:AO7,"Y")),"")</f>
        <v/>
      </c>
      <c r="C6" s="176"/>
      <c r="D6" s="192" t="str">
        <f>Summary!A84</f>
        <v>International Friendship Recognition</v>
      </c>
      <c r="E6" s="91" t="str">
        <f>IF((COUNTIF(Summary!B84:AO84,"E")-COUNTIF(Summary!B84:AO84,"Y")&gt;0),(COUNTIF(Summary!B84:AO84,"E")-COUNTIF(Summary!B84:AO84,"Y")),"")</f>
        <v/>
      </c>
    </row>
    <row r="7" spans="1:5" x14ac:dyDescent="0.2">
      <c r="A7" s="192" t="str">
        <f>Summary!A8</f>
        <v>Screenwriter</v>
      </c>
      <c r="B7" s="104" t="str">
        <f>IF((COUNTIF(Summary!B8:AO8,"E")-COUNTIF(Summary!B8:AO8,"Y")&gt;0),(COUNTIF(Summary!B8:AO8,"E")-COUNTIF(Summary!B8:AO8,"Y")),"")</f>
        <v/>
      </c>
      <c r="C7" s="176"/>
      <c r="D7" s="192" t="str">
        <f>Summary!A85</f>
        <v>Investiture</v>
      </c>
      <c r="E7" s="91" t="str">
        <f>IF((COUNTIF(Summary!B85:AO85,"E")-COUNTIF(Summary!B85:AO85,"Y")&gt;0),(COUNTIF(Summary!B85:AO85,"E")-COUNTIF(Summary!B85:AO85,"Y")),"")</f>
        <v/>
      </c>
    </row>
    <row r="8" spans="1:5" x14ac:dyDescent="0.2">
      <c r="A8" s="178" t="str">
        <f>Summary!A9</f>
        <v>It's Your Planet -- Love It!</v>
      </c>
      <c r="B8" s="191"/>
      <c r="C8" s="176"/>
      <c r="D8" s="192" t="str">
        <f>Summary!A86</f>
        <v>Rededication (1st year)</v>
      </c>
      <c r="E8" s="91" t="str">
        <f>IF((COUNTIF(Summary!B86:AO86,"E")-COUNTIF(Summary!B86:AO86,"Y")&gt;0),(COUNTIF(Summary!B86:AO86,"E")-COUNTIF(Summary!B86:AO86,"Y")),"")</f>
        <v/>
      </c>
    </row>
    <row r="9" spans="1:5" x14ac:dyDescent="0.2">
      <c r="A9" s="192" t="str">
        <f>Summary!A10</f>
        <v>Book Artist</v>
      </c>
      <c r="B9" s="189" t="str">
        <f>IF((COUNTIF(Summary!B10:AO10,"E")-COUNTIF(Summary!B10:AO10,"Y")&gt;0),(COUNTIF(Summary!B10:AO10,"E")-COUNTIF(Summary!B10:AO10,"Y")),"")</f>
        <v/>
      </c>
      <c r="C9" s="176"/>
      <c r="D9" s="192" t="str">
        <f>Summary!A87</f>
        <v>Rededication (2nd year)</v>
      </c>
      <c r="E9" s="91" t="str">
        <f>IF((COUNTIF(Summary!B87:AO87,"E")-COUNTIF(Summary!B87:AO87,"Y")&gt;0),(COUNTIF(Summary!B87:AO87,"E")-COUNTIF(Summary!B87:AO87,"Y")),"")</f>
        <v/>
      </c>
    </row>
    <row r="10" spans="1:5" x14ac:dyDescent="0.2">
      <c r="A10" s="192" t="str">
        <f>Summary!A11</f>
        <v>Woodworker</v>
      </c>
      <c r="B10" s="91" t="str">
        <f>IF((COUNTIF(Summary!B11:AO11,"E")-COUNTIF(Summary!B11:AO11,"Y")&gt;0),(COUNTIF(Summary!B11:AO11,"E")-COUNTIF(Summary!B11:AO11,"Y")),"")</f>
        <v/>
      </c>
      <c r="C10" s="176"/>
      <c r="D10" s="192" t="str">
        <f>Summary!A88</f>
        <v>Rededication (3rd year)</v>
      </c>
      <c r="E10" s="91" t="str">
        <f>IF((COUNTIF(Summary!B88:AO88,"E")-COUNTIF(Summary!B88:AO88,"Y")&gt;0),(COUNTIF(Summary!B88:AO88,"E")-COUNTIF(Summary!B88:AO88,"Y")),"")</f>
        <v/>
      </c>
    </row>
    <row r="11" spans="1:5" x14ac:dyDescent="0.2">
      <c r="A11" s="192" t="str">
        <f>Summary!A12</f>
        <v>Special Agent</v>
      </c>
      <c r="B11" s="91" t="str">
        <f>IF((COUNTIF(Summary!B12:AO12,"E")-COUNTIF(Summary!B12:AO12,"Y")&gt;0),(COUNTIF(Summary!B12:AO12,"E")-COUNTIF(Summary!B12:AO12,"Y")),"")</f>
        <v/>
      </c>
      <c r="C11" s="176"/>
      <c r="D11" s="192" t="str">
        <f>Summary!A89</f>
        <v>Rededication (4th year)</v>
      </c>
      <c r="E11" s="91" t="str">
        <f>IF((COUNTIF(Summary!B89:AO89,"E")-COUNTIF(Summary!B89:AO89,"Y")&gt;0),(COUNTIF(Summary!B89:AO89,"E")-COUNTIF(Summary!B89:AO89,"Y")),"")</f>
        <v/>
      </c>
    </row>
    <row r="12" spans="1:5" x14ac:dyDescent="0.2">
      <c r="A12" s="192" t="str">
        <f>Summary!A13</f>
        <v>Trailblazing</v>
      </c>
      <c r="B12" s="91" t="str">
        <f>IF((COUNTIF(Summary!B13:AO13,"E")-COUNTIF(Summary!B13:AO13,"Y")&gt;0),(COUNTIF(Summary!B13:AO13,"E")-COUNTIF(Summary!B13:AO13,"Y")),"")</f>
        <v/>
      </c>
      <c r="C12" s="176"/>
      <c r="D12" s="192" t="str">
        <f>Summary!A90</f>
        <v>Rededication (5th year)</v>
      </c>
      <c r="E12" s="91" t="str">
        <f>IF((COUNTIF(Summary!B90:AO90,"E")-COUNTIF(Summary!B90:AO90,"Y")&gt;0),(COUNTIF(Summary!B90:AO90,"E")-COUNTIF(Summary!B90:AO90,"Y")),"")</f>
        <v/>
      </c>
    </row>
    <row r="13" spans="1:5" x14ac:dyDescent="0.2">
      <c r="A13" s="192" t="str">
        <f>Summary!A14</f>
        <v>Babysitter</v>
      </c>
      <c r="B13" s="104" t="str">
        <f>IF((COUNTIF(Summary!B14:AO14,"E")-COUNTIF(Summary!B14:AO14,"Y")&gt;0),(COUNTIF(Summary!B14:AO14,"E")-COUNTIF(Summary!B14:AO14,"Y")),"")</f>
        <v/>
      </c>
      <c r="C13" s="176"/>
      <c r="D13" s="192" t="str">
        <f>Summary!A91</f>
        <v>Rededication (6th year)</v>
      </c>
      <c r="E13" s="91" t="str">
        <f>IF((COUNTIF(Summary!B91:AO91,"E")-COUNTIF(Summary!B91:AO91,"Y")&gt;0),(COUNTIF(Summary!B91:AO91,"E")-COUNTIF(Summary!B91:AO91,"Y")),"")</f>
        <v/>
      </c>
    </row>
    <row r="14" spans="1:5" s="280" customFormat="1" x14ac:dyDescent="0.2">
      <c r="A14" s="178" t="str">
        <f>Summary!A15</f>
        <v>It's Your Story -- Tell It!</v>
      </c>
      <c r="B14" s="277"/>
      <c r="C14" s="278"/>
      <c r="D14" s="192" t="str">
        <f>Summary!A92</f>
        <v>Rededication (7th year)</v>
      </c>
      <c r="E14" s="91" t="str">
        <f>IF((COUNTIF(Summary!B92:AO92,"E")-COUNTIF(Summary!B92:AO92,"Y")&gt;0),(COUNTIF(Summary!B92:AO92,"E")-COUNTIF(Summary!B92:AO92,"Y")),"")</f>
        <v/>
      </c>
    </row>
    <row r="15" spans="1:5" x14ac:dyDescent="0.2">
      <c r="A15" s="192" t="str">
        <f>Summary!A16</f>
        <v>Night Owl</v>
      </c>
      <c r="B15" s="189" t="str">
        <f>IF((COUNTIF(Summary!B16:AO16,"E")-COUNTIF(Summary!B16:AO16,"Y")&gt;0),(COUNTIF(Summary!B16:AO16,"E")-COUNTIF(Summary!B16:AO16,"Y")),"")</f>
        <v/>
      </c>
      <c r="C15" s="176"/>
      <c r="D15" s="192" t="str">
        <f>Summary!A93</f>
        <v>Rededication (8th year)</v>
      </c>
      <c r="E15" s="91" t="str">
        <f>IF((COUNTIF(Summary!B93:AO93,"E")-COUNTIF(Summary!B93:AO93,"Y")&gt;0),(COUNTIF(Summary!B93:AO93,"E")-COUNTIF(Summary!B93:AO93,"Y")),"")</f>
        <v/>
      </c>
    </row>
    <row r="16" spans="1:5" x14ac:dyDescent="0.2">
      <c r="A16" s="192" t="str">
        <f>Summary!A17</f>
        <v>Animal Helpers</v>
      </c>
      <c r="B16" s="91" t="str">
        <f>IF((COUNTIF(Summary!B17:AO17,"E")-COUNTIF(Summary!B17:AO17,"Y")&gt;0),(COUNTIF(Summary!B17:AO17,"E")-COUNTIF(Summary!B17:AO17,"Y")),"")</f>
        <v/>
      </c>
      <c r="C16" s="176"/>
      <c r="D16" s="192" t="str">
        <f>Summary!A94</f>
        <v>My Promise, My Faith (Year 1)</v>
      </c>
      <c r="E16" s="91" t="str">
        <f>IF((COUNTIF(Summary!B94:AO94,"E")-COUNTIF(Summary!B94:AO94,"Y")&gt;0),(COUNTIF(Summary!B94:AO94,"E")-COUNTIF(Summary!B94:AO94,"Y")),"")</f>
        <v/>
      </c>
    </row>
    <row r="17" spans="1:5" x14ac:dyDescent="0.2">
      <c r="A17" s="192" t="str">
        <f>Summary!A18</f>
        <v>Field Day</v>
      </c>
      <c r="B17" s="91" t="str">
        <f>IF((COUNTIF(Summary!B18:AO18,"E")-COUNTIF(Summary!B18:AO18,"Y")&gt;0),(COUNTIF(Summary!B18:AO18,"E")-COUNTIF(Summary!B18:AO18,"Y")),"")</f>
        <v/>
      </c>
      <c r="C17" s="176"/>
      <c r="D17" s="192" t="str">
        <f>Summary!A95</f>
        <v>My Promise, My Faith (Year 2)</v>
      </c>
      <c r="E17" s="91" t="str">
        <f>IF((COUNTIF(Summary!B95:AO95,"E")-COUNTIF(Summary!B95:AO95,"Y")&gt;0),(COUNTIF(Summary!B95:AO95,"E")-COUNTIF(Summary!B95:AO95,"Y")),"")</f>
        <v/>
      </c>
    </row>
    <row r="18" spans="1:5" x14ac:dyDescent="0.2">
      <c r="A18" s="192" t="str">
        <f>Summary!A19</f>
        <v>Entrepreneur</v>
      </c>
      <c r="B18" s="91" t="str">
        <f>IF((COUNTIF(Summary!B19:AO19,"E")-COUNTIF(Summary!B19:AO19,"Y")&gt;0),(COUNTIF(Summary!B19:AO19,"E")-COUNTIF(Summary!B19:AO19,"Y")),"")</f>
        <v/>
      </c>
      <c r="C18" s="176"/>
      <c r="D18" s="192" t="str">
        <f>Summary!A96</f>
        <v>My Promise, My Faith (Year 3)</v>
      </c>
      <c r="E18" s="91" t="str">
        <f>IF((COUNTIF(Summary!B96:AO96,"E")-COUNTIF(Summary!B96:AO96,"Y")&gt;0),(COUNTIF(Summary!B96:AO96,"E")-COUNTIF(Summary!B96:AO96,"Y")),"")</f>
        <v/>
      </c>
    </row>
    <row r="19" spans="1:5" x14ac:dyDescent="0.2">
      <c r="A19" s="192" t="str">
        <f>Summary!A20</f>
        <v>Netiquette</v>
      </c>
      <c r="B19" s="104" t="str">
        <f>IF((COUNTIF(Summary!B20:AO20,"E")-COUNTIF(Summary!B20:AO20,"Y")&gt;0),(COUNTIF(Summary!B20:AO20,"E")-COUNTIF(Summary!B20:AO20,"Y")),"")</f>
        <v/>
      </c>
      <c r="C19" s="176"/>
      <c r="D19" s="192" t="str">
        <f>Summary!A97</f>
        <v>Safety Award</v>
      </c>
      <c r="E19" s="91" t="str">
        <f>IF((COUNTIF(Summary!B97:AO97,"E")-COUNTIF(Summary!B97:AO97,"Y")&gt;0),(COUNTIF(Summary!B97:AO97,"E")-COUNTIF(Summary!B97:AO97,"Y")),"")</f>
        <v/>
      </c>
    </row>
    <row r="20" spans="1:5" x14ac:dyDescent="0.2">
      <c r="A20" s="178" t="str">
        <f>Summary!A21</f>
        <v>Legacy</v>
      </c>
      <c r="B20" s="188"/>
      <c r="C20" s="176"/>
      <c r="D20" s="182" t="s">
        <v>59</v>
      </c>
      <c r="E20" s="188"/>
    </row>
    <row r="21" spans="1:5" x14ac:dyDescent="0.2">
      <c r="A21" s="192" t="str">
        <f>Summary!A22</f>
        <v>Comic Artist</v>
      </c>
      <c r="B21" s="189" t="str">
        <f>IF((COUNTIF(Summary!B22:AO22,"E")-COUNTIF(Summary!B22:AO22,"Y")&gt;0),(COUNTIF(Summary!B22:AO22,"E")-COUNTIF(Summary!B22:AO22,"Y")),"")</f>
        <v/>
      </c>
      <c r="C21" s="176"/>
      <c r="D21" s="181" t="str">
        <f>Summary!A101</f>
        <v>&lt;LIST PATCH HERE&gt;</v>
      </c>
      <c r="E21" s="91" t="str">
        <f>IF((COUNTIF(Summary!B101:AO101,"E")-COUNTIF(Summary!B101:AO101,"Y")&gt;0),(COUNTIF(Summary!B101:AO101,"E")-COUNTIF(Summary!B101:AO101,"Y")),"")</f>
        <v/>
      </c>
    </row>
    <row r="22" spans="1:5" x14ac:dyDescent="0.2">
      <c r="A22" s="192" t="str">
        <f>Summary!A23</f>
        <v>Good Sportsmanship</v>
      </c>
      <c r="B22" s="189" t="str">
        <f>IF((COUNTIF(Summary!B23:AO23,"E")-COUNTIF(Summary!B23:AO23,"Y")&gt;0),(COUNTIF(Summary!B23:AO23,"E")-COUNTIF(Summary!B23:AO23,"Y")),"")</f>
        <v/>
      </c>
      <c r="C22" s="176"/>
      <c r="D22" s="181" t="str">
        <f>Summary!A102</f>
        <v>&lt;LIST PATCH HERE&gt;</v>
      </c>
      <c r="E22" s="91" t="str">
        <f>IF((COUNTIF(Summary!B102:AO102,"E")-COUNTIF(Summary!B102:AO102,"Y")&gt;0),(COUNTIF(Summary!B102:AO102,"E")-COUNTIF(Summary!B102:AO102,"Y")),"")</f>
        <v/>
      </c>
    </row>
    <row r="23" spans="1:5" x14ac:dyDescent="0.2">
      <c r="A23" s="192" t="str">
        <f>Summary!A24</f>
        <v>Finding Common Ground</v>
      </c>
      <c r="B23" s="189" t="str">
        <f>IF((COUNTIF(Summary!B24:AO24,"E")-COUNTIF(Summary!B24:AO24,"Y")&gt;0),(COUNTIF(Summary!B24:AO24,"E")-COUNTIF(Summary!B24:AO24,"Y")),"")</f>
        <v/>
      </c>
      <c r="C23" s="176"/>
      <c r="D23" s="181" t="str">
        <f>Summary!A103</f>
        <v>&lt;LIST PATCH HERE&gt;</v>
      </c>
      <c r="E23" s="91" t="str">
        <f>IF((COUNTIF(Summary!B103:AO103,"E")-COUNTIF(Summary!B103:AO103,"Y")&gt;0),(COUNTIF(Summary!B103:AO103,"E")-COUNTIF(Summary!B103:AO103,"Y")),"")</f>
        <v/>
      </c>
    </row>
    <row r="24" spans="1:5" x14ac:dyDescent="0.2">
      <c r="A24" s="192" t="str">
        <f>Summary!A25</f>
        <v>New Cuisines</v>
      </c>
      <c r="B24" s="189" t="str">
        <f>IF((COUNTIF(Summary!B25:AO25,"E")-COUNTIF(Summary!B25:AO25,"Y")&gt;0),(COUNTIF(Summary!B25:AO25,"E")-COUNTIF(Summary!B25:AO25,"Y")),"")</f>
        <v/>
      </c>
      <c r="C24" s="176"/>
      <c r="D24" s="279" t="str">
        <f>Summary!A104</f>
        <v>&lt;LIST PATCH HERE&gt;</v>
      </c>
      <c r="E24" s="91" t="str">
        <f>IF((COUNTIF(Summary!B104:AO104,"E")-COUNTIF(Summary!B104:AO104,"Y")&gt;0),(COUNTIF(Summary!B104:AO104,"E")-COUNTIF(Summary!B104:AO104,"Y")),"")</f>
        <v/>
      </c>
    </row>
    <row r="25" spans="1:5" x14ac:dyDescent="0.2">
      <c r="A25" s="192" t="str">
        <f>Summary!A26</f>
        <v>Cadette First Aid</v>
      </c>
      <c r="B25" s="189" t="str">
        <f>IF((COUNTIF(Summary!B26:AO26,"E")-COUNTIF(Summary!B26:AO26,"Y")&gt;0),(COUNTIF(Summary!B26:AO26,"E")-COUNTIF(Summary!B26:AO26,"Y")),"")</f>
        <v/>
      </c>
      <c r="C25" s="176"/>
      <c r="D25" s="181" t="str">
        <f>Summary!A105</f>
        <v>&lt;LIST PATCH HERE&gt;</v>
      </c>
      <c r="E25" s="91" t="str">
        <f>IF((COUNTIF(Summary!B105:AO105,"E")-COUNTIF(Summary!B105:AO105,"Y")&gt;0),(COUNTIF(Summary!B105:AO105,"E")-COUNTIF(Summary!B105:AO105,"Y")),"")</f>
        <v/>
      </c>
    </row>
    <row r="26" spans="1:5" x14ac:dyDescent="0.2">
      <c r="A26" s="192" t="str">
        <f>Summary!A27</f>
        <v>Cadette Girl Scout Way</v>
      </c>
      <c r="B26" s="189" t="str">
        <f>IF((COUNTIF(Summary!B27:AO27,"E")-COUNTIF(Summary!B27:AO27,"Y")&gt;0),(COUNTIF(Summary!B27:AO27,"E")-COUNTIF(Summary!B27:AO27,"Y")),"")</f>
        <v/>
      </c>
      <c r="C26" s="176"/>
      <c r="D26" s="181" t="str">
        <f>Summary!A106</f>
        <v>&lt;LIST PATCH HERE&gt;</v>
      </c>
      <c r="E26" s="91" t="str">
        <f>IF((COUNTIF(Summary!B106:AO106,"E")-COUNTIF(Summary!B106:AO106,"Y")&gt;0),(COUNTIF(Summary!B106:AO106,"E")-COUNTIF(Summary!B106:AO106,"Y")),"")</f>
        <v/>
      </c>
    </row>
    <row r="27" spans="1:5" x14ac:dyDescent="0.2">
      <c r="A27" s="192" t="str">
        <f>Summary!A28</f>
        <v>Trees</v>
      </c>
      <c r="B27" s="189" t="str">
        <f>IF((COUNTIF(Summary!B28:AO28,"E")-COUNTIF(Summary!B28:AO28,"Y")&gt;0),(COUNTIF(Summary!B28:AO28,"E")-COUNTIF(Summary!B28:AO28,"Y")),"")</f>
        <v/>
      </c>
      <c r="C27" s="176"/>
      <c r="D27" s="181" t="str">
        <f>Summary!A107</f>
        <v>&lt;LIST PATCH HERE&gt;</v>
      </c>
      <c r="E27" s="91" t="str">
        <f>IF((COUNTIF(Summary!B107:AO107,"E")-COUNTIF(Summary!B107:AO107,"Y")&gt;0),(COUNTIF(Summary!B107:AO107,"E")-COUNTIF(Summary!B107:AO107,"Y")),"")</f>
        <v/>
      </c>
    </row>
    <row r="28" spans="1:5" x14ac:dyDescent="0.2">
      <c r="A28" s="178" t="str">
        <f>Summary!A29</f>
        <v>Financial Literacy</v>
      </c>
      <c r="B28" s="193"/>
      <c r="C28" s="176"/>
      <c r="D28" s="181" t="str">
        <f>Summary!A108</f>
        <v>&lt;LIST PATCH HERE&gt;</v>
      </c>
      <c r="E28" s="91" t="str">
        <f>IF((COUNTIF(Summary!B108:AO108,"E")-COUNTIF(Summary!B108:AO108,"Y")&gt;0),(COUNTIF(Summary!B108:AO108,"E")-COUNTIF(Summary!B108:AO108,"Y")),"")</f>
        <v/>
      </c>
    </row>
    <row r="29" spans="1:5" x14ac:dyDescent="0.2">
      <c r="A29" s="192" t="str">
        <f>Summary!A30</f>
        <v>Budgeting</v>
      </c>
      <c r="B29" s="189" t="str">
        <f>IF((COUNTIF(Summary!B30:AO30,"E")-COUNTIF(Summary!B30:AO30,"Y")&gt;0),(COUNTIF(Summary!B30:AO30,"E")-COUNTIF(Summary!B30:AO30,"Y")),"")</f>
        <v/>
      </c>
      <c r="C29" s="176"/>
      <c r="D29" s="181" t="str">
        <f>Summary!A109</f>
        <v>&lt;LIST PATCH HERE&gt;</v>
      </c>
      <c r="E29" s="91" t="str">
        <f>IF((COUNTIF(Summary!B109:AO109,"E")-COUNTIF(Summary!B109:AO109,"Y")&gt;0),(COUNTIF(Summary!B109:AO109,"E")-COUNTIF(Summary!B109:AO109,"Y")),"")</f>
        <v/>
      </c>
    </row>
    <row r="30" spans="1:5" x14ac:dyDescent="0.2">
      <c r="A30" s="192" t="str">
        <f>Summary!A31</f>
        <v>Comparison Shopping</v>
      </c>
      <c r="B30" s="189" t="str">
        <f>IF((COUNTIF(Summary!B31:AO31,"E")-COUNTIF(Summary!B31:AO31,"Y")&gt;0),(COUNTIF(Summary!B31:AO31,"E")-COUNTIF(Summary!B31:AO31,"Y")),"")</f>
        <v/>
      </c>
      <c r="C30" s="176"/>
      <c r="D30" s="181" t="str">
        <f>Summary!A110</f>
        <v>&lt;LIST PATCH HERE&gt;</v>
      </c>
      <c r="E30" s="91" t="str">
        <f>IF((COUNTIF(Summary!B110:AO110,"E")-COUNTIF(Summary!B110:AO110,"Y")&gt;0),(COUNTIF(Summary!B110:AO110,"E")-COUNTIF(Summary!B110:AO110,"Y")),"")</f>
        <v/>
      </c>
    </row>
    <row r="31" spans="1:5" x14ac:dyDescent="0.2">
      <c r="A31" s="192" t="str">
        <f>Summary!A32</f>
        <v>Financing My Dreams</v>
      </c>
      <c r="B31" s="189" t="str">
        <f>IF((COUNTIF(Summary!B32:AO32,"E")-COUNTIF(Summary!B32:AO32,"Y")&gt;0),(COUNTIF(Summary!B32:AO32,"E")-COUNTIF(Summary!B32:AO32,"Y")),"")</f>
        <v/>
      </c>
      <c r="C31" s="176"/>
      <c r="D31" s="181" t="str">
        <f>Summary!A111</f>
        <v>&lt;LIST PATCH HERE&gt;</v>
      </c>
      <c r="E31" s="91" t="str">
        <f>IF((COUNTIF(Summary!B111:AO111,"E")-COUNTIF(Summary!B111:AO111,"Y")&gt;0),(COUNTIF(Summary!B111:AO111,"E")-COUNTIF(Summary!B111:AO111,"Y")),"")</f>
        <v/>
      </c>
    </row>
    <row r="32" spans="1:5" x14ac:dyDescent="0.2">
      <c r="A32" s="178" t="str">
        <f>Summary!A33</f>
        <v>Cookie Business</v>
      </c>
      <c r="B32" s="193"/>
      <c r="C32" s="176"/>
      <c r="D32" s="181" t="str">
        <f>Summary!A112</f>
        <v>&lt;LIST PATCH HERE&gt;</v>
      </c>
      <c r="E32" s="91" t="str">
        <f>IF((COUNTIF(Summary!B112:AO112,"E")-COUNTIF(Summary!B112:AO112,"Y")&gt;0),(COUNTIF(Summary!B112:AO112,"E")-COUNTIF(Summary!B112:AO112,"Y")),"")</f>
        <v/>
      </c>
    </row>
    <row r="33" spans="1:5" x14ac:dyDescent="0.2">
      <c r="A33" s="192" t="str">
        <f>Summary!A34</f>
        <v>Business Plan</v>
      </c>
      <c r="B33" s="189" t="str">
        <f>IF((COUNTIF(Summary!B34:AO34,"E")-COUNTIF(Summary!B34:AO34,"Y")&gt;0),(COUNTIF(Summary!B34:AO34,"E")-COUNTIF(Summary!B34:AO34,"Y")),"")</f>
        <v/>
      </c>
      <c r="C33" s="176"/>
      <c r="D33" s="181" t="str">
        <f>Summary!A113</f>
        <v>&lt;LIST PATCH HERE&gt;</v>
      </c>
      <c r="E33" s="91" t="str">
        <f>IF((COUNTIF(Summary!B113:AO113,"E")-COUNTIF(Summary!B113:AO113,"Y")&gt;0),(COUNTIF(Summary!B113:AO113,"E")-COUNTIF(Summary!B113:AO113,"Y")),"")</f>
        <v/>
      </c>
    </row>
    <row r="34" spans="1:5" x14ac:dyDescent="0.2">
      <c r="A34" s="192" t="str">
        <f>Summary!A35</f>
        <v>Marketing</v>
      </c>
      <c r="B34" s="189" t="str">
        <f>IF((COUNTIF(Summary!B35:AO35,"E")-COUNTIF(Summary!B35:AO35,"Y")&gt;0),(COUNTIF(Summary!B35:AO35,"E")-COUNTIF(Summary!B35:AO35,"Y")),"")</f>
        <v/>
      </c>
      <c r="C34" s="176"/>
      <c r="D34" s="181" t="str">
        <f>Summary!A114</f>
        <v>&lt;LIST PATCH HERE&gt;</v>
      </c>
      <c r="E34" s="91" t="str">
        <f>IF((COUNTIF(Summary!B114:AO114,"E")-COUNTIF(Summary!B114:AO114,"Y")&gt;0),(COUNTIF(Summary!B114:AO114,"E")-COUNTIF(Summary!B114:AO114,"Y")),"")</f>
        <v/>
      </c>
    </row>
    <row r="35" spans="1:5" x14ac:dyDescent="0.2">
      <c r="A35" s="192" t="str">
        <f>Summary!A36</f>
        <v>Think Big</v>
      </c>
      <c r="B35" s="189" t="str">
        <f>IF((COUNTIF(Summary!B36:AO36,"E")-COUNTIF(Summary!B36:AO36,"Y")&gt;0),(COUNTIF(Summary!B36:AO36,"E")-COUNTIF(Summary!B36:AO36,"Y")),"")</f>
        <v/>
      </c>
      <c r="C35" s="176"/>
      <c r="D35" s="181" t="str">
        <f>Summary!A115</f>
        <v>&lt;LIST PATCH HERE&gt;</v>
      </c>
      <c r="E35" s="91" t="str">
        <f>IF((COUNTIF(Summary!B115:AO115,"E")-COUNTIF(Summary!B115:AO115,"Y")&gt;0),(COUNTIF(Summary!B115:AO115,"E")-COUNTIF(Summary!B115:AO115,"Y")),"")</f>
        <v/>
      </c>
    </row>
    <row r="36" spans="1:5" x14ac:dyDescent="0.2">
      <c r="A36" s="178" t="str">
        <f>Summary!A37</f>
        <v>Outdoor Badge</v>
      </c>
      <c r="B36" s="193"/>
      <c r="C36" s="176"/>
      <c r="D36" s="181" t="str">
        <f>Summary!A116</f>
        <v>&lt;LIST PATCH HERE&gt;</v>
      </c>
      <c r="E36" s="91" t="str">
        <f>IF((COUNTIF(Summary!B116:AO116,"E")-COUNTIF(Summary!B116:AO116,"Y")&gt;0),(COUNTIF(Summary!B116:AO116,"E")-COUNTIF(Summary!B116:AO116,"Y")),"")</f>
        <v/>
      </c>
    </row>
    <row r="37" spans="1:5" x14ac:dyDescent="0.2">
      <c r="A37" s="192" t="str">
        <f>Summary!A38</f>
        <v>Archery</v>
      </c>
      <c r="B37" s="189" t="str">
        <f>IF((COUNTIF(Summary!B38:AO38,"E")-COUNTIF(Summary!B38:AO38,"Y")&gt;0),(COUNTIF(Summary!B38:AO38,"E")-COUNTIF(Summary!B38:AO38,"Y")),"")</f>
        <v/>
      </c>
      <c r="C37" s="176"/>
      <c r="D37" s="181" t="str">
        <f>Summary!A117</f>
        <v>&lt;LIST PATCH HERE&gt;</v>
      </c>
      <c r="E37" s="91" t="str">
        <f>IF((COUNTIF(Summary!B117:AO117,"E")-COUNTIF(Summary!B117:AO117,"Y")&gt;0),(COUNTIF(Summary!B117:AO117,"E")-COUNTIF(Summary!B117:AO117,"Y")),"")</f>
        <v/>
      </c>
    </row>
    <row r="38" spans="1:5" x14ac:dyDescent="0.2">
      <c r="A38" s="184" t="s">
        <v>81</v>
      </c>
      <c r="B38" s="188"/>
      <c r="C38" s="176"/>
      <c r="D38" s="181" t="str">
        <f>Summary!A118</f>
        <v>&lt;LIST PATCH HERE&gt;</v>
      </c>
      <c r="E38" s="91" t="str">
        <f>IF((COUNTIF(Summary!B118:AO118,"E")-COUNTIF(Summary!B118:AO118,"Y")&gt;0),(COUNTIF(Summary!B118:AO118,"E")-COUNTIF(Summary!B118:AO118,"Y")),"")</f>
        <v/>
      </c>
    </row>
    <row r="39" spans="1:5" x14ac:dyDescent="0.2">
      <c r="A39" s="181" t="str">
        <f>Summary!A40</f>
        <v>aMAZE!</v>
      </c>
      <c r="B39" s="91" t="str">
        <f>IF((COUNTIF(Summary!B41:AO41,"E")-COUNTIF(Summary!B41:AO41,"Y")&gt;0),(COUNTIF(Summary!B41:AO41,"E")-COUNTIF(Summary!B41:AO41,"Y")),"")</f>
        <v/>
      </c>
      <c r="C39" s="176"/>
      <c r="D39" s="181" t="str">
        <f>Summary!A119</f>
        <v>&lt;LIST PATCH HERE&gt;</v>
      </c>
      <c r="E39" s="91" t="str">
        <f>IF((COUNTIF(Summary!B119:AO119,"E")-COUNTIF(Summary!B119:AO119,"Y")&gt;0),(COUNTIF(Summary!B119:AO119,"E")-COUNTIF(Summary!B119:AO119,"Y")),"")</f>
        <v/>
      </c>
    </row>
    <row r="40" spans="1:5" x14ac:dyDescent="0.2">
      <c r="A40" s="179" t="str">
        <f>Summary!A45</f>
        <v>BREATHE</v>
      </c>
      <c r="B40" s="91" t="str">
        <f>IF((COUNTIF(Summary!B46:AO46,"E")-COUNTIF(Summary!B46:AO46,"Y")&gt;0),(COUNTIF(Summary!B46:AO46,"E")-COUNTIF(Summary!B46:AO46,"Y")),"")</f>
        <v/>
      </c>
      <c r="C40" s="176"/>
      <c r="D40" s="181" t="str">
        <f>Summary!A120</f>
        <v>&lt;LIST PATCH HERE&gt;</v>
      </c>
      <c r="E40" s="91" t="str">
        <f>IF((COUNTIF(Summary!B120:AO120,"E")-COUNTIF(Summary!B120:AO120,"Y")&gt;0),(COUNTIF(Summary!B120:AO120,"E")-COUNTIF(Summary!B120:AO120,"Y")),"")</f>
        <v/>
      </c>
    </row>
    <row r="41" spans="1:5" x14ac:dyDescent="0.2">
      <c r="A41" s="179" t="str">
        <f>Summary!A50</f>
        <v>MEdia</v>
      </c>
      <c r="B41" s="91" t="str">
        <f>IF((COUNTIF(Summary!B51:AO51,"E")-COUNTIF(Summary!B51:AO51,"Y")&gt;0),(COUNTIF(Summary!B51:AO51,"E")-COUNTIF(Summary!B51:AO51,"Y")),"")</f>
        <v/>
      </c>
      <c r="C41" s="176"/>
      <c r="D41" s="181" t="str">
        <f>Summary!A121</f>
        <v>&lt;LIST PATCH HERE&gt;</v>
      </c>
      <c r="E41" s="91" t="str">
        <f>IF((COUNTIF(Summary!B121:AO121,"E")-COUNTIF(Summary!B121:AO121,"Y")&gt;0),(COUNTIF(Summary!B121:AO121,"E")-COUNTIF(Summary!B121:AO121,"Y")),"")</f>
        <v/>
      </c>
    </row>
    <row r="42" spans="1:5" x14ac:dyDescent="0.2">
      <c r="A42" s="178" t="str">
        <f>Summary!A55</f>
        <v>Council's Own</v>
      </c>
      <c r="B42" s="188"/>
      <c r="C42" s="176"/>
      <c r="D42" s="181" t="str">
        <f>Summary!A122</f>
        <v>&lt;LIST PATCH HERE&gt;</v>
      </c>
      <c r="E42" s="91" t="str">
        <f>IF((COUNTIF(Summary!B122:AO122,"E")-COUNTIF(Summary!B122:AO122,"Y")&gt;0),(COUNTIF(Summary!B122:AO122,"E")-COUNTIF(Summary!B122:AO122,"Y")),"")</f>
        <v/>
      </c>
    </row>
    <row r="43" spans="1:5" x14ac:dyDescent="0.2">
      <c r="A43" s="180" t="str">
        <f>Summary!A56</f>
        <v>&lt;&lt;List Badge Here&gt;&gt;</v>
      </c>
      <c r="B43" s="91" t="str">
        <f>IF((COUNTIF(Summary!B56:AO56,"E")-COUNTIF(Summary!B56:AO56,"Y")&gt;0),(COUNTIF(Summary!B56:AO56,"E")-COUNTIF(Summary!B56:AO56,"Y")),"")</f>
        <v/>
      </c>
      <c r="C43" s="176"/>
      <c r="D43" s="181" t="str">
        <f>Summary!A123</f>
        <v>&lt;LIST PATCH HERE&gt;</v>
      </c>
      <c r="E43" s="91" t="str">
        <f>IF((COUNTIF(Summary!B123:AO123,"E")-COUNTIF(Summary!B123:AO123,"Y")&gt;0),(COUNTIF(Summary!B123:AO123,"E")-COUNTIF(Summary!B123:AO123,"Y")),"")</f>
        <v/>
      </c>
    </row>
    <row r="44" spans="1:5" x14ac:dyDescent="0.2">
      <c r="A44" s="180" t="str">
        <f>Summary!A57</f>
        <v>&lt;&lt;List Badge Here&gt;&gt;</v>
      </c>
      <c r="B44" s="91" t="str">
        <f>IF((COUNTIF(Summary!B57:AO57,"E")-COUNTIF(Summary!B57:AO57,"Y")&gt;0),(COUNTIF(Summary!B57:AO57,"E")-COUNTIF(Summary!B57:AO57,"Y")),"")</f>
        <v/>
      </c>
      <c r="C44" s="176"/>
      <c r="D44" s="181" t="str">
        <f>Summary!A124</f>
        <v>&lt;LIST PATCH HERE&gt;</v>
      </c>
      <c r="E44" s="91" t="str">
        <f>IF((COUNTIF(Summary!B124:AO124,"E")-COUNTIF(Summary!B124:AO124,"Y")&gt;0),(COUNTIF(Summary!B124:AO124,"E")-COUNTIF(Summary!B124:AO124,"Y")),"")</f>
        <v/>
      </c>
    </row>
    <row r="45" spans="1:5" x14ac:dyDescent="0.2">
      <c r="A45" s="180" t="str">
        <f>Summary!A58</f>
        <v>&lt;&lt;List Badge Here&gt;&gt;</v>
      </c>
      <c r="B45" s="91" t="str">
        <f>IF((COUNTIF(Summary!B58:AO58,"E")-COUNTIF(Summary!B58:AO58,"Y")&gt;0),(COUNTIF(Summary!B58:AO58,"E")-COUNTIF(Summary!B58:AO58,"Y")),"")</f>
        <v/>
      </c>
      <c r="C45" s="176"/>
      <c r="D45" s="181" t="str">
        <f>Summary!A125</f>
        <v>&lt;LIST PATCH HERE&gt;</v>
      </c>
      <c r="E45" s="91" t="str">
        <f>IF((COUNTIF(Summary!B125:AO125,"E")-COUNTIF(Summary!B125:AO125,"Y")&gt;0),(COUNTIF(Summary!B125:AO125,"E")-COUNTIF(Summary!B125:AO125,"Y")),"")</f>
        <v/>
      </c>
    </row>
    <row r="46" spans="1:5" x14ac:dyDescent="0.2">
      <c r="A46" s="180" t="str">
        <f>Summary!A59</f>
        <v>&lt;&lt;List Badge Here&gt;&gt;</v>
      </c>
      <c r="B46" s="91" t="str">
        <f>IF((COUNTIF(Summary!B59:AO59,"E")-COUNTIF(Summary!B59:AO59,"Y")&gt;0),(COUNTIF(Summary!B59:AO59,"E")-COUNTIF(Summary!B59:AO59,"Y")),"")</f>
        <v/>
      </c>
      <c r="C46" s="176"/>
      <c r="D46" s="181" t="str">
        <f>Summary!A126</f>
        <v>&lt;LIST PATCH HERE&gt;</v>
      </c>
      <c r="E46" s="91" t="str">
        <f>IF((COUNTIF(Summary!B126:AO126,"E")-COUNTIF(Summary!B126:AO126,"Y")&gt;0),(COUNTIF(Summary!B126:AO126,"E")-COUNTIF(Summary!B126:AO126,"Y")),"")</f>
        <v/>
      </c>
    </row>
    <row r="47" spans="1:5" x14ac:dyDescent="0.2">
      <c r="A47" s="180" t="str">
        <f>Summary!A60</f>
        <v>&lt;&lt;List Badge Here&gt;&gt;</v>
      </c>
      <c r="B47" s="91" t="str">
        <f>IF((COUNTIF(Summary!B60:AO60,"E")-COUNTIF(Summary!B60:AO60,"Y")&gt;0),(COUNTIF(Summary!B60:AO60,"E")-COUNTIF(Summary!B60:AO60,"Y")),"")</f>
        <v/>
      </c>
      <c r="C47" s="176"/>
      <c r="D47" s="181" t="str">
        <f>Summary!A127</f>
        <v>&lt;LIST PATCH HERE&gt;</v>
      </c>
      <c r="E47" s="91" t="str">
        <f>IF((COUNTIF(Summary!B127:AO127,"E")-COUNTIF(Summary!B127:AO127,"Y")&gt;0),(COUNTIF(Summary!B127:AO127,"E")-COUNTIF(Summary!B127:AO127,"Y")),"")</f>
        <v/>
      </c>
    </row>
    <row r="48" spans="1:5" x14ac:dyDescent="0.2">
      <c r="A48" s="180" t="str">
        <f>Summary!A61</f>
        <v>&lt;&lt;List Badge Here&gt;&gt;</v>
      </c>
      <c r="B48" s="91" t="str">
        <f>IF((COUNTIF(Summary!B61:AO61,"E")-COUNTIF(Summary!B61:AO61,"Y")&gt;0),(COUNTIF(Summary!B61:AO61,"E")-COUNTIF(Summary!B61:AO61,"Y")),"")</f>
        <v/>
      </c>
      <c r="C48" s="176"/>
      <c r="D48" s="181" t="str">
        <f>Summary!A128</f>
        <v>&lt;LIST PATCH HERE&gt;</v>
      </c>
      <c r="E48" s="91" t="str">
        <f>IF((COUNTIF(Summary!B128:AO128,"E")-COUNTIF(Summary!B128:AO128,"Y")&gt;0),(COUNTIF(Summary!B128:AO128,"E")-COUNTIF(Summary!B128:AO128,"Y")),"")</f>
        <v/>
      </c>
    </row>
    <row r="49" spans="1:5" x14ac:dyDescent="0.2">
      <c r="A49" s="183" t="str">
        <f>Summary!A62</f>
        <v>Age-Level Awards</v>
      </c>
      <c r="B49" s="188"/>
      <c r="C49" s="176"/>
      <c r="D49" s="181" t="str">
        <f>Summary!A129</f>
        <v>&lt;LIST PATCH HERE&gt;</v>
      </c>
      <c r="E49" s="91" t="str">
        <f>IF((COUNTIF(Summary!B129:AO129,"E")-COUNTIF(Summary!B129:AO129,"Y")&gt;0),(COUNTIF(Summary!B129:AO129,"E")-COUNTIF(Summary!B129:AO129,"Y")),"")</f>
        <v/>
      </c>
    </row>
    <row r="50" spans="1:5" x14ac:dyDescent="0.2">
      <c r="A50" s="192" t="str">
        <f>Summary!A63</f>
        <v>Silver Torch Award</v>
      </c>
      <c r="B50" s="91" t="str">
        <f>IF((COUNTIF(Summary!B63:AO63,"E")-COUNTIF(Summary!B63:AO63,"Y")&gt;0),(COUNTIF(Summary!B63:AO63,"E")-COUNTIF(Summary!B63:AO63,"Y")),"")</f>
        <v/>
      </c>
      <c r="C50" s="176"/>
      <c r="D50" s="181" t="str">
        <f>Summary!A130</f>
        <v>&lt;LIST PATCH HERE&gt;</v>
      </c>
      <c r="E50" s="91" t="str">
        <f>IF((COUNTIF(Summary!B130:AO130,"E")-COUNTIF(Summary!B130:AO130,"Y")&gt;0),(COUNTIF(Summary!B130:AO130,"E")-COUNTIF(Summary!B130:AO130,"Y")),"")</f>
        <v/>
      </c>
    </row>
    <row r="51" spans="1:5" x14ac:dyDescent="0.2">
      <c r="A51" s="192" t="str">
        <f>Summary!A64</f>
        <v>Cadette Community Service bar</v>
      </c>
      <c r="B51" s="91" t="str">
        <f>IF((COUNTIF(Summary!B64:AO64,"E")-COUNTIF(Summary!B64:AO64,"Y")&gt;0),(COUNTIF(Summary!B64:AO64,"E")-COUNTIF(Summary!B64:AO64,"Y")),"")</f>
        <v/>
      </c>
      <c r="C51" s="176"/>
      <c r="D51" s="181" t="str">
        <f>Summary!A131</f>
        <v>&lt;LIST PATCH HERE&gt;</v>
      </c>
      <c r="E51" s="91" t="str">
        <f>IF((COUNTIF(Summary!B131:AO131,"E")-COUNTIF(Summary!B131:AO131,"Y")&gt;0),(COUNTIF(Summary!B131:AO131,"E")-COUNTIF(Summary!B131:AO131,"Y")),"")</f>
        <v/>
      </c>
    </row>
    <row r="52" spans="1:5" x14ac:dyDescent="0.2">
      <c r="A52" s="192" t="str">
        <f>Summary!A65</f>
        <v>Cadette Service to Girl Scouting bar</v>
      </c>
      <c r="B52" s="91" t="str">
        <f>IF((COUNTIF(Summary!B65:AO65,"E")-COUNTIF(Summary!B65:AO65,"Y")&gt;0),(COUNTIF(Summary!B65:AO65,"E")-COUNTIF(Summary!B65:AO65,"Y")),"")</f>
        <v/>
      </c>
      <c r="C52" s="176"/>
      <c r="D52" s="181" t="str">
        <f>Summary!A132</f>
        <v>&lt;LIST PATCH HERE&gt;</v>
      </c>
      <c r="E52" s="91" t="str">
        <f>IF((COUNTIF(Summary!B132:AO132,"E")-COUNTIF(Summary!B132:AO132,"Y")&gt;0),(COUNTIF(Summary!B132:AO132,"E")-COUNTIF(Summary!B132:AO132,"Y")),"")</f>
        <v/>
      </c>
    </row>
    <row r="53" spans="1:5" x14ac:dyDescent="0.2">
      <c r="A53" s="192" t="str">
        <f>Summary!A66</f>
        <v>Cadette Program Aide</v>
      </c>
      <c r="B53" s="91" t="str">
        <f>IF((COUNTIF(Summary!B66:AO66,"E")-COUNTIF(Summary!B66:AO66,"Y")&gt;0),(COUNTIF(Summary!B66:AO66,"E")-COUNTIF(Summary!B66:AO66,"Y")),"")</f>
        <v/>
      </c>
      <c r="C53" s="176"/>
      <c r="D53" s="181" t="str">
        <f>Summary!A133</f>
        <v>&lt;LIST PATCH HERE&gt;</v>
      </c>
      <c r="E53" s="91" t="str">
        <f>IF((COUNTIF(Summary!B133:AO133,"E")-COUNTIF(Summary!B133:AO133,"Y")&gt;0),(COUNTIF(Summary!B133:AO133,"E")-COUNTIF(Summary!B133:AO133,"Y")),"")</f>
        <v/>
      </c>
    </row>
    <row r="54" spans="1:5" x14ac:dyDescent="0.2">
      <c r="A54" s="192" t="str">
        <f>Summary!A67</f>
        <v>Journey Summit Pin</v>
      </c>
      <c r="B54" s="91" t="str">
        <f>IF((COUNTIF(Summary!B67:AO67,"E")-COUNTIF(Summary!B67:AO67,"Y")&gt;0),(COUNTIF(Summary!B67:AO67,"E")-COUNTIF(Summary!B67:AO67,"Y")),"")</f>
        <v/>
      </c>
      <c r="C54" s="176"/>
      <c r="D54" s="181" t="str">
        <f>Summary!A134</f>
        <v>&lt;LIST PATCH HERE&gt;</v>
      </c>
      <c r="E54" s="91" t="str">
        <f>IF((COUNTIF(Summary!B134:AO134,"E")-COUNTIF(Summary!B134:AO134,"Y")&gt;0),(COUNTIF(Summary!B134:AO134,"E")-COUNTIF(Summary!B134:AO134,"Y")),"")</f>
        <v/>
      </c>
    </row>
    <row r="55" spans="1:5" x14ac:dyDescent="0.2">
      <c r="A55" s="192" t="str">
        <f>Summary!A68</f>
        <v>Cookie Rally (Year 1)</v>
      </c>
      <c r="B55" s="91" t="str">
        <f>IF((COUNTIF(Summary!B68:AO68,"E")-COUNTIF(Summary!B68:AO68,"Y")&gt;0),(COUNTIF(Summary!B68:AO68,"E")-COUNTIF(Summary!B68:AO68,"Y")),"")</f>
        <v/>
      </c>
      <c r="C55" s="176"/>
      <c r="D55" s="181" t="str">
        <f>Summary!A135</f>
        <v>&lt;LIST PATCH HERE&gt;</v>
      </c>
      <c r="E55" s="91" t="str">
        <f>IF((COUNTIF(Summary!B135:AO135,"E")-COUNTIF(Summary!B135:AO135,"Y")&gt;0),(COUNTIF(Summary!B135:AO135,"E")-COUNTIF(Summary!B135:AO135,"Y")),"")</f>
        <v/>
      </c>
    </row>
    <row r="56" spans="1:5" x14ac:dyDescent="0.2">
      <c r="A56" s="192" t="str">
        <f>Summary!A69</f>
        <v>Cookie Sales (Year 1)</v>
      </c>
      <c r="B56" s="91" t="str">
        <f>IF((COUNTIF(Summary!B69:AO69,"E")-COUNTIF(Summary!B69:AO69,"Y")&gt;0),(COUNTIF(Summary!B69:AO69,"E")-COUNTIF(Summary!B69:AO69,"Y")),"")</f>
        <v/>
      </c>
      <c r="C56" s="176"/>
      <c r="D56" s="181" t="str">
        <f>Summary!A136</f>
        <v>&lt;LIST PATCH HERE&gt;</v>
      </c>
      <c r="E56" s="91" t="str">
        <f>IF((COUNTIF(Summary!B136:AO136,"E")-COUNTIF(Summary!B136:AO136,"Y")&gt;0),(COUNTIF(Summary!B136:AO136,"E")-COUNTIF(Summary!B136:AO136,"Y")),"")</f>
        <v/>
      </c>
    </row>
    <row r="57" spans="1:5" x14ac:dyDescent="0.2">
      <c r="A57" s="192" t="str">
        <f>Summary!A70</f>
        <v>Cookie Pin (Year 1)</v>
      </c>
      <c r="B57" s="91" t="str">
        <f>IF((COUNTIF(Summary!B70:AO70,"E")-COUNTIF(Summary!B70:AO70,"Y")&gt;0),(COUNTIF(Summary!B70:AO70,"E")-COUNTIF(Summary!B70:AO70,"Y")),"")</f>
        <v/>
      </c>
      <c r="C57" s="176"/>
      <c r="D57" s="181" t="str">
        <f>Summary!A137</f>
        <v>&lt;LIST PATCH HERE&gt;</v>
      </c>
      <c r="E57" s="91" t="str">
        <f>IF((COUNTIF(Summary!B137:AO137,"E")-COUNTIF(Summary!B137:AO137,"Y")&gt;0),(COUNTIF(Summary!B137:AO137,"E")-COUNTIF(Summary!B137:AO137,"Y")),"")</f>
        <v/>
      </c>
    </row>
    <row r="58" spans="1:5" x14ac:dyDescent="0.2">
      <c r="A58" s="192" t="str">
        <f>Summary!A71</f>
        <v>Cookie Rally (Year 2)</v>
      </c>
      <c r="B58" s="91" t="str">
        <f>IF((COUNTIF(Summary!B71:AO71,"E")-COUNTIF(Summary!B71:AO71,"Y")&gt;0),(COUNTIF(Summary!B71:AO71,"E")-COUNTIF(Summary!B71:AO71,"Y")),"")</f>
        <v/>
      </c>
      <c r="C58" s="176"/>
      <c r="D58" s="185" t="str">
        <f>Summary!A138</f>
        <v>&lt;LIST PATCH HERE&gt;</v>
      </c>
      <c r="E58" s="103" t="str">
        <f>IF((COUNTIF(Summary!B138:AO138,"E")-COUNTIF(Summary!B138:AO138,"Y")&gt;0),(COUNTIF(Summary!B138:AO138,"E")-COUNTIF(Summary!B138:AO138,"Y")),"")</f>
        <v/>
      </c>
    </row>
    <row r="59" spans="1:5" x14ac:dyDescent="0.2">
      <c r="A59" s="192" t="str">
        <f>Summary!A72</f>
        <v>Cookie Sales (Year 2)</v>
      </c>
      <c r="B59" s="91" t="str">
        <f>IF((COUNTIF(Summary!B72:AO72,"E")-COUNTIF(Summary!B72:AO72,"Y")&gt;0),(COUNTIF(Summary!B72:AO72,"E")-COUNTIF(Summary!B72:AO72,"Y")),"")</f>
        <v/>
      </c>
      <c r="C59" s="176"/>
      <c r="D59" s="185" t="str">
        <f>Summary!A139</f>
        <v>&lt;LIST PATCH HERE&gt;</v>
      </c>
      <c r="E59" s="103" t="str">
        <f>IF((COUNTIF(Summary!B139:AO139,"E")-COUNTIF(Summary!B139:AO139,"Y")&gt;0),(COUNTIF(Summary!B139:AO139,"E")-COUNTIF(Summary!B139:AO139,"Y")),"")</f>
        <v/>
      </c>
    </row>
    <row r="60" spans="1:5" x14ac:dyDescent="0.2">
      <c r="A60" s="192" t="str">
        <f>Summary!A73</f>
        <v>Cookie Pin (Year 2)</v>
      </c>
      <c r="B60" s="91" t="str">
        <f>IF((COUNTIF(Summary!B73:AO73,"E")-COUNTIF(Summary!B73:AO73,"Y")&gt;0),(COUNTIF(Summary!B73:AO73,"E")-COUNTIF(Summary!B73:AO73,"Y")),"")</f>
        <v/>
      </c>
      <c r="C60" s="176"/>
      <c r="D60" s="185" t="str">
        <f>Summary!A140</f>
        <v>&lt;LIST PATCH HERE&gt;</v>
      </c>
      <c r="E60" s="103" t="str">
        <f>IF((COUNTIF(Summary!B140:AO140,"E")-COUNTIF(Summary!B140:AO140,"Y")&gt;0),(COUNTIF(Summary!B140:AO140,"E")-COUNTIF(Summary!B140:AO140,"Y")),"")</f>
        <v/>
      </c>
    </row>
    <row r="61" spans="1:5" s="280" customFormat="1" x14ac:dyDescent="0.2">
      <c r="A61" s="192" t="str">
        <f>Summary!A74</f>
        <v>Cookie Rally (Year 3)</v>
      </c>
      <c r="B61" s="91" t="str">
        <f>IF((COUNTIF(Summary!B74:AO74,"E")-COUNTIF(Summary!B74:AO74,"Y")&gt;0),(COUNTIF(Summary!B74:AO74,"E")-COUNTIF(Summary!B74:AO74,"Y")),"")</f>
        <v/>
      </c>
      <c r="C61" s="278"/>
      <c r="D61" s="186" t="str">
        <f>Summary!A141</f>
        <v>&lt;LIST PATCH HERE&gt;</v>
      </c>
      <c r="E61" s="103" t="str">
        <f>IF((COUNTIF(Summary!B141:AO141,"E")-COUNTIF(Summary!B141:AO141,"Y")&gt;0),(COUNTIF(Summary!B141:AO141,"E")-COUNTIF(Summary!B141:AO141,"Y")),"")</f>
        <v/>
      </c>
    </row>
    <row r="62" spans="1:5" s="280" customFormat="1" x14ac:dyDescent="0.2">
      <c r="A62" s="192" t="str">
        <f>Summary!A75</f>
        <v>Cookie Sales (Year 3)</v>
      </c>
      <c r="B62" s="91" t="str">
        <f>IF((COUNTIF(Summary!B75:AO75,"E")-COUNTIF(Summary!B75:AO75,"Y")&gt;0),(COUNTIF(Summary!B75:AO75,"E")-COUNTIF(Summary!B75:AO75,"Y")),"")</f>
        <v/>
      </c>
      <c r="C62" s="278"/>
      <c r="D62" s="186" t="str">
        <f>Summary!A142</f>
        <v>&lt;LIST PATCH HERE&gt;</v>
      </c>
      <c r="E62" s="103" t="str">
        <f>IF((COUNTIF(Summary!B142:AO142,"E")-COUNTIF(Summary!B142:AO142,"Y")&gt;0),(COUNTIF(Summary!B142:AO142,"E")-COUNTIF(Summary!B142:AO142,"Y")),"")</f>
        <v/>
      </c>
    </row>
    <row r="63" spans="1:5" s="280" customFormat="1" x14ac:dyDescent="0.2">
      <c r="A63" s="192" t="str">
        <f>Summary!A76</f>
        <v>Cookie Pin (Year 3)</v>
      </c>
      <c r="B63" s="91" t="str">
        <f>IF((COUNTIF(Summary!B76:AO76,"E")-COUNTIF(Summary!B76:AO76,"Y")&gt;0),(COUNTIF(Summary!B76:AO76,"E")-COUNTIF(Summary!B76:AO76,"Y")),"")</f>
        <v/>
      </c>
      <c r="C63" s="278"/>
      <c r="D63" s="186" t="str">
        <f>Summary!A143</f>
        <v>&lt;LIST PATCH HERE&gt;</v>
      </c>
      <c r="E63" s="103" t="str">
        <f>IF((COUNTIF(Summary!B143:AO143,"E")-COUNTIF(Summary!B143:AO143,"Y")&gt;0),(COUNTIF(Summary!B143:AO143,"E")-COUNTIF(Summary!B143:AO143,"Y")),"")</f>
        <v/>
      </c>
    </row>
    <row r="64" spans="1:5" s="280" customFormat="1" x14ac:dyDescent="0.2">
      <c r="A64" s="192" t="str">
        <f>Summary!A77</f>
        <v>Fall Sales (Year 1)</v>
      </c>
      <c r="B64" s="91" t="str">
        <f>IF((COUNTIF(Summary!B77:AO77,"E")-COUNTIF(Summary!B77:AO77,"Y")&gt;0),(COUNTIF(Summary!B77:AO77,"E")-COUNTIF(Summary!B77:AO77,"Y")),"")</f>
        <v/>
      </c>
      <c r="C64" s="278"/>
      <c r="D64" s="186" t="str">
        <f>Summary!A144</f>
        <v>&lt;LIST PATCH HERE&gt;</v>
      </c>
      <c r="E64" s="103" t="str">
        <f>IF((COUNTIF(Summary!B144:AO144,"E")-COUNTIF(Summary!B144:AO144,"Y")&gt;0),(COUNTIF(Summary!B144:AO144,"E")-COUNTIF(Summary!B144:AO144,"Y")),"")</f>
        <v/>
      </c>
    </row>
    <row r="65" spans="1:5" s="280" customFormat="1" x14ac:dyDescent="0.2">
      <c r="A65" s="192" t="str">
        <f>Summary!A78</f>
        <v>Fall Sales (Year 2)</v>
      </c>
      <c r="B65" s="91" t="str">
        <f>IF((COUNTIF(Summary!B78:AO78,"E")-COUNTIF(Summary!B78:AO78,"Y")&gt;0),(COUNTIF(Summary!B78:AO78,"E")-COUNTIF(Summary!B78:AO78,"Y")),"")</f>
        <v/>
      </c>
      <c r="C65" s="278"/>
      <c r="D65" s="186" t="str">
        <f>Summary!A145</f>
        <v>&lt;LIST PATCH HERE&gt;</v>
      </c>
      <c r="E65" s="103" t="str">
        <f>IF((COUNTIF(Summary!B145:AO145,"E")-COUNTIF(Summary!B145:AO145,"Y")&gt;0),(COUNTIF(Summary!B145:AO145,"E")-COUNTIF(Summary!B145:AO145,"Y")),"")</f>
        <v/>
      </c>
    </row>
    <row r="66" spans="1:5" s="280" customFormat="1" x14ac:dyDescent="0.2">
      <c r="A66" s="192" t="str">
        <f>Summary!A79</f>
        <v>Fall Sales (Year 3)</v>
      </c>
      <c r="B66" s="91" t="str">
        <f>IF((COUNTIF(Summary!B79:AO79,"E")-COUNTIF(Summary!B79:AO79,"Y")&gt;0),(COUNTIF(Summary!B79:AO79,"E")-COUNTIF(Summary!B79:AO79,"Y")),"")</f>
        <v/>
      </c>
      <c r="C66" s="278"/>
      <c r="D66" s="187" t="str">
        <f>Summary!A146</f>
        <v>&lt;LIST PATCH HERE&gt;</v>
      </c>
      <c r="E66" s="103" t="str">
        <f>IF((COUNTIF(Summary!B146:AO146,"E")-COUNTIF(Summary!B146:AO146,"Y")&gt;0),(COUNTIF(Summary!B146:AO146,"E")-COUNTIF(Summary!B146:AO146,"Y")),"")</f>
        <v/>
      </c>
    </row>
    <row r="67" spans="1:5" s="280" customFormat="1" x14ac:dyDescent="0.2">
      <c r="A67" s="192" t="str">
        <f>Summary!A80</f>
        <v>Thinking Day (Year 1)</v>
      </c>
      <c r="B67" s="91" t="str">
        <f>IF((COUNTIF(Summary!B80:AO80,"E")-COUNTIF(Summary!B80:AO80,"Y")&gt;0),(COUNTIF(Summary!B80:AO80,"E")-COUNTIF(Summary!B80:AO80,"Y")),"")</f>
        <v/>
      </c>
      <c r="C67" s="278"/>
      <c r="D67" s="187" t="str">
        <f>Summary!A147</f>
        <v>&lt;LIST PATCH HERE&gt;</v>
      </c>
      <c r="E67" s="103" t="str">
        <f>IF((COUNTIF(Summary!B147:AO147,"E")-COUNTIF(Summary!B147:AO147,"Y")&gt;0),(COUNTIF(Summary!B147:AO147,"E")-COUNTIF(Summary!B147:AO147,"Y")),"")</f>
        <v/>
      </c>
    </row>
    <row r="68" spans="1:5" s="280" customFormat="1" x14ac:dyDescent="0.2">
      <c r="A68" s="192" t="str">
        <f>Summary!A81</f>
        <v>Thinking Day (Year 2)</v>
      </c>
      <c r="B68" s="91" t="str">
        <f>IF((COUNTIF(Summary!B81:AO81,"E")-COUNTIF(Summary!B81:AO81,"Y")&gt;0),(COUNTIF(Summary!B81:AO81,"E")-COUNTIF(Summary!B81:AO81,"Y")),"")</f>
        <v/>
      </c>
      <c r="C68" s="278"/>
      <c r="D68" s="187" t="str">
        <f>Summary!A148</f>
        <v>&lt;LIST PATCH HERE&gt;</v>
      </c>
      <c r="E68" s="103" t="str">
        <f>IF((COUNTIF(Summary!B148:AO148,"E")-COUNTIF(Summary!B148:AO148,"Y")&gt;0),(COUNTIF(Summary!B148:AO148,"E")-COUNTIF(Summary!B148:AO148,"Y")),"")</f>
        <v/>
      </c>
    </row>
    <row r="69" spans="1:5" s="280" customFormat="1" x14ac:dyDescent="0.2">
      <c r="A69" s="192" t="str">
        <f>Summary!A82</f>
        <v>Thinking Day (Year 3)</v>
      </c>
      <c r="B69" s="91" t="str">
        <f>IF((COUNTIF(Summary!B82:AO82,"E")-COUNTIF(Summary!B82:AO82,"Y")&gt;0),(COUNTIF(Summary!B82:AO82,"E")-COUNTIF(Summary!B82:AO82,"Y")),"")</f>
        <v/>
      </c>
      <c r="C69" s="278"/>
      <c r="D69" s="187" t="str">
        <f>Summary!A149</f>
        <v>&lt;LIST PATCH HERE&gt;</v>
      </c>
      <c r="E69" s="103" t="str">
        <f>IF((COUNTIF(Summary!B149:AO149,"E")-COUNTIF(Summary!B149:AO149,"Y")&gt;0),(COUNTIF(Summary!B149:AO149,"E")-COUNTIF(Summary!B149:AO149,"Y")),"")</f>
        <v/>
      </c>
    </row>
    <row r="70" spans="1:5" s="280" customFormat="1" x14ac:dyDescent="0.2">
      <c r="C70" s="278"/>
      <c r="D70" s="187" t="str">
        <f>Summary!A150</f>
        <v>&lt;LIST PATCH HERE&gt;</v>
      </c>
      <c r="E70" s="103" t="str">
        <f>IF((COUNTIF(Summary!B150:AO150,"E")-COUNTIF(Summary!B150:AO150,"Y")&gt;0),(COUNTIF(Summary!B150:AO150,"E")-COUNTIF(Summary!B150:AO150,"Y")),"")</f>
        <v/>
      </c>
    </row>
    <row r="71" spans="1:5" s="280" customFormat="1" x14ac:dyDescent="0.2">
      <c r="C71" s="278"/>
      <c r="D71" s="281"/>
      <c r="E71" s="281"/>
    </row>
    <row r="72" spans="1:5" s="280" customFormat="1" x14ac:dyDescent="0.2">
      <c r="C72" s="278"/>
      <c r="D72" s="281"/>
      <c r="E72" s="281"/>
    </row>
    <row r="73" spans="1:5" s="280" customFormat="1" x14ac:dyDescent="0.2">
      <c r="C73" s="278"/>
      <c r="D73" s="281"/>
      <c r="E73" s="281"/>
    </row>
    <row r="74" spans="1:5" s="280" customFormat="1" x14ac:dyDescent="0.2">
      <c r="C74" s="278"/>
      <c r="D74" s="281"/>
      <c r="E74" s="281"/>
    </row>
    <row r="75" spans="1:5" s="280" customFormat="1" x14ac:dyDescent="0.2">
      <c r="C75" s="278"/>
      <c r="D75" s="281"/>
      <c r="E75" s="281"/>
    </row>
    <row r="76" spans="1:5" s="280" customFormat="1" x14ac:dyDescent="0.2">
      <c r="C76" s="278"/>
      <c r="D76" s="281"/>
      <c r="E76" s="281"/>
    </row>
    <row r="77" spans="1:5" s="280" customFormat="1" x14ac:dyDescent="0.2">
      <c r="C77" s="278"/>
      <c r="D77" s="281"/>
      <c r="E77" s="281"/>
    </row>
    <row r="78" spans="1:5" x14ac:dyDescent="0.2">
      <c r="A78" s="280"/>
      <c r="B78" s="280"/>
      <c r="D78" s="281"/>
      <c r="E78" s="281"/>
    </row>
    <row r="79" spans="1:5" x14ac:dyDescent="0.2">
      <c r="A79" s="280"/>
      <c r="B79" s="280"/>
      <c r="D79" s="281"/>
      <c r="E79" s="281"/>
    </row>
    <row r="80" spans="1:5" x14ac:dyDescent="0.2">
      <c r="A80" s="280"/>
      <c r="B80" s="280"/>
      <c r="D80" s="281"/>
      <c r="E80" s="281"/>
    </row>
    <row r="81" spans="1:5" x14ac:dyDescent="0.2">
      <c r="A81" s="280"/>
      <c r="B81" s="280"/>
      <c r="D81" s="281"/>
      <c r="E81" s="281"/>
    </row>
    <row r="82" spans="1:5" x14ac:dyDescent="0.2">
      <c r="D82" s="281"/>
      <c r="E82" s="281"/>
    </row>
    <row r="83" spans="1:5" x14ac:dyDescent="0.2">
      <c r="D83" s="281"/>
      <c r="E83" s="281"/>
    </row>
    <row r="84" spans="1:5" x14ac:dyDescent="0.2">
      <c r="D84" s="281"/>
      <c r="E84" s="281"/>
    </row>
    <row r="85" spans="1:5" x14ac:dyDescent="0.2">
      <c r="D85" s="281"/>
      <c r="E85" s="281"/>
    </row>
    <row r="86" spans="1:5" x14ac:dyDescent="0.2">
      <c r="D86" s="281"/>
      <c r="E86" s="281"/>
    </row>
    <row r="87" spans="1:5" x14ac:dyDescent="0.2">
      <c r="D87" s="281"/>
      <c r="E87" s="281"/>
    </row>
  </sheetData>
  <sheetProtection algorithmName="SHA-512" hashValue="GWYItwkOf2nnYlWsFGmB3rdnu2x/ZXcTLK+RpsdqSkVADIK3FRJ1nnPYbsMK/NOoEle/Vc7jSB0vbnNACuk7XQ==" saltValue="sDqrsXub+wU7I73tOHDIrQ==" spinCount="100000" sheet="1" objects="1" scenarios="1" selectLockedCells="1" selectUnlockedCells="1"/>
  <pageMargins left="0.7" right="0.7" top="0.75" bottom="0.5" header="0.25" footer="0.25"/>
  <pageSetup scale="82" fitToWidth="0" orientation="portrait" horizontalDpi="300" verticalDpi="300" r:id="rId1"/>
  <headerFooter>
    <oddHeader>&amp;C&amp;"Arial,Bold"&amp;14CadetteTrax
&amp;12Order Page - &amp;D</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W229"/>
  <sheetViews>
    <sheetView showGridLines="0" topLeftCell="A109" zoomScale="90" zoomScaleNormal="90" workbookViewId="0">
      <selection activeCell="E149" sqref="E149:F149"/>
    </sheetView>
  </sheetViews>
  <sheetFormatPr defaultColWidth="9.140625" defaultRowHeight="12.75" x14ac:dyDescent="0.2"/>
  <cols>
    <col min="1" max="1" width="2.7109375" style="194" customWidth="1"/>
    <col min="2" max="2" width="30.7109375" style="194" customWidth="1"/>
    <col min="3" max="4" width="2.5703125" style="194" customWidth="1"/>
    <col min="5" max="5" width="2.7109375" style="194" bestFit="1" customWidth="1"/>
    <col min="6" max="6" width="30.28515625" style="194" customWidth="1"/>
    <col min="7" max="7" width="3" style="194" customWidth="1"/>
    <col min="8" max="8" width="3.140625" style="194" customWidth="1"/>
    <col min="9" max="9" width="2" style="194" customWidth="1"/>
    <col min="10" max="10" width="30.28515625" style="194" customWidth="1"/>
    <col min="11" max="11" width="3" style="194" customWidth="1"/>
    <col min="12" max="12" width="3.140625" style="194" customWidth="1"/>
    <col min="13" max="13" width="2" style="194" customWidth="1"/>
    <col min="14" max="14" width="30.28515625" style="194" customWidth="1"/>
    <col min="15" max="16" width="3" style="194" customWidth="1"/>
    <col min="17" max="17" width="2.7109375" style="194" customWidth="1"/>
    <col min="18" max="18" width="30.5703125" style="194" customWidth="1"/>
    <col min="19" max="19" width="2.7109375" style="194" customWidth="1"/>
    <col min="20" max="16384" width="9.140625" style="194"/>
  </cols>
  <sheetData>
    <row r="1" spans="1:21" ht="21" customHeight="1" x14ac:dyDescent="0.35">
      <c r="A1" s="604" t="str">
        <f ca="1">MID(CELL("filename",A1),FIND(IF(ISERROR(FIND("]",CELL("filename",A1))),"$","]"),CELL("filename",A1))+1,256)</f>
        <v>Cadette 1</v>
      </c>
      <c r="B1" s="605"/>
      <c r="C1" s="606"/>
      <c r="D1" s="230"/>
      <c r="E1" s="607" t="s">
        <v>16</v>
      </c>
      <c r="F1" s="608"/>
      <c r="G1" s="609"/>
      <c r="I1" s="607" t="s">
        <v>16</v>
      </c>
      <c r="J1" s="610"/>
      <c r="K1" s="611"/>
      <c r="M1" s="607" t="s">
        <v>16</v>
      </c>
      <c r="N1" s="610"/>
      <c r="O1" s="611"/>
      <c r="Q1" s="607" t="s">
        <v>16</v>
      </c>
      <c r="R1" s="610"/>
      <c r="S1" s="611"/>
      <c r="T1" s="340"/>
      <c r="U1" s="340"/>
    </row>
    <row r="2" spans="1:21" s="198" customFormat="1" ht="13.5" thickBot="1" x14ac:dyDescent="0.25">
      <c r="A2" s="195"/>
      <c r="B2" s="196"/>
      <c r="C2" s="197" t="s">
        <v>17</v>
      </c>
      <c r="D2" s="196"/>
      <c r="E2" s="602" t="str">
        <f>Badges!B52</f>
        <v>Public Speaker</v>
      </c>
      <c r="F2" s="603"/>
      <c r="G2" s="603"/>
      <c r="H2" s="194"/>
      <c r="I2" s="602" t="str">
        <f>Badges!B122</f>
        <v>Book Artist</v>
      </c>
      <c r="J2" s="603"/>
      <c r="K2" s="603"/>
      <c r="L2" s="194"/>
      <c r="M2" s="602" t="str">
        <f>Badges!B191</f>
        <v>Trailblazing</v>
      </c>
      <c r="N2" s="603"/>
      <c r="O2" s="603"/>
      <c r="Q2" s="602" t="str">
        <f>Badges!B261</f>
        <v>Animal Helpers</v>
      </c>
      <c r="R2" s="603"/>
      <c r="S2" s="603"/>
      <c r="T2" s="340"/>
      <c r="U2" s="340"/>
    </row>
    <row r="3" spans="1:21" x14ac:dyDescent="0.2">
      <c r="A3" s="621" t="s">
        <v>136</v>
      </c>
      <c r="B3" s="622"/>
      <c r="C3" s="199">
        <f>INT(COUNTIF(C5:C21,"C"))+INT(COUNTIF(C73:C87,"C"))</f>
        <v>0</v>
      </c>
      <c r="E3" s="200">
        <v>2</v>
      </c>
      <c r="F3" s="201" t="str">
        <f>Badges!C57</f>
        <v>Focus on body language</v>
      </c>
      <c r="G3" s="202"/>
      <c r="I3" s="200">
        <v>3</v>
      </c>
      <c r="J3" s="201" t="str">
        <f>Badges!C131</f>
        <v>Try out book artist techniques</v>
      </c>
      <c r="K3" s="202"/>
      <c r="M3" s="200">
        <v>4</v>
      </c>
      <c r="N3" s="201" t="str">
        <f>Badges!C204</f>
        <v>Gain some trailblazing know-how</v>
      </c>
      <c r="O3" s="202"/>
      <c r="Q3" s="200">
        <v>5</v>
      </c>
      <c r="R3" s="201" t="str">
        <f>Badges!C278</f>
        <v>Look at how animals might help us</v>
      </c>
      <c r="S3" s="202"/>
      <c r="T3" s="340"/>
      <c r="U3" s="340"/>
    </row>
    <row r="4" spans="1:21" x14ac:dyDescent="0.2">
      <c r="A4" s="616" t="str">
        <f>Summary!A3</f>
        <v>It's Your World -- Change It!</v>
      </c>
      <c r="B4" s="617"/>
      <c r="C4" s="618"/>
      <c r="E4" s="200"/>
      <c r="F4" s="201" t="str">
        <f>Badges!C58</f>
        <v>Get a group together and play</v>
      </c>
      <c r="G4" s="203" t="str">
        <f>IF(Badges!D58="A","A"," ")</f>
        <v xml:space="preserve"> </v>
      </c>
      <c r="I4" s="200"/>
      <c r="J4" s="201" t="str">
        <f>Badges!C132</f>
        <v>Fold method and glue method</v>
      </c>
      <c r="K4" s="203" t="str">
        <f>IF(Badges!D132="A","A"," ")</f>
        <v xml:space="preserve"> </v>
      </c>
      <c r="M4" s="200"/>
      <c r="N4" s="201" t="str">
        <f>Badges!C205</f>
        <v>Learn how to purify water</v>
      </c>
      <c r="O4" s="203" t="str">
        <f>IF(Badges!D205="A","A"," ")</f>
        <v xml:space="preserve"> </v>
      </c>
      <c r="Q4" s="200"/>
      <c r="R4" s="201" t="str">
        <f>Badges!C279</f>
        <v>Get a sense of different animals'</v>
      </c>
      <c r="S4" s="203" t="str">
        <f>IF(Badges!D279="A","A"," ")</f>
        <v xml:space="preserve"> </v>
      </c>
      <c r="T4" s="340"/>
      <c r="U4" s="340"/>
    </row>
    <row r="5" spans="1:21" ht="12.75" customHeight="1" x14ac:dyDescent="0.2">
      <c r="A5" s="619" t="str">
        <f>Summary!A4</f>
        <v>Digital Movie Maker</v>
      </c>
      <c r="B5" s="620"/>
      <c r="C5" s="204" t="str">
        <f>IF(Badges!D28="C","C",IF(Badges!D28="P","P",""))</f>
        <v/>
      </c>
      <c r="E5" s="200"/>
      <c r="F5" s="201" t="str">
        <f>Badges!C59</f>
        <v>Videotape yourself miming one</v>
      </c>
      <c r="G5" s="203" t="str">
        <f>IF(Badges!D59="A","A"," ")</f>
        <v xml:space="preserve"> </v>
      </c>
      <c r="I5" s="200"/>
      <c r="J5" s="201" t="str">
        <f>Badges!C133</f>
        <v>Fold method and stitch method</v>
      </c>
      <c r="K5" s="203" t="str">
        <f>IF(Badges!D133="A","A"," ")</f>
        <v xml:space="preserve"> </v>
      </c>
      <c r="M5" s="200"/>
      <c r="N5" s="201" t="str">
        <f>Badges!C206</f>
        <v>Practice navigating with a map and</v>
      </c>
      <c r="O5" s="203" t="str">
        <f>IF(Badges!D206="A","A"," ")</f>
        <v xml:space="preserve"> </v>
      </c>
      <c r="Q5" s="200"/>
      <c r="R5" s="201" t="str">
        <f>Badges!C280</f>
        <v>Talk to an animal expert at a zoo</v>
      </c>
      <c r="S5" s="203" t="str">
        <f>IF(Badges!D280="A","A"," ")</f>
        <v xml:space="preserve"> </v>
      </c>
      <c r="T5" s="340"/>
      <c r="U5" s="340"/>
    </row>
    <row r="6" spans="1:21" ht="12.75" customHeight="1" x14ac:dyDescent="0.2">
      <c r="A6" s="612" t="str">
        <f>Summary!A5</f>
        <v>Eating for Beauty</v>
      </c>
      <c r="B6" s="613"/>
      <c r="C6" s="205" t="str">
        <f>IF(Badges!D51="C","C",IF(Badges!D51="P","P",""))</f>
        <v/>
      </c>
      <c r="E6" s="200"/>
      <c r="F6" s="201" t="str">
        <f>Badges!C60</f>
        <v>Pretend an item is something else</v>
      </c>
      <c r="G6" s="203" t="str">
        <f>IF(Badges!D60="A","A"," ")</f>
        <v xml:space="preserve"> </v>
      </c>
      <c r="I6" s="200"/>
      <c r="J6" s="201" t="str">
        <f>Badges!C134</f>
        <v>Glue method and stitch method</v>
      </c>
      <c r="K6" s="203" t="str">
        <f>IF(Badges!D134="A","A"," ")</f>
        <v xml:space="preserve"> </v>
      </c>
      <c r="M6" s="200"/>
      <c r="N6" s="201" t="str">
        <f>Badges!C207</f>
        <v>Pitch your tent three times in three</v>
      </c>
      <c r="O6" s="203" t="str">
        <f>IF(Badges!D207="A","A"," ")</f>
        <v xml:space="preserve"> </v>
      </c>
      <c r="Q6" s="200"/>
      <c r="R6" s="201" t="str">
        <f>Badges!C281</f>
        <v>Practice being a scientist</v>
      </c>
      <c r="S6" s="203" t="str">
        <f>IF(Badges!D281="A","A"," ")</f>
        <v xml:space="preserve"> </v>
      </c>
      <c r="T6" s="340"/>
      <c r="U6" s="340"/>
    </row>
    <row r="7" spans="1:21" x14ac:dyDescent="0.2">
      <c r="A7" s="612" t="str">
        <f>Summary!A6</f>
        <v>Public Speaker</v>
      </c>
      <c r="B7" s="613"/>
      <c r="C7" s="205" t="str">
        <f>IF(Badges!D74="C","C",IF(Badges!D74="P","P",""))</f>
        <v/>
      </c>
      <c r="E7" s="200">
        <v>3</v>
      </c>
      <c r="F7" s="201" t="str">
        <f>Badges!C61</f>
        <v>Find your voice</v>
      </c>
      <c r="G7" s="202"/>
      <c r="I7" s="200">
        <v>4</v>
      </c>
      <c r="J7" s="201" t="str">
        <f>Badges!C135</f>
        <v>Focus on function</v>
      </c>
      <c r="K7" s="202"/>
      <c r="M7" s="200">
        <v>5</v>
      </c>
      <c r="N7" s="201" t="str">
        <f>Badges!C208</f>
        <v>Head out on the trail</v>
      </c>
      <c r="O7" s="202"/>
      <c r="Q7" s="602" t="str">
        <f>Badges!B284</f>
        <v>Field Day</v>
      </c>
      <c r="R7" s="603"/>
      <c r="S7" s="603"/>
    </row>
    <row r="8" spans="1:21" x14ac:dyDescent="0.2">
      <c r="A8" s="612" t="str">
        <f>Summary!A7</f>
        <v>Science of Happiness</v>
      </c>
      <c r="B8" s="613"/>
      <c r="C8" s="205" t="str">
        <f>IF(Badges!D97="C","C",IF(Badges!D97="P","P",""))</f>
        <v/>
      </c>
      <c r="E8" s="200"/>
      <c r="F8" s="201" t="str">
        <f>Badges!C62</f>
        <v>Repeat one word, one sentence, and</v>
      </c>
      <c r="G8" s="203" t="str">
        <f>IF(Badges!D62="A","A"," ")</f>
        <v xml:space="preserve"> </v>
      </c>
      <c r="I8" s="200"/>
      <c r="J8" s="201" t="str">
        <f>Badges!C136</f>
        <v>Make an organizational book</v>
      </c>
      <c r="K8" s="203" t="str">
        <f>IF(Badges!D136="A","A"," ")</f>
        <v xml:space="preserve"> </v>
      </c>
      <c r="M8" s="200"/>
      <c r="N8" s="201" t="str">
        <f>Badges!C209</f>
        <v>Play stuff-sack dramatics</v>
      </c>
      <c r="O8" s="203" t="str">
        <f>IF(Badges!D209="A","A"," ")</f>
        <v xml:space="preserve"> </v>
      </c>
      <c r="Q8" s="200">
        <v>1</v>
      </c>
      <c r="R8" s="201" t="str">
        <f>Badges!C285</f>
        <v>Team up and dress up</v>
      </c>
      <c r="S8" s="202"/>
    </row>
    <row r="9" spans="1:21" x14ac:dyDescent="0.2">
      <c r="A9" s="614" t="str">
        <f>Summary!A8</f>
        <v>Screenwriter</v>
      </c>
      <c r="B9" s="615"/>
      <c r="C9" s="206" t="str">
        <f>IF(Badges!D120="C","C",IF(Badges!D120="P","P",""))</f>
        <v/>
      </c>
      <c r="E9" s="200"/>
      <c r="F9" s="201" t="str">
        <f>Badges!C63</f>
        <v>Tell your own story, from birth until</v>
      </c>
      <c r="G9" s="203" t="str">
        <f>IF(Badges!D63="A","A"," ")</f>
        <v xml:space="preserve"> </v>
      </c>
      <c r="I9" s="200"/>
      <c r="J9" s="201" t="str">
        <f>Badges!C137</f>
        <v>Make a scrapbook, memory book,</v>
      </c>
      <c r="K9" s="203" t="str">
        <f>IF(Badges!D137="A","A"," ")</f>
        <v xml:space="preserve"> </v>
      </c>
      <c r="M9" s="200"/>
      <c r="N9" s="201" t="str">
        <f>Badges!C210</f>
        <v>See the stars</v>
      </c>
      <c r="O9" s="203" t="str">
        <f>IF(Badges!D210="A","A"," ")</f>
        <v xml:space="preserve"> </v>
      </c>
      <c r="Q9" s="200"/>
      <c r="R9" s="201" t="str">
        <f>Badges!C286</f>
        <v>Go, Blue! Go, Red!</v>
      </c>
      <c r="S9" s="203" t="str">
        <f>IF(Badges!D286="A","A"," ")</f>
        <v xml:space="preserve"> </v>
      </c>
    </row>
    <row r="10" spans="1:21" x14ac:dyDescent="0.2">
      <c r="A10" s="616" t="str">
        <f>Summary!A9</f>
        <v>It's Your Planet -- Love It!</v>
      </c>
      <c r="B10" s="617"/>
      <c r="C10" s="618"/>
      <c r="E10" s="200"/>
      <c r="F10" s="201" t="str">
        <f>Badges!C64</f>
        <v>Practice impressions of three</v>
      </c>
      <c r="G10" s="203" t="str">
        <f>IF(Badges!D64="A","A"," ")</f>
        <v xml:space="preserve"> </v>
      </c>
      <c r="I10" s="200"/>
      <c r="J10" s="201" t="str">
        <f>Badges!C138</f>
        <v>Make a gift book</v>
      </c>
      <c r="K10" s="203" t="str">
        <f>IF(Badges!D138="A","A"," ")</f>
        <v xml:space="preserve"> </v>
      </c>
      <c r="M10" s="200"/>
      <c r="N10" s="201" t="str">
        <f>Badges!C211</f>
        <v>Tell a progressive story</v>
      </c>
      <c r="O10" s="203" t="str">
        <f>IF(Badges!D211="A","A"," ")</f>
        <v xml:space="preserve"> </v>
      </c>
      <c r="Q10" s="200"/>
      <c r="R10" s="201" t="str">
        <f>Badges!C287</f>
        <v>Unique uniforms</v>
      </c>
      <c r="S10" s="203" t="str">
        <f>IF(Badges!D287="A","A"," ")</f>
        <v xml:space="preserve"> </v>
      </c>
    </row>
    <row r="11" spans="1:21" x14ac:dyDescent="0.2">
      <c r="A11" s="619" t="str">
        <f>Summary!A10</f>
        <v>Book Artist</v>
      </c>
      <c r="B11" s="620"/>
      <c r="C11" s="204" t="str">
        <f>IF(Badges!D144="C","C",IF(Badges!D144="P","P",""))</f>
        <v/>
      </c>
      <c r="E11" s="200">
        <v>4</v>
      </c>
      <c r="F11" s="201" t="str">
        <f>Badges!C65</f>
        <v>Choose or create a piece to perform</v>
      </c>
      <c r="G11" s="202"/>
      <c r="I11" s="200">
        <v>5</v>
      </c>
      <c r="J11" s="201" t="str">
        <f>Badges!C139</f>
        <v>Focus on style</v>
      </c>
      <c r="K11" s="202"/>
      <c r="M11" s="602" t="str">
        <f>Badges!B214</f>
        <v>Babysitter</v>
      </c>
      <c r="N11" s="603"/>
      <c r="O11" s="603"/>
      <c r="Q11" s="200"/>
      <c r="R11" s="201" t="str">
        <f>Badges!C288</f>
        <v>Theme costumes</v>
      </c>
      <c r="S11" s="203" t="str">
        <f>IF(Badges!D288="A","A"," ")</f>
        <v xml:space="preserve"> </v>
      </c>
    </row>
    <row r="12" spans="1:21" x14ac:dyDescent="0.2">
      <c r="A12" s="612" t="str">
        <f>Summary!A11</f>
        <v>Woodworker</v>
      </c>
      <c r="B12" s="613"/>
      <c r="C12" s="205" t="str">
        <f>IF(Badges!D167="C","C",IF(Badges!D167="P","P",""))</f>
        <v/>
      </c>
      <c r="E12" s="200"/>
      <c r="F12" s="201" t="str">
        <f>Badges!C66</f>
        <v>Write a speech about something</v>
      </c>
      <c r="G12" s="203" t="str">
        <f>IF(Badges!D66="A","A"," ")</f>
        <v xml:space="preserve"> </v>
      </c>
      <c r="I12" s="200"/>
      <c r="J12" s="201" t="str">
        <f>Badges!C140</f>
        <v xml:space="preserve">Make a book from something </v>
      </c>
      <c r="K12" s="203" t="str">
        <f>IF(Badges!D140="A","A"," ")</f>
        <v xml:space="preserve"> </v>
      </c>
      <c r="M12" s="200">
        <v>1</v>
      </c>
      <c r="N12" s="201" t="str">
        <f>Badges!C215</f>
        <v>Get to know how kids develop</v>
      </c>
      <c r="O12" s="202"/>
      <c r="Q12" s="200">
        <v>2</v>
      </c>
      <c r="R12" s="201" t="str">
        <f>Badges!C289</f>
        <v>Host a historical game</v>
      </c>
      <c r="S12" s="202"/>
    </row>
    <row r="13" spans="1:21" x14ac:dyDescent="0.2">
      <c r="A13" s="612" t="str">
        <f>Summary!A12</f>
        <v>Special Agent</v>
      </c>
      <c r="B13" s="613"/>
      <c r="C13" s="205" t="str">
        <f>IF(Badges!D190="C","C",IF(Badges!D190="P","P",""))</f>
        <v/>
      </c>
      <c r="E13" s="200"/>
      <c r="F13" s="201" t="str">
        <f>Badges!C67</f>
        <v>Create a piece for a character</v>
      </c>
      <c r="G13" s="203" t="str">
        <f>IF(Badges!D67="A","A"," ")</f>
        <v xml:space="preserve"> </v>
      </c>
      <c r="I13" s="200"/>
      <c r="J13" s="201" t="str">
        <f>Badges!C141</f>
        <v>Try a different binding technique or</v>
      </c>
      <c r="K13" s="203" t="str">
        <f>IF(Badges!D141="A","A"," ")</f>
        <v xml:space="preserve"> </v>
      </c>
      <c r="M13" s="200"/>
      <c r="N13" s="201" t="str">
        <f>Badges!C216</f>
        <v>Observe kids in person for at least</v>
      </c>
      <c r="O13" s="203" t="str">
        <f>IF(Badges!D216="A","A"," ")</f>
        <v xml:space="preserve"> </v>
      </c>
      <c r="Q13" s="200"/>
      <c r="R13" s="201" t="str">
        <f>Badges!C290</f>
        <v>An amazing race</v>
      </c>
      <c r="S13" s="203" t="str">
        <f>IF(Badges!D290="A","A"," ")</f>
        <v xml:space="preserve"> </v>
      </c>
    </row>
    <row r="14" spans="1:21" x14ac:dyDescent="0.2">
      <c r="A14" s="612" t="str">
        <f>Summary!A13</f>
        <v>Trailblazing</v>
      </c>
      <c r="B14" s="613"/>
      <c r="C14" s="205" t="str">
        <f>IF(Badges!D213="C","C",IF(Badges!D213="P","P",""))</f>
        <v/>
      </c>
      <c r="E14" s="200"/>
      <c r="F14" s="201" t="str">
        <f>Badges!C68</f>
        <v>Pick an existing piece</v>
      </c>
      <c r="G14" s="203" t="str">
        <f>IF(Badges!D68="A","A"," ")</f>
        <v xml:space="preserve"> </v>
      </c>
      <c r="I14" s="200"/>
      <c r="J14" s="201" t="str">
        <f>Badges!C142</f>
        <v>Get creative with the definition of</v>
      </c>
      <c r="K14" s="203" t="str">
        <f>IF(Badges!D142="A","A"," ")</f>
        <v xml:space="preserve"> </v>
      </c>
      <c r="M14" s="200"/>
      <c r="N14" s="201" t="str">
        <f>Badges!C217</f>
        <v xml:space="preserve">Ask an expert  </v>
      </c>
      <c r="O14" s="203" t="str">
        <f>IF(Badges!D217="A","A"," ")</f>
        <v xml:space="preserve"> </v>
      </c>
      <c r="Q14" s="200"/>
      <c r="R14" s="201" t="str">
        <f>Badges!C291</f>
        <v>Target practice</v>
      </c>
      <c r="S14" s="203" t="str">
        <f>IF(Badges!D291="A","A"," ")</f>
        <v xml:space="preserve"> </v>
      </c>
    </row>
    <row r="15" spans="1:21" x14ac:dyDescent="0.2">
      <c r="A15" s="614" t="str">
        <f>Summary!A14</f>
        <v>Babysitter</v>
      </c>
      <c r="B15" s="615"/>
      <c r="C15" s="206" t="str">
        <f>IF(Badges!D236="C","C",IF(Badges!D236="P","P",""))</f>
        <v/>
      </c>
      <c r="E15" s="200">
        <v>5</v>
      </c>
      <c r="F15" s="201" t="str">
        <f>Badges!C69</f>
        <v>Get onstage</v>
      </c>
      <c r="G15" s="202"/>
      <c r="I15" s="602" t="str">
        <f>Badges!B145</f>
        <v>Woodworker</v>
      </c>
      <c r="J15" s="603"/>
      <c r="K15" s="603"/>
      <c r="M15" s="200"/>
      <c r="N15" s="201" t="str">
        <f>Badges!C218</f>
        <v>Find information at the library or</v>
      </c>
      <c r="O15" s="203" t="str">
        <f>IF(Badges!D218="A","A"," ")</f>
        <v xml:space="preserve"> </v>
      </c>
      <c r="Q15" s="200"/>
      <c r="R15" s="201" t="str">
        <f>Badges!C292</f>
        <v>Tests of strength</v>
      </c>
      <c r="S15" s="203" t="str">
        <f>IF(Badges!D292="A","A"," ")</f>
        <v xml:space="preserve"> </v>
      </c>
    </row>
    <row r="16" spans="1:21" x14ac:dyDescent="0.2">
      <c r="A16" s="616" t="str">
        <f>Summary!A15</f>
        <v>It's Your Story -- Tell It!</v>
      </c>
      <c r="B16" s="617"/>
      <c r="C16" s="618"/>
      <c r="E16" s="200"/>
      <c r="F16" s="201" t="str">
        <f>Badges!C70</f>
        <v>Create a theater in your own home</v>
      </c>
      <c r="G16" s="203" t="str">
        <f>IF(Badges!D70="A","A"," ")</f>
        <v xml:space="preserve"> </v>
      </c>
      <c r="I16" s="200">
        <v>1</v>
      </c>
      <c r="J16" s="201" t="str">
        <f>Badges!C146</f>
        <v>Swing a hammer</v>
      </c>
      <c r="K16" s="202"/>
      <c r="M16" s="200">
        <v>2</v>
      </c>
      <c r="N16" s="201" t="str">
        <f>Badges!C219</f>
        <v>Prepare for challenges</v>
      </c>
      <c r="O16" s="202"/>
      <c r="Q16" s="200">
        <v>3</v>
      </c>
      <c r="R16" s="201" t="str">
        <f>Badges!C293</f>
        <v>Play a scientific game</v>
      </c>
      <c r="S16" s="202"/>
    </row>
    <row r="17" spans="1:19" x14ac:dyDescent="0.2">
      <c r="A17" s="619" t="str">
        <f>Summary!A16</f>
        <v>Night Owl</v>
      </c>
      <c r="B17" s="620"/>
      <c r="C17" s="204" t="str">
        <f>IF(Badges!D260="C","C",IF(Badges!D260="P","P",""))</f>
        <v/>
      </c>
      <c r="E17" s="200"/>
      <c r="F17" s="201" t="str">
        <f>Badges!C71</f>
        <v>Perform at school</v>
      </c>
      <c r="G17" s="203" t="str">
        <f>IF(Badges!D71="A","A"," ")</f>
        <v xml:space="preserve"> </v>
      </c>
      <c r="I17" s="200"/>
      <c r="J17" s="201" t="str">
        <f>Badges!C147</f>
        <v>Write your name in nails</v>
      </c>
      <c r="K17" s="203" t="str">
        <f>IF(Badges!D146="A","A"," ")</f>
        <v xml:space="preserve"> </v>
      </c>
      <c r="M17" s="200"/>
      <c r="N17" s="201" t="str">
        <f>Badges!C220</f>
        <v>Attend a babysitter training course</v>
      </c>
      <c r="O17" s="203" t="str">
        <f>IF(Badges!D220="A","A"," ")</f>
        <v xml:space="preserve"> </v>
      </c>
      <c r="Q17" s="200"/>
      <c r="R17" s="201" t="str">
        <f>Badges!C294</f>
        <v>Construction challenge</v>
      </c>
      <c r="S17" s="203" t="str">
        <f>IF(Badges!D294="A","A"," ")</f>
        <v xml:space="preserve"> </v>
      </c>
    </row>
    <row r="18" spans="1:19" x14ac:dyDescent="0.2">
      <c r="A18" s="612" t="str">
        <f>Summary!A17</f>
        <v>Animal Helpers</v>
      </c>
      <c r="B18" s="613"/>
      <c r="C18" s="205" t="str">
        <f>IF(Badges!D283="C","C",IF(Badges!D283="P","P",""))</f>
        <v/>
      </c>
      <c r="E18" s="200"/>
      <c r="F18" s="201" t="str">
        <f>Badges!C72</f>
        <v>Go to your audience</v>
      </c>
      <c r="G18" s="203" t="str">
        <f>IF(Badges!D72="A","A"," ")</f>
        <v xml:space="preserve"> </v>
      </c>
      <c r="I18" s="200"/>
      <c r="J18" s="201" t="str">
        <f>Badges!C148</f>
        <v>Make a design with nails on wood</v>
      </c>
      <c r="K18" s="203" t="str">
        <f>IF(Badges!D147="A","A"," ")</f>
        <v xml:space="preserve"> </v>
      </c>
      <c r="M18" s="200"/>
      <c r="N18" s="201" t="str">
        <f>Badges!C221</f>
        <v>Interview five moms about what they</v>
      </c>
      <c r="O18" s="203" t="str">
        <f>IF(Badges!D221="A","A"," ")</f>
        <v xml:space="preserve"> </v>
      </c>
      <c r="Q18" s="200"/>
      <c r="R18" s="201" t="str">
        <f>Badges!C295</f>
        <v>Soar winners</v>
      </c>
      <c r="S18" s="203" t="str">
        <f>IF(Badges!D295="A","A"," ")</f>
        <v xml:space="preserve"> </v>
      </c>
    </row>
    <row r="19" spans="1:19" x14ac:dyDescent="0.2">
      <c r="A19" s="612" t="str">
        <f>Summary!A18</f>
        <v>Field Day</v>
      </c>
      <c r="B19" s="613"/>
      <c r="C19" s="205" t="str">
        <f>IF(Badges!D306="C","C",IF(Badges!D306="P","P",""))</f>
        <v/>
      </c>
      <c r="E19" s="602" t="str">
        <f>Badges!B75</f>
        <v>Science of Happiness</v>
      </c>
      <c r="F19" s="603"/>
      <c r="G19" s="603"/>
      <c r="I19" s="200"/>
      <c r="J19" s="201" t="str">
        <f>Badges!C149</f>
        <v>Create a sculpture</v>
      </c>
      <c r="K19" s="203" t="str">
        <f>IF(Badges!D148="A","A"," ")</f>
        <v xml:space="preserve"> </v>
      </c>
      <c r="M19" s="200"/>
      <c r="N19" s="201" t="str">
        <f>Badges!C222</f>
        <v>Interview five experienced babysitters</v>
      </c>
      <c r="O19" s="203" t="str">
        <f>IF(Badges!D222="A","A"," ")</f>
        <v xml:space="preserve"> </v>
      </c>
      <c r="Q19" s="200"/>
      <c r="R19" s="201" t="str">
        <f>Badges!C296</f>
        <v>Make it "flink."</v>
      </c>
      <c r="S19" s="203" t="str">
        <f>IF(Badges!D296="A","A"," ")</f>
        <v xml:space="preserve"> </v>
      </c>
    </row>
    <row r="20" spans="1:19" x14ac:dyDescent="0.2">
      <c r="A20" s="612" t="str">
        <f>Summary!A19</f>
        <v>Entrepreneur</v>
      </c>
      <c r="B20" s="613"/>
      <c r="C20" s="205" t="str">
        <f>IF(Badges!D329="C","C",IF(Badges!D329="P","P",""))</f>
        <v/>
      </c>
      <c r="E20" s="200">
        <v>1</v>
      </c>
      <c r="F20" s="201" t="str">
        <f>Badges!C76</f>
        <v>Make yourself happier</v>
      </c>
      <c r="G20" s="202"/>
      <c r="I20" s="200">
        <v>2</v>
      </c>
      <c r="J20" s="201" t="str">
        <f>Badges!C150</f>
        <v>Keep it level</v>
      </c>
      <c r="K20" s="202"/>
      <c r="M20" s="200">
        <v>3</v>
      </c>
      <c r="N20" s="201" t="str">
        <f>Badges!C223</f>
        <v>Focus on play</v>
      </c>
      <c r="O20" s="202"/>
      <c r="Q20" s="200">
        <v>4</v>
      </c>
      <c r="R20" s="201" t="str">
        <f>Badges!C297</f>
        <v>Find fun in fiction</v>
      </c>
      <c r="S20" s="202"/>
    </row>
    <row r="21" spans="1:19" x14ac:dyDescent="0.2">
      <c r="A21" s="612" t="str">
        <f>Summary!A20</f>
        <v>Netiquette</v>
      </c>
      <c r="B21" s="613"/>
      <c r="C21" s="205" t="str">
        <f>IF(Badges!D352="C","C",IF(Badges!D352="P","P",""))</f>
        <v/>
      </c>
      <c r="E21" s="200"/>
      <c r="F21" s="201" t="str">
        <f>Badges!C77</f>
        <v>Get into a state of "flow"</v>
      </c>
      <c r="G21" s="203" t="str">
        <f>IF(Badges!D77="A","A"," ")</f>
        <v xml:space="preserve"> </v>
      </c>
      <c r="I21" s="200"/>
      <c r="J21" s="201" t="str">
        <f>Badges!C151</f>
        <v>Level up</v>
      </c>
      <c r="K21" s="203" t="str">
        <f>IF(Badges!D150="A","A"," ")</f>
        <v xml:space="preserve"> </v>
      </c>
      <c r="M21" s="200"/>
      <c r="N21" s="201" t="str">
        <f>Badges!C224</f>
        <v>Interview an educational toy or game</v>
      </c>
      <c r="O21" s="203" t="str">
        <f>IF(Badges!D224="A","A"," ")</f>
        <v xml:space="preserve"> </v>
      </c>
      <c r="Q21" s="200"/>
      <c r="R21" s="201" t="str">
        <f>Badges!C298</f>
        <v>From read to reality</v>
      </c>
      <c r="S21" s="203" t="str">
        <f>IF(Badges!D298="A","A"," ")</f>
        <v xml:space="preserve"> </v>
      </c>
    </row>
    <row r="22" spans="1:19" x14ac:dyDescent="0.2">
      <c r="A22" s="207"/>
      <c r="B22" s="208"/>
      <c r="C22" s="209"/>
      <c r="E22" s="200"/>
      <c r="F22" s="201" t="str">
        <f>Badges!C78</f>
        <v>Count three blessings</v>
      </c>
      <c r="G22" s="203" t="str">
        <f>IF(Badges!D78="A","A"," ")</f>
        <v xml:space="preserve"> </v>
      </c>
      <c r="I22" s="200"/>
      <c r="J22" s="201" t="str">
        <f>Badges!C152</f>
        <v>Make it right</v>
      </c>
      <c r="K22" s="203" t="str">
        <f>IF(Badges!D151="A","A"," ")</f>
        <v xml:space="preserve"> </v>
      </c>
      <c r="M22" s="200"/>
      <c r="N22" s="201" t="str">
        <f>Badges!C225</f>
        <v>Observe kids at a toy store for two</v>
      </c>
      <c r="O22" s="203" t="str">
        <f>IF(Badges!D225="A","A"," ")</f>
        <v xml:space="preserve"> </v>
      </c>
      <c r="Q22" s="200"/>
      <c r="R22" s="201" t="str">
        <f>Badges!C299</f>
        <v>From virtual to reality</v>
      </c>
      <c r="S22" s="203" t="str">
        <f>IF(Badges!D299="A","A"," ")</f>
        <v xml:space="preserve"> </v>
      </c>
    </row>
    <row r="23" spans="1:19" x14ac:dyDescent="0.2">
      <c r="A23" s="602" t="str">
        <f>Badges!B6</f>
        <v>Digital Movie Maker</v>
      </c>
      <c r="B23" s="603"/>
      <c r="C23" s="603"/>
      <c r="E23" s="200"/>
      <c r="F23" s="201" t="str">
        <f>Badges!C79</f>
        <v>Stop and smell the roses</v>
      </c>
      <c r="G23" s="203" t="str">
        <f>IF(Badges!D79="A","A"," ")</f>
        <v xml:space="preserve"> </v>
      </c>
      <c r="I23" s="200"/>
      <c r="J23" s="201" t="str">
        <f>Badges!C153</f>
        <v>Do a survey</v>
      </c>
      <c r="K23" s="203" t="str">
        <f>IF(Badges!D152="A","A"," ")</f>
        <v xml:space="preserve"> </v>
      </c>
      <c r="M23" s="200"/>
      <c r="N23" s="201" t="str">
        <f>Badges!C226</f>
        <v>Volunteer for at least two hours</v>
      </c>
      <c r="O23" s="203" t="str">
        <f>IF(Badges!D226="A","A"," ")</f>
        <v xml:space="preserve"> </v>
      </c>
      <c r="Q23" s="200"/>
      <c r="R23" s="201" t="str">
        <f>Badges!C300</f>
        <v>From board to reality</v>
      </c>
      <c r="S23" s="203" t="str">
        <f>IF(Badges!D300="A","A"," ")</f>
        <v xml:space="preserve"> </v>
      </c>
    </row>
    <row r="24" spans="1:19" x14ac:dyDescent="0.2">
      <c r="A24" s="200">
        <v>1</v>
      </c>
      <c r="B24" s="201" t="str">
        <f>Badges!C7</f>
        <v>Learn digital video basics</v>
      </c>
      <c r="C24" s="202"/>
      <c r="E24" s="200">
        <v>2</v>
      </c>
      <c r="F24" s="201" t="str">
        <f>Badges!C80</f>
        <v>Think differently for happiness</v>
      </c>
      <c r="G24" s="202"/>
      <c r="I24" s="200">
        <v>3</v>
      </c>
      <c r="J24" s="201" t="str">
        <f>Badges!C154</f>
        <v>Use a screwdriver</v>
      </c>
      <c r="K24" s="202"/>
      <c r="M24" s="200">
        <v>4</v>
      </c>
      <c r="N24" s="201" t="str">
        <f>Badges!C227</f>
        <v>Find potential employers</v>
      </c>
      <c r="O24" s="202"/>
      <c r="Q24" s="200">
        <v>5</v>
      </c>
      <c r="R24" s="201" t="str">
        <f>Badges!C301</f>
        <v>Stage your grand finale</v>
      </c>
      <c r="S24" s="202"/>
    </row>
    <row r="25" spans="1:19" x14ac:dyDescent="0.2">
      <c r="A25" s="200"/>
      <c r="B25" s="201" t="str">
        <f>Badges!C8</f>
        <v>Connect with a local expert to learn</v>
      </c>
      <c r="C25" s="203" t="str">
        <f>IF(Badges!D8="A","A"," ")</f>
        <v xml:space="preserve"> </v>
      </c>
      <c r="E25" s="200"/>
      <c r="F25" s="201" t="str">
        <f>Badges!C81</f>
        <v>Focus on what's realistic</v>
      </c>
      <c r="G25" s="203" t="str">
        <f>IF(Badges!D81="A","A"," ")</f>
        <v xml:space="preserve"> </v>
      </c>
      <c r="I25" s="200"/>
      <c r="J25" s="201" t="str">
        <f>Badges!C155</f>
        <v>Fix loose screws</v>
      </c>
      <c r="K25" s="203" t="str">
        <f>IF(Badges!D154="A","A"," ")</f>
        <v xml:space="preserve"> </v>
      </c>
      <c r="M25" s="200"/>
      <c r="N25" s="201" t="str">
        <f>Badges!C228</f>
        <v>Market yourself</v>
      </c>
      <c r="O25" s="203" t="str">
        <f>IF(Badges!D228="A","A"," ")</f>
        <v xml:space="preserve"> </v>
      </c>
      <c r="Q25" s="200"/>
      <c r="R25" s="201" t="str">
        <f>Badges!C302</f>
        <v>A puzzle pentathlon</v>
      </c>
      <c r="S25" s="203" t="str">
        <f>IF(Badges!D302="A","A"," ")</f>
        <v xml:space="preserve"> </v>
      </c>
    </row>
    <row r="26" spans="1:19" x14ac:dyDescent="0.2">
      <c r="A26" s="200"/>
      <c r="B26" s="201" t="str">
        <f>Badges!C9</f>
        <v>Take a class</v>
      </c>
      <c r="C26" s="203" t="str">
        <f>IF(Badges!D9="A","A"," ")</f>
        <v xml:space="preserve"> </v>
      </c>
      <c r="E26" s="200"/>
      <c r="F26" s="201" t="str">
        <f>Badges!C82</f>
        <v>Try to use your strengths</v>
      </c>
      <c r="G26" s="203" t="str">
        <f>IF(Badges!D82="A","A"," ")</f>
        <v xml:space="preserve"> </v>
      </c>
      <c r="I26" s="200"/>
      <c r="J26" s="201" t="str">
        <f>Badges!C156</f>
        <v>Attach it, detach it</v>
      </c>
      <c r="K26" s="203" t="str">
        <f>IF(Badges!D155="A","A"," ")</f>
        <v xml:space="preserve"> </v>
      </c>
      <c r="M26" s="200"/>
      <c r="N26" s="201" t="str">
        <f>Badges!C229</f>
        <v xml:space="preserve">Create a questionnaire to give to </v>
      </c>
      <c r="O26" s="203" t="str">
        <f>IF(Badges!D229="A","A"," ")</f>
        <v xml:space="preserve"> </v>
      </c>
      <c r="Q26" s="200"/>
      <c r="R26" s="201" t="str">
        <f>Badges!C303</f>
        <v>A relay pentathlon</v>
      </c>
      <c r="S26" s="203" t="str">
        <f>IF(Badges!D303="A","A"," ")</f>
        <v xml:space="preserve"> </v>
      </c>
    </row>
    <row r="27" spans="1:19" x14ac:dyDescent="0.2">
      <c r="A27" s="200"/>
      <c r="B27" s="201" t="str">
        <f>Badges!C10</f>
        <v>Teach yourself</v>
      </c>
      <c r="C27" s="203" t="str">
        <f>IF(Badges!D10="A","A"," ")</f>
        <v xml:space="preserve"> </v>
      </c>
      <c r="E27" s="200"/>
      <c r="F27" s="201" t="str">
        <f>Badges!C79</f>
        <v>Stop and smell the roses</v>
      </c>
      <c r="G27" s="203" t="str">
        <f>IF(Badges!D83="A","A"," ")</f>
        <v xml:space="preserve"> </v>
      </c>
      <c r="I27" s="200"/>
      <c r="J27" s="201" t="str">
        <f>Badges!C157</f>
        <v>Build with a screwdriver</v>
      </c>
      <c r="K27" s="203" t="str">
        <f>IF(Badges!D156="A","A"," ")</f>
        <v xml:space="preserve"> </v>
      </c>
      <c r="M27" s="200"/>
      <c r="N27" s="201" t="str">
        <f>Badges!C230</f>
        <v>Conduct interviews with potential</v>
      </c>
      <c r="O27" s="203" t="str">
        <f>IF(Badges!D230="A","A"," ")</f>
        <v xml:space="preserve"> </v>
      </c>
      <c r="Q27" s="200"/>
      <c r="R27" s="201" t="str">
        <f>Badges!C304</f>
        <v>A wheel pentathlon</v>
      </c>
      <c r="S27" s="203" t="str">
        <f>IF(Badges!D304="A","A"," ")</f>
        <v xml:space="preserve"> </v>
      </c>
    </row>
    <row r="28" spans="1:19" x14ac:dyDescent="0.2">
      <c r="A28" s="200">
        <v>2</v>
      </c>
      <c r="B28" s="201" t="str">
        <f>Badges!C11</f>
        <v>Film. Then film some more…</v>
      </c>
      <c r="C28" s="202"/>
      <c r="E28" s="200">
        <v>3</v>
      </c>
      <c r="F28" s="201" t="str">
        <f>Badges!C84</f>
        <v>Get happy through others</v>
      </c>
      <c r="G28" s="202"/>
      <c r="I28" s="200">
        <v>4</v>
      </c>
      <c r="J28" s="201" t="str">
        <f>Badges!C158</f>
        <v>Saw some wood</v>
      </c>
      <c r="K28" s="202"/>
      <c r="M28" s="200">
        <v>5</v>
      </c>
      <c r="N28" s="201" t="str">
        <f>Badges!C231</f>
        <v>Practice your babysitting skills</v>
      </c>
      <c r="O28" s="202"/>
      <c r="Q28" s="602" t="str">
        <f>Badges!B307</f>
        <v>Entrepreneur</v>
      </c>
      <c r="R28" s="603"/>
      <c r="S28" s="603"/>
    </row>
    <row r="29" spans="1:19" x14ac:dyDescent="0.2">
      <c r="A29" s="200"/>
      <c r="B29" s="201" t="str">
        <f>Badges!C12</f>
        <v>Film a sporting event</v>
      </c>
      <c r="C29" s="203" t="str">
        <f>IF(Badges!D12="A","A"," ")</f>
        <v xml:space="preserve"> </v>
      </c>
      <c r="E29" s="200"/>
      <c r="F29" s="201" t="str">
        <f>Badges!C85</f>
        <v>Make a gratitude visit</v>
      </c>
      <c r="G29" s="203" t="str">
        <f>IF(Badges!D85="A","A"," ")</f>
        <v xml:space="preserve"> </v>
      </c>
      <c r="I29" s="200"/>
      <c r="J29" s="201" t="str">
        <f>Badges!C159</f>
        <v>End the alphabet</v>
      </c>
      <c r="K29" s="203" t="str">
        <f>IF(Badges!D158="A","A"," ")</f>
        <v xml:space="preserve"> </v>
      </c>
      <c r="M29" s="200"/>
      <c r="N29" s="201" t="str">
        <f>Badges!C232</f>
        <v>Come prepared for a game</v>
      </c>
      <c r="O29" s="203" t="str">
        <f>IF(Badges!D232="A","A"," ")</f>
        <v xml:space="preserve"> </v>
      </c>
      <c r="Q29" s="200">
        <v>1</v>
      </c>
      <c r="R29" s="201" t="str">
        <f>Badges!C308</f>
        <v>Brainstorm business ideas</v>
      </c>
      <c r="S29" s="202"/>
    </row>
    <row r="30" spans="1:19" x14ac:dyDescent="0.2">
      <c r="A30" s="200"/>
      <c r="B30" s="201" t="str">
        <f>Badges!C13</f>
        <v>Film a celebration</v>
      </c>
      <c r="C30" s="203" t="str">
        <f>IF(Badges!D13="A","A"," ")</f>
        <v xml:space="preserve"> </v>
      </c>
      <c r="E30" s="200"/>
      <c r="F30" s="201" t="str">
        <f>Badges!C86</f>
        <v>Write a forgiveness letter</v>
      </c>
      <c r="G30" s="203" t="str">
        <f>IF(Badges!D86="A","A"," ")</f>
        <v xml:space="preserve"> </v>
      </c>
      <c r="I30" s="200"/>
      <c r="J30" s="201" t="str">
        <f>Badges!C160</f>
        <v>Square it off</v>
      </c>
      <c r="K30" s="203" t="str">
        <f>IF(Badges!D159="A","A"," ")</f>
        <v xml:space="preserve"> </v>
      </c>
      <c r="M30" s="200"/>
      <c r="N30" s="201" t="str">
        <f>Badges!C233</f>
        <v>Make a tasty snack</v>
      </c>
      <c r="O30" s="203" t="str">
        <f>IF(Badges!D233="A","A"," ")</f>
        <v xml:space="preserve"> </v>
      </c>
      <c r="Q30" s="200"/>
      <c r="R30" s="201" t="str">
        <f>Badges!C309</f>
        <v>Interview your client</v>
      </c>
      <c r="S30" s="203" t="str">
        <f>IF(Badges!D309="A","A"," ")</f>
        <v xml:space="preserve"> </v>
      </c>
    </row>
    <row r="31" spans="1:19" x14ac:dyDescent="0.2">
      <c r="A31" s="200"/>
      <c r="B31" s="201" t="str">
        <f>Badges!C14</f>
        <v>Film a day in your life</v>
      </c>
      <c r="C31" s="203" t="str">
        <f>IF(Badges!D14="A","A"," ")</f>
        <v xml:space="preserve"> </v>
      </c>
      <c r="E31" s="200"/>
      <c r="F31" s="201" t="str">
        <f>Badges!C83</f>
        <v>Be happy for others</v>
      </c>
      <c r="G31" s="203" t="str">
        <f>IF(Badges!D87="A","A"," ")</f>
        <v xml:space="preserve"> </v>
      </c>
      <c r="I31" s="200"/>
      <c r="J31" s="201" t="str">
        <f>Badges!C161</f>
        <v>Make a simple doll</v>
      </c>
      <c r="K31" s="203" t="str">
        <f>IF(Badges!D160="A","A"," ")</f>
        <v xml:space="preserve"> </v>
      </c>
      <c r="M31" s="200"/>
      <c r="N31" s="201" t="str">
        <f>Badges!C234</f>
        <v>Plan a fun craft</v>
      </c>
      <c r="O31" s="203" t="str">
        <f>IF(Badges!D234="A","A"," ")</f>
        <v xml:space="preserve"> </v>
      </c>
      <c r="Q31" s="200"/>
      <c r="R31" s="201" t="str">
        <f>Badges!C310</f>
        <v>Become a keen observer</v>
      </c>
      <c r="S31" s="203" t="str">
        <f>IF(Badges!D310="A","A"," ")</f>
        <v xml:space="preserve"> </v>
      </c>
    </row>
    <row r="32" spans="1:19" x14ac:dyDescent="0.2">
      <c r="A32" s="200">
        <v>3</v>
      </c>
      <c r="B32" s="201" t="str">
        <f>Badges!C15</f>
        <v>Pick the perfect subject</v>
      </c>
      <c r="C32" s="202"/>
      <c r="E32" s="200">
        <v>4</v>
      </c>
      <c r="F32" s="201" t="str">
        <f>Badges!C88</f>
        <v>Do a helpful happiness experiment</v>
      </c>
      <c r="G32" s="202"/>
      <c r="I32" s="200">
        <v>5</v>
      </c>
      <c r="J32" s="201" t="str">
        <f>Badges!C162</f>
        <v>Build something yourself</v>
      </c>
      <c r="K32" s="202"/>
      <c r="M32" s="602" t="str">
        <f>Badges!B238</f>
        <v>Night Owl</v>
      </c>
      <c r="N32" s="603"/>
      <c r="O32" s="603"/>
      <c r="Q32" s="200"/>
      <c r="R32" s="201" t="str">
        <f>Badges!C311</f>
        <v>Group brainstorm</v>
      </c>
      <c r="S32" s="203" t="str">
        <f>IF(Badges!D311="A","A"," ")</f>
        <v xml:space="preserve"> </v>
      </c>
    </row>
    <row r="33" spans="1:19" x14ac:dyDescent="0.2">
      <c r="A33" s="200"/>
      <c r="B33" s="201" t="str">
        <f>Badges!C16</f>
        <v>Share a scene from a book in the</v>
      </c>
      <c r="C33" s="203" t="str">
        <f>IF(Badges!D16="A","A"," ")</f>
        <v xml:space="preserve"> </v>
      </c>
      <c r="E33" s="200"/>
      <c r="F33" s="201" t="str">
        <f>Badges!C89</f>
        <v xml:space="preserve">Design your own five-question </v>
      </c>
      <c r="G33" s="203" t="str">
        <f>IF(Badges!D89="A","A"," ")</f>
        <v xml:space="preserve"> </v>
      </c>
      <c r="I33" s="200"/>
      <c r="J33" s="201" t="str">
        <f>Badges!C163</f>
        <v>Build with your expert</v>
      </c>
      <c r="K33" s="203" t="str">
        <f>IF(Badges!D162="A","A"," ")</f>
        <v xml:space="preserve"> </v>
      </c>
      <c r="M33" s="200">
        <v>1</v>
      </c>
      <c r="N33" s="201" t="str">
        <f>Badges!C239</f>
        <v>Take a field trip to explore the night</v>
      </c>
      <c r="O33" s="202"/>
      <c r="Q33" s="200">
        <v>2</v>
      </c>
      <c r="R33" s="201" t="str">
        <f>Badges!C312</f>
        <v>Improve one idea</v>
      </c>
      <c r="S33" s="202"/>
    </row>
    <row r="34" spans="1:19" x14ac:dyDescent="0.2">
      <c r="A34" s="200"/>
      <c r="B34" s="201" t="str">
        <f>Badges!C17</f>
        <v>Share a cause</v>
      </c>
      <c r="C34" s="203" t="str">
        <f>IF(Badges!D17="A","A"," ")</f>
        <v xml:space="preserve"> </v>
      </c>
      <c r="E34" s="200"/>
      <c r="F34" s="201" t="str">
        <f>Badges!C90</f>
        <v>Try quick polling</v>
      </c>
      <c r="G34" s="203" t="str">
        <f>IF(Badges!D90="A","A"," ")</f>
        <v xml:space="preserve"> </v>
      </c>
      <c r="I34" s="200"/>
      <c r="J34" s="201" t="str">
        <f>Badges!C164</f>
        <v>Build with home improvers</v>
      </c>
      <c r="K34" s="203" t="str">
        <f>IF(Badges!D163="A","A"," ")</f>
        <v xml:space="preserve"> </v>
      </c>
      <c r="M34" s="200"/>
      <c r="N34" s="201" t="str">
        <f>Badges!C240</f>
        <v>Share night art</v>
      </c>
      <c r="O34" s="203" t="str">
        <f>IF(Badges!D240="A","A"," ")</f>
        <v xml:space="preserve"> </v>
      </c>
      <c r="Q34" s="200"/>
      <c r="R34" s="201" t="str">
        <f>Badges!C313</f>
        <v>Divide your idea into different parts</v>
      </c>
      <c r="S34" s="203" t="str">
        <f>IF(Badges!D313="A","A"," ")</f>
        <v xml:space="preserve"> </v>
      </c>
    </row>
    <row r="35" spans="1:19" x14ac:dyDescent="0.2">
      <c r="A35" s="200"/>
      <c r="B35" s="201" t="str">
        <f>Badges!C18</f>
        <v>Share a family story</v>
      </c>
      <c r="C35" s="203" t="str">
        <f>IF(Badges!D18="A","A"," ")</f>
        <v xml:space="preserve"> </v>
      </c>
      <c r="E35" s="200"/>
      <c r="F35" s="201" t="str">
        <f>Badges!C87</f>
        <v>Make something meaningful</v>
      </c>
      <c r="G35" s="203" t="str">
        <f>IF(Badges!D91="A","A"," ")</f>
        <v xml:space="preserve"> </v>
      </c>
      <c r="I35" s="200"/>
      <c r="J35" s="201" t="str">
        <f>Badges!C165</f>
        <v>Build at a craft store or artisan</v>
      </c>
      <c r="K35" s="203" t="str">
        <f>IF(Badges!D164="A","A"," ")</f>
        <v xml:space="preserve"> </v>
      </c>
      <c r="M35" s="200"/>
      <c r="N35" s="201" t="str">
        <f>Badges!C241</f>
        <v>Get into nightlife</v>
      </c>
      <c r="O35" s="203" t="str">
        <f>IF(Badges!D241="A","A"," ")</f>
        <v xml:space="preserve"> </v>
      </c>
      <c r="Q35" s="200"/>
      <c r="R35" s="201" t="str">
        <f>Badges!C314</f>
        <v>Beat your competitors</v>
      </c>
      <c r="S35" s="203" t="str">
        <f>IF(Badges!D314="A","A"," ")</f>
        <v xml:space="preserve"> </v>
      </c>
    </row>
    <row r="36" spans="1:19" ht="12.75" customHeight="1" x14ac:dyDescent="0.2">
      <c r="A36" s="200">
        <v>4</v>
      </c>
      <c r="B36" s="201" t="str">
        <f>Badges!C19</f>
        <v>Action</v>
      </c>
      <c r="C36" s="202"/>
      <c r="E36" s="200">
        <v>5</v>
      </c>
      <c r="F36" s="201" t="str">
        <f>Badges!C92</f>
        <v>Create a happiness action plan</v>
      </c>
      <c r="G36" s="202"/>
      <c r="I36" s="602" t="str">
        <f>Badges!B168</f>
        <v>Special Agent</v>
      </c>
      <c r="J36" s="603"/>
      <c r="K36" s="603"/>
      <c r="M36" s="200"/>
      <c r="N36" s="201" t="str">
        <f>Badges!C242</f>
        <v>Go solar (or lunar, or …</v>
      </c>
      <c r="O36" s="203" t="str">
        <f>IF(Badges!D242="A","A"," ")</f>
        <v xml:space="preserve"> </v>
      </c>
      <c r="Q36" s="200"/>
      <c r="R36" s="201" t="str">
        <f>Badges!C315</f>
        <v>Use a "guideline."</v>
      </c>
      <c r="S36" s="203" t="str">
        <f>IF(Badges!D315="A","A"," ")</f>
        <v xml:space="preserve"> </v>
      </c>
    </row>
    <row r="37" spans="1:19" ht="12.75" customHeight="1" x14ac:dyDescent="0.2">
      <c r="A37" s="200"/>
      <c r="B37" s="201" t="str">
        <f>Badges!C20</f>
        <v>Work solo</v>
      </c>
      <c r="C37" s="203" t="str">
        <f>IF(Badges!D20="A","A"," ")</f>
        <v xml:space="preserve"> </v>
      </c>
      <c r="E37" s="200"/>
      <c r="F37" s="201" t="str">
        <f>Badges!C93</f>
        <v>Find a happiness helper</v>
      </c>
      <c r="G37" s="203" t="str">
        <f>IF(Badges!D93="A","A"," ")</f>
        <v xml:space="preserve"> </v>
      </c>
      <c r="I37" s="200">
        <v>1</v>
      </c>
      <c r="J37" s="201" t="str">
        <f>Badges!C169</f>
        <v>Investigate investigation</v>
      </c>
      <c r="K37" s="202"/>
      <c r="M37" s="200">
        <v>2</v>
      </c>
      <c r="N37" s="201" t="str">
        <f>Badges!C243</f>
        <v>Tour your world after dark</v>
      </c>
      <c r="O37" s="202"/>
      <c r="Q37" s="200">
        <v>3</v>
      </c>
      <c r="R37" s="201" t="str">
        <f>Badges!C316</f>
        <v>Get into the financial side of things</v>
      </c>
      <c r="S37" s="202"/>
    </row>
    <row r="38" spans="1:19" x14ac:dyDescent="0.2">
      <c r="A38" s="200"/>
      <c r="B38" s="201" t="str">
        <f>Badges!C21</f>
        <v>Work with friends</v>
      </c>
      <c r="C38" s="203" t="str">
        <f>IF(Badges!D21="A","A"," ")</f>
        <v xml:space="preserve"> </v>
      </c>
      <c r="E38" s="200"/>
      <c r="F38" s="201" t="str">
        <f>Badges!C94</f>
        <v>Create an inspiration collage with</v>
      </c>
      <c r="G38" s="203" t="str">
        <f>IF(Badges!D94="A","A"," ")</f>
        <v xml:space="preserve"> </v>
      </c>
      <c r="I38" s="200"/>
      <c r="J38" s="201" t="str">
        <f>Badges!C170</f>
        <v>Organize a CSI-themed night for</v>
      </c>
      <c r="K38" s="203" t="str">
        <f>IF(Badges!D170="A","A"," ")</f>
        <v xml:space="preserve"> </v>
      </c>
      <c r="M38" s="200"/>
      <c r="N38" s="201" t="str">
        <f>Badges!C244</f>
        <v>Tour your neighborhood at night</v>
      </c>
      <c r="O38" s="203" t="str">
        <f>IF(Badges!D244="A","A"," ")</f>
        <v xml:space="preserve"> </v>
      </c>
      <c r="Q38" s="200"/>
      <c r="R38" s="201" t="str">
        <f>Badges!C317</f>
        <v>Seed money</v>
      </c>
      <c r="S38" s="203" t="str">
        <f>IF(Badges!D317="A","A"," ")</f>
        <v xml:space="preserve"> </v>
      </c>
    </row>
    <row r="39" spans="1:19" x14ac:dyDescent="0.2">
      <c r="A39" s="200"/>
      <c r="B39" s="201" t="str">
        <f>Badges!C22</f>
        <v>Work with a mentor</v>
      </c>
      <c r="C39" s="203" t="str">
        <f>IF(Badges!D22="A","A"," ")</f>
        <v xml:space="preserve"> </v>
      </c>
      <c r="E39" s="200"/>
      <c r="F39" s="201" t="str">
        <f>Badges!C91</f>
        <v>Focus on one friend</v>
      </c>
      <c r="G39" s="203" t="str">
        <f>IF(Badges!D95="A","A"," ")</f>
        <v xml:space="preserve"> </v>
      </c>
      <c r="I39" s="200"/>
      <c r="J39" s="201" t="str">
        <f>Badges!C171</f>
        <v>Host an "Identity Crisis" party</v>
      </c>
      <c r="K39" s="203" t="str">
        <f>IF(Badges!D171="A","A"," ")</f>
        <v xml:space="preserve"> </v>
      </c>
      <c r="M39" s="200"/>
      <c r="N39" s="201" t="str">
        <f>Badges!C245</f>
        <v>Visit a park, trail, lake, stream, or</v>
      </c>
      <c r="O39" s="203" t="str">
        <f>IF(Badges!D245="A","A"," ")</f>
        <v xml:space="preserve"> </v>
      </c>
      <c r="Q39" s="200"/>
      <c r="R39" s="201" t="str">
        <f>Badges!C318</f>
        <v>Business models</v>
      </c>
      <c r="S39" s="203" t="str">
        <f>IF(Badges!D318="A","A"," ")</f>
        <v xml:space="preserve"> </v>
      </c>
    </row>
    <row r="40" spans="1:19" x14ac:dyDescent="0.2">
      <c r="A40" s="200">
        <v>5</v>
      </c>
      <c r="B40" s="201" t="str">
        <f>Badges!C23</f>
        <v>Edit and premiere your movie</v>
      </c>
      <c r="C40" s="202"/>
      <c r="E40" s="602" t="str">
        <f>Badges!B98</f>
        <v>Screenwriter</v>
      </c>
      <c r="F40" s="628"/>
      <c r="G40" s="628"/>
      <c r="I40" s="200"/>
      <c r="J40" s="201" t="str">
        <f>Badges!C172</f>
        <v>Play Jane Bond</v>
      </c>
      <c r="K40" s="203" t="str">
        <f>IF(Badges!D172="A","A"," ")</f>
        <v xml:space="preserve"> </v>
      </c>
      <c r="M40" s="200"/>
      <c r="N40" s="201" t="str">
        <f>Badges!C246</f>
        <v>Visit a place that's open 24 hours</v>
      </c>
      <c r="O40" s="203" t="str">
        <f>IF(Badges!D246="A","A"," ")</f>
        <v xml:space="preserve"> </v>
      </c>
      <c r="Q40" s="200"/>
      <c r="R40" s="201" t="str">
        <f>Badges!C319</f>
        <v>Merchandising</v>
      </c>
      <c r="S40" s="203" t="str">
        <f>IF(Badges!D319="A","A"," ")</f>
        <v xml:space="preserve"> </v>
      </c>
    </row>
    <row r="41" spans="1:19" x14ac:dyDescent="0.2">
      <c r="A41" s="200"/>
      <c r="B41" s="201" t="str">
        <f>Badges!C24</f>
        <v>Add a sound track</v>
      </c>
      <c r="C41" s="203" t="str">
        <f>IF(Badges!D24="A","A"," ")</f>
        <v xml:space="preserve"> </v>
      </c>
      <c r="E41" s="200">
        <v>1</v>
      </c>
      <c r="F41" s="201" t="str">
        <f>Badges!C99</f>
        <v>Decide what makes a good script</v>
      </c>
      <c r="G41" s="202"/>
      <c r="I41" s="200">
        <v>2</v>
      </c>
      <c r="J41" s="201" t="str">
        <f>Badges!C173</f>
        <v>Reveal reality</v>
      </c>
      <c r="K41" s="202"/>
      <c r="M41" s="200">
        <v>3</v>
      </c>
      <c r="N41" s="201" t="str">
        <f>Badges!C247</f>
        <v>Meet people who work night hours</v>
      </c>
      <c r="O41" s="202"/>
      <c r="Q41" s="200">
        <v>4</v>
      </c>
      <c r="R41" s="201" t="str">
        <f>Badges!C320</f>
        <v>Imagine creating a business</v>
      </c>
      <c r="S41" s="202"/>
    </row>
    <row r="42" spans="1:19" ht="12.75" customHeight="1" x14ac:dyDescent="0.2">
      <c r="A42" s="200"/>
      <c r="B42" s="201" t="str">
        <f>Badges!C25</f>
        <v>Add a title and credits</v>
      </c>
      <c r="C42" s="203" t="str">
        <f>IF(Badges!D25="A","A"," ")</f>
        <v xml:space="preserve"> </v>
      </c>
      <c r="E42" s="200"/>
      <c r="F42" s="201" t="str">
        <f>Badges!C100</f>
        <v xml:space="preserve">Watch one movie or three shows in </v>
      </c>
      <c r="G42" s="203" t="str">
        <f>IF(Badges!D100="A","A"," ")</f>
        <v xml:space="preserve"> </v>
      </c>
      <c r="I42" s="200"/>
      <c r="J42" s="201" t="str">
        <f>Badges!C174</f>
        <v>Interview someone in forensics</v>
      </c>
      <c r="K42" s="203" t="str">
        <f>IF(Badges!D174="A","A"," ")</f>
        <v xml:space="preserve"> </v>
      </c>
      <c r="M42" s="200"/>
      <c r="N42" s="201" t="str">
        <f>Badges!C248</f>
        <v>Be an investigative reporter</v>
      </c>
      <c r="O42" s="203" t="str">
        <f>IF(Badges!D248="A","A"," ")</f>
        <v xml:space="preserve"> </v>
      </c>
      <c r="Q42" s="200"/>
      <c r="R42" s="201" t="str">
        <f>Badges!C321</f>
        <v>Write up a five-point business plan</v>
      </c>
      <c r="S42" s="203" t="str">
        <f>IF(Badges!D321="A","A"," ")</f>
        <v xml:space="preserve"> </v>
      </c>
    </row>
    <row r="43" spans="1:19" ht="12.75" customHeight="1" x14ac:dyDescent="0.2">
      <c r="A43" s="200"/>
      <c r="B43" s="201" t="str">
        <f>Badges!C26</f>
        <v>Add transitions</v>
      </c>
      <c r="C43" s="203" t="str">
        <f>IF(Badges!D26="A","A"," ")</f>
        <v xml:space="preserve"> </v>
      </c>
      <c r="E43" s="200"/>
      <c r="F43" s="201" t="str">
        <f>Badges!C101</f>
        <v>Host a script-dissection party with</v>
      </c>
      <c r="G43" s="203" t="str">
        <f>IF(Badges!D101="A","A"," ")</f>
        <v xml:space="preserve"> </v>
      </c>
      <c r="I43" s="200"/>
      <c r="J43" s="201" t="str">
        <f>Badges!C175</f>
        <v>Try the eyewitness challenge</v>
      </c>
      <c r="K43" s="203" t="str">
        <f>IF(Badges!D175="A","A"," ")</f>
        <v xml:space="preserve"> </v>
      </c>
      <c r="M43" s="200"/>
      <c r="N43" s="201" t="str">
        <f>Badges!C249</f>
        <v>Take part in the night shift</v>
      </c>
      <c r="O43" s="203" t="str">
        <f>IF(Badges!D249="A","A"," ")</f>
        <v xml:space="preserve"> </v>
      </c>
      <c r="Q43" s="200"/>
      <c r="R43" s="201" t="str">
        <f>Badges!C322</f>
        <v>Develop your "pitch."</v>
      </c>
      <c r="S43" s="203" t="str">
        <f>IF(Badges!D322="A","A"," ")</f>
        <v xml:space="preserve"> </v>
      </c>
    </row>
    <row r="44" spans="1:19" x14ac:dyDescent="0.2">
      <c r="A44" s="602" t="str">
        <f>Badges!B29</f>
        <v>Eating for Beauty</v>
      </c>
      <c r="B44" s="603"/>
      <c r="C44" s="603"/>
      <c r="E44" s="200"/>
      <c r="F44" s="201" t="str">
        <f>Badges!C102</f>
        <v>Read two scripts</v>
      </c>
      <c r="G44" s="203" t="str">
        <f>IF(Badges!D102="A","A"," ")</f>
        <v xml:space="preserve"> </v>
      </c>
      <c r="I44" s="200"/>
      <c r="J44" s="201" t="str">
        <f>Badges!C176</f>
        <v>Make some impressions</v>
      </c>
      <c r="K44" s="203" t="str">
        <f>IF(Badges!D176="A","A"," ")</f>
        <v xml:space="preserve"> </v>
      </c>
      <c r="M44" s="200"/>
      <c r="N44" s="201" t="str">
        <f>Badges!C250</f>
        <v>Create a photo essay</v>
      </c>
      <c r="O44" s="203" t="str">
        <f>IF(Badges!D250="A","A"," ")</f>
        <v xml:space="preserve"> </v>
      </c>
      <c r="Q44" s="200"/>
      <c r="R44" s="201" t="str">
        <f>Badges!C323</f>
        <v>Make a mock up of an</v>
      </c>
      <c r="S44" s="203" t="str">
        <f>IF(Badges!D323="A","A"," ")</f>
        <v xml:space="preserve"> </v>
      </c>
    </row>
    <row r="45" spans="1:19" x14ac:dyDescent="0.2">
      <c r="A45" s="200">
        <v>1</v>
      </c>
      <c r="B45" s="201" t="str">
        <f>Badges!C30</f>
        <v>Know how good nutrition helps your</v>
      </c>
      <c r="C45" s="202"/>
      <c r="E45" s="200">
        <v>2</v>
      </c>
      <c r="F45" s="201" t="str">
        <f>Badges!C103</f>
        <v>Come up with an idea for a story</v>
      </c>
      <c r="G45" s="202"/>
      <c r="I45" s="200">
        <v>3</v>
      </c>
      <c r="J45" s="201" t="str">
        <f>Badges!C177</f>
        <v xml:space="preserve">Try the science  </v>
      </c>
      <c r="K45" s="202"/>
      <c r="M45" s="200">
        <v>4</v>
      </c>
      <c r="N45" s="201" t="str">
        <f>Badges!C251</f>
        <v>Explore nature at night</v>
      </c>
      <c r="O45" s="202"/>
      <c r="Q45" s="200">
        <v>5</v>
      </c>
      <c r="R45" s="201" t="str">
        <f>Badges!C324</f>
        <v>Practice sharing your business</v>
      </c>
      <c r="S45" s="202"/>
    </row>
    <row r="46" spans="1:19" x14ac:dyDescent="0.2">
      <c r="A46" s="200"/>
      <c r="B46" s="201" t="str">
        <f>Badges!C31</f>
        <v>Eat by color</v>
      </c>
      <c r="C46" s="203" t="str">
        <f>IF(Badges!D31="A","A"," ")</f>
        <v xml:space="preserve"> </v>
      </c>
      <c r="E46" s="200"/>
      <c r="F46" s="201" t="str">
        <f>Badges!C104</f>
        <v>Look into your own life</v>
      </c>
      <c r="G46" s="203" t="str">
        <f>IF(Badges!D104="A","A"," ")</f>
        <v xml:space="preserve"> </v>
      </c>
      <c r="I46" s="200"/>
      <c r="J46" s="201" t="str">
        <f>Badges!C178</f>
        <v>Forensic chemistry</v>
      </c>
      <c r="K46" s="203" t="str">
        <f>IF(Badges!D178="A","A"," ")</f>
        <v xml:space="preserve"> </v>
      </c>
      <c r="M46" s="200"/>
      <c r="N46" s="201" t="str">
        <f>Badges!C252</f>
        <v>Examine the night sky</v>
      </c>
      <c r="O46" s="203" t="str">
        <f>IF(Badges!D252="A","A"," ")</f>
        <v xml:space="preserve"> </v>
      </c>
      <c r="Q46" s="200"/>
      <c r="R46" s="201" t="str">
        <f>Badges!C325</f>
        <v>Present your idea to someone who</v>
      </c>
      <c r="S46" s="203" t="str">
        <f>IF(Badges!D325="A","A"," ")</f>
        <v xml:space="preserve"> </v>
      </c>
    </row>
    <row r="47" spans="1:19" x14ac:dyDescent="0.2">
      <c r="A47" s="200"/>
      <c r="B47" s="201" t="str">
        <f>Badges!C32</f>
        <v>Have a food-log challenge with</v>
      </c>
      <c r="C47" s="203" t="str">
        <f>IF(Badges!D32="A","A"," ")</f>
        <v xml:space="preserve"> </v>
      </c>
      <c r="E47" s="200"/>
      <c r="F47" s="201" t="str">
        <f>Badges!C105</f>
        <v>Add to a story you already know</v>
      </c>
      <c r="G47" s="203" t="str">
        <f>IF(Badges!D105="A","A"," ")</f>
        <v xml:space="preserve"> </v>
      </c>
      <c r="I47" s="200"/>
      <c r="J47" s="201" t="str">
        <f>Badges!C179</f>
        <v>Forensic physics</v>
      </c>
      <c r="K47" s="203" t="str">
        <f>IF(Badges!D179="A","A"," ")</f>
        <v xml:space="preserve"> </v>
      </c>
      <c r="M47" s="200"/>
      <c r="N47" s="201" t="str">
        <f>Badges!C253</f>
        <v>Create a nocturnal animal</v>
      </c>
      <c r="O47" s="203" t="str">
        <f>IF(Badges!D253="A","A"," ")</f>
        <v xml:space="preserve"> </v>
      </c>
      <c r="Q47" s="200"/>
      <c r="R47" s="201" t="str">
        <f>Badges!C326</f>
        <v>Present to an expert</v>
      </c>
      <c r="S47" s="203" t="str">
        <f>IF(Badges!D326="A","A"," ")</f>
        <v xml:space="preserve"> </v>
      </c>
    </row>
    <row r="48" spans="1:19" x14ac:dyDescent="0.2">
      <c r="A48" s="200"/>
      <c r="B48" s="201" t="str">
        <f>Badges!C33</f>
        <v>Make your own food pyramid</v>
      </c>
      <c r="C48" s="203" t="str">
        <f>IF(Badges!D33="A","A"," ")</f>
        <v xml:space="preserve"> </v>
      </c>
      <c r="E48" s="200"/>
      <c r="F48" s="201" t="str">
        <f>Badges!C106</f>
        <v>Play Story Maker</v>
      </c>
      <c r="G48" s="203" t="str">
        <f>IF(Badges!D106="A","A"," ")</f>
        <v xml:space="preserve"> </v>
      </c>
      <c r="I48" s="200"/>
      <c r="J48" s="201" t="str">
        <f>Badges!C180</f>
        <v>Forensic biology</v>
      </c>
      <c r="K48" s="203" t="str">
        <f>IF(Badges!D180="A","A"," ")</f>
        <v xml:space="preserve"> </v>
      </c>
      <c r="M48" s="200"/>
      <c r="N48" s="201" t="str">
        <f>Badges!C254</f>
        <v>Sketch a landscape plan for your</v>
      </c>
      <c r="O48" s="203" t="str">
        <f>IF(Badges!D254="A","A"," ")</f>
        <v xml:space="preserve"> </v>
      </c>
      <c r="Q48" s="200"/>
      <c r="R48" s="201" t="str">
        <f>Badges!C327</f>
        <v>Gather a group of clients</v>
      </c>
      <c r="S48" s="203" t="str">
        <f>IF(Badges!D327="A","A"," ")</f>
        <v xml:space="preserve"> </v>
      </c>
    </row>
    <row r="49" spans="1:19" x14ac:dyDescent="0.2">
      <c r="A49" s="200">
        <v>2</v>
      </c>
      <c r="B49" s="201" t="str">
        <f>Badges!C34</f>
        <v>Find out how what you eat affects</v>
      </c>
      <c r="C49" s="202"/>
      <c r="E49" s="200">
        <v>3</v>
      </c>
      <c r="F49" s="201" t="str">
        <f>Badges!C107</f>
        <v>Get to know your characters</v>
      </c>
      <c r="G49" s="202"/>
      <c r="I49" s="200">
        <v>4</v>
      </c>
      <c r="J49" s="201" t="str">
        <f>Badges!C181</f>
        <v>Key in to body language</v>
      </c>
      <c r="K49" s="202"/>
      <c r="M49" s="200">
        <v>5</v>
      </c>
      <c r="N49" s="201" t="str">
        <f>Badges!C255</f>
        <v>Host the Extreme Nighttime Party</v>
      </c>
      <c r="O49" s="202"/>
      <c r="Q49" s="602" t="str">
        <f>Badges!B330</f>
        <v>Netiquette</v>
      </c>
      <c r="R49" s="603"/>
      <c r="S49" s="603"/>
    </row>
    <row r="50" spans="1:19" x14ac:dyDescent="0.2">
      <c r="A50" s="200"/>
      <c r="B50" s="201" t="str">
        <f>Badges!C35</f>
        <v>Get enough water</v>
      </c>
      <c r="C50" s="203" t="str">
        <f>IF(Badges!D35="A","A"," ")</f>
        <v xml:space="preserve"> </v>
      </c>
      <c r="E50" s="200"/>
      <c r="F50" s="201" t="str">
        <f>Badges!C108</f>
        <v>Spend some time people watching</v>
      </c>
      <c r="G50" s="203" t="str">
        <f>IF(Badges!D108="A","A"," ")</f>
        <v xml:space="preserve"> </v>
      </c>
      <c r="I50" s="200"/>
      <c r="J50" s="201" t="str">
        <f>Badges!C182</f>
        <v>Find out about "tells"</v>
      </c>
      <c r="K50" s="203" t="str">
        <f>IF(Badges!D182="A","A"," ")</f>
        <v xml:space="preserve"> </v>
      </c>
      <c r="M50" s="200"/>
      <c r="N50" s="201" t="str">
        <f>Badges!C256</f>
        <v>A "night" activity for younger Girl</v>
      </c>
      <c r="O50" s="203" t="str">
        <f>IF(Badges!D256="A","A"," ")</f>
        <v xml:space="preserve"> </v>
      </c>
      <c r="Q50" s="200">
        <v>1</v>
      </c>
      <c r="R50" s="201" t="str">
        <f>Badges!C331</f>
        <v>Explore "oops!" and "wow!"</v>
      </c>
      <c r="S50" s="202"/>
    </row>
    <row r="51" spans="1:19" x14ac:dyDescent="0.2">
      <c r="A51" s="200"/>
      <c r="B51" s="201" t="str">
        <f>Badges!C36</f>
        <v>Make a Top 10 list of antioxidant-</v>
      </c>
      <c r="C51" s="203" t="str">
        <f>IF(Badges!D36="A","A"," ")</f>
        <v xml:space="preserve"> </v>
      </c>
      <c r="E51" s="200"/>
      <c r="F51" s="201" t="str">
        <f>Badges!C109</f>
        <v>Exaggerate details about people</v>
      </c>
      <c r="G51" s="203" t="str">
        <f>IF(Badges!D109="A","A"," ")</f>
        <v xml:space="preserve"> </v>
      </c>
      <c r="I51" s="200"/>
      <c r="J51" s="201" t="str">
        <f>Badges!C183</f>
        <v>Research body language</v>
      </c>
      <c r="K51" s="203" t="str">
        <f>IF(Badges!D183="A","A"," ")</f>
        <v xml:space="preserve"> </v>
      </c>
      <c r="M51" s="200"/>
      <c r="N51" s="201" t="str">
        <f>Badges!C257</f>
        <v>A "Power Down!" night</v>
      </c>
      <c r="O51" s="203" t="str">
        <f>IF(Badges!D257="A","A"," ")</f>
        <v xml:space="preserve"> </v>
      </c>
      <c r="Q51" s="200"/>
      <c r="R51" s="201" t="str">
        <f>Badges!C332</f>
        <v>Brainstorm some "oops" and "wow"</v>
      </c>
      <c r="S51" s="203" t="str">
        <f>IF(Badges!D332="A","A"," ")</f>
        <v xml:space="preserve"> </v>
      </c>
    </row>
    <row r="52" spans="1:19" x14ac:dyDescent="0.2">
      <c r="A52" s="200"/>
      <c r="B52" s="201" t="str">
        <f>Badges!C37</f>
        <v>Do a grocery-store scavenger hunt</v>
      </c>
      <c r="C52" s="203" t="str">
        <f>IF(Badges!D37="A","A"," ")</f>
        <v xml:space="preserve"> </v>
      </c>
      <c r="E52" s="200"/>
      <c r="F52" s="201" t="str">
        <f>Badges!C110</f>
        <v>Mix and match</v>
      </c>
      <c r="G52" s="203" t="str">
        <f>IF(Badges!D110="A","A"," ")</f>
        <v xml:space="preserve"> </v>
      </c>
      <c r="I52" s="200"/>
      <c r="J52" s="201" t="str">
        <f>Badges!C184</f>
        <v>Check out voice analysis</v>
      </c>
      <c r="K52" s="203" t="str">
        <f>IF(Badges!D184="A","A"," ")</f>
        <v xml:space="preserve"> </v>
      </c>
      <c r="M52" s="200"/>
      <c r="N52" s="201" t="str">
        <f>Badges!C258</f>
        <v>A nighttime legend</v>
      </c>
      <c r="O52" s="203" t="str">
        <f>IF(Badges!D258="A","A"," ")</f>
        <v xml:space="preserve"> </v>
      </c>
      <c r="Q52" s="200"/>
      <c r="R52" s="201" t="str">
        <f>Badges!C333</f>
        <v>Interview someone with a job that</v>
      </c>
      <c r="S52" s="203" t="str">
        <f>IF(Badges!D333="A","A"," ")</f>
        <v xml:space="preserve"> </v>
      </c>
    </row>
    <row r="53" spans="1:19" x14ac:dyDescent="0.2">
      <c r="A53" s="200">
        <v>3</v>
      </c>
      <c r="B53" s="201" t="str">
        <f>Badges!C38</f>
        <v>Explore how your diet affects your</v>
      </c>
      <c r="C53" s="202"/>
      <c r="E53" s="200">
        <v>4</v>
      </c>
      <c r="F53" s="201" t="str">
        <f>Badges!C111</f>
        <v>Build the plot</v>
      </c>
      <c r="G53" s="202"/>
      <c r="I53" s="200">
        <v>5</v>
      </c>
      <c r="J53" s="201" t="str">
        <f>Badges!C185</f>
        <v>Practice the art of detection</v>
      </c>
      <c r="K53" s="202"/>
      <c r="M53" s="602" t="str">
        <f>Badges!B261</f>
        <v>Animal Helpers</v>
      </c>
      <c r="N53" s="603"/>
      <c r="O53" s="603"/>
      <c r="Q53" s="200"/>
      <c r="R53" s="201" t="str">
        <f>Badges!C334</f>
        <v>Read four published stories</v>
      </c>
      <c r="S53" s="203" t="str">
        <f>IF(Badges!D334="A","A"," ")</f>
        <v xml:space="preserve"> </v>
      </c>
    </row>
    <row r="54" spans="1:19" x14ac:dyDescent="0.2">
      <c r="A54" s="200"/>
      <c r="B54" s="201" t="str">
        <f>Badges!C39</f>
        <v>Food makeovers</v>
      </c>
      <c r="C54" s="203" t="str">
        <f>IF(Badges!D39="A","A"," ")</f>
        <v xml:space="preserve"> </v>
      </c>
      <c r="E54" s="200"/>
      <c r="F54" s="201" t="str">
        <f>Badges!C112</f>
        <v>Fill out the worksheet using your</v>
      </c>
      <c r="G54" s="203" t="str">
        <f>IF(Badges!D112="A","A"," ")</f>
        <v xml:space="preserve"> </v>
      </c>
      <c r="I54" s="200"/>
      <c r="J54" s="201" t="str">
        <f>Badges!C186</f>
        <v>Write a scene or script for your own</v>
      </c>
      <c r="K54" s="203" t="str">
        <f>IF(Badges!D186="A","A"," ")</f>
        <v xml:space="preserve"> </v>
      </c>
      <c r="M54" s="200">
        <v>1</v>
      </c>
      <c r="N54" s="201" t="str">
        <f>Badges!C262</f>
        <v>Explore the connection between</v>
      </c>
      <c r="O54" s="202"/>
      <c r="Q54" s="200">
        <v>2</v>
      </c>
      <c r="R54" s="201" t="str">
        <f>Badges!C335</f>
        <v>Dig into stories of "ouch" -and repair</v>
      </c>
      <c r="S54" s="202"/>
    </row>
    <row r="55" spans="1:19" x14ac:dyDescent="0.2">
      <c r="A55" s="200"/>
      <c r="B55" s="201" t="str">
        <f>Badges!C40</f>
        <v>Sugar detective</v>
      </c>
      <c r="C55" s="203" t="str">
        <f>IF(Badges!D40="A","A"," ")</f>
        <v xml:space="preserve"> </v>
      </c>
      <c r="E55" s="200"/>
      <c r="F55" s="201" t="str">
        <f>Badges!C113</f>
        <v>Find your plot twists in the news</v>
      </c>
      <c r="G55" s="203" t="str">
        <f>IF(Badges!D113="A","A"," ")</f>
        <v xml:space="preserve"> </v>
      </c>
      <c r="I55" s="200"/>
      <c r="J55" s="201" t="str">
        <f>Badges!C187</f>
        <v>Sketch or sculpt a "suspect" or</v>
      </c>
      <c r="K55" s="203" t="str">
        <f>IF(Badges!D187="A","A"," ")</f>
        <v xml:space="preserve"> </v>
      </c>
      <c r="M55" s="200"/>
      <c r="N55" s="201" t="str">
        <f>Badges!C263</f>
        <v>Find out how views of animals have</v>
      </c>
      <c r="O55" s="203" t="str">
        <f>IF(Badges!D263="A","A"," ")</f>
        <v xml:space="preserve"> </v>
      </c>
      <c r="Q55" s="200"/>
      <c r="R55" s="201" t="str">
        <f>Badges!C336</f>
        <v>Go through your last 50 texts</v>
      </c>
      <c r="S55" s="203" t="str">
        <f>IF(Badges!D336="A","A"," ")</f>
        <v xml:space="preserve"> </v>
      </c>
    </row>
    <row r="56" spans="1:19" x14ac:dyDescent="0.2">
      <c r="A56" s="200"/>
      <c r="B56" s="201" t="str">
        <f>Badges!C41</f>
        <v>Chemical detective</v>
      </c>
      <c r="C56" s="203" t="str">
        <f>IF(Badges!D41="A","A"," ")</f>
        <v xml:space="preserve"> </v>
      </c>
      <c r="E56" s="200"/>
      <c r="F56" s="201" t="str">
        <f>Badges!C114</f>
        <v>Use plot twists from a familiar story</v>
      </c>
      <c r="G56" s="203" t="str">
        <f>IF(Badges!D114="A","A"," ")</f>
        <v xml:space="preserve"> </v>
      </c>
      <c r="I56" s="200"/>
      <c r="J56" s="201" t="str">
        <f>Badges!C188</f>
        <v>Create or re-create a spy scenario</v>
      </c>
      <c r="K56" s="203" t="str">
        <f>IF(Badges!D188="A","A"," ")</f>
        <v xml:space="preserve"> </v>
      </c>
      <c r="M56" s="200"/>
      <c r="N56" s="201" t="str">
        <f>Badges!C264</f>
        <v>Watch a documentary series on the</v>
      </c>
      <c r="O56" s="203" t="str">
        <f>IF(Badges!D264="A","A"," ")</f>
        <v xml:space="preserve"> </v>
      </c>
      <c r="Q56" s="200"/>
      <c r="R56" s="201" t="str">
        <f>Badges!C337</f>
        <v>Interview a psychologist, guidance</v>
      </c>
      <c r="S56" s="203" t="str">
        <f>IF(Badges!D337="A","A"," ")</f>
        <v xml:space="preserve"> </v>
      </c>
    </row>
    <row r="57" spans="1:19" x14ac:dyDescent="0.2">
      <c r="A57" s="200">
        <v>4</v>
      </c>
      <c r="B57" s="201" t="str">
        <f>Badges!C42</f>
        <v>Investigate how what you eat affects</v>
      </c>
      <c r="C57" s="202"/>
      <c r="E57" s="200">
        <v>5</v>
      </c>
      <c r="F57" s="201" t="str">
        <f>Badges!C115</f>
        <v>Write a 12-age script - and share it</v>
      </c>
      <c r="G57" s="202"/>
      <c r="I57" s="602" t="str">
        <f>Badges!B191</f>
        <v>Trailblazing</v>
      </c>
      <c r="J57" s="603"/>
      <c r="K57" s="603"/>
      <c r="M57" s="200"/>
      <c r="N57" s="201" t="str">
        <f>Badges!C265</f>
        <v>Show how animals helped at key</v>
      </c>
      <c r="O57" s="203" t="str">
        <f>IF(Badges!D265="A","A"," ")</f>
        <v xml:space="preserve"> </v>
      </c>
      <c r="Q57" s="200"/>
      <c r="R57" s="201" t="str">
        <f>Badges!C338</f>
        <v>Start a kindness practice</v>
      </c>
      <c r="S57" s="203" t="str">
        <f>IF(Badges!D338="A","A"," ")</f>
        <v xml:space="preserve"> </v>
      </c>
    </row>
    <row r="58" spans="1:19" x14ac:dyDescent="0.2">
      <c r="A58" s="200"/>
      <c r="B58" s="201" t="str">
        <f>Badges!C43</f>
        <v>Make an illustrated chart of snooze/</v>
      </c>
      <c r="C58" s="203" t="str">
        <f>IF(Badges!D43="A","A"," ")</f>
        <v xml:space="preserve"> </v>
      </c>
      <c r="E58" s="200"/>
      <c r="F58" s="201" t="str">
        <f>Badges!C116</f>
        <v>Work solo</v>
      </c>
      <c r="G58" s="203" t="str">
        <f>IF(Badges!D116="A","A"," ")</f>
        <v xml:space="preserve"> </v>
      </c>
      <c r="I58" s="200">
        <v>1</v>
      </c>
      <c r="J58" s="201" t="str">
        <f>Badges!C192</f>
        <v>Start planning your adventure</v>
      </c>
      <c r="K58" s="202"/>
      <c r="M58" s="200">
        <v>2</v>
      </c>
      <c r="N58" s="201" t="str">
        <f>Badges!C266</f>
        <v>Find out how animals help keep</v>
      </c>
      <c r="O58" s="202"/>
      <c r="Q58" s="200">
        <v>3</v>
      </c>
      <c r="R58" s="201" t="str">
        <f>Badges!C339</f>
        <v>Look at e-mail, commenting, or</v>
      </c>
      <c r="S58" s="202"/>
    </row>
    <row r="59" spans="1:19" x14ac:dyDescent="0.2">
      <c r="A59" s="200"/>
      <c r="B59" s="201" t="str">
        <f>Badges!C44</f>
        <v>Take the two-week test</v>
      </c>
      <c r="C59" s="203" t="str">
        <f>IF(Badges!D44="A","A"," ")</f>
        <v xml:space="preserve"> </v>
      </c>
      <c r="E59" s="200"/>
      <c r="F59" s="201" t="str">
        <f>Badges!C117</f>
        <v>Work with a friend</v>
      </c>
      <c r="G59" s="203" t="str">
        <f>IF(Badges!D117="A","A"," ")</f>
        <v xml:space="preserve"> </v>
      </c>
      <c r="I59" s="200"/>
      <c r="J59" s="201" t="str">
        <f>Badges!C193</f>
        <v>Ask an older Girl Scout or Girl Scout</v>
      </c>
      <c r="K59" s="203" t="str">
        <f>IF(Badges!D193="A","A"," ")</f>
        <v xml:space="preserve"> </v>
      </c>
      <c r="M59" s="200"/>
      <c r="N59" s="201" t="str">
        <f>Badges!C267</f>
        <v>Check out a safety team that uses</v>
      </c>
      <c r="O59" s="203" t="str">
        <f>IF(Badges!D267="A","A"," ")</f>
        <v xml:space="preserve"> </v>
      </c>
      <c r="Q59" s="200"/>
      <c r="R59" s="201" t="str">
        <f>Badges!C340</f>
        <v>Get into e-mail etiquette</v>
      </c>
      <c r="S59" s="203" t="str">
        <f>IF(Badges!D340="A","A"," ")</f>
        <v xml:space="preserve"> </v>
      </c>
    </row>
    <row r="60" spans="1:19" x14ac:dyDescent="0.2">
      <c r="A60" s="200"/>
      <c r="B60" s="201" t="str">
        <f>Badges!C45</f>
        <v>REM it up</v>
      </c>
      <c r="C60" s="203" t="str">
        <f>IF(Badges!D45="A","A"," ")</f>
        <v xml:space="preserve"> </v>
      </c>
      <c r="E60" s="200"/>
      <c r="F60" s="201" t="str">
        <f>Badges!C118</f>
        <v>Work with a mentor</v>
      </c>
      <c r="G60" s="203" t="str">
        <f>IF(Badges!D118="A","A"," ")</f>
        <v xml:space="preserve"> </v>
      </c>
      <c r="I60" s="200"/>
      <c r="J60" s="201" t="str">
        <f>Badges!C194</f>
        <v>Check with a member of a local</v>
      </c>
      <c r="K60" s="203" t="str">
        <f>IF(Badges!D194="A","A"," ")</f>
        <v xml:space="preserve"> </v>
      </c>
      <c r="M60" s="200"/>
      <c r="N60" s="201" t="str">
        <f>Badges!C268</f>
        <v>Talk to a trainer</v>
      </c>
      <c r="O60" s="203" t="str">
        <f>IF(Badges!D268="A","A"," ")</f>
        <v xml:space="preserve"> </v>
      </c>
      <c r="Q60" s="200"/>
      <c r="R60" s="201" t="str">
        <f>Badges!C341</f>
        <v>Find your best commenting voice</v>
      </c>
      <c r="S60" s="203" t="str">
        <f>IF(Badges!D341="A","A"," ")</f>
        <v xml:space="preserve"> </v>
      </c>
    </row>
    <row r="61" spans="1:19" ht="12.75" customHeight="1" x14ac:dyDescent="0.2">
      <c r="A61" s="200">
        <v>5</v>
      </c>
      <c r="B61" s="201" t="str">
        <f>Badges!C46</f>
        <v>Look at how your diet affects your</v>
      </c>
      <c r="C61" s="202"/>
      <c r="E61" s="602" t="str">
        <f>Badges!B122</f>
        <v>Book Artist</v>
      </c>
      <c r="F61" s="603"/>
      <c r="G61" s="603"/>
      <c r="I61" s="200"/>
      <c r="J61" s="201" t="str">
        <f>Badges!C195</f>
        <v>Do it yourself</v>
      </c>
      <c r="K61" s="203" t="str">
        <f>IF(Badges!D195="A","A"," ")</f>
        <v xml:space="preserve"> </v>
      </c>
      <c r="M61" s="200"/>
      <c r="N61" s="201" t="str">
        <f>Badges!C269</f>
        <v>Read stories about animal heroes</v>
      </c>
      <c r="O61" s="203" t="str">
        <f>IF(Badges!D269="A","A"," ")</f>
        <v xml:space="preserve"> </v>
      </c>
      <c r="Q61" s="200"/>
      <c r="R61" s="201" t="str">
        <f>Badges!C342</f>
        <v>Good net sportsmanship</v>
      </c>
      <c r="S61" s="203" t="str">
        <f>IF(Badges!D342="A","A"," ")</f>
        <v xml:space="preserve"> </v>
      </c>
    </row>
    <row r="62" spans="1:19" ht="12.75" customHeight="1" x14ac:dyDescent="0.2">
      <c r="A62" s="200"/>
      <c r="B62" s="201" t="str">
        <f>Badges!C47</f>
        <v>Take a poll of friends and family</v>
      </c>
      <c r="C62" s="203" t="str">
        <f>IF(Badges!D47="A","A"," ")</f>
        <v xml:space="preserve"> </v>
      </c>
      <c r="E62" s="200">
        <v>1</v>
      </c>
      <c r="F62" s="201" t="str">
        <f>Badges!C123</f>
        <v>Explore the art of bookbinding</v>
      </c>
      <c r="G62" s="202"/>
      <c r="I62" s="200">
        <v>2</v>
      </c>
      <c r="J62" s="201" t="str">
        <f>Badges!C196</f>
        <v>Get your body and your teamwork</v>
      </c>
      <c r="K62" s="202"/>
      <c r="M62" s="200">
        <v>3</v>
      </c>
      <c r="N62" s="201" t="str">
        <f>Badges!C270</f>
        <v>Know how animals help people</v>
      </c>
      <c r="O62" s="202"/>
      <c r="Q62" s="200">
        <v>4</v>
      </c>
      <c r="R62" s="201" t="str">
        <f>Badges!C343</f>
        <v>Decide what makes a great social</v>
      </c>
      <c r="S62" s="202"/>
    </row>
    <row r="63" spans="1:19" x14ac:dyDescent="0.2">
      <c r="A63" s="200"/>
      <c r="B63" s="201" t="str">
        <f>Badges!C48</f>
        <v>Do an exercise/energy experiment</v>
      </c>
      <c r="C63" s="203" t="str">
        <f>IF(Badges!D48="A","A"," ")</f>
        <v xml:space="preserve"> </v>
      </c>
      <c r="E63" s="200"/>
      <c r="F63" s="201" t="str">
        <f>Badges!C124</f>
        <v>Survey a book collection</v>
      </c>
      <c r="G63" s="203" t="str">
        <f>IF(Badges!D124="A","A"," ")</f>
        <v xml:space="preserve"> </v>
      </c>
      <c r="I63" s="200"/>
      <c r="J63" s="201" t="str">
        <f>Badges!C197</f>
        <v>Participate in a physically</v>
      </c>
      <c r="K63" s="203" t="str">
        <f>IF(Badges!D197="A","A"," ")</f>
        <v xml:space="preserve"> </v>
      </c>
      <c r="M63" s="200"/>
      <c r="N63" s="201" t="str">
        <f>Badges!C271</f>
        <v>Talk to a vet or psychologist</v>
      </c>
      <c r="O63" s="203" t="str">
        <f>IF(Badges!D271="A","A"," ")</f>
        <v xml:space="preserve"> </v>
      </c>
      <c r="Q63" s="200"/>
      <c r="R63" s="201" t="str">
        <f>Badges!C344</f>
        <v>Discuss some character profiles</v>
      </c>
      <c r="S63" s="203" t="str">
        <f>IF(Badges!D344="A","A"," ")</f>
        <v xml:space="preserve"> </v>
      </c>
    </row>
    <row r="64" spans="1:19" x14ac:dyDescent="0.2">
      <c r="A64" s="200"/>
      <c r="B64" s="201" t="str">
        <f>Badges!C49</f>
        <v>Create a chart or blog post</v>
      </c>
      <c r="C64" s="203" t="str">
        <f>IF(Badges!D49="A","A"," ")</f>
        <v xml:space="preserve"> </v>
      </c>
      <c r="E64" s="200"/>
      <c r="F64" s="201" t="str">
        <f>Badges!C125</f>
        <v>Interview or visit a book artist or</v>
      </c>
      <c r="G64" s="203" t="str">
        <f>IF(Badges!D125="A","A"," ")</f>
        <v xml:space="preserve"> </v>
      </c>
      <c r="I64" s="200"/>
      <c r="J64" s="201" t="str">
        <f>Badges!C198</f>
        <v>Build a teamwork and endurance</v>
      </c>
      <c r="K64" s="203" t="str">
        <f>IF(Badges!D198="A","A"," ")</f>
        <v xml:space="preserve"> </v>
      </c>
      <c r="M64" s="200"/>
      <c r="N64" s="201" t="str">
        <f>Badges!C272</f>
        <v>Visit an organization that uses</v>
      </c>
      <c r="O64" s="203" t="str">
        <f>IF(Badges!D272="A","A"," ")</f>
        <v xml:space="preserve"> </v>
      </c>
      <c r="Q64" s="200"/>
      <c r="R64" s="201" t="str">
        <f>Badges!C345</f>
        <v>Get feedback on a profile of your</v>
      </c>
      <c r="S64" s="203" t="str">
        <f>IF(Badges!D345="A","A"," ")</f>
        <v xml:space="preserve"> </v>
      </c>
    </row>
    <row r="65" spans="1:19" x14ac:dyDescent="0.2">
      <c r="A65" s="602" t="str">
        <f>Badges!B52</f>
        <v>Public Speaker</v>
      </c>
      <c r="B65" s="603"/>
      <c r="C65" s="603"/>
      <c r="E65" s="200"/>
      <c r="F65" s="201" t="str">
        <f>Badges!C126</f>
        <v>Tour a book arts center or art</v>
      </c>
      <c r="G65" s="203" t="str">
        <f>IF(Badges!D126="A","A"," ")</f>
        <v xml:space="preserve"> </v>
      </c>
      <c r="I65" s="200"/>
      <c r="J65" s="201" t="str">
        <f>Badges!C199</f>
        <v>Try a "boot camp" exercise course</v>
      </c>
      <c r="K65" s="203" t="str">
        <f>IF(Badges!D199="A","A"," ")</f>
        <v xml:space="preserve"> </v>
      </c>
      <c r="M65" s="200"/>
      <c r="N65" s="201" t="str">
        <f>Badges!C273</f>
        <v>Interview at least five pet owners</v>
      </c>
      <c r="O65" s="203" t="str">
        <f>IF(Badges!D273="A","A"," ")</f>
        <v xml:space="preserve"> </v>
      </c>
      <c r="Q65" s="200"/>
      <c r="R65" s="201" t="str">
        <f>Badges!C346</f>
        <v>Read three stories that discuss</v>
      </c>
      <c r="S65" s="203" t="str">
        <f>IF(Badges!D346="A","A"," ")</f>
        <v xml:space="preserve"> </v>
      </c>
    </row>
    <row r="66" spans="1:19" x14ac:dyDescent="0.2">
      <c r="A66" s="200">
        <v>1</v>
      </c>
      <c r="B66" s="201" t="str">
        <f>Badges!C53</f>
        <v>Get a feel for performing solo</v>
      </c>
      <c r="C66" s="202"/>
      <c r="E66" s="200">
        <v>2</v>
      </c>
      <c r="F66" s="201" t="str">
        <f>Badges!C127</f>
        <v>Get familiar with the insides of a</v>
      </c>
      <c r="G66" s="202"/>
      <c r="I66" s="200">
        <v>3</v>
      </c>
      <c r="J66" s="201" t="str">
        <f>Badges!C200</f>
        <v>Create your menu</v>
      </c>
      <c r="K66" s="202"/>
      <c r="M66" s="200">
        <v>4</v>
      </c>
      <c r="N66" s="201" t="str">
        <f>Badges!C274</f>
        <v>Check out how animals help people</v>
      </c>
      <c r="O66" s="202"/>
      <c r="Q66" s="200">
        <v>5</v>
      </c>
      <c r="R66" s="201" t="str">
        <f>Badges!C347</f>
        <v>Spread better practices</v>
      </c>
      <c r="S66" s="202"/>
    </row>
    <row r="67" spans="1:19" x14ac:dyDescent="0.2">
      <c r="A67" s="200"/>
      <c r="B67" s="201" t="str">
        <f>Badges!C54</f>
        <v>Read aloud one monologue from</v>
      </c>
      <c r="C67" s="203" t="str">
        <f>IF(Badges!D54="A","A"," ")</f>
        <v xml:space="preserve"> </v>
      </c>
      <c r="E67" s="200"/>
      <c r="F67" s="201" t="str">
        <f>Badges!C128</f>
        <v>Mend an old book</v>
      </c>
      <c r="G67" s="203" t="str">
        <f>IF(Badges!D128="A","A"," ")</f>
        <v xml:space="preserve"> </v>
      </c>
      <c r="I67" s="200"/>
      <c r="J67" s="201" t="str">
        <f>Badges!C201</f>
        <v>Find three recipes for quick meals</v>
      </c>
      <c r="K67" s="203" t="str">
        <f>IF(Badges!D201="A","A"," ")</f>
        <v xml:space="preserve"> </v>
      </c>
      <c r="M67" s="200"/>
      <c r="N67" s="201" t="str">
        <f>Badges!C275</f>
        <v>Talk to someone who trains</v>
      </c>
      <c r="O67" s="203" t="str">
        <f>IF(Badges!D275="A","A"," ")</f>
        <v xml:space="preserve"> </v>
      </c>
      <c r="Q67" s="200"/>
      <c r="R67" s="201" t="str">
        <f>Badges!C348</f>
        <v>Make it a pledge</v>
      </c>
      <c r="S67" s="203" t="str">
        <f>IF(Badges!D348="A","A"," ")</f>
        <v xml:space="preserve"> </v>
      </c>
    </row>
    <row r="68" spans="1:19" x14ac:dyDescent="0.2">
      <c r="A68" s="200"/>
      <c r="B68" s="201" t="str">
        <f>Badges!C55</f>
        <v>Read aloud two political speeches</v>
      </c>
      <c r="C68" s="203" t="str">
        <f>IF(Badges!D55="A","A"," ")</f>
        <v xml:space="preserve"> </v>
      </c>
      <c r="E68" s="200"/>
      <c r="F68" s="201" t="str">
        <f>Badges!C129</f>
        <v>Take an old book apart</v>
      </c>
      <c r="G68" s="203" t="str">
        <f>IF(Badges!D129="A","A"," ")</f>
        <v xml:space="preserve"> </v>
      </c>
      <c r="I68" s="200"/>
      <c r="J68" s="201" t="str">
        <f>Badges!C202</f>
        <v>Get into quick-energy snacks</v>
      </c>
      <c r="K68" s="203" t="str">
        <f>IF(Badges!D202="A","A"," ")</f>
        <v xml:space="preserve"> </v>
      </c>
      <c r="M68" s="200"/>
      <c r="N68" s="201" t="str">
        <f>Badges!C276</f>
        <v>Speak to someone who has an</v>
      </c>
      <c r="O68" s="203" t="str">
        <f>IF(Badges!D276="A","A"," ")</f>
        <v xml:space="preserve"> </v>
      </c>
      <c r="Q68" s="200"/>
      <c r="R68" s="201" t="str">
        <f>Badges!C349</f>
        <v>Edit into a top 10</v>
      </c>
      <c r="S68" s="203" t="str">
        <f>IF(Badges!D349="A","A"," ")</f>
        <v xml:space="preserve"> </v>
      </c>
    </row>
    <row r="69" spans="1:19" x14ac:dyDescent="0.2">
      <c r="A69" s="200"/>
      <c r="B69" s="447" t="str">
        <f>Badges!C56</f>
        <v>Read aloud three poems or one</v>
      </c>
      <c r="C69" s="448" t="str">
        <f>IF(Badges!D56="A","A"," ")</f>
        <v xml:space="preserve"> </v>
      </c>
      <c r="E69" s="200"/>
      <c r="F69" s="201" t="str">
        <f>Badges!C130</f>
        <v>Visit an antique or rare bookseller</v>
      </c>
      <c r="G69" s="203" t="str">
        <f>IF(Badges!D130="A","A"," ")</f>
        <v xml:space="preserve"> </v>
      </c>
      <c r="I69" s="200"/>
      <c r="J69" s="447" t="str">
        <f>Badges!C203</f>
        <v>Trash the trash challenge</v>
      </c>
      <c r="K69" s="448" t="str">
        <f>IF(Badges!D203="A","A"," ")</f>
        <v xml:space="preserve"> </v>
      </c>
      <c r="M69" s="200"/>
      <c r="N69" s="447" t="str">
        <f>Badges!C277</f>
        <v xml:space="preserve">Research the pros and cons of </v>
      </c>
      <c r="O69" s="448" t="str">
        <f>IF(Badges!D277="A","A"," ")</f>
        <v xml:space="preserve"> </v>
      </c>
      <c r="Q69" s="200"/>
      <c r="R69" s="447" t="str">
        <f>Badges!C350</f>
        <v>Present it</v>
      </c>
      <c r="S69" s="448" t="str">
        <f>IF(Badges!D350="A","A"," ")</f>
        <v xml:space="preserve"> </v>
      </c>
    </row>
    <row r="70" spans="1:19" ht="23.25" x14ac:dyDescent="0.35">
      <c r="A70" s="623" t="str">
        <f ca="1">MID(CELL("filename",A8),FIND(IF(ISERROR(FIND("]",CELL("filename",A8))),"$","]"),CELL("filename",A8))+1,256)</f>
        <v>Cadette 1</v>
      </c>
      <c r="B70" s="624"/>
      <c r="C70" s="625"/>
      <c r="E70" s="626" t="s">
        <v>16</v>
      </c>
      <c r="F70" s="627"/>
      <c r="G70" s="627"/>
      <c r="I70" s="607" t="s">
        <v>16</v>
      </c>
      <c r="J70" s="610"/>
      <c r="K70" s="611"/>
      <c r="M70" s="607" t="s">
        <v>16</v>
      </c>
      <c r="N70" s="610"/>
      <c r="O70" s="611"/>
      <c r="Q70" s="607" t="s">
        <v>16</v>
      </c>
      <c r="R70" s="610"/>
      <c r="S70" s="611"/>
    </row>
    <row r="71" spans="1:19" x14ac:dyDescent="0.2">
      <c r="A71" s="195"/>
      <c r="B71" s="196"/>
      <c r="C71" s="197"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200">
        <v>2</v>
      </c>
      <c r="F72" s="201" t="str">
        <f>Badges!C382</f>
        <v>Be a good competitor</v>
      </c>
      <c r="G72" s="202"/>
      <c r="I72" s="200">
        <v>3</v>
      </c>
      <c r="J72" s="201" t="str">
        <f>Badges!C455</f>
        <v>Find out how to prevent serious</v>
      </c>
      <c r="K72" s="202"/>
      <c r="M72" s="200">
        <v>4</v>
      </c>
      <c r="N72" s="201" t="str">
        <f>Badges!C529</f>
        <v>Explore different ways to give</v>
      </c>
      <c r="O72" s="202"/>
      <c r="Q72" s="348">
        <v>4</v>
      </c>
      <c r="R72" s="349" t="str">
        <f>Badges!C639</f>
        <v>Shoot at an archery range</v>
      </c>
      <c r="S72" s="350"/>
    </row>
    <row r="73" spans="1:19" x14ac:dyDescent="0.2">
      <c r="A73" s="619" t="str">
        <f>Summary!A22</f>
        <v>Comic Artist</v>
      </c>
      <c r="B73" s="620"/>
      <c r="C73" s="204" t="str">
        <f>IF(Badges!D376="C","C",IF(Badges!D376="P","P",""))</f>
        <v/>
      </c>
      <c r="E73" s="200"/>
      <c r="F73" s="201" t="str">
        <f>Badges!C383</f>
        <v>Make an illustrated quote book</v>
      </c>
      <c r="G73" s="203" t="str">
        <f>IF(Badges!D383="A","A"," ")</f>
        <v xml:space="preserve"> </v>
      </c>
      <c r="I73" s="200"/>
      <c r="J73" s="201" t="str">
        <f>Badges!C456</f>
        <v>Talk to first aiders</v>
      </c>
      <c r="K73" s="203" t="str">
        <f>IF(Badges!D456="A","A"," ")</f>
        <v xml:space="preserve"> </v>
      </c>
      <c r="M73" s="200"/>
      <c r="N73" s="201" t="str">
        <f>Badges!C530</f>
        <v>Lead with your heart</v>
      </c>
      <c r="O73" s="203" t="str">
        <f>IF(Badges!D530="A","A"," ")</f>
        <v xml:space="preserve"> </v>
      </c>
      <c r="Q73" s="348"/>
      <c r="R73" s="349" t="str">
        <f>Badges!C640</f>
        <v>Take an archery class on a range, in your community center, or at a
recreational facility.</v>
      </c>
      <c r="S73" s="351" t="str">
        <f>IF(Badges!D640="A","A"," ")</f>
        <v xml:space="preserve"> </v>
      </c>
    </row>
    <row r="74" spans="1:19" x14ac:dyDescent="0.2">
      <c r="A74" s="612" t="str">
        <f>Summary!A23</f>
        <v>Good Sportsmanship</v>
      </c>
      <c r="B74" s="613"/>
      <c r="C74" s="205" t="str">
        <f>IF(Badges!D399="C","C",IF(Badges!D399="P","P",""))</f>
        <v/>
      </c>
      <c r="E74" s="200"/>
      <c r="F74" s="201" t="str">
        <f>Badges!C384</f>
        <v>Talk to an athletic director, coach</v>
      </c>
      <c r="G74" s="203" t="str">
        <f>IF(Badges!D384="A","A"," ")</f>
        <v xml:space="preserve"> </v>
      </c>
      <c r="I74" s="200"/>
      <c r="J74" s="201" t="str">
        <f>Badges!C457</f>
        <v>Ask a wilderness expert</v>
      </c>
      <c r="K74" s="203" t="str">
        <f>IF(Badges!D457="A","A"," ")</f>
        <v xml:space="preserve"> </v>
      </c>
      <c r="M74" s="200"/>
      <c r="N74" s="201" t="str">
        <f>Badges!C531</f>
        <v>Team up with others</v>
      </c>
      <c r="O74" s="203" t="str">
        <f>IF(Badges!D531="A","A"," ")</f>
        <v xml:space="preserve"> </v>
      </c>
      <c r="Q74" s="348"/>
      <c r="R74" s="349" t="str">
        <f>Badges!C641</f>
        <v>Work with an instructor or archery expert.</v>
      </c>
      <c r="S74" s="351" t="str">
        <f>IF(Badges!D641="A","A"," ")</f>
        <v xml:space="preserve"> </v>
      </c>
    </row>
    <row r="75" spans="1:19" x14ac:dyDescent="0.2">
      <c r="A75" s="612" t="str">
        <f>Summary!A24</f>
        <v>Finding Common Ground</v>
      </c>
      <c r="B75" s="613"/>
      <c r="C75" s="205" t="str">
        <f>IF(Badges!D422="C","C",IF(Badges!D422="P","P",""))</f>
        <v/>
      </c>
      <c r="E75" s="200"/>
      <c r="F75" s="447" t="str">
        <f>Badges!C385</f>
        <v>Get a biography of a female athlete</v>
      </c>
      <c r="G75" s="448" t="str">
        <f>IF(Badges!D385="A","A"," ")</f>
        <v xml:space="preserve"> </v>
      </c>
      <c r="I75" s="200"/>
      <c r="J75" s="201" t="str">
        <f>Badges!C458</f>
        <v>Find out about common injuries</v>
      </c>
      <c r="K75" s="203" t="str">
        <f>IF(Badges!D458="A","A"," ")</f>
        <v xml:space="preserve"> </v>
      </c>
      <c r="M75" s="200"/>
      <c r="N75" s="201" t="str">
        <f>Badges!C532</f>
        <v>Learn from a professional</v>
      </c>
      <c r="O75" s="203" t="str">
        <f>IF(Badges!D532="A","A"," ")</f>
        <v xml:space="preserve"> </v>
      </c>
      <c r="Q75" s="348"/>
      <c r="R75" s="349" t="str">
        <f>Badges!C642</f>
        <v>Take part in archery at a Girl Scout camp</v>
      </c>
      <c r="S75" s="351" t="str">
        <f>IF(Badges!D642="A","A"," ")</f>
        <v xml:space="preserve"> </v>
      </c>
    </row>
    <row r="76" spans="1:19" x14ac:dyDescent="0.2">
      <c r="A76" s="612" t="str">
        <f>Summary!A25</f>
        <v>New Cuisines</v>
      </c>
      <c r="B76" s="613"/>
      <c r="C76" s="205" t="str">
        <f>IF(Badges!D445="C","C",IF(Badges!D445="P","P",""))</f>
        <v/>
      </c>
      <c r="E76" s="200">
        <v>3</v>
      </c>
      <c r="F76" s="201" t="str">
        <f>Badges!C386</f>
        <v>Be a good teammate</v>
      </c>
      <c r="G76" s="202"/>
      <c r="I76" s="200">
        <v>4</v>
      </c>
      <c r="J76" s="201" t="str">
        <f>Badges!C459</f>
        <v>Know the signs of shock and how</v>
      </c>
      <c r="K76" s="202"/>
      <c r="M76" s="200">
        <v>5</v>
      </c>
      <c r="N76" s="201" t="str">
        <f>Badges!C533</f>
        <v>Create a budget that focuses on</v>
      </c>
      <c r="O76" s="202"/>
      <c r="Q76" s="348">
        <v>5</v>
      </c>
      <c r="R76" s="349" t="str">
        <f>Badges!C643</f>
        <v>Create an archery challenge</v>
      </c>
      <c r="S76" s="350"/>
    </row>
    <row r="77" spans="1:19" x14ac:dyDescent="0.2">
      <c r="A77" s="612" t="str">
        <f>Summary!A26</f>
        <v>Cadette First Aid</v>
      </c>
      <c r="B77" s="613"/>
      <c r="C77" s="205" t="str">
        <f>IF(Badges!D468="C","C",IF(Badges!D468="P","P",""))</f>
        <v/>
      </c>
      <c r="E77" s="200"/>
      <c r="F77" s="201" t="str">
        <f>Badges!C387</f>
        <v>Play Trust, like they did on Survivor</v>
      </c>
      <c r="G77" s="203" t="str">
        <f>IF(Badges!D387="A","A"," ")</f>
        <v xml:space="preserve"> </v>
      </c>
      <c r="I77" s="200"/>
      <c r="J77" s="201" t="str">
        <f>Badges!C460</f>
        <v>Research the signs of shock and</v>
      </c>
      <c r="K77" s="203" t="str">
        <f>IF(Badges!D460="A","A"," ")</f>
        <v xml:space="preserve"> </v>
      </c>
      <c r="M77" s="200"/>
      <c r="N77" s="201" t="str">
        <f>Badges!C534</f>
        <v>Make a savings action plan</v>
      </c>
      <c r="O77" s="203" t="str">
        <f>IF(Badges!D534="A","A"," ")</f>
        <v xml:space="preserve"> </v>
      </c>
      <c r="Q77" s="348"/>
      <c r="R77" s="349" t="str">
        <f>Badges!C644</f>
        <v>Challenge yourself</v>
      </c>
      <c r="S77" s="351" t="str">
        <f>IF(Badges!D644="A","A"," ")</f>
        <v xml:space="preserve"> </v>
      </c>
    </row>
    <row r="78" spans="1:19" x14ac:dyDescent="0.2">
      <c r="A78" s="612" t="str">
        <f>Summary!A27</f>
        <v>Cadette Girl Scout Way</v>
      </c>
      <c r="B78" s="613"/>
      <c r="C78" s="205" t="str">
        <f>IF(Badges!D491="C","C",IF(Badges!D491="P","P",""))</f>
        <v/>
      </c>
      <c r="E78" s="200"/>
      <c r="F78" s="201" t="str">
        <f>Badges!C388</f>
        <v>Play three team-building games</v>
      </c>
      <c r="G78" s="203" t="str">
        <f>IF(Badges!D388="A","A"," ")</f>
        <v xml:space="preserve"> </v>
      </c>
      <c r="I78" s="200"/>
      <c r="J78" s="201" t="str">
        <f>Badges!C461</f>
        <v>Interview a doctor or nurse about the</v>
      </c>
      <c r="K78" s="203" t="str">
        <f>IF(Badges!D461="A","A"," ")</f>
        <v xml:space="preserve"> </v>
      </c>
      <c r="M78" s="200"/>
      <c r="N78" s="201" t="str">
        <f>Badges!C535</f>
        <v>Form a support group</v>
      </c>
      <c r="O78" s="203" t="str">
        <f>IF(Badges!D535="A","A"," ")</f>
        <v xml:space="preserve"> </v>
      </c>
      <c r="Q78" s="348"/>
      <c r="R78" s="349" t="str">
        <f>Badges!C645</f>
        <v>Take part in a group challenge</v>
      </c>
      <c r="S78" s="351" t="str">
        <f>IF(Badges!D645="A","A"," ")</f>
        <v xml:space="preserve"> </v>
      </c>
    </row>
    <row r="79" spans="1:19" x14ac:dyDescent="0.2">
      <c r="A79" s="614" t="str">
        <f>Summary!A28</f>
        <v>Trees</v>
      </c>
      <c r="B79" s="615"/>
      <c r="C79" s="206" t="str">
        <f>IF(Badges!D514="C","C",IF(Badges!D514="P","P",""))</f>
        <v/>
      </c>
      <c r="E79" s="200"/>
      <c r="F79" s="201" t="str">
        <f>Badges!C389</f>
        <v>Play Capture the Flag</v>
      </c>
      <c r="G79" s="203" t="str">
        <f>IF(Badges!D389="A","A"," ")</f>
        <v xml:space="preserve"> </v>
      </c>
      <c r="I79" s="200"/>
      <c r="J79" s="201" t="str">
        <f>Badges!C462</f>
        <v>Ask an EMT or first responder to</v>
      </c>
      <c r="K79" s="203" t="str">
        <f>IF(Badges!D462="A","A"," ")</f>
        <v xml:space="preserve"> </v>
      </c>
      <c r="M79" s="200"/>
      <c r="N79" s="201" t="str">
        <f>Badges!C536</f>
        <v>Imagine yourself in the future</v>
      </c>
      <c r="O79" s="203" t="str">
        <f>IF(Badges!D536="A","A"," ")</f>
        <v xml:space="preserve"> </v>
      </c>
      <c r="Q79" s="348"/>
      <c r="R79" s="349" t="str">
        <f>Badges!C646</f>
        <v>Create a contest for a younger group of girls</v>
      </c>
      <c r="S79" s="351" t="str">
        <f>IF(Badges!D646="A","A","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204" t="str">
        <f>IF(Badges!D538="C","C",IF(Badges!D538="P","P",""))</f>
        <v/>
      </c>
      <c r="E81" s="348"/>
      <c r="F81" s="349" t="str">
        <f>Badges!C391</f>
        <v>But I landed my triple axel</v>
      </c>
      <c r="G81" s="351" t="str">
        <f>IF(Badges!D391="A","A"," ")</f>
        <v xml:space="preserve"> </v>
      </c>
      <c r="I81" s="348"/>
      <c r="J81" s="349" t="str">
        <f>Badges!C464</f>
        <v>Take a first aid course</v>
      </c>
      <c r="K81" s="351" t="str">
        <f>IF(Badges!D464="A","A"," ")</f>
        <v xml:space="preserve"> </v>
      </c>
      <c r="M81" s="348">
        <v>1</v>
      </c>
      <c r="N81" s="349" t="str">
        <f>Badges!C563</f>
        <v>Explore dream jobs</v>
      </c>
      <c r="O81" s="350"/>
      <c r="Q81" s="630" t="str">
        <f>'Age-Level'!B5</f>
        <v>Silver Torch Award</v>
      </c>
      <c r="R81" s="630"/>
      <c r="S81" s="204" t="str">
        <f>IF('Age-Level'!D8="C","C",IF('Age-Level'!D8="P","P",""))</f>
        <v/>
      </c>
    </row>
    <row r="82" spans="1:22" x14ac:dyDescent="0.2">
      <c r="A82" s="619" t="str">
        <f>Summary!A31</f>
        <v>Comparison Shopping</v>
      </c>
      <c r="B82" s="620"/>
      <c r="C82" s="352" t="str">
        <f>IF(Badges!D539="C","C",IF(Badges!D539="P","P",""))</f>
        <v/>
      </c>
      <c r="E82" s="348"/>
      <c r="F82" s="349" t="str">
        <f>Badges!C392</f>
        <v>Mind over matter</v>
      </c>
      <c r="G82" s="351" t="str">
        <f>IF(Badges!D392="A","A"," ")</f>
        <v xml:space="preserve"> </v>
      </c>
      <c r="I82" s="348"/>
      <c r="J82" s="349" t="str">
        <f>Badges!C465</f>
        <v>Ask a park ranger, lifeguard, or ski</v>
      </c>
      <c r="K82" s="351" t="str">
        <f>IF(Badges!D465="A","A"," ")</f>
        <v xml:space="preserve"> </v>
      </c>
      <c r="M82" s="348"/>
      <c r="N82" s="349" t="str">
        <f>Badges!C564</f>
        <v>Track your dreams</v>
      </c>
      <c r="O82" s="351" t="str">
        <f>IF(Badges!D564="A","A"," ")</f>
        <v xml:space="preserve"> </v>
      </c>
      <c r="Q82" s="630" t="str">
        <f>'Age-Level'!B9</f>
        <v>Cadette Community Service bar</v>
      </c>
      <c r="R82" s="630"/>
      <c r="S82" s="204" t="str">
        <f>IF('Age-Level'!D10="A","A"," ")</f>
        <v xml:space="preserve"> </v>
      </c>
    </row>
    <row r="83" spans="1:22" x14ac:dyDescent="0.2">
      <c r="A83" s="612" t="str">
        <f>Summary!A32</f>
        <v>Financing My Dreams</v>
      </c>
      <c r="B83" s="613"/>
      <c r="C83" s="205" t="str">
        <f>IF(Badges!D584="C","C",IF(Badges!D584="P","P",""))</f>
        <v/>
      </c>
      <c r="D83" s="196"/>
      <c r="E83" s="348"/>
      <c r="F83" s="349" t="str">
        <f>Badges!C393</f>
        <v>Play sports psychology games</v>
      </c>
      <c r="G83" s="351" t="str">
        <f>IF(Badges!D393="A","A"," ")</f>
        <v xml:space="preserve"> </v>
      </c>
      <c r="I83" s="348"/>
      <c r="J83" s="349" t="str">
        <f>Badges!C466</f>
        <v xml:space="preserve">Interview a doctor or nurse  </v>
      </c>
      <c r="K83" s="351" t="str">
        <f>IF(Badges!D466="A","A"," ")</f>
        <v xml:space="preserve"> </v>
      </c>
      <c r="M83" s="348"/>
      <c r="N83" s="349" t="str">
        <f>Badges!C565</f>
        <v>Talk to people about their jobs</v>
      </c>
      <c r="O83" s="351" t="str">
        <f>IF(Badges!D565="A","A"," ")</f>
        <v xml:space="preserve"> </v>
      </c>
      <c r="Q83" s="630" t="str">
        <f>'Age-Level'!B12</f>
        <v>Cadette Service to Girl Scouting bar</v>
      </c>
      <c r="R83" s="630"/>
      <c r="S83" s="204" t="str">
        <f>IF('Age-Level'!D13="A","A"," ")</f>
        <v xml:space="preserve"> </v>
      </c>
    </row>
    <row r="84" spans="1:22" x14ac:dyDescent="0.2">
      <c r="A84" s="616" t="str">
        <f>Summary!A33</f>
        <v>Cookie Business</v>
      </c>
      <c r="B84" s="617"/>
      <c r="C84" s="618"/>
      <c r="E84" s="348">
        <v>5</v>
      </c>
      <c r="F84" s="349" t="str">
        <f>Badges!C394</f>
        <v>Put your definition of good</v>
      </c>
      <c r="G84" s="350"/>
      <c r="I84" s="475" t="str">
        <f>Badges!B469</f>
        <v>Cadette Girl Scout Way</v>
      </c>
      <c r="J84" s="476"/>
      <c r="K84" s="476"/>
      <c r="M84" s="348"/>
      <c r="N84" s="349" t="str">
        <f>Badges!C566</f>
        <v>Hold a group brainstorm</v>
      </c>
      <c r="O84" s="351" t="str">
        <f>IF(Badges!D566="A","A"," ")</f>
        <v xml:space="preserve"> </v>
      </c>
      <c r="Q84" s="630" t="str">
        <f>'Age-Level'!B15</f>
        <v>Cadette Program Aide</v>
      </c>
      <c r="R84" s="630"/>
      <c r="S84" s="204" t="str">
        <f>IF('Age-Level'!D19="C","C",IF('Age-Level'!D19="P","P",""))</f>
        <v/>
      </c>
    </row>
    <row r="85" spans="1:22" x14ac:dyDescent="0.2">
      <c r="A85" s="612" t="str">
        <f>Summary!A34</f>
        <v>Business Plan</v>
      </c>
      <c r="B85" s="613"/>
      <c r="C85" s="205" t="str">
        <f>IF(Badges!D598="C","C",IF(Badges!D598="P","P",""))</f>
        <v/>
      </c>
      <c r="E85" s="348"/>
      <c r="F85" s="349" t="str">
        <f>Badges!C395</f>
        <v>Compete</v>
      </c>
      <c r="G85" s="351" t="str">
        <f>IF(Badges!D395="A","A","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IF('Age-Level'!D21="C","C",IF('Age-Level'!D21="P","P",""))</f>
        <v/>
      </c>
    </row>
    <row r="86" spans="1:22" x14ac:dyDescent="0.2">
      <c r="A86" s="612" t="str">
        <f>Summary!A35</f>
        <v>Marketing</v>
      </c>
      <c r="B86" s="613"/>
      <c r="C86" s="353" t="str">
        <f>IF(Badges!D599="C","C",IF(Badges!D599="P","P",""))</f>
        <v/>
      </c>
      <c r="E86" s="348"/>
      <c r="F86" s="349" t="str">
        <f>Badges!C396</f>
        <v>Play with little kids</v>
      </c>
      <c r="G86" s="351" t="str">
        <f>IF(Badges!D396="A","A"," ")</f>
        <v xml:space="preserve"> </v>
      </c>
      <c r="I86" s="348"/>
      <c r="J86" s="349" t="str">
        <f>Badges!C471</f>
        <v>Organize a songfest</v>
      </c>
      <c r="K86" s="351" t="str">
        <f>IF(Badges!D471="A","A"," ")</f>
        <v xml:space="preserve"> </v>
      </c>
      <c r="M86" s="348"/>
      <c r="N86" s="349" t="str">
        <f>Badges!C568</f>
        <v>Go house hunting</v>
      </c>
      <c r="O86" s="351" t="str">
        <f>IF(Badges!D568="A","A"," ")</f>
        <v xml:space="preserve"> </v>
      </c>
      <c r="Q86" s="629" t="str">
        <f>'Age-Level'!C23</f>
        <v>Cookie Rally (Year 1)</v>
      </c>
      <c r="R86" s="629"/>
      <c r="S86" s="212" t="str">
        <f>IF('Age-Level'!D23="A","A"," ")</f>
        <v xml:space="preserve"> </v>
      </c>
    </row>
    <row r="87" spans="1:22" x14ac:dyDescent="0.2">
      <c r="A87" s="612" t="str">
        <f>Summary!A36</f>
        <v>Think Big</v>
      </c>
      <c r="B87" s="613"/>
      <c r="C87" s="205" t="str">
        <f>IF(Badges!D624="C","C",IF(Badges!D624="P","P",""))</f>
        <v/>
      </c>
      <c r="E87" s="348"/>
      <c r="F87" s="349" t="str">
        <f>Badges!C397</f>
        <v>Take on the role of referee, umpire</v>
      </c>
      <c r="G87" s="351" t="str">
        <f>IF(Badges!D397="A","A"," ")</f>
        <v xml:space="preserve"> </v>
      </c>
      <c r="I87" s="348"/>
      <c r="J87" s="349" t="str">
        <f>Badges!C472</f>
        <v>Teach an international song</v>
      </c>
      <c r="K87" s="351" t="str">
        <f>IF(Badges!D472="A","A"," ")</f>
        <v xml:space="preserve"> </v>
      </c>
      <c r="M87" s="348"/>
      <c r="N87" s="349" t="str">
        <f>Badges!C569</f>
        <v>Get expert real estate device</v>
      </c>
      <c r="O87" s="351" t="str">
        <f>IF(Badges!D569="A","A"," ")</f>
        <v xml:space="preserve"> </v>
      </c>
      <c r="Q87" s="629" t="str">
        <f>'Age-Level'!C24</f>
        <v>Cookie Sales (Year 1)</v>
      </c>
      <c r="R87" s="629"/>
      <c r="S87" s="212" t="str">
        <f>IF('Age-Level'!D24="A","A"," ")</f>
        <v xml:space="preserve"> </v>
      </c>
    </row>
    <row r="88" spans="1:22" x14ac:dyDescent="0.2">
      <c r="A88" s="616" t="str">
        <f>Summary!A37</f>
        <v>Outdoor Badge</v>
      </c>
      <c r="B88" s="617"/>
      <c r="C88" s="618"/>
      <c r="E88" s="475" t="str">
        <f>Badges!B400</f>
        <v>Finding Common Ground</v>
      </c>
      <c r="F88" s="475"/>
      <c r="G88" s="475"/>
      <c r="I88" s="348"/>
      <c r="J88" s="349" t="str">
        <f>Badges!C473</f>
        <v>Help Brownies complete their Girl</v>
      </c>
      <c r="K88" s="351" t="str">
        <f>IF(Badges!D473="A","A"," ")</f>
        <v xml:space="preserve"> </v>
      </c>
      <c r="M88" s="348"/>
      <c r="N88" s="349" t="str">
        <f>Badges!C570</f>
        <v>Browse real estate ads</v>
      </c>
      <c r="O88" s="351" t="str">
        <f>IF(Badges!D570="A","A"," ")</f>
        <v xml:space="preserve"> </v>
      </c>
      <c r="Q88" s="629" t="str">
        <f>'Age-Level'!C25</f>
        <v>Cookie Pin (Year 1)</v>
      </c>
      <c r="R88" s="629"/>
      <c r="S88" s="212" t="str">
        <f>IF('Age-Level'!D25="A","A"," ")</f>
        <v xml:space="preserve"> </v>
      </c>
    </row>
    <row r="89" spans="1:22" x14ac:dyDescent="0.2">
      <c r="A89" s="612" t="str">
        <f>Summary!A38</f>
        <v>Archery</v>
      </c>
      <c r="B89" s="613"/>
      <c r="C89" s="353" t="str">
        <f>IF(Badges!D648="C","C",IF(Badges!D648="P","P",""))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212" t="str">
        <f>IF('Age-Level'!D26="A","A"," ")</f>
        <v xml:space="preserve"> </v>
      </c>
    </row>
    <row r="90" spans="1:22" x14ac:dyDescent="0.2">
      <c r="A90" s="477"/>
      <c r="B90" s="477"/>
      <c r="C90" s="368"/>
      <c r="E90" s="348"/>
      <c r="F90" s="349" t="str">
        <f>Badges!C402</f>
        <v>Difference of background</v>
      </c>
      <c r="G90" s="351" t="str">
        <f>IF(Badges!D402="A","A"," ")</f>
        <v xml:space="preserve"> </v>
      </c>
      <c r="I90" s="348"/>
      <c r="J90" s="349" t="str">
        <f>Badges!C475</f>
        <v>Focus on "be courageous and</v>
      </c>
      <c r="K90" s="351" t="str">
        <f>IF(Badges!D475="A","A"," ")</f>
        <v xml:space="preserve"> </v>
      </c>
      <c r="M90" s="348"/>
      <c r="N90" s="349" t="str">
        <f>Badges!C572</f>
        <v>Explore the world of travel</v>
      </c>
      <c r="O90" s="351" t="str">
        <f>IF(Badges!D572="A","A"," ")</f>
        <v xml:space="preserve"> </v>
      </c>
      <c r="Q90" s="629" t="str">
        <f>'Age-Level'!C27</f>
        <v>Cookie Sales (Year 2)</v>
      </c>
      <c r="R90" s="629"/>
      <c r="S90" s="212" t="str">
        <f>IF('Age-Level'!D27="A","A"," ")</f>
        <v xml:space="preserve"> </v>
      </c>
    </row>
    <row r="91" spans="1:22" x14ac:dyDescent="0.2">
      <c r="A91" s="635" t="s">
        <v>81</v>
      </c>
      <c r="B91" s="636"/>
      <c r="C91" s="637"/>
      <c r="E91" s="348"/>
      <c r="F91" s="349" t="str">
        <f>Badges!C403</f>
        <v>Difference of belief</v>
      </c>
      <c r="G91" s="351" t="str">
        <f>IF(Badges!D403="A","A"," ")</f>
        <v xml:space="preserve"> </v>
      </c>
      <c r="I91" s="348"/>
      <c r="J91" s="349" t="str">
        <f>Badges!C476</f>
        <v>Be confident and courageous</v>
      </c>
      <c r="K91" s="351" t="str">
        <f>IF(Badges!D476="A","A"," ")</f>
        <v xml:space="preserve"> </v>
      </c>
      <c r="M91" s="348"/>
      <c r="N91" s="349" t="str">
        <f>Badges!C573</f>
        <v>Visit a travel agent</v>
      </c>
      <c r="O91" s="351" t="str">
        <f>IF(Badges!D573="A","A"," ")</f>
        <v xml:space="preserve"> </v>
      </c>
      <c r="Q91" s="629" t="str">
        <f>'Age-Level'!C28</f>
        <v>Cookie Pin (Year 2)</v>
      </c>
      <c r="R91" s="629"/>
      <c r="S91" s="212" t="str">
        <f>IF('Age-Level'!D28="A","A"," ")</f>
        <v xml:space="preserve"> </v>
      </c>
    </row>
    <row r="92" spans="1:22" x14ac:dyDescent="0.2">
      <c r="B92" s="638" t="str">
        <f>Journey!A6</f>
        <v>aMAZE!</v>
      </c>
      <c r="C92" s="639"/>
      <c r="E92" s="348"/>
      <c r="F92" s="349" t="str">
        <f>Badges!C404</f>
        <v>Difference of opinion</v>
      </c>
      <c r="G92" s="351" t="str">
        <f>IF(Badges!D404="A","A"," ")</f>
        <v xml:space="preserve"> </v>
      </c>
      <c r="I92" s="348"/>
      <c r="J92" s="349" t="str">
        <f>Badges!C477</f>
        <v>Create a project honoring the</v>
      </c>
      <c r="K92" s="351" t="str">
        <f>IF(Badges!D477="A","A"," ")</f>
        <v xml:space="preserve"> </v>
      </c>
      <c r="M92" s="348"/>
      <c r="N92" s="349" t="str">
        <f>Badges!C574</f>
        <v>Create a tour group</v>
      </c>
      <c r="O92" s="351" t="str">
        <f>IF(Badges!D574="A","A"," ")</f>
        <v xml:space="preserve"> </v>
      </c>
      <c r="Q92" s="629" t="str">
        <f>'Age-Level'!C29</f>
        <v>Cookie Rally (Year 3)</v>
      </c>
      <c r="R92" s="629"/>
      <c r="S92" s="212" t="str">
        <f>IF('Age-Level'!D29="A","A"," ")</f>
        <v xml:space="preserve"> </v>
      </c>
    </row>
    <row r="93" spans="1:22" x14ac:dyDescent="0.2">
      <c r="B93" s="211" t="str">
        <f>Journey!B7</f>
        <v>The Interact Award</v>
      </c>
      <c r="C93" s="205" t="str">
        <f>IF(Journey!D17="C","C",IF(Journey!D17="P","P",""))</f>
        <v/>
      </c>
      <c r="E93" s="348">
        <v>2</v>
      </c>
      <c r="F93" s="349" t="str">
        <f>Badges!C405</f>
        <v>Make decisions in a group</v>
      </c>
      <c r="G93" s="350"/>
      <c r="I93" s="348">
        <v>3</v>
      </c>
      <c r="J93" s="349" t="str">
        <f>Badges!C478</f>
        <v>Share sisterhood through the Girl</v>
      </c>
      <c r="K93" s="350"/>
      <c r="L93" s="207"/>
      <c r="M93" s="348">
        <v>4</v>
      </c>
      <c r="N93" s="349" t="str">
        <f>Badges!C575</f>
        <v>Make a dream giving goal</v>
      </c>
      <c r="O93" s="350"/>
      <c r="Q93" s="478" t="str">
        <f>'Age-Level'!C30</f>
        <v>Cookie Sales (Year 3)</v>
      </c>
      <c r="R93" s="478"/>
      <c r="S93" s="358" t="str">
        <f>IF('Age-Level'!D30="A","A"," ")</f>
        <v xml:space="preserve"> </v>
      </c>
    </row>
    <row r="94" spans="1:22" x14ac:dyDescent="0.2">
      <c r="B94" s="211" t="str">
        <f>Journey!B18</f>
        <v>The Diplomat Award</v>
      </c>
      <c r="C94" s="205" t="str">
        <f>IF(Journey!D26="C","C",IF(Journey!D26="P","P",""))</f>
        <v/>
      </c>
      <c r="E94" s="348"/>
      <c r="F94" s="349" t="str">
        <f>Badges!C406</f>
        <v>Use one of the methods from the</v>
      </c>
      <c r="G94" s="351" t="str">
        <f>IF(Badges!D406="A","A"," ")</f>
        <v xml:space="preserve"> </v>
      </c>
      <c r="I94" s="348"/>
      <c r="J94" s="349" t="str">
        <f>Badges!C479</f>
        <v>Throw a community sisterhood</v>
      </c>
      <c r="K94" s="351" t="str">
        <f>IF(Badges!D479="A","A"," ")</f>
        <v xml:space="preserve"> </v>
      </c>
      <c r="M94" s="348"/>
      <c r="N94" s="349" t="str">
        <f>Badges!C576</f>
        <v>Find local philanthropists</v>
      </c>
      <c r="O94" s="351" t="str">
        <f>IF(Badges!D576="A","A"," ")</f>
        <v xml:space="preserve"> </v>
      </c>
      <c r="Q94" s="478" t="str">
        <f>'Age-Level'!C31</f>
        <v>Cookie Pin (Year 3)</v>
      </c>
      <c r="R94" s="478"/>
      <c r="S94" s="358" t="str">
        <f>IF('Age-Level'!D31="A","A"," ")</f>
        <v xml:space="preserve"> </v>
      </c>
    </row>
    <row r="95" spans="1:22" x14ac:dyDescent="0.2">
      <c r="B95" s="211" t="str">
        <f>Journey!B27</f>
        <v>The Peacemaker Award</v>
      </c>
      <c r="C95" s="205" t="str">
        <f>IF(Journey!D29="C","C",IF(Journey!D29="P","P",""))</f>
        <v/>
      </c>
      <c r="E95" s="348"/>
      <c r="F95" s="349" t="str">
        <f>Badges!C407</f>
        <v>Use two of the methods</v>
      </c>
      <c r="G95" s="351" t="str">
        <f>IF(Badges!D407="A","A"," ")</f>
        <v xml:space="preserve"> </v>
      </c>
      <c r="I95" s="348"/>
      <c r="J95" s="349" t="str">
        <f>Badges!C480</f>
        <v>Spotlight a hidden heroine</v>
      </c>
      <c r="K95" s="351" t="str">
        <f>IF(Badges!D480="A","A"," ")</f>
        <v xml:space="preserve"> </v>
      </c>
      <c r="M95" s="348"/>
      <c r="N95" s="349" t="str">
        <f>Badges!C577</f>
        <v>Learn what's going on in the world of</v>
      </c>
      <c r="O95" s="351" t="str">
        <f>IF(Badges!D577="A","A"," ")</f>
        <v xml:space="preserve"> </v>
      </c>
      <c r="Q95" s="478" t="str">
        <f>'Age-Level'!C33</f>
        <v>Fall Sales (Year 1)</v>
      </c>
      <c r="R95" s="478"/>
      <c r="S95" s="353" t="str">
        <f>IF('Age-Level'!D33="A","A","")</f>
        <v/>
      </c>
      <c r="U95" s="198"/>
      <c r="V95" s="198"/>
    </row>
    <row r="96" spans="1:22" x14ac:dyDescent="0.2">
      <c r="B96" s="211" t="str">
        <f>Journey!B31</f>
        <v>Leader in Action</v>
      </c>
      <c r="C96" s="205" t="str">
        <f>IF(Journey!D38="C","C",IF(Journey!D38="P","P",""))</f>
        <v/>
      </c>
      <c r="E96" s="348"/>
      <c r="F96" s="349" t="str">
        <f>Badges!C408</f>
        <v>Try them all</v>
      </c>
      <c r="G96" s="351" t="str">
        <f>IF(Badges!D408="A","A"," ")</f>
        <v xml:space="preserve"> </v>
      </c>
      <c r="I96" s="348"/>
      <c r="J96" s="349" t="str">
        <f>Badges!C481</f>
        <v>Team up for sisterhood</v>
      </c>
      <c r="K96" s="351" t="str">
        <f>IF(Badges!D481="A","A"," ")</f>
        <v xml:space="preserve"> </v>
      </c>
      <c r="M96" s="348"/>
      <c r="N96" s="349" t="str">
        <f>Badges!C578</f>
        <v>Research your favorite charity</v>
      </c>
      <c r="O96" s="351" t="str">
        <f>IF(Badges!D578="A","A"," ")</f>
        <v xml:space="preserve"> </v>
      </c>
      <c r="Q96" s="478" t="str">
        <f>'Age-Level'!C34</f>
        <v>Fall Sales (Year 2)</v>
      </c>
      <c r="R96" s="478"/>
      <c r="S96" s="353" t="str">
        <f>IF('Age-Level'!D34="A","A","")</f>
        <v/>
      </c>
      <c r="U96" s="198"/>
      <c r="V96" s="198"/>
    </row>
    <row r="97" spans="1:23" x14ac:dyDescent="0.2">
      <c r="A97" s="210"/>
      <c r="B97" s="268" t="str">
        <f>Journey!A41</f>
        <v>BREATHE</v>
      </c>
      <c r="C97" s="269"/>
      <c r="E97" s="348">
        <v>3</v>
      </c>
      <c r="F97" s="349" t="str">
        <f>Badges!C409</f>
        <v>Explore civil debate</v>
      </c>
      <c r="G97" s="350"/>
      <c r="I97" s="348">
        <v>4</v>
      </c>
      <c r="J97" s="349" t="str">
        <f>Badges!C482</f>
        <v>Leave a place better than you found</v>
      </c>
      <c r="K97" s="350"/>
      <c r="M97" s="348">
        <v>5</v>
      </c>
      <c r="N97" s="349" t="str">
        <f>Badges!C579</f>
        <v>Add up your dreams</v>
      </c>
      <c r="O97" s="350"/>
      <c r="Q97" s="478" t="str">
        <f>'Age-Level'!C35</f>
        <v>Fall Sales (Year 3)</v>
      </c>
      <c r="R97" s="478"/>
      <c r="S97" s="353" t="str">
        <f>IF('Age-Level'!D35="A","A","")</f>
        <v/>
      </c>
      <c r="U97" s="198"/>
      <c r="V97" s="198"/>
    </row>
    <row r="98" spans="1:23" ht="14.25" customHeight="1" x14ac:dyDescent="0.2">
      <c r="A98" s="210"/>
      <c r="B98" s="211" t="str">
        <f>Journey!B42</f>
        <v>Aware</v>
      </c>
      <c r="C98" s="205" t="str">
        <f>IF(Journey!D22="C","C",IF(Journey!D22="P","P",""))</f>
        <v/>
      </c>
      <c r="E98" s="348"/>
      <c r="F98" s="349" t="str">
        <f>Badges!C410</f>
        <v>Ask an expert to teach you the</v>
      </c>
      <c r="G98" s="351" t="str">
        <f>IF(Badges!D410="A","A"," ")</f>
        <v xml:space="preserve"> </v>
      </c>
      <c r="I98" s="348"/>
      <c r="J98" s="349" t="str">
        <f>Badges!C483</f>
        <v>Clean up a hiking trail-or clear a new</v>
      </c>
      <c r="K98" s="351" t="str">
        <f>IF(Badges!D483="A","A"," ")</f>
        <v xml:space="preserve"> </v>
      </c>
      <c r="M98" s="348"/>
      <c r="N98" s="349" t="str">
        <f>Badges!C580</f>
        <v>Plan with friends</v>
      </c>
      <c r="O98" s="351" t="str">
        <f>IF(Badges!D580="A","A"," ")</f>
        <v xml:space="preserve"> </v>
      </c>
      <c r="Q98" s="478" t="str">
        <f>'Age-Level'!C37</f>
        <v>Thinking Day (Year 1)</v>
      </c>
      <c r="R98" s="478"/>
      <c r="S98" s="353" t="str">
        <f>IF('Age-Level'!D37="A","A","")</f>
        <v/>
      </c>
      <c r="U98" s="198"/>
      <c r="V98" s="198"/>
    </row>
    <row r="99" spans="1:23" x14ac:dyDescent="0.2">
      <c r="A99" s="210"/>
      <c r="B99" s="211" t="str">
        <f>Journey!B48</f>
        <v>Alert</v>
      </c>
      <c r="C99" s="205" t="str">
        <f>IF(Journey!D31="C","C",IF(Journey!D31="P","P",""))</f>
        <v/>
      </c>
      <c r="E99" s="348"/>
      <c r="F99" s="349" t="str">
        <f>Badges!C411</f>
        <v>Watch candidates for elected office</v>
      </c>
      <c r="G99" s="351" t="str">
        <f>IF(Badges!D411="A","A"," ")</f>
        <v xml:space="preserve"> </v>
      </c>
      <c r="I99" s="348"/>
      <c r="J99" s="349" t="str">
        <f>Badges!C484</f>
        <v>Help clear an invasive species from</v>
      </c>
      <c r="K99" s="351" t="str">
        <f>IF(Badges!D484="A","A"," ")</f>
        <v xml:space="preserve"> </v>
      </c>
      <c r="M99" s="348"/>
      <c r="N99" s="349" t="str">
        <f>Badges!C581</f>
        <v>Plan with your family</v>
      </c>
      <c r="O99" s="351" t="str">
        <f>IF(Badges!D581="A","A"," ")</f>
        <v xml:space="preserve"> </v>
      </c>
      <c r="Q99" s="478" t="str">
        <f>'Age-Level'!C38</f>
        <v>Thinking Day (Year 2)</v>
      </c>
      <c r="R99" s="478"/>
      <c r="S99" s="353" t="str">
        <f>IF('Age-Level'!D38="A","A","")</f>
        <v/>
      </c>
      <c r="U99" s="272"/>
      <c r="V99" s="273"/>
      <c r="W99" s="227"/>
    </row>
    <row r="100" spans="1:23" x14ac:dyDescent="0.2">
      <c r="A100" s="210"/>
      <c r="B100" s="211" t="str">
        <f>Journey!B55</f>
        <v>Affirm</v>
      </c>
      <c r="C100" s="205" t="str">
        <f>IF(Journey!D34="C","C",IF(Journey!D34="P","P",""))</f>
        <v/>
      </c>
      <c r="E100" s="348"/>
      <c r="F100" s="349" t="str">
        <f>Badges!C412</f>
        <v>Understand a famous debate in</v>
      </c>
      <c r="G100" s="351" t="str">
        <f>IF(Badges!D412="A","A"," ")</f>
        <v xml:space="preserve"> </v>
      </c>
      <c r="I100" s="348"/>
      <c r="J100" s="349" t="str">
        <f>Badges!C485</f>
        <v>Help with three general-maintenance</v>
      </c>
      <c r="K100" s="351" t="str">
        <f>IF(Badges!D485="A","A"," ")</f>
        <v xml:space="preserve"> </v>
      </c>
      <c r="M100" s="348"/>
      <c r="N100" s="349" t="str">
        <f>Badges!C582</f>
        <v>Plan over and over again</v>
      </c>
      <c r="O100" s="351" t="str">
        <f>IF(Badges!D582="A","A"," ")</f>
        <v xml:space="preserve"> </v>
      </c>
      <c r="Q100" s="478" t="str">
        <f>'Age-Level'!C39</f>
        <v>Thinking Day (Year 3)</v>
      </c>
      <c r="R100" s="478"/>
      <c r="S100" s="353" t="str">
        <f>IF('Age-Level'!D39="A","A","")</f>
        <v/>
      </c>
      <c r="U100" s="198"/>
      <c r="V100" s="198"/>
    </row>
    <row r="101" spans="1:23" x14ac:dyDescent="0.2">
      <c r="A101" s="207"/>
      <c r="B101" s="211" t="str">
        <f>Journey!B62</f>
        <v>Leader in Action</v>
      </c>
      <c r="C101" s="205" t="str">
        <f>IF(Journey!D43="C","C",IF(Journey!D43="P","P",""))</f>
        <v/>
      </c>
      <c r="E101" s="348">
        <v>4</v>
      </c>
      <c r="F101" s="349" t="str">
        <f>Badges!C413</f>
        <v>Understand a compromise</v>
      </c>
      <c r="G101" s="350"/>
      <c r="I101" s="348">
        <v>5</v>
      </c>
      <c r="J101" s="349" t="str">
        <f>Badges!C486</f>
        <v>Enjoy Girl Scout traditions</v>
      </c>
      <c r="K101" s="350"/>
      <c r="M101" s="475" t="str">
        <f>Badges!B586</f>
        <v>Business Plan</v>
      </c>
      <c r="N101" s="476"/>
      <c r="O101" s="476"/>
      <c r="Q101" s="478" t="str">
        <f>'Age-Level'!C41</f>
        <v>Global Action Award</v>
      </c>
      <c r="R101" s="478"/>
      <c r="S101" s="353" t="str">
        <f>IF('Age-Level'!D41="A","A","")</f>
        <v/>
      </c>
      <c r="U101" s="198"/>
      <c r="V101" s="198"/>
    </row>
    <row r="102" spans="1:23" x14ac:dyDescent="0.2">
      <c r="B102" s="270" t="str">
        <f>Journey!A75</f>
        <v>MEdia</v>
      </c>
      <c r="C102" s="271"/>
      <c r="E102" s="348"/>
      <c r="F102" s="349" t="str">
        <f>Badges!C414</f>
        <v>A community compromise</v>
      </c>
      <c r="G102" s="351" t="str">
        <f>IF(Badges!D414="A","A"," ")</f>
        <v xml:space="preserve"> </v>
      </c>
      <c r="I102" s="348"/>
      <c r="J102" s="349" t="str">
        <f>Badges!C487</f>
        <v>Make a tradition "to do" list</v>
      </c>
      <c r="K102" s="351" t="str">
        <f>IF(Badges!D487="A","A"," ")</f>
        <v xml:space="preserve"> </v>
      </c>
      <c r="M102" s="348">
        <v>1</v>
      </c>
      <c r="N102" s="349" t="str">
        <f>Badges!C587</f>
        <v>Write your mission statement and</v>
      </c>
      <c r="O102" s="350"/>
      <c r="Q102" s="478" t="str">
        <f>'Age-Level'!C43</f>
        <v>International Friendship Recognition</v>
      </c>
      <c r="R102" s="478"/>
      <c r="S102" s="353" t="str">
        <f>IF('Age-Level'!D43="A","A","")</f>
        <v/>
      </c>
      <c r="U102" s="198"/>
      <c r="V102" s="198"/>
    </row>
    <row r="103" spans="1:23" x14ac:dyDescent="0.2">
      <c r="B103" s="211" t="str">
        <f>Journey!C77</f>
        <v>Monitor</v>
      </c>
      <c r="C103" s="205" t="str">
        <f>IF(Journey!D78="C","C",IF(Journey!D78="P","P",""))</f>
        <v/>
      </c>
      <c r="E103" s="348"/>
      <c r="F103" s="349" t="str">
        <f>Badges!C415</f>
        <v>A family or friendship compromise</v>
      </c>
      <c r="G103" s="351" t="str">
        <f>IF(Badges!D415="A","A"," ")</f>
        <v xml:space="preserve"> </v>
      </c>
      <c r="I103" s="348"/>
      <c r="J103" s="349" t="str">
        <f>Badges!C488</f>
        <v>Go global</v>
      </c>
      <c r="K103" s="351" t="str">
        <f>IF(Badges!D488="A","A"," ")</f>
        <v xml:space="preserve"> </v>
      </c>
      <c r="M103" s="348"/>
      <c r="N103" s="349" t="str">
        <f>Badges!C588</f>
        <v>A mission statement is a short</v>
      </c>
      <c r="O103" s="351" t="str">
        <f>IF(Badges!D588="A","A"," ")</f>
        <v xml:space="preserve"> </v>
      </c>
      <c r="Q103" s="478" t="str">
        <f>'Age-Level'!C45</f>
        <v>Investiture</v>
      </c>
      <c r="R103" s="478"/>
      <c r="S103" s="353" t="str">
        <f>IF('Age-Level'!D45="A","A","")</f>
        <v/>
      </c>
      <c r="U103" s="198"/>
      <c r="V103" s="198"/>
    </row>
    <row r="104" spans="1:23" x14ac:dyDescent="0.2">
      <c r="B104" s="211" t="str">
        <f>Journey!C80</f>
        <v>Influence</v>
      </c>
      <c r="C104" s="205" t="str">
        <f>IF(Journey!D81="C","C",IF(Journey!D81="P","P",""))</f>
        <v/>
      </c>
      <c r="E104" s="348"/>
      <c r="F104" s="349" t="str">
        <f>Badges!C416</f>
        <v>A state or national compromise</v>
      </c>
      <c r="G104" s="351" t="str">
        <f>IF(Badges!D416="A","A"," ")</f>
        <v xml:space="preserve"> </v>
      </c>
      <c r="I104" s="348"/>
      <c r="J104" s="349" t="str">
        <f>Badges!C489</f>
        <v>Learn the history of your Girl Scout</v>
      </c>
      <c r="K104" s="351" t="str">
        <f>IF(Badges!D489="A","A"," ")</f>
        <v xml:space="preserve"> </v>
      </c>
      <c r="M104" s="348">
        <v>2</v>
      </c>
      <c r="N104" s="349" t="str">
        <f>Badges!C589</f>
        <v>Increase your customer base</v>
      </c>
      <c r="O104" s="350"/>
      <c r="Q104" s="478" t="str">
        <f>'Age-Level'!C46</f>
        <v>Rededication (1st year)</v>
      </c>
      <c r="R104" s="478"/>
      <c r="S104" s="363" t="str">
        <f>IF('Age-Level'!D46="A","A","")</f>
        <v/>
      </c>
      <c r="U104" s="198"/>
      <c r="V104" s="198"/>
    </row>
    <row r="105" spans="1:23" x14ac:dyDescent="0.2">
      <c r="B105" s="211" t="str">
        <f>Journey!C83</f>
        <v>Cultivate</v>
      </c>
      <c r="C105" s="205" t="str">
        <f>IF(Journey!D84="C","C",IF(Journey!D84="P","P",""))</f>
        <v/>
      </c>
      <c r="E105" s="348">
        <v>5</v>
      </c>
      <c r="F105" s="349" t="str">
        <f>Badges!C417</f>
        <v>Find common ground through</v>
      </c>
      <c r="G105" s="350"/>
      <c r="I105" s="475" t="str">
        <f>Badges!B492</f>
        <v>Trees</v>
      </c>
      <c r="J105" s="476"/>
      <c r="K105" s="476"/>
      <c r="M105" s="348"/>
      <c r="N105" s="349" t="str">
        <f>Badges!C590</f>
        <v>What's the number one reason</v>
      </c>
      <c r="O105" s="351" t="str">
        <f>IF(Badges!D590="A","A"," ")</f>
        <v xml:space="preserve"> </v>
      </c>
      <c r="Q105" s="478" t="str">
        <f>'Age-Level'!C47</f>
        <v>Rededication (2nd year)</v>
      </c>
      <c r="R105" s="478"/>
      <c r="S105" s="363" t="str">
        <f>IF('Age-Level'!D47="A","A","")</f>
        <v/>
      </c>
      <c r="U105" s="198"/>
      <c r="V105" s="198"/>
    </row>
    <row r="106" spans="1:23" x14ac:dyDescent="0.2">
      <c r="B106" s="211" t="str">
        <f>Journey!B86</f>
        <v>Leader in Action</v>
      </c>
      <c r="C106" s="205" t="str">
        <f>IF(Journey!D96="C","C",IF(Journey!D96="P","P",""))</f>
        <v/>
      </c>
      <c r="E106" s="348"/>
      <c r="F106" s="349" t="str">
        <f>Badges!C418</f>
        <v>Mediate a cookie conflict</v>
      </c>
      <c r="G106" s="351" t="str">
        <f>IF(Badges!D418="A","A"," ")</f>
        <v xml:space="preserve"> </v>
      </c>
      <c r="I106" s="348">
        <v>1</v>
      </c>
      <c r="J106" s="349" t="str">
        <f>Badges!C493</f>
        <v>Try some tree fun</v>
      </c>
      <c r="K106" s="350"/>
      <c r="M106" s="348">
        <v>3</v>
      </c>
      <c r="N106" s="349" t="str">
        <f>Badges!C591</f>
        <v>Get into the details</v>
      </c>
      <c r="O106" s="350"/>
      <c r="Q106" s="478" t="str">
        <f>'Age-Level'!C48</f>
        <v>Rededication (3rd year)</v>
      </c>
      <c r="R106" s="478"/>
      <c r="S106" s="363" t="str">
        <f>IF('Age-Level'!D48="A","A","")</f>
        <v/>
      </c>
      <c r="U106" s="198"/>
      <c r="V106" s="198"/>
    </row>
    <row r="107" spans="1:23" x14ac:dyDescent="0.2">
      <c r="B107" s="225"/>
      <c r="C107" s="225"/>
      <c r="E107" s="348"/>
      <c r="F107" s="349" t="str">
        <f>Badges!C419</f>
        <v>Mediate with a pro</v>
      </c>
      <c r="G107" s="351" t="str">
        <f>IF(Badges!D419="A","A"," ")</f>
        <v xml:space="preserve"> </v>
      </c>
      <c r="I107" s="348"/>
      <c r="J107" s="349" t="str">
        <f>Badges!C494</f>
        <v>Take a tree trip</v>
      </c>
      <c r="K107" s="351" t="str">
        <f>IF(Badges!D494="A","A"," ")</f>
        <v xml:space="preserve"> </v>
      </c>
      <c r="M107" s="348"/>
      <c r="N107" s="349" t="str">
        <f>Badges!C592</f>
        <v>Decide what you want to do with</v>
      </c>
      <c r="O107" s="351" t="str">
        <f>IF(Badges!D592="A","A"," ")</f>
        <v xml:space="preserve"> </v>
      </c>
      <c r="Q107" s="478" t="str">
        <f>'Age-Level'!C49</f>
        <v>Rededication (4th year)</v>
      </c>
      <c r="R107" s="478"/>
      <c r="S107" s="363" t="str">
        <f>IF('Age-Level'!D49="A","A","")</f>
        <v/>
      </c>
      <c r="U107" s="198"/>
      <c r="V107" s="198"/>
    </row>
    <row r="108" spans="1:23" x14ac:dyDescent="0.2">
      <c r="A108" s="635" t="s">
        <v>138</v>
      </c>
      <c r="B108" s="636"/>
      <c r="C108" s="637"/>
      <c r="E108" s="348"/>
      <c r="F108" s="349" t="str">
        <f>Badges!C420</f>
        <v>Suggest solutions for a current</v>
      </c>
      <c r="G108" s="351" t="str">
        <f>IF(Badges!D420="A","A"," ")</f>
        <v xml:space="preserve"> </v>
      </c>
      <c r="I108" s="348"/>
      <c r="J108" s="349" t="str">
        <f>Badges!C495</f>
        <v>Design a tree house</v>
      </c>
      <c r="K108" s="351" t="str">
        <f>IF(Badges!D495="A","A"," ")</f>
        <v xml:space="preserve"> </v>
      </c>
      <c r="M108" s="348">
        <v>4</v>
      </c>
      <c r="N108" s="349" t="str">
        <f>Badges!C593</f>
        <v>Make a risk management plan</v>
      </c>
      <c r="O108" s="350"/>
      <c r="Q108" s="478" t="str">
        <f>'Age-Level'!C50</f>
        <v>Rededication (5th year)</v>
      </c>
      <c r="R108" s="478"/>
      <c r="S108" s="363" t="str">
        <f>IF('Age-Level'!D50="A","A","")</f>
        <v/>
      </c>
      <c r="U108" s="198"/>
      <c r="V108" s="198"/>
    </row>
    <row r="109" spans="1:23" x14ac:dyDescent="0.2">
      <c r="A109" s="214"/>
      <c r="B109" s="228" t="str">
        <f>Bridging!B6</f>
        <v>Pass It On!</v>
      </c>
      <c r="C109" s="204" t="str">
        <f>IF(Bridging!D10="C","C",IF(Bridging!D10="P","P",""))</f>
        <v/>
      </c>
      <c r="E109" s="475" t="str">
        <f>Badges!B423</f>
        <v>New Cuisines</v>
      </c>
      <c r="F109" s="476"/>
      <c r="G109" s="476"/>
      <c r="I109" s="348"/>
      <c r="J109" s="349" t="str">
        <f>Badges!C496</f>
        <v>Cook a tree dish</v>
      </c>
      <c r="K109" s="351" t="str">
        <f>IF(Badges!D496="A","A"," ")</f>
        <v xml:space="preserve"> </v>
      </c>
      <c r="M109" s="348"/>
      <c r="N109" s="349" t="str">
        <f>Badges!C594</f>
        <v>A risk management plan gets you</v>
      </c>
      <c r="O109" s="351" t="str">
        <f>IF(Badges!D594="A","A"," ")</f>
        <v xml:space="preserve"> </v>
      </c>
      <c r="Q109" s="478" t="str">
        <f>'Age-Level'!C51</f>
        <v>Rededication (6th year)</v>
      </c>
      <c r="R109" s="478"/>
      <c r="S109" s="363" t="str">
        <f>IF('Age-Level'!D51="A","A","")</f>
        <v/>
      </c>
      <c r="U109" s="198"/>
      <c r="V109" s="198"/>
    </row>
    <row r="110" spans="1:23" x14ac:dyDescent="0.2">
      <c r="A110" s="214"/>
      <c r="B110" s="215" t="str">
        <f>Bridging!B11</f>
        <v>Look Ahead!</v>
      </c>
      <c r="C110" s="204" t="str">
        <f>IF(Bridging!D15="C","C",IF(Bridging!D15="P","P",""))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78" t="str">
        <f>'Age-Level'!C52</f>
        <v>Rededication (7th year)</v>
      </c>
      <c r="R110" s="478"/>
      <c r="S110" s="363" t="str">
        <f>IF('Age-Level'!D52="A","A","")</f>
        <v/>
      </c>
      <c r="U110" s="273"/>
      <c r="V110" s="273"/>
      <c r="W110" s="227"/>
    </row>
    <row r="111" spans="1:23" x14ac:dyDescent="0.2">
      <c r="A111" s="214"/>
      <c r="B111" s="229" t="str">
        <f>Bridging!C16</f>
        <v>Plan a Ceremony</v>
      </c>
      <c r="C111" s="204" t="str">
        <f>IF(Bridging!D17="C","C",IF(Bridging!D17="P","P",""))</f>
        <v/>
      </c>
      <c r="E111" s="348"/>
      <c r="F111" s="349" t="str">
        <f>Badges!C425</f>
        <v>Cook something from an area of the</v>
      </c>
      <c r="G111" s="351" t="str">
        <f>IF(Badges!D425="A","A"," ")</f>
        <v xml:space="preserve"> </v>
      </c>
      <c r="I111" s="348"/>
      <c r="J111" s="349" t="str">
        <f>Badges!C498</f>
        <v>Be a naturalist in your neighborhood</v>
      </c>
      <c r="K111" s="351" t="str">
        <f>IF(Badges!D498="A","A"," ")</f>
        <v xml:space="preserve"> </v>
      </c>
      <c r="M111" s="348"/>
      <c r="N111" s="349" t="str">
        <f>Badges!C596</f>
        <v>Once you have your business plan</v>
      </c>
      <c r="O111" s="351" t="str">
        <f>IF(Badges!D596="A","A"," ")</f>
        <v xml:space="preserve"> </v>
      </c>
      <c r="Q111" s="478" t="str">
        <f>'Age-Level'!C53</f>
        <v>Rededication (8th year)</v>
      </c>
      <c r="R111" s="478"/>
      <c r="S111" s="363" t="str">
        <f>IF('Age-Level'!D53="A","A","")</f>
        <v/>
      </c>
      <c r="U111" s="198"/>
      <c r="V111" s="198"/>
    </row>
    <row r="112" spans="1:23" x14ac:dyDescent="0.2">
      <c r="B112" s="216" t="s">
        <v>139</v>
      </c>
      <c r="C112" s="204" t="str">
        <f>IF(Bridging!D18="C","C",IF(Bridging!D18="P","P",""))</f>
        <v/>
      </c>
      <c r="E112" s="348"/>
      <c r="F112" s="349" t="str">
        <f>Badges!C426</f>
        <v>Find a relative, friend, or neighbor</v>
      </c>
      <c r="G112" s="351" t="str">
        <f>IF(Badges!D426="A","A"," ")</f>
        <v xml:space="preserve"> </v>
      </c>
      <c r="I112" s="348"/>
      <c r="J112" s="349" t="str">
        <f>Badges!C499</f>
        <v>Sketch and label the parts of a tree</v>
      </c>
      <c r="K112" s="351" t="str">
        <f>IF(Badges!D499="A","A"," ")</f>
        <v xml:space="preserve"> </v>
      </c>
      <c r="M112" s="475" t="str">
        <f>Badges!B612</f>
        <v>Think Big</v>
      </c>
      <c r="N112" s="476"/>
      <c r="O112" s="476"/>
      <c r="Q112" s="479" t="str">
        <f>'Age-Level'!B54</f>
        <v>My Promise, My Faith (Year 1)</v>
      </c>
      <c r="R112" s="480"/>
      <c r="S112" s="363"/>
      <c r="U112" s="198"/>
      <c r="V112" s="198"/>
    </row>
    <row r="113" spans="1:22" x14ac:dyDescent="0.2">
      <c r="B113" s="208"/>
      <c r="C113" s="227"/>
      <c r="E113" s="348"/>
      <c r="F113" s="349" t="str">
        <f>Badges!C427</f>
        <v>Let a particular ingredient be your</v>
      </c>
      <c r="G113" s="351" t="str">
        <f>IF(Badges!D427="A","A"," ")</f>
        <v xml:space="preserve"> </v>
      </c>
      <c r="I113" s="348"/>
      <c r="J113" s="349" t="str">
        <f>Badges!C500</f>
        <v>Delve into the forest life cycle</v>
      </c>
      <c r="K113" s="351" t="str">
        <f>IF(Badges!D500="A","A"," ")</f>
        <v xml:space="preserve"> </v>
      </c>
      <c r="M113" s="348">
        <v>1</v>
      </c>
      <c r="N113" s="349" t="str">
        <f>Badges!C613</f>
        <v>Come up with a big idea</v>
      </c>
      <c r="O113" s="350"/>
      <c r="Q113" s="372">
        <v>1</v>
      </c>
      <c r="R113" s="478" t="str">
        <f>'Age-Level'!C55</f>
        <v>Choose one line from the Law</v>
      </c>
      <c r="S113" s="363" t="str">
        <f>IF('Age-Level'!D55="A","A","")</f>
        <v/>
      </c>
      <c r="U113" s="198"/>
      <c r="V113" s="198"/>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IF(Badges!D614="A","A"," ")</f>
        <v xml:space="preserve"> </v>
      </c>
      <c r="Q114" s="371">
        <v>2</v>
      </c>
      <c r="R114" s="478" t="str">
        <f>'Age-Level'!C56</f>
        <v>Find a woman in your community</v>
      </c>
      <c r="S114" s="363" t="str">
        <f>IF('Age-Level'!D56="A","A","")</f>
        <v/>
      </c>
      <c r="U114" s="198"/>
      <c r="V114" s="198"/>
    </row>
    <row r="115" spans="1:22" x14ac:dyDescent="0.2">
      <c r="A115" s="200">
        <v>1</v>
      </c>
      <c r="B115" s="201" t="str">
        <f>Badges!C355</f>
        <v>Delve into the world of comics</v>
      </c>
      <c r="C115" s="202"/>
      <c r="E115" s="348"/>
      <c r="F115" s="349" t="str">
        <f>Badges!C429</f>
        <v>Put together a meal based on a food</v>
      </c>
      <c r="G115" s="351" t="str">
        <f>IF(Badges!D429="A","A"," ")</f>
        <v xml:space="preserve"> </v>
      </c>
      <c r="I115" s="348"/>
      <c r="J115" s="349" t="str">
        <f>Badges!C502</f>
        <v>Get tree crafty</v>
      </c>
      <c r="K115" s="351" t="str">
        <f>IF(Badges!D502="A","A"," ")</f>
        <v xml:space="preserve"> </v>
      </c>
      <c r="M115" s="348">
        <v>2</v>
      </c>
      <c r="N115" s="349" t="str">
        <f>Badges!C615</f>
        <v>Take your sales to the next level</v>
      </c>
      <c r="O115" s="350"/>
      <c r="Q115" s="371">
        <v>3</v>
      </c>
      <c r="R115" s="478" t="str">
        <f>'Age-Level'!C57</f>
        <v>Gather three inspirational quotes</v>
      </c>
      <c r="S115" s="363" t="str">
        <f>IF('Age-Level'!D57="A","A","")</f>
        <v/>
      </c>
      <c r="U115" s="198"/>
      <c r="V115" s="198"/>
    </row>
    <row r="116" spans="1:22" x14ac:dyDescent="0.2">
      <c r="A116" s="200"/>
      <c r="B116" s="201" t="str">
        <f>Badges!C356</f>
        <v>Collect comic strips from the</v>
      </c>
      <c r="C116" s="203" t="str">
        <f>IF(Badges!D356="A","A"," ")</f>
        <v xml:space="preserve"> </v>
      </c>
      <c r="E116" s="348"/>
      <c r="F116" s="349" t="str">
        <f>Badges!C430</f>
        <v>Research and cook a regional</v>
      </c>
      <c r="G116" s="351" t="str">
        <f>IF(Badges!D430="A","A"," ")</f>
        <v xml:space="preserve"> </v>
      </c>
      <c r="I116" s="348"/>
      <c r="J116" s="349" t="str">
        <f>Badges!C503</f>
        <v>Capture a tree on your canvas or the</v>
      </c>
      <c r="K116" s="351" t="str">
        <f>IF(Badges!D503="A","A"," ")</f>
        <v xml:space="preserve"> </v>
      </c>
      <c r="M116" s="348"/>
      <c r="N116" s="349" t="str">
        <f>Badges!C616</f>
        <v>When you have a big goal, you have</v>
      </c>
      <c r="O116" s="351" t="str">
        <f>IF(Badges!D616="A","A"," ")</f>
        <v xml:space="preserve"> </v>
      </c>
      <c r="Q116" s="371">
        <v>4</v>
      </c>
      <c r="R116" s="478" t="str">
        <f>'Age-Level'!C58</f>
        <v>Make something to remind you</v>
      </c>
      <c r="S116" s="363" t="str">
        <f>IF('Age-Level'!D58="A","A","")</f>
        <v/>
      </c>
    </row>
    <row r="117" spans="1:22" x14ac:dyDescent="0.2">
      <c r="A117" s="200"/>
      <c r="B117" s="201" t="str">
        <f>Badges!C357</f>
        <v>Visit with a comic artist</v>
      </c>
      <c r="C117" s="203" t="str">
        <f>IF(Badges!D357="A","A"," ")</f>
        <v xml:space="preserve"> </v>
      </c>
      <c r="E117" s="348"/>
      <c r="F117" s="349" t="str">
        <f>Badges!C431</f>
        <v>Find out how well you know your</v>
      </c>
      <c r="G117" s="351" t="str">
        <f>IF(Badges!D431="A","A"," ")</f>
        <v xml:space="preserve"> </v>
      </c>
      <c r="I117" s="348"/>
      <c r="J117" s="349" t="str">
        <f>Badges!C504</f>
        <v>Create your own tree legend</v>
      </c>
      <c r="K117" s="351" t="str">
        <f>IF(Badges!D504="A","A"," ")</f>
        <v xml:space="preserve"> </v>
      </c>
      <c r="M117" s="348">
        <v>3</v>
      </c>
      <c r="N117" s="349" t="str">
        <f>Badges!C617</f>
        <v>Sell your big dream to others</v>
      </c>
      <c r="O117" s="350"/>
      <c r="Q117" s="371">
        <v>5</v>
      </c>
      <c r="R117" s="478" t="str">
        <f>'Age-Level'!C59</f>
        <v xml:space="preserve">Make a commitment to live what </v>
      </c>
      <c r="S117" s="363" t="str">
        <f>IF('Age-Level'!D59="A","A","")</f>
        <v/>
      </c>
    </row>
    <row r="118" spans="1:22" x14ac:dyDescent="0.2">
      <c r="A118" s="200"/>
      <c r="B118" s="201" t="str">
        <f>Badges!C358</f>
        <v>Make sticky-note comics</v>
      </c>
      <c r="C118" s="203" t="str">
        <f>IF(Badges!D358="A","A","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IF(Badges!D618="A","A"," ")</f>
        <v xml:space="preserve"> </v>
      </c>
      <c r="Q118" s="479" t="str">
        <f>'Age-Level'!B61</f>
        <v>My Promise, My Faith (Year 2)</v>
      </c>
      <c r="R118" s="480"/>
      <c r="S118" s="363"/>
    </row>
    <row r="119" spans="1:22" x14ac:dyDescent="0.2">
      <c r="A119" s="200">
        <v>2</v>
      </c>
      <c r="B119" s="201" t="str">
        <f>Badges!C359</f>
        <v>Choose a story to tell</v>
      </c>
      <c r="C119" s="202"/>
      <c r="E119" s="348"/>
      <c r="F119" s="349" t="str">
        <f>Badges!C433</f>
        <v>Try a recipe inspired by a historical</v>
      </c>
      <c r="G119" s="351" t="str">
        <f>IF(Badges!D433="A","A"," ")</f>
        <v xml:space="preserve"> </v>
      </c>
      <c r="I119" s="348"/>
      <c r="J119" s="349" t="str">
        <f>Badges!C506</f>
        <v>Debate logging, clear-cutting, and</v>
      </c>
      <c r="K119" s="351" t="str">
        <f>IF(Badges!D506="A","A"," ")</f>
        <v xml:space="preserve"> </v>
      </c>
      <c r="M119" s="348">
        <v>4</v>
      </c>
      <c r="N119" s="349" t="str">
        <f>Badges!C619</f>
        <v>Ask experts to help you take your</v>
      </c>
      <c r="O119" s="350"/>
      <c r="Q119" s="372">
        <v>1</v>
      </c>
      <c r="R119" s="478" t="str">
        <f>'Age-Level'!C62</f>
        <v>Choose one line from the Law</v>
      </c>
      <c r="S119" s="363" t="str">
        <f>IF('Age-Level'!D62="A","A","")</f>
        <v/>
      </c>
    </row>
    <row r="120" spans="1:22" x14ac:dyDescent="0.2">
      <c r="A120" s="200"/>
      <c r="B120" s="201" t="str">
        <f>Badges!C360</f>
        <v>Think of a story from your life</v>
      </c>
      <c r="C120" s="203" t="str">
        <f>IF(Badges!D360="A","A"," ")</f>
        <v xml:space="preserve"> </v>
      </c>
      <c r="E120" s="348"/>
      <c r="F120" s="349" t="str">
        <f>Badges!C434</f>
        <v>Ask a grandparent or other relative</v>
      </c>
      <c r="G120" s="351" t="str">
        <f>IF(Badges!D434="A","A"," ")</f>
        <v xml:space="preserve"> </v>
      </c>
      <c r="I120" s="348"/>
      <c r="J120" s="349" t="str">
        <f>Badges!C507</f>
        <v>Chart how wood travels</v>
      </c>
      <c r="K120" s="351" t="str">
        <f>IF(Badges!D507="A","A"," ")</f>
        <v xml:space="preserve"> </v>
      </c>
      <c r="M120" s="348"/>
      <c r="N120" s="349" t="str">
        <f>Badges!C620</f>
        <v>Show your plan to a businesswoman</v>
      </c>
      <c r="O120" s="351" t="str">
        <f>IF(Badges!D620="A","A"," ")</f>
        <v xml:space="preserve"> </v>
      </c>
      <c r="Q120" s="371">
        <v>2</v>
      </c>
      <c r="R120" s="478" t="str">
        <f>'Age-Level'!C63</f>
        <v>Find a woman in your community</v>
      </c>
      <c r="S120" s="363" t="str">
        <f>IF('Age-Level'!D63="A","A","")</f>
        <v/>
      </c>
    </row>
    <row r="121" spans="1:22" x14ac:dyDescent="0.2">
      <c r="A121" s="200"/>
      <c r="B121" s="201" t="str">
        <f>Badges!C361</f>
        <v>Think of a story from a book or</v>
      </c>
      <c r="C121" s="203" t="str">
        <f>IF(Badges!D361="A","A"," ")</f>
        <v xml:space="preserve"> </v>
      </c>
      <c r="E121" s="348"/>
      <c r="F121" s="349" t="str">
        <f>Badges!C435</f>
        <v>Pick a piece of the past that excites</v>
      </c>
      <c r="G121" s="351" t="str">
        <f>IF(Badges!D435="A","A"," ")</f>
        <v xml:space="preserve"> </v>
      </c>
      <c r="I121" s="348"/>
      <c r="J121" s="349" t="str">
        <f>Badges!C508</f>
        <v>Create a dream tree garden</v>
      </c>
      <c r="K121" s="351" t="str">
        <f>IF(Badges!D508="A","A"," ")</f>
        <v xml:space="preserve"> </v>
      </c>
      <c r="M121" s="348">
        <v>5</v>
      </c>
      <c r="N121" s="349" t="str">
        <f>Badges!C621</f>
        <v>Share your experience in a big way</v>
      </c>
      <c r="O121" s="350"/>
      <c r="Q121" s="371">
        <v>3</v>
      </c>
      <c r="R121" s="478" t="str">
        <f>'Age-Level'!C64</f>
        <v>Gather three inspirational quotes</v>
      </c>
      <c r="S121" s="363" t="str">
        <f>IF('Age-Level'!D64="A","A","")</f>
        <v/>
      </c>
    </row>
    <row r="122" spans="1:22" x14ac:dyDescent="0.2">
      <c r="A122" s="200"/>
      <c r="B122" s="201" t="str">
        <f>Badges!C362</f>
        <v>Make something up</v>
      </c>
      <c r="C122" s="203" t="str">
        <f>IF(Badges!D362="A","A","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IF(Badges!D622="A","A"," ")</f>
        <v xml:space="preserve"> </v>
      </c>
      <c r="Q122" s="371">
        <v>4</v>
      </c>
      <c r="R122" s="478" t="str">
        <f>'Age-Level'!C65</f>
        <v>Make something to remind you</v>
      </c>
      <c r="S122" s="363" t="str">
        <f>IF('Age-Level'!D65="A","A","")</f>
        <v/>
      </c>
    </row>
    <row r="123" spans="1:22" x14ac:dyDescent="0.2">
      <c r="A123" s="200">
        <v>3</v>
      </c>
      <c r="B123" s="201" t="str">
        <f>Badges!C363</f>
        <v>Draw it out</v>
      </c>
      <c r="C123" s="202"/>
      <c r="E123" s="348"/>
      <c r="F123" s="349" t="str">
        <f>Badges!C437</f>
        <v>Take a processed food you love and</v>
      </c>
      <c r="G123" s="351" t="str">
        <f>IF(Badges!D437="A","A"," ")</f>
        <v xml:space="preserve"> </v>
      </c>
      <c r="I123" s="348"/>
      <c r="J123" s="349" t="str">
        <f>Badges!C510</f>
        <v>Plant a tree</v>
      </c>
      <c r="K123" s="351" t="str">
        <f>IF(Badges!D510="A","A"," ")</f>
        <v xml:space="preserve"> </v>
      </c>
      <c r="M123" s="475" t="str">
        <f>Badges!B626</f>
        <v>Archery</v>
      </c>
      <c r="N123" s="476"/>
      <c r="O123" s="476"/>
      <c r="Q123" s="371">
        <v>5</v>
      </c>
      <c r="R123" s="478" t="str">
        <f>'Age-Level'!C66</f>
        <v xml:space="preserve">Make a commitment to live what </v>
      </c>
      <c r="S123" s="363" t="str">
        <f>IF('Age-Level'!D66="A","A","")</f>
        <v/>
      </c>
    </row>
    <row r="124" spans="1:22" x14ac:dyDescent="0.2">
      <c r="A124" s="200"/>
      <c r="B124" s="201" t="str">
        <f>Badges!C364</f>
        <v>Use tracing paper</v>
      </c>
      <c r="C124" s="203" t="str">
        <f>IF(Badges!D364="A","A"," ")</f>
        <v xml:space="preserve"> </v>
      </c>
      <c r="E124" s="348"/>
      <c r="F124" s="349" t="str">
        <f>Badges!C438</f>
        <v>Choose a veggie protein and find a</v>
      </c>
      <c r="G124" s="351" t="str">
        <f>IF(Badges!D438="A","A"," ")</f>
        <v xml:space="preserve"> </v>
      </c>
      <c r="I124" s="348"/>
      <c r="J124" s="349" t="str">
        <f>Badges!C511</f>
        <v>Tend to a tree somewhere in your</v>
      </c>
      <c r="K124" s="351" t="str">
        <f>IF(Badges!D511="A","A"," ")</f>
        <v xml:space="preserve"> </v>
      </c>
      <c r="M124" s="348">
        <v>1</v>
      </c>
      <c r="N124" s="349" t="str">
        <f>Badges!C627</f>
        <v>Get to know your archery equipment</v>
      </c>
      <c r="O124" s="350"/>
      <c r="Q124" s="479" t="str">
        <f>'Age-Level'!B68</f>
        <v>My Promise, My Faith (Year 3)</v>
      </c>
      <c r="R124" s="480"/>
      <c r="S124" s="363"/>
    </row>
    <row r="125" spans="1:22" x14ac:dyDescent="0.2">
      <c r="A125" s="200"/>
      <c r="B125" s="201" t="str">
        <f>Badges!C365</f>
        <v>Do a "free draw."</v>
      </c>
      <c r="C125" s="203" t="str">
        <f>IF(Badges!D365="A","A"," ")</f>
        <v xml:space="preserve"> </v>
      </c>
      <c r="E125" s="348"/>
      <c r="F125" s="349" t="str">
        <f>Badges!C439</f>
        <v>Try a recipe for a special diet</v>
      </c>
      <c r="G125" s="351" t="str">
        <f>IF(Badges!D439="A","A"," ")</f>
        <v xml:space="preserve"> </v>
      </c>
      <c r="I125" s="348"/>
      <c r="J125" s="349" t="str">
        <f>Badges!C512</f>
        <v>Shadow one of the tree caretakers</v>
      </c>
      <c r="K125" s="351" t="str">
        <f>IF(Badges!D512="A","A"," ")</f>
        <v xml:space="preserve"> </v>
      </c>
      <c r="M125" s="348"/>
      <c r="N125" s="349" t="str">
        <f>Badges!C628</f>
        <v>Visit an outdoor outfitter or a sporting goods store</v>
      </c>
      <c r="O125" s="351" t="str">
        <f>IF(Badges!D628="A","A"," ")</f>
        <v xml:space="preserve"> </v>
      </c>
      <c r="Q125" s="372">
        <v>1</v>
      </c>
      <c r="R125" s="478" t="str">
        <f>'Age-Level'!C69</f>
        <v>Choose one line from the Law</v>
      </c>
      <c r="S125" s="363" t="str">
        <f>IF('Age-Level'!D69="A","A","")</f>
        <v/>
      </c>
    </row>
    <row r="126" spans="1:22" x14ac:dyDescent="0.2">
      <c r="A126" s="200"/>
      <c r="B126" s="201" t="str">
        <f>Badges!C366</f>
        <v>Use a how-to book, video, or</v>
      </c>
      <c r="C126" s="203" t="str">
        <f>IF(Badges!D366="A","A"," ")</f>
        <v xml:space="preserve"> </v>
      </c>
      <c r="E126" s="348">
        <v>5</v>
      </c>
      <c r="F126" s="349" t="str">
        <f>Badges!C440</f>
        <v>Share your dishes on a culinary</v>
      </c>
      <c r="G126" s="350"/>
      <c r="I126" s="475" t="str">
        <f>Badges!B516</f>
        <v>Budgeting</v>
      </c>
      <c r="J126" s="476"/>
      <c r="K126" s="476"/>
      <c r="M126" s="348"/>
      <c r="N126" s="349" t="str">
        <f>Badges!C629</f>
        <v>Invite an archery expert to talk to your troop</v>
      </c>
      <c r="O126" s="351" t="str">
        <f>IF(Badges!D629="A","A"," ")</f>
        <v xml:space="preserve"> </v>
      </c>
      <c r="Q126" s="371">
        <v>2</v>
      </c>
      <c r="R126" s="478" t="str">
        <f>'Age-Level'!C70</f>
        <v>Find a woman in your community</v>
      </c>
      <c r="S126" s="363" t="str">
        <f>IF('Age-Level'!D70="A","A","")</f>
        <v/>
      </c>
    </row>
    <row r="127" spans="1:22" x14ac:dyDescent="0.2">
      <c r="A127" s="200">
        <v>4</v>
      </c>
      <c r="B127" s="201" t="str">
        <f>Badges!C367</f>
        <v>Frame it in four panels</v>
      </c>
      <c r="C127" s="202"/>
      <c r="E127" s="348"/>
      <c r="F127" s="349" t="str">
        <f>Badges!C441</f>
        <v>Throw a potluck party</v>
      </c>
      <c r="G127" s="351" t="str">
        <f>IF(Badges!D441="A","A"," ")</f>
        <v xml:space="preserve"> </v>
      </c>
      <c r="I127" s="348">
        <v>1</v>
      </c>
      <c r="J127" s="349" t="str">
        <f>Badges!C517</f>
        <v>Practice budgeting for your values</v>
      </c>
      <c r="K127" s="350"/>
      <c r="M127" s="348"/>
      <c r="N127" s="349" t="str">
        <f>Badges!C630</f>
        <v>Work with an archery expert at a range or Girl Scout camp</v>
      </c>
      <c r="O127" s="351" t="str">
        <f>IF(Badges!D630="A","A"," ")</f>
        <v xml:space="preserve"> </v>
      </c>
      <c r="Q127" s="371">
        <v>3</v>
      </c>
      <c r="R127" s="478" t="str">
        <f>'Age-Level'!C71</f>
        <v>Gather three inspirational quotes</v>
      </c>
      <c r="S127" s="363" t="str">
        <f>IF('Age-Level'!D71="A","A","")</f>
        <v/>
      </c>
    </row>
    <row r="128" spans="1:22" x14ac:dyDescent="0.2">
      <c r="A128" s="200"/>
      <c r="B128" s="201" t="str">
        <f>Badges!C368</f>
        <v>Use facial expressions</v>
      </c>
      <c r="C128" s="203" t="str">
        <f>IF(Badges!D368="A","A"," ")</f>
        <v xml:space="preserve"> </v>
      </c>
      <c r="E128" s="348"/>
      <c r="F128" s="349" t="str">
        <f>Badges!C442</f>
        <v>Host a "new cuisine" party</v>
      </c>
      <c r="G128" s="351" t="str">
        <f>IF(Badges!D442="A","A"," ")</f>
        <v xml:space="preserve"> </v>
      </c>
      <c r="I128" s="348"/>
      <c r="J128" s="349" t="str">
        <f>Badges!C518</f>
        <v>Create a team values list</v>
      </c>
      <c r="K128" s="351" t="str">
        <f>IF(Badges!D518="A","A"," ")</f>
        <v xml:space="preserve"> </v>
      </c>
      <c r="M128" s="348">
        <v>2</v>
      </c>
      <c r="N128" s="349" t="str">
        <f>Badges!C631</f>
        <v>Learn about archery safety</v>
      </c>
      <c r="O128" s="350"/>
      <c r="Q128" s="371">
        <v>4</v>
      </c>
      <c r="R128" s="478" t="str">
        <f>'Age-Level'!C72</f>
        <v>Make something to remind you</v>
      </c>
      <c r="S128" s="363" t="str">
        <f>IF('Age-Level'!D72="A","A","")</f>
        <v/>
      </c>
    </row>
    <row r="129" spans="1:20" x14ac:dyDescent="0.2">
      <c r="A129" s="200"/>
      <c r="B129" s="201" t="str">
        <f>Badges!C369</f>
        <v>Use body postures</v>
      </c>
      <c r="C129" s="203" t="str">
        <f>IF(Badges!D369="A","A"," ")</f>
        <v xml:space="preserve"> </v>
      </c>
      <c r="E129" s="348"/>
      <c r="F129" s="349" t="str">
        <f>Badges!C443</f>
        <v>Hold a progressive dinner with</v>
      </c>
      <c r="G129" s="351" t="str">
        <f>IF(Badges!D443="A","A"," ")</f>
        <v xml:space="preserve"> </v>
      </c>
      <c r="I129" s="348"/>
      <c r="J129" s="349" t="str">
        <f>Badges!C519</f>
        <v>Make your own values list</v>
      </c>
      <c r="K129" s="351" t="str">
        <f>IF(Badges!D519="A","A"," ")</f>
        <v xml:space="preserve"> </v>
      </c>
      <c r="M129" s="348"/>
      <c r="N129" s="349" t="str">
        <f>Badges!C632</f>
        <v>Visti an archery range</v>
      </c>
      <c r="O129" s="351" t="str">
        <f>IF(Badges!D632="A","A"," ")</f>
        <v xml:space="preserve"> </v>
      </c>
      <c r="Q129" s="371">
        <v>5</v>
      </c>
      <c r="R129" s="478" t="str">
        <f>'Age-Level'!C73</f>
        <v xml:space="preserve">Make a commitment to live what </v>
      </c>
      <c r="S129" s="363" t="str">
        <f>IF('Age-Level'!D73="A","A","")</f>
        <v/>
      </c>
    </row>
    <row r="130" spans="1:20" x14ac:dyDescent="0.2">
      <c r="A130" s="200"/>
      <c r="B130" s="201" t="str">
        <f>Badges!C370</f>
        <v xml:space="preserve">Use both facial expressions and </v>
      </c>
      <c r="C130" s="203" t="str">
        <f>IF(Badges!D370="A","A"," ")</f>
        <v xml:space="preserve"> </v>
      </c>
      <c r="E130" s="475" t="str">
        <f>Badges!B446</f>
        <v>Cadette First Aid</v>
      </c>
      <c r="F130" s="476"/>
      <c r="G130" s="476"/>
      <c r="I130" s="348"/>
      <c r="J130" s="349" t="str">
        <f>Badges!C520</f>
        <v>Find out how other people budget to</v>
      </c>
      <c r="K130" s="351" t="str">
        <f>IF(Badges!D520="A","A"," ")</f>
        <v xml:space="preserve"> </v>
      </c>
      <c r="M130" s="348"/>
      <c r="N130" s="349" t="str">
        <f>Badges!C633</f>
        <v>Invite an archery expert to talk to your troop</v>
      </c>
      <c r="O130" s="351" t="str">
        <f>IF(Badges!D633="A","A"," ")</f>
        <v xml:space="preserve"> </v>
      </c>
      <c r="Q130" s="479" t="str">
        <f>'Age-Level'!B75</f>
        <v>Safety Award</v>
      </c>
      <c r="R130" s="480"/>
      <c r="S130" s="363"/>
    </row>
    <row r="131" spans="1:20" x14ac:dyDescent="0.2">
      <c r="A131" s="200">
        <v>5</v>
      </c>
      <c r="B131" s="201" t="str">
        <f>Badges!C371</f>
        <v>Add the words</v>
      </c>
      <c r="C131" s="202"/>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IF(Badges!D634="A","A"," ")</f>
        <v xml:space="preserve"> </v>
      </c>
      <c r="Q131" s="372">
        <v>1</v>
      </c>
      <c r="R131" s="478" t="str">
        <f>'Age-Level'!C76</f>
        <v>Learn how to make a room safe for a</v>
      </c>
      <c r="S131" s="363" t="str">
        <f>IF('Age-Level'!D76="A","A","")</f>
        <v/>
      </c>
    </row>
    <row r="132" spans="1:20" x14ac:dyDescent="0.2">
      <c r="A132" s="200"/>
      <c r="B132" s="201" t="str">
        <f>Badges!C372</f>
        <v>Add some dialogue</v>
      </c>
      <c r="C132" s="203" t="str">
        <f>IF(Badges!D372="A","A"," ")</f>
        <v xml:space="preserve"> </v>
      </c>
      <c r="E132" s="348"/>
      <c r="F132" s="349" t="str">
        <f>Badges!C448</f>
        <v>Take a babysitting class</v>
      </c>
      <c r="G132" s="351" t="str">
        <f>IF(Badges!D448="A","A"," ")</f>
        <v xml:space="preserve"> </v>
      </c>
      <c r="I132" s="348"/>
      <c r="J132" s="349" t="str">
        <f>Badges!C522</f>
        <v>Get on the "write" track</v>
      </c>
      <c r="K132" s="351" t="str">
        <f>IF(Badges!D522="A","A"," ")</f>
        <v xml:space="preserve"> </v>
      </c>
      <c r="M132" s="348">
        <v>3</v>
      </c>
      <c r="N132" s="349" t="str">
        <f>Badges!C635</f>
        <v>Practice archery before you go on a range</v>
      </c>
      <c r="O132" s="350"/>
      <c r="Q132" s="371">
        <v>2</v>
      </c>
      <c r="R132" s="478" t="str">
        <f>'Age-Level'!C77</f>
        <v>Find out about water safety</v>
      </c>
      <c r="S132" s="363" t="str">
        <f>IF('Age-Level'!D77="A","A","")</f>
        <v/>
      </c>
    </row>
    <row r="133" spans="1:20" x14ac:dyDescent="0.2">
      <c r="A133" s="200"/>
      <c r="B133" s="201" t="str">
        <f>Badges!C373</f>
        <v>Add thought bubbles</v>
      </c>
      <c r="C133" s="203" t="str">
        <f>IF(Badges!D373="A","A"," ")</f>
        <v xml:space="preserve"> </v>
      </c>
      <c r="E133" s="348"/>
      <c r="F133" s="349" t="str">
        <f>Badges!C449</f>
        <v>Ask a medical professional</v>
      </c>
      <c r="G133" s="351" t="str">
        <f>IF(Badges!D449="A","A"," ")</f>
        <v xml:space="preserve"> </v>
      </c>
      <c r="I133" s="348"/>
      <c r="J133" s="349" t="str">
        <f>Badges!C523</f>
        <v>Spot spending habits</v>
      </c>
      <c r="K133" s="351" t="str">
        <f>IF(Badges!D523="A","A"," ")</f>
        <v xml:space="preserve"> </v>
      </c>
      <c r="M133" s="348"/>
      <c r="N133" s="349" t="str">
        <f>Badges!C636</f>
        <v>Work with an instructor or older girl with archery experience</v>
      </c>
      <c r="O133" s="351" t="str">
        <f>IF(Badges!D636="A","A"," ")</f>
        <v xml:space="preserve"> </v>
      </c>
      <c r="Q133" s="371">
        <v>3</v>
      </c>
      <c r="R133" s="478" t="str">
        <f>'Age-Level'!C78</f>
        <v>Teach a Daisy or Brownie what to do if</v>
      </c>
      <c r="S133" s="363" t="str">
        <f>IF('Age-Level'!D78="A","A","")</f>
        <v/>
      </c>
    </row>
    <row r="134" spans="1:20" x14ac:dyDescent="0.2">
      <c r="A134" s="200"/>
      <c r="B134" s="201" t="str">
        <f>Badges!C374</f>
        <v>Run a narrative in separate</v>
      </c>
      <c r="C134" s="203" t="str">
        <f>IF(Badges!D374="A","A"," ")</f>
        <v xml:space="preserve"> </v>
      </c>
      <c r="E134" s="348"/>
      <c r="F134" s="349" t="str">
        <f>Badges!C450</f>
        <v>Talk to child care professionals</v>
      </c>
      <c r="G134" s="351" t="str">
        <f>IF(Badges!D450="A","A"," ")</f>
        <v xml:space="preserve"> </v>
      </c>
      <c r="I134" s="348"/>
      <c r="J134" s="349" t="str">
        <f>Badges!C524</f>
        <v>Pretend you're a psychologist</v>
      </c>
      <c r="K134" s="351" t="str">
        <f>IF(Badges!D524="A","A"," ")</f>
        <v xml:space="preserve"> </v>
      </c>
      <c r="M134" s="348"/>
      <c r="N134" s="349" t="str">
        <f>Badges!C637</f>
        <v>Join an archery class at a community center, range, or Girl Scout camp</v>
      </c>
      <c r="O134" s="351" t="str">
        <f>IF(Badges!D637="A","A"," ")</f>
        <v xml:space="preserve"> </v>
      </c>
      <c r="Q134" s="371">
        <v>4</v>
      </c>
      <c r="R134" s="478" t="str">
        <f>'Age-Level'!C79</f>
        <v>With your family, make sure you have</v>
      </c>
      <c r="S134" s="363" t="str">
        <f>IF('Age-Level'!D79="A","A","")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IF(Badges!D638="A","A"," ")</f>
        <v xml:space="preserve"> </v>
      </c>
      <c r="Q135" s="371">
        <v>5</v>
      </c>
      <c r="R135" s="478" t="str">
        <f>'Age-Level'!C80</f>
        <v>Discuss bullying with your Girl Scout</v>
      </c>
      <c r="S135" s="363" t="str">
        <f>IF('Age-Level'!D80="A","A","")</f>
        <v/>
      </c>
    </row>
    <row r="136" spans="1:20" x14ac:dyDescent="0.2">
      <c r="A136" s="200">
        <v>1</v>
      </c>
      <c r="B136" s="201" t="str">
        <f>Badges!C378</f>
        <v>Create your own definition of</v>
      </c>
      <c r="C136" s="202"/>
      <c r="E136" s="348"/>
      <c r="F136" s="349" t="str">
        <f>Badges!C452</f>
        <v>Talk to a medical professional</v>
      </c>
      <c r="G136" s="351" t="str">
        <f>IF(Badges!D452="A","A"," ")</f>
        <v xml:space="preserve"> </v>
      </c>
      <c r="I136" s="348"/>
      <c r="J136" s="349" t="str">
        <f>Badges!C526</f>
        <v>Do field research</v>
      </c>
      <c r="K136" s="351" t="str">
        <f>IF(Badges!D526="A","A"," ")</f>
        <v xml:space="preserve"> </v>
      </c>
      <c r="Q136" s="371"/>
      <c r="R136" s="372"/>
      <c r="S136" s="500"/>
      <c r="T136" s="355"/>
    </row>
    <row r="137" spans="1:20" x14ac:dyDescent="0.2">
      <c r="A137" s="200"/>
      <c r="B137" s="201" t="str">
        <f>Badges!C379</f>
        <v>Go to a sports event</v>
      </c>
      <c r="C137" s="203" t="str">
        <f>IF(Badges!D379="A","A"," ")</f>
        <v xml:space="preserve"> </v>
      </c>
      <c r="E137" s="348"/>
      <c r="F137" s="349" t="str">
        <f>Badges!C453</f>
        <v>Take a course</v>
      </c>
      <c r="G137" s="351" t="str">
        <f>IF(Badges!D453="A","A"," ")</f>
        <v xml:space="preserve"> </v>
      </c>
      <c r="I137" s="348"/>
      <c r="J137" s="349" t="str">
        <f>Badges!C527</f>
        <v>Let money talk</v>
      </c>
      <c r="K137" s="351" t="str">
        <f>IF(Badges!D527="A","A"," ")</f>
        <v xml:space="preserve"> </v>
      </c>
      <c r="M137" s="342"/>
      <c r="N137" s="342"/>
      <c r="O137" s="342"/>
      <c r="Q137" s="371"/>
      <c r="R137" s="371"/>
      <c r="S137" s="341"/>
    </row>
    <row r="138" spans="1:20" x14ac:dyDescent="0.2">
      <c r="A138" s="200"/>
      <c r="B138" s="201" t="str">
        <f>Badges!C380</f>
        <v>Watch a sports series</v>
      </c>
      <c r="C138" s="203" t="str">
        <f>IF(Badges!D380="A","A"," ")</f>
        <v xml:space="preserve"> </v>
      </c>
      <c r="E138" s="348"/>
      <c r="F138" s="349" t="str">
        <f>Badges!C454</f>
        <v>Talk to an emergency responder</v>
      </c>
      <c r="G138" s="351" t="str">
        <f>IF(Badges!D454="A","A"," ")</f>
        <v xml:space="preserve"> </v>
      </c>
      <c r="I138" s="348"/>
      <c r="J138" s="349" t="str">
        <f>Badges!C528</f>
        <v>Hit the books</v>
      </c>
      <c r="K138" s="351" t="str">
        <f>IF(Badges!D528="A","A"," ")</f>
        <v xml:space="preserve"> </v>
      </c>
      <c r="Q138" s="371"/>
      <c r="R138" s="371"/>
      <c r="S138" s="341"/>
    </row>
    <row r="139" spans="1:20" x14ac:dyDescent="0.2">
      <c r="A139" s="200"/>
      <c r="B139" s="201" t="str">
        <f>Badges!C381</f>
        <v>Head to the Web</v>
      </c>
      <c r="C139" s="203" t="str">
        <f>IF(Badges!D381="A","A"," ")</f>
        <v xml:space="preserve"> </v>
      </c>
      <c r="E139" s="210"/>
      <c r="F139" s="226"/>
      <c r="G139" s="227"/>
      <c r="H139" s="207"/>
      <c r="I139" s="210"/>
      <c r="J139" s="226"/>
      <c r="K139" s="227"/>
      <c r="L139" s="207"/>
      <c r="M139" s="207"/>
      <c r="Q139" s="371"/>
      <c r="R139" s="499"/>
      <c r="S139" s="501"/>
      <c r="T139" s="355"/>
    </row>
    <row r="140" spans="1:20" ht="23.25" x14ac:dyDescent="0.35">
      <c r="A140" s="623" t="str">
        <f ca="1">MID(CELL("filename",A78),FIND(IF(ISERROR(FIND("]",CELL("filename",A78))),"$","]"),CELL("filename",A78))+1,256)</f>
        <v>Cadette 1</v>
      </c>
      <c r="B140" s="624"/>
      <c r="C140" s="625"/>
      <c r="E140" s="647" t="s">
        <v>59</v>
      </c>
      <c r="F140" s="648"/>
      <c r="G140" s="649"/>
      <c r="H140" s="207"/>
      <c r="I140" s="647" t="s">
        <v>137</v>
      </c>
      <c r="J140" s="648"/>
      <c r="K140" s="649"/>
      <c r="L140" s="207"/>
      <c r="M140" s="647" t="s">
        <v>137</v>
      </c>
      <c r="N140" s="648"/>
      <c r="O140" s="649"/>
      <c r="Q140" s="647" t="s">
        <v>137</v>
      </c>
      <c r="R140" s="648"/>
      <c r="S140" s="649"/>
    </row>
    <row r="141" spans="1:20" x14ac:dyDescent="0.2">
      <c r="A141" s="195"/>
      <c r="B141" s="196"/>
      <c r="C141" s="197" t="s">
        <v>28</v>
      </c>
      <c r="E141" s="650" t="str">
        <f>'Fun Patches'!C5</f>
        <v>&lt;LIST PATCH HERE&gt;</v>
      </c>
      <c r="F141" s="651"/>
      <c r="G141" s="203" t="str">
        <f>IF('Fun Patches'!D5="A","A"," ")</f>
        <v xml:space="preserve"> </v>
      </c>
      <c r="H141" s="207"/>
      <c r="I141" s="213" t="str">
        <f>'Council Own'!B6</f>
        <v>&lt;&lt;List Badge Here&gt;&gt;</v>
      </c>
      <c r="J141" s="213"/>
      <c r="K141" s="213"/>
      <c r="L141" s="207"/>
      <c r="M141" s="213" t="str">
        <f>'Council Own'!B54</f>
        <v>&lt;&lt;List Badge Here&gt;&gt;</v>
      </c>
      <c r="N141" s="213"/>
      <c r="O141" s="213"/>
      <c r="Q141" s="213" t="str">
        <f>'Council Own'!B102</f>
        <v>&lt;&lt;List Badge Here&gt;&gt;</v>
      </c>
      <c r="R141" s="213"/>
      <c r="S141" s="213"/>
    </row>
    <row r="142" spans="1:20" x14ac:dyDescent="0.2">
      <c r="A142" s="616" t="s">
        <v>137</v>
      </c>
      <c r="B142" s="617"/>
      <c r="C142" s="618"/>
      <c r="E142" s="633" t="str">
        <f>'Fun Patches'!C6</f>
        <v>&lt;LIST PATCH HERE&gt;</v>
      </c>
      <c r="F142" s="634"/>
      <c r="G142" s="212" t="str">
        <f>IF('Fun Patches'!D6="A","A"," ")</f>
        <v xml:space="preserve"> </v>
      </c>
      <c r="H142" s="207"/>
      <c r="I142" s="200">
        <v>1</v>
      </c>
      <c r="J142" s="229" t="str">
        <f>'Council Own'!C7</f>
        <v>&lt;List Requirement Here&gt;</v>
      </c>
      <c r="K142" s="212" t="str">
        <f>IF('Council Own'!D7="A","A"," ")</f>
        <v xml:space="preserve"> </v>
      </c>
      <c r="L142" s="207"/>
      <c r="M142" s="200">
        <v>1</v>
      </c>
      <c r="N142" s="229" t="str">
        <f>'Council Own'!C55</f>
        <v>&lt;List Requirement Here&gt;</v>
      </c>
      <c r="O142" s="212" t="str">
        <f>IF('Council Own'!D55="A","A"," ")</f>
        <v xml:space="preserve"> </v>
      </c>
      <c r="Q142" s="200">
        <v>1</v>
      </c>
      <c r="R142" s="229" t="str">
        <f>'Council Own'!C103</f>
        <v>&lt;List Requirement Here&gt;</v>
      </c>
      <c r="S142" s="212" t="str">
        <f>IF('Council Own'!D103="A","A"," ")</f>
        <v xml:space="preserve"> </v>
      </c>
    </row>
    <row r="143" spans="1:20" x14ac:dyDescent="0.2">
      <c r="A143" s="612" t="str">
        <f>'Council Own'!B6</f>
        <v>&lt;&lt;List Badge Here&gt;&gt;</v>
      </c>
      <c r="B143" s="613"/>
      <c r="C143" s="205" t="str">
        <f>IF('Council Own'!D28="C","C",IF('Council Own'!D28="P","P",""))</f>
        <v/>
      </c>
      <c r="E143" s="633" t="str">
        <f>'Fun Patches'!C7</f>
        <v>&lt;LIST PATCH HERE&gt;</v>
      </c>
      <c r="F143" s="634"/>
      <c r="G143" s="212" t="str">
        <f>IF('Fun Patches'!D7="A","A"," ")</f>
        <v xml:space="preserve"> </v>
      </c>
      <c r="H143" s="207"/>
      <c r="I143" s="200"/>
      <c r="J143" s="229" t="str">
        <f>'Council Own'!C8</f>
        <v>&lt;List Requirement Here&gt;</v>
      </c>
      <c r="K143" s="212" t="str">
        <f>IF('Council Own'!D8="A","A"," ")</f>
        <v xml:space="preserve"> </v>
      </c>
      <c r="L143" s="207"/>
      <c r="M143" s="200"/>
      <c r="N143" s="229" t="str">
        <f>'Council Own'!C56</f>
        <v>&lt;List Requirement Here&gt;</v>
      </c>
      <c r="O143" s="212" t="str">
        <f>IF('Council Own'!D56="A","A"," ")</f>
        <v xml:space="preserve"> </v>
      </c>
      <c r="Q143" s="200"/>
      <c r="R143" s="229" t="str">
        <f>'Council Own'!C104</f>
        <v>&lt;List Requirement Here&gt;</v>
      </c>
      <c r="S143" s="212" t="str">
        <f>IF('Council Own'!D104="A","A"," ")</f>
        <v xml:space="preserve"> </v>
      </c>
    </row>
    <row r="144" spans="1:20" x14ac:dyDescent="0.2">
      <c r="A144" s="612" t="str">
        <f>'Council Own'!B30</f>
        <v>&lt;&lt;List Badge Here&gt;&gt;</v>
      </c>
      <c r="B144" s="613"/>
      <c r="C144" s="205" t="str">
        <f>IF('Council Own'!D52="C","C",IF('Council Own'!D52="P","P",""))</f>
        <v/>
      </c>
      <c r="E144" s="633" t="str">
        <f>'Fun Patches'!C8</f>
        <v>&lt;LIST PATCH HERE&gt;</v>
      </c>
      <c r="F144" s="634"/>
      <c r="G144" s="212" t="str">
        <f>IF('Fun Patches'!D8="A","A"," ")</f>
        <v xml:space="preserve"> </v>
      </c>
      <c r="H144" s="207"/>
      <c r="I144" s="200"/>
      <c r="J144" s="229" t="str">
        <f>'Council Own'!C9</f>
        <v>&lt;List Requirement Here&gt;</v>
      </c>
      <c r="K144" s="212" t="str">
        <f>IF('Council Own'!D9="A","A"," ")</f>
        <v xml:space="preserve"> </v>
      </c>
      <c r="L144" s="207"/>
      <c r="M144" s="200"/>
      <c r="N144" s="229" t="str">
        <f>'Council Own'!C57</f>
        <v>&lt;List Requirement Here&gt;</v>
      </c>
      <c r="O144" s="212" t="str">
        <f>IF('Council Own'!D57="A","A"," ")</f>
        <v xml:space="preserve"> </v>
      </c>
      <c r="Q144" s="200"/>
      <c r="R144" s="229" t="str">
        <f>'Council Own'!C105</f>
        <v>&lt;List Requirement Here&gt;</v>
      </c>
      <c r="S144" s="212" t="str">
        <f>IF('Council Own'!D105="A","A"," ")</f>
        <v xml:space="preserve"> </v>
      </c>
    </row>
    <row r="145" spans="1:19" x14ac:dyDescent="0.2">
      <c r="A145" s="612" t="str">
        <f>'Council Own'!B54</f>
        <v>&lt;&lt;List Badge Here&gt;&gt;</v>
      </c>
      <c r="B145" s="613"/>
      <c r="C145" s="205" t="str">
        <f>IF('Council Own'!D76="C","C",IF('Council Own'!D76="P","P",""))</f>
        <v/>
      </c>
      <c r="E145" s="633" t="str">
        <f>'Fun Patches'!C9</f>
        <v>&lt;LIST PATCH HERE&gt;</v>
      </c>
      <c r="F145" s="634"/>
      <c r="G145" s="212" t="str">
        <f>IF('Fun Patches'!D9="A","A"," ")</f>
        <v xml:space="preserve"> </v>
      </c>
      <c r="H145" s="207"/>
      <c r="I145" s="200"/>
      <c r="J145" s="229" t="str">
        <f>'Council Own'!C10</f>
        <v>&lt;List Requirement Here&gt;</v>
      </c>
      <c r="K145" s="212" t="str">
        <f>IF('Council Own'!D10="A","A"," ")</f>
        <v xml:space="preserve"> </v>
      </c>
      <c r="L145" s="207"/>
      <c r="M145" s="200"/>
      <c r="N145" s="229" t="str">
        <f>'Council Own'!C58</f>
        <v>&lt;List Requirement Here&gt;</v>
      </c>
      <c r="O145" s="212" t="str">
        <f>IF('Council Own'!D58="A","A"," ")</f>
        <v xml:space="preserve"> </v>
      </c>
      <c r="Q145" s="200"/>
      <c r="R145" s="229" t="str">
        <f>'Council Own'!C106</f>
        <v>&lt;List Requirement Here&gt;</v>
      </c>
      <c r="S145" s="212" t="str">
        <f>IF('Council Own'!D106="A","A"," ")</f>
        <v xml:space="preserve"> </v>
      </c>
    </row>
    <row r="146" spans="1:19" x14ac:dyDescent="0.2">
      <c r="A146" s="612" t="str">
        <f>'Council Own'!B78</f>
        <v>&lt;&lt;List Badge Here&gt;&gt;</v>
      </c>
      <c r="B146" s="613"/>
      <c r="C146" s="205" t="str">
        <f>IF('Council Own'!D100="C","C",IF('Council Own'!D100="P","P",""))</f>
        <v/>
      </c>
      <c r="E146" s="633" t="str">
        <f>'Fun Patches'!C10</f>
        <v>&lt;LIST PATCH HERE&gt;</v>
      </c>
      <c r="F146" s="634"/>
      <c r="G146" s="212" t="str">
        <f>IF('Fun Patches'!D10="A","A"," ")</f>
        <v xml:space="preserve"> </v>
      </c>
      <c r="I146" s="200">
        <v>2</v>
      </c>
      <c r="J146" s="229" t="str">
        <f>'Council Own'!C11</f>
        <v>&lt;List Requirement Here&gt;</v>
      </c>
      <c r="K146" s="212" t="str">
        <f>IF('Council Own'!D11="A","A"," ")</f>
        <v xml:space="preserve"> </v>
      </c>
      <c r="M146" s="200">
        <v>2</v>
      </c>
      <c r="N146" s="229" t="str">
        <f>'Council Own'!C59</f>
        <v>&lt;List Requirement Here&gt;</v>
      </c>
      <c r="O146" s="212" t="str">
        <f>IF('Council Own'!D59="A","A"," ")</f>
        <v xml:space="preserve"> </v>
      </c>
      <c r="Q146" s="200">
        <v>2</v>
      </c>
      <c r="R146" s="229" t="str">
        <f>'Council Own'!C107</f>
        <v>&lt;List Requirement Here&gt;</v>
      </c>
      <c r="S146" s="212" t="str">
        <f>IF('Council Own'!D107="A","A"," ")</f>
        <v xml:space="preserve"> </v>
      </c>
    </row>
    <row r="147" spans="1:19" ht="12.75" customHeight="1" x14ac:dyDescent="0.2">
      <c r="A147" s="612" t="str">
        <f>'Council Own'!B102</f>
        <v>&lt;&lt;List Badge Here&gt;&gt;</v>
      </c>
      <c r="B147" s="613"/>
      <c r="C147" s="205" t="str">
        <f>IF('Council Own'!D124="C","C",IF('Council Own'!D124="P","P",""))</f>
        <v/>
      </c>
      <c r="E147" s="633" t="str">
        <f>'Fun Patches'!C11</f>
        <v>&lt;LIST PATCH HERE&gt;</v>
      </c>
      <c r="F147" s="634"/>
      <c r="G147" s="212" t="str">
        <f>IF('Fun Patches'!D11="A","A"," ")</f>
        <v xml:space="preserve"> </v>
      </c>
      <c r="I147" s="200"/>
      <c r="J147" s="229" t="str">
        <f>'Council Own'!C12</f>
        <v>&lt;List Requirement Here&gt;</v>
      </c>
      <c r="K147" s="212" t="str">
        <f>IF('Council Own'!D12="A","A"," ")</f>
        <v xml:space="preserve"> </v>
      </c>
      <c r="M147" s="200"/>
      <c r="N147" s="229" t="str">
        <f>'Council Own'!C60</f>
        <v>&lt;List Requirement Here&gt;</v>
      </c>
      <c r="O147" s="212" t="str">
        <f>IF('Council Own'!D60="A","A"," ")</f>
        <v xml:space="preserve"> </v>
      </c>
      <c r="Q147" s="200"/>
      <c r="R147" s="229" t="str">
        <f>'Council Own'!C108</f>
        <v>&lt;List Requirement Here&gt;</v>
      </c>
      <c r="S147" s="212" t="str">
        <f>IF('Council Own'!D108="A","A"," ")</f>
        <v xml:space="preserve"> </v>
      </c>
    </row>
    <row r="148" spans="1:19" ht="12.75" customHeight="1" x14ac:dyDescent="0.2">
      <c r="A148" s="612" t="str">
        <f>'Council Own'!B126</f>
        <v>&lt;&lt;List Badge Here&gt;&gt;</v>
      </c>
      <c r="B148" s="613"/>
      <c r="C148" s="205" t="str">
        <f>IF('Council Own'!D148="C","C",IF('Council Own'!D148="P","P",""))</f>
        <v/>
      </c>
      <c r="E148" s="633" t="str">
        <f>'Fun Patches'!C12</f>
        <v>&lt;LIST PATCH HERE&gt;</v>
      </c>
      <c r="F148" s="634"/>
      <c r="G148" s="212" t="str">
        <f>IF('Fun Patches'!D12="A","A"," ")</f>
        <v xml:space="preserve"> </v>
      </c>
      <c r="I148" s="200"/>
      <c r="J148" s="229" t="str">
        <f>'Council Own'!C13</f>
        <v>&lt;List Requirement Here&gt;</v>
      </c>
      <c r="K148" s="212" t="str">
        <f>IF('Council Own'!D13="A","A"," ")</f>
        <v xml:space="preserve"> </v>
      </c>
      <c r="M148" s="200"/>
      <c r="N148" s="229" t="str">
        <f>'Council Own'!C61</f>
        <v>&lt;List Requirement Here&gt;</v>
      </c>
      <c r="O148" s="212" t="str">
        <f>IF('Council Own'!D61="A","A"," ")</f>
        <v xml:space="preserve"> </v>
      </c>
      <c r="Q148" s="200"/>
      <c r="R148" s="229" t="str">
        <f>'Council Own'!C109</f>
        <v>&lt;List Requirement Here&gt;</v>
      </c>
      <c r="S148" s="212" t="str">
        <f>IF('Council Own'!D109="A","A"," ")</f>
        <v xml:space="preserve"> </v>
      </c>
    </row>
    <row r="149" spans="1:19" x14ac:dyDescent="0.2">
      <c r="E149" s="633" t="str">
        <f>'Fun Patches'!C13</f>
        <v>&lt;LIST PATCH HERE&gt;</v>
      </c>
      <c r="F149" s="634"/>
      <c r="G149" s="212" t="str">
        <f>IF('Fun Patches'!D13="A","A"," ")</f>
        <v xml:space="preserve"> </v>
      </c>
      <c r="I149" s="200"/>
      <c r="J149" s="229" t="str">
        <f>'Council Own'!C14</f>
        <v>&lt;List Requirement Here&gt;</v>
      </c>
      <c r="K149" s="212" t="str">
        <f>IF('Council Own'!D14="A","A"," ")</f>
        <v xml:space="preserve"> </v>
      </c>
      <c r="M149" s="200"/>
      <c r="N149" s="229" t="str">
        <f>'Council Own'!C62</f>
        <v>&lt;List Requirement Here&gt;</v>
      </c>
      <c r="O149" s="212" t="str">
        <f>IF('Council Own'!D62="A","A"," ")</f>
        <v xml:space="preserve"> </v>
      </c>
      <c r="Q149" s="200"/>
      <c r="R149" s="229" t="str">
        <f>'Council Own'!C110</f>
        <v>&lt;List Requirement Here&gt;</v>
      </c>
      <c r="S149" s="212" t="str">
        <f>IF('Council Own'!D110="A","A"," ")</f>
        <v xml:space="preserve"> </v>
      </c>
    </row>
    <row r="150" spans="1:19" x14ac:dyDescent="0.2">
      <c r="A150" s="342"/>
      <c r="B150" s="342"/>
      <c r="C150" s="342"/>
      <c r="E150" s="633" t="str">
        <f>'Fun Patches'!C14</f>
        <v>&lt;LIST PATCH HERE&gt;</v>
      </c>
      <c r="F150" s="634"/>
      <c r="G150" s="212" t="str">
        <f>IF('Fun Patches'!D14="A","A"," ")</f>
        <v xml:space="preserve"> </v>
      </c>
      <c r="I150" s="200">
        <v>3</v>
      </c>
      <c r="J150" s="229" t="str">
        <f>'Council Own'!C15</f>
        <v>&lt;List Requirement Here&gt;</v>
      </c>
      <c r="K150" s="212" t="str">
        <f>IF('Council Own'!D15="A","A"," ")</f>
        <v xml:space="preserve"> </v>
      </c>
      <c r="M150" s="200">
        <v>3</v>
      </c>
      <c r="N150" s="229" t="str">
        <f>'Council Own'!C63</f>
        <v>&lt;List Requirement Here&gt;</v>
      </c>
      <c r="O150" s="212" t="str">
        <f>IF('Council Own'!D63="A","A"," ")</f>
        <v xml:space="preserve"> </v>
      </c>
      <c r="Q150" s="200">
        <v>3</v>
      </c>
      <c r="R150" s="229" t="str">
        <f>'Council Own'!C111</f>
        <v>&lt;List Requirement Here&gt;</v>
      </c>
      <c r="S150" s="212" t="str">
        <f>IF('Council Own'!D111="A","A"," ")</f>
        <v xml:space="preserve"> </v>
      </c>
    </row>
    <row r="151" spans="1:19" x14ac:dyDescent="0.2">
      <c r="A151" s="342"/>
      <c r="B151" s="342"/>
      <c r="C151" s="342"/>
      <c r="E151" s="633" t="str">
        <f>'Fun Patches'!C15</f>
        <v>&lt;LIST PATCH HERE&gt;</v>
      </c>
      <c r="F151" s="634"/>
      <c r="G151" s="212" t="str">
        <f>IF('Fun Patches'!D15="A","A"," ")</f>
        <v xml:space="preserve"> </v>
      </c>
      <c r="I151" s="200"/>
      <c r="J151" s="229" t="str">
        <f>'Council Own'!C16</f>
        <v>&lt;List Requirement Here&gt;</v>
      </c>
      <c r="K151" s="212" t="str">
        <f>IF('Council Own'!D16="A","A"," ")</f>
        <v xml:space="preserve"> </v>
      </c>
      <c r="M151" s="200"/>
      <c r="N151" s="229" t="str">
        <f>'Council Own'!C64</f>
        <v>&lt;List Requirement Here&gt;</v>
      </c>
      <c r="O151" s="212" t="str">
        <f>IF('Council Own'!D64="A","A"," ")</f>
        <v xml:space="preserve"> </v>
      </c>
      <c r="Q151" s="200"/>
      <c r="R151" s="229" t="str">
        <f>'Council Own'!C112</f>
        <v>&lt;List Requirement Here&gt;</v>
      </c>
      <c r="S151" s="212" t="str">
        <f>IF('Council Own'!D112="A","A"," ")</f>
        <v xml:space="preserve"> </v>
      </c>
    </row>
    <row r="152" spans="1:19" x14ac:dyDescent="0.2">
      <c r="A152" s="616" t="s">
        <v>834</v>
      </c>
      <c r="B152" s="617"/>
      <c r="C152" s="618"/>
      <c r="E152" s="633" t="str">
        <f>'Fun Patches'!C16</f>
        <v>&lt;LIST PATCH HERE&gt;</v>
      </c>
      <c r="F152" s="634"/>
      <c r="G152" s="212" t="str">
        <f>IF('Fun Patches'!D16="A","A"," ")</f>
        <v xml:space="preserve"> </v>
      </c>
      <c r="I152" s="200"/>
      <c r="J152" s="229" t="str">
        <f>'Council Own'!C17</f>
        <v>&lt;List Requirement Here&gt;</v>
      </c>
      <c r="K152" s="212" t="str">
        <f>IF('Council Own'!D17="A","A"," ")</f>
        <v xml:space="preserve"> </v>
      </c>
      <c r="M152" s="200"/>
      <c r="N152" s="229" t="str">
        <f>'Council Own'!C65</f>
        <v>&lt;List Requirement Here&gt;</v>
      </c>
      <c r="O152" s="212" t="str">
        <f>IF('Council Own'!D65="A","A"," ")</f>
        <v xml:space="preserve"> </v>
      </c>
      <c r="Q152" s="200"/>
      <c r="R152" s="229" t="str">
        <f>'Council Own'!C113</f>
        <v>&lt;List Requirement Here&gt;</v>
      </c>
      <c r="S152" s="212" t="str">
        <f>IF('Council Own'!D113="A","A"," ")</f>
        <v xml:space="preserve"> </v>
      </c>
    </row>
    <row r="153" spans="1:19" x14ac:dyDescent="0.2">
      <c r="A153" s="643" t="str">
        <f>Silver!C8</f>
        <v>Go on a Cadette Journey</v>
      </c>
      <c r="B153" s="643"/>
      <c r="C153" s="445" t="str">
        <f>IF(Silver!D8="C","C"," ")</f>
        <v xml:space="preserve"> </v>
      </c>
      <c r="E153" s="650" t="str">
        <f>'Fun Patches'!C17</f>
        <v>&lt;LIST PATCH HERE&gt;</v>
      </c>
      <c r="F153" s="651"/>
      <c r="G153" s="203" t="str">
        <f>IF('Fun Patches'!D17="A","A"," ")</f>
        <v xml:space="preserve"> </v>
      </c>
      <c r="I153" s="200"/>
      <c r="J153" s="229" t="str">
        <f>'Council Own'!C18</f>
        <v>&lt;List Requirement Here&gt;</v>
      </c>
      <c r="K153" s="212" t="str">
        <f>IF('Council Own'!D18="A","A"," ")</f>
        <v xml:space="preserve"> </v>
      </c>
      <c r="M153" s="200"/>
      <c r="N153" s="229" t="str">
        <f>'Council Own'!C66</f>
        <v>&lt;List Requirement Here&gt;</v>
      </c>
      <c r="O153" s="212" t="str">
        <f>IF('Council Own'!D66="A","A"," ")</f>
        <v xml:space="preserve"> </v>
      </c>
      <c r="Q153" s="200"/>
      <c r="R153" s="229" t="str">
        <f>'Council Own'!C114</f>
        <v>&lt;List Requirement Here&gt;</v>
      </c>
      <c r="S153" s="212" t="str">
        <f>IF('Council Own'!D114="A","A"," ")</f>
        <v xml:space="preserve"> </v>
      </c>
    </row>
    <row r="154" spans="1:19" x14ac:dyDescent="0.2">
      <c r="A154" s="643" t="str">
        <f>Silver!C9</f>
        <v>Identify issues you care about</v>
      </c>
      <c r="B154" s="643"/>
      <c r="C154" s="445" t="str">
        <f>IF(Silver!D9="A","A"," ")</f>
        <v xml:space="preserve"> </v>
      </c>
      <c r="E154" s="633" t="str">
        <f>'Fun Patches'!C18</f>
        <v>&lt;LIST PATCH HERE&gt;</v>
      </c>
      <c r="F154" s="634"/>
      <c r="G154" s="212" t="str">
        <f>IF('Fun Patches'!D18="A","A"," ")</f>
        <v xml:space="preserve"> </v>
      </c>
      <c r="I154" s="200">
        <v>4</v>
      </c>
      <c r="J154" s="229" t="str">
        <f>'Council Own'!C19</f>
        <v>&lt;List Requirement Here&gt;</v>
      </c>
      <c r="K154" s="212" t="str">
        <f>IF('Council Own'!D19="A","A"," ")</f>
        <v xml:space="preserve"> </v>
      </c>
      <c r="M154" s="200">
        <v>4</v>
      </c>
      <c r="N154" s="229" t="str">
        <f>'Council Own'!C67</f>
        <v>&lt;List Requirement Here&gt;</v>
      </c>
      <c r="O154" s="212" t="str">
        <f>IF('Council Own'!D67="A","A"," ")</f>
        <v xml:space="preserve"> </v>
      </c>
      <c r="Q154" s="200">
        <v>4</v>
      </c>
      <c r="R154" s="229" t="str">
        <f>'Council Own'!C115</f>
        <v>&lt;List Requirement Here&gt;</v>
      </c>
      <c r="S154" s="212" t="str">
        <f>IF('Council Own'!D115="A","A"," ")</f>
        <v xml:space="preserve"> </v>
      </c>
    </row>
    <row r="155" spans="1:19" x14ac:dyDescent="0.2">
      <c r="A155" s="643" t="str">
        <f>Silver!C10</f>
        <v>Build your GS Silver Team or go solo</v>
      </c>
      <c r="B155" s="643"/>
      <c r="C155" s="445" t="str">
        <f>IF(Silver!D10="A","A"," ")</f>
        <v xml:space="preserve"> </v>
      </c>
      <c r="E155" s="633" t="str">
        <f>'Fun Patches'!C19</f>
        <v>&lt;LIST PATCH HERE&gt;</v>
      </c>
      <c r="F155" s="634"/>
      <c r="G155" s="212" t="str">
        <f>IF('Fun Patches'!D19="A","A"," ")</f>
        <v xml:space="preserve"> </v>
      </c>
      <c r="I155" s="200"/>
      <c r="J155" s="229" t="str">
        <f>'Council Own'!C20</f>
        <v>&lt;List Requirement Here&gt;</v>
      </c>
      <c r="K155" s="212" t="str">
        <f>IF('Council Own'!D20="A","A"," ")</f>
        <v xml:space="preserve"> </v>
      </c>
      <c r="M155" s="200"/>
      <c r="N155" s="229" t="str">
        <f>'Council Own'!C68</f>
        <v>&lt;List Requirement Here&gt;</v>
      </c>
      <c r="O155" s="212" t="str">
        <f>IF('Council Own'!D68="A","A"," ")</f>
        <v xml:space="preserve"> </v>
      </c>
      <c r="Q155" s="200"/>
      <c r="R155" s="229" t="str">
        <f>'Council Own'!C116</f>
        <v>&lt;List Requirement Here&gt;</v>
      </c>
      <c r="S155" s="212" t="str">
        <f>IF('Council Own'!D116="A","A"," ")</f>
        <v xml:space="preserve"> </v>
      </c>
    </row>
    <row r="156" spans="1:19" x14ac:dyDescent="0.2">
      <c r="A156" s="643" t="str">
        <f>Silver!C11</f>
        <v>Explore your community</v>
      </c>
      <c r="B156" s="643"/>
      <c r="C156" s="445" t="str">
        <f>IF(Silver!D11="A","A"," ")</f>
        <v xml:space="preserve"> </v>
      </c>
      <c r="E156" s="633" t="str">
        <f>'Fun Patches'!C20</f>
        <v>&lt;LIST PATCH HERE&gt;</v>
      </c>
      <c r="F156" s="634"/>
      <c r="G156" s="212" t="str">
        <f>IF('Fun Patches'!D20="A","A"," ")</f>
        <v xml:space="preserve"> </v>
      </c>
      <c r="I156" s="200"/>
      <c r="J156" s="229" t="str">
        <f>'Council Own'!C21</f>
        <v>&lt;List Requirement Here&gt;</v>
      </c>
      <c r="K156" s="212" t="str">
        <f>IF('Council Own'!D21="A","A"," ")</f>
        <v xml:space="preserve"> </v>
      </c>
      <c r="M156" s="200"/>
      <c r="N156" s="229" t="str">
        <f>'Council Own'!C69</f>
        <v>&lt;List Requirement Here&gt;</v>
      </c>
      <c r="O156" s="212" t="str">
        <f>IF('Council Own'!D69="A","A"," ")</f>
        <v xml:space="preserve"> </v>
      </c>
      <c r="Q156" s="200"/>
      <c r="R156" s="229" t="str">
        <f>'Council Own'!C117</f>
        <v>&lt;List Requirement Here&gt;</v>
      </c>
      <c r="S156" s="212" t="str">
        <f>IF('Council Own'!D117="A","A"," ")</f>
        <v xml:space="preserve"> </v>
      </c>
    </row>
    <row r="157" spans="1:19" x14ac:dyDescent="0.2">
      <c r="A157" s="643" t="str">
        <f>Silver!C12</f>
        <v>Pick your Take Action Project</v>
      </c>
      <c r="B157" s="643"/>
      <c r="C157" s="445" t="str">
        <f>IF(Silver!D12="A","A"," ")</f>
        <v xml:space="preserve"> </v>
      </c>
      <c r="E157" s="633" t="str">
        <f>'Fun Patches'!C21</f>
        <v>&lt;LIST PATCH HERE&gt;</v>
      </c>
      <c r="F157" s="634"/>
      <c r="G157" s="212" t="str">
        <f>IF('Fun Patches'!D21="A","A"," ")</f>
        <v xml:space="preserve"> </v>
      </c>
      <c r="I157" s="200"/>
      <c r="J157" s="229" t="str">
        <f>'Council Own'!C22</f>
        <v>&lt;List Requirement Here&gt;</v>
      </c>
      <c r="K157" s="212" t="str">
        <f>IF('Council Own'!D22="A","A"," ")</f>
        <v xml:space="preserve"> </v>
      </c>
      <c r="M157" s="200"/>
      <c r="N157" s="229" t="str">
        <f>'Council Own'!C70</f>
        <v>&lt;List Requirement Here&gt;</v>
      </c>
      <c r="O157" s="212" t="str">
        <f>IF('Council Own'!D70="A","A"," ")</f>
        <v xml:space="preserve"> </v>
      </c>
      <c r="Q157" s="200"/>
      <c r="R157" s="229" t="str">
        <f>'Council Own'!C118</f>
        <v>&lt;List Requirement Here&gt;</v>
      </c>
      <c r="S157" s="212" t="str">
        <f>IF('Council Own'!D118="A","A"," ")</f>
        <v xml:space="preserve"> </v>
      </c>
    </row>
    <row r="158" spans="1:19" x14ac:dyDescent="0.2">
      <c r="A158" s="643" t="str">
        <f>Silver!C13</f>
        <v>Develop your Project</v>
      </c>
      <c r="B158" s="643"/>
      <c r="C158" s="445" t="str">
        <f>IF(Silver!D13="A","A"," ")</f>
        <v xml:space="preserve"> </v>
      </c>
      <c r="E158" s="633" t="str">
        <f>'Fun Patches'!C22</f>
        <v>&lt;LIST PATCH HERE&gt;</v>
      </c>
      <c r="F158" s="634"/>
      <c r="G158" s="212" t="str">
        <f>IF('Fun Patches'!D22="A","A"," ")</f>
        <v xml:space="preserve"> </v>
      </c>
      <c r="I158" s="200">
        <v>5</v>
      </c>
      <c r="J158" s="229" t="str">
        <f>'Council Own'!C23</f>
        <v>&lt;List Requirement Here&gt;</v>
      </c>
      <c r="K158" s="212" t="str">
        <f>IF('Council Own'!D23="A","A"," ")</f>
        <v xml:space="preserve"> </v>
      </c>
      <c r="M158" s="200">
        <v>5</v>
      </c>
      <c r="N158" s="229" t="str">
        <f>'Council Own'!C71</f>
        <v>&lt;List Requirement Here&gt;</v>
      </c>
      <c r="O158" s="212" t="str">
        <f>IF('Council Own'!D71="A","A"," ")</f>
        <v xml:space="preserve"> </v>
      </c>
      <c r="Q158" s="200">
        <v>5</v>
      </c>
      <c r="R158" s="229" t="str">
        <f>'Council Own'!C119</f>
        <v>&lt;List Requirement Here&gt;</v>
      </c>
      <c r="S158" s="212" t="str">
        <f>IF('Council Own'!D119="A","A"," ")</f>
        <v xml:space="preserve"> </v>
      </c>
    </row>
    <row r="159" spans="1:19" x14ac:dyDescent="0.2">
      <c r="A159" s="643" t="str">
        <f>Silver!C14</f>
        <v>Make a plan and put it into motion</v>
      </c>
      <c r="B159" s="643"/>
      <c r="C159" s="445" t="str">
        <f>IF(Silver!D14="A","A"," ")</f>
        <v xml:space="preserve"> </v>
      </c>
      <c r="E159" s="633" t="str">
        <f>'Fun Patches'!C23</f>
        <v>&lt;LIST PATCH HERE&gt;</v>
      </c>
      <c r="F159" s="634"/>
      <c r="G159" s="212" t="str">
        <f>IF('Fun Patches'!D23="A","A"," ")</f>
        <v xml:space="preserve"> </v>
      </c>
      <c r="I159" s="200"/>
      <c r="J159" s="229" t="str">
        <f>'Council Own'!C24</f>
        <v>&lt;List Requirement Here&gt;</v>
      </c>
      <c r="K159" s="212" t="str">
        <f>IF('Council Own'!D24="A","A"," ")</f>
        <v xml:space="preserve"> </v>
      </c>
      <c r="M159" s="200"/>
      <c r="N159" s="229" t="str">
        <f>'Council Own'!C72</f>
        <v>&lt;List Requirement Here&gt;</v>
      </c>
      <c r="O159" s="212" t="str">
        <f>IF('Council Own'!D72="A","A"," ")</f>
        <v xml:space="preserve"> </v>
      </c>
      <c r="Q159" s="200"/>
      <c r="R159" s="229" t="str">
        <f>'Council Own'!C120</f>
        <v>&lt;List Requirement Here&gt;</v>
      </c>
      <c r="S159" s="212" t="str">
        <f>IF('Council Own'!D120="A","A"," ")</f>
        <v xml:space="preserve"> </v>
      </c>
    </row>
    <row r="160" spans="1:19" x14ac:dyDescent="0.2">
      <c r="A160" s="643" t="str">
        <f>Silver!C15</f>
        <v>Reflect, share your story, and celebrate</v>
      </c>
      <c r="B160" s="643"/>
      <c r="C160" s="445" t="str">
        <f>IF(Silver!D15="A","A"," ")</f>
        <v xml:space="preserve"> </v>
      </c>
      <c r="E160" s="633" t="str">
        <f>'Fun Patches'!C24</f>
        <v>&lt;LIST PATCH HERE&gt;</v>
      </c>
      <c r="F160" s="634"/>
      <c r="G160" s="212" t="str">
        <f>IF('Fun Patches'!D24="A","A"," ")</f>
        <v xml:space="preserve"> </v>
      </c>
      <c r="I160" s="200"/>
      <c r="J160" s="229" t="str">
        <f>'Council Own'!C25</f>
        <v>&lt;List Requirement Here&gt;</v>
      </c>
      <c r="K160" s="212" t="str">
        <f>IF('Council Own'!D25="A","A"," ")</f>
        <v xml:space="preserve"> </v>
      </c>
      <c r="M160" s="200"/>
      <c r="N160" s="229" t="str">
        <f>'Council Own'!C73</f>
        <v>&lt;List Requirement Here&gt;</v>
      </c>
      <c r="O160" s="212" t="str">
        <f>IF('Council Own'!D73="A","A"," ")</f>
        <v xml:space="preserve"> </v>
      </c>
      <c r="Q160" s="200"/>
      <c r="R160" s="229" t="str">
        <f>'Council Own'!C121</f>
        <v>&lt;List Requirement Here&gt;</v>
      </c>
      <c r="S160" s="212" t="str">
        <f>IF('Council Own'!D121="A","A"," ")</f>
        <v xml:space="preserve"> </v>
      </c>
    </row>
    <row r="161" spans="1:19" x14ac:dyDescent="0.2">
      <c r="A161" s="342"/>
      <c r="B161" s="446" t="s">
        <v>139</v>
      </c>
      <c r="C161" s="445" t="str">
        <f>IF(Silver!D16="C","C",IF(Silver!D16="P","P",""))</f>
        <v/>
      </c>
      <c r="E161" s="633" t="str">
        <f>'Fun Patches'!C25</f>
        <v>&lt;LIST PATCH HERE&gt;</v>
      </c>
      <c r="F161" s="634"/>
      <c r="G161" s="212" t="str">
        <f>IF('Fun Patches'!D25="A","A"," ")</f>
        <v xml:space="preserve"> </v>
      </c>
      <c r="I161" s="200"/>
      <c r="J161" s="229" t="str">
        <f>'Council Own'!C26</f>
        <v>&lt;List Requirement Here&gt;</v>
      </c>
      <c r="K161" s="212" t="str">
        <f>IF('Council Own'!D26="A","A"," ")</f>
        <v xml:space="preserve"> </v>
      </c>
      <c r="M161" s="200"/>
      <c r="N161" s="229" t="str">
        <f>'Council Own'!C74</f>
        <v>&lt;List Requirement Here&gt;</v>
      </c>
      <c r="O161" s="212" t="str">
        <f>IF('Council Own'!D68="A","A"," ")</f>
        <v xml:space="preserve"> </v>
      </c>
      <c r="Q161" s="200"/>
      <c r="R161" s="229" t="str">
        <f>'Council Own'!C122</f>
        <v>&lt;List Requirement Here&gt;</v>
      </c>
      <c r="S161" s="212" t="str">
        <f>IF('Council Own'!D122="A","A"," ")</f>
        <v xml:space="preserve"> </v>
      </c>
    </row>
    <row r="162" spans="1:19" x14ac:dyDescent="0.2">
      <c r="A162" s="342"/>
      <c r="B162" s="342"/>
      <c r="C162" s="342"/>
      <c r="E162" s="633" t="str">
        <f>'Fun Patches'!C26</f>
        <v>&lt;LIST PATCH HERE&gt;</v>
      </c>
      <c r="F162" s="634"/>
      <c r="G162" s="212" t="str">
        <f>IF('Fun Patches'!D26="A","A"," ")</f>
        <v xml:space="preserve"> </v>
      </c>
      <c r="I162" s="213" t="str">
        <f>'Council Own'!B30</f>
        <v>&lt;&lt;List Badge Here&gt;&gt;</v>
      </c>
      <c r="J162" s="213"/>
      <c r="K162" s="213"/>
      <c r="M162" s="213" t="str">
        <f>'Council Own'!B78</f>
        <v>&lt;&lt;List Badge Here&gt;&gt;</v>
      </c>
      <c r="N162" s="213"/>
      <c r="O162" s="213"/>
      <c r="Q162" s="213" t="str">
        <f>'Council Own'!B126</f>
        <v>&lt;&lt;List Badge Here&gt;&gt;</v>
      </c>
      <c r="R162" s="213"/>
      <c r="S162" s="213"/>
    </row>
    <row r="163" spans="1:19" x14ac:dyDescent="0.2">
      <c r="A163" s="342"/>
      <c r="B163" s="342"/>
      <c r="C163" s="342"/>
      <c r="E163" s="633" t="str">
        <f>'Fun Patches'!C27</f>
        <v>&lt;LIST PATCH HERE&gt;</v>
      </c>
      <c r="F163" s="634"/>
      <c r="G163" s="212" t="str">
        <f>IF('Fun Patches'!D27="A","A"," ")</f>
        <v xml:space="preserve"> </v>
      </c>
      <c r="I163" s="200">
        <v>1</v>
      </c>
      <c r="J163" s="229" t="str">
        <f>'Council Own'!C31</f>
        <v>&lt;List Requirement Here&gt;</v>
      </c>
      <c r="K163" s="212" t="str">
        <f>IF('Council Own'!D31="A","A"," ")</f>
        <v xml:space="preserve"> </v>
      </c>
      <c r="M163" s="200">
        <v>1</v>
      </c>
      <c r="N163" s="229" t="str">
        <f>'Council Own'!C79</f>
        <v>&lt;List Requirement Here&gt;</v>
      </c>
      <c r="O163" s="212" t="str">
        <f>IF('Council Own'!D79="A","A"," ")</f>
        <v xml:space="preserve"> </v>
      </c>
      <c r="Q163" s="200">
        <v>1</v>
      </c>
      <c r="R163" s="282" t="str">
        <f>'Council Own'!C127</f>
        <v>&lt;List Requirement Here&gt;</v>
      </c>
      <c r="S163" s="212" t="str">
        <f>IF('Council Own'!D127="A","A"," ")</f>
        <v xml:space="preserve"> </v>
      </c>
    </row>
    <row r="164" spans="1:19" x14ac:dyDescent="0.2">
      <c r="E164" s="633" t="str">
        <f>'Fun Patches'!C28</f>
        <v>&lt;LIST PATCH HERE&gt;</v>
      </c>
      <c r="F164" s="634"/>
      <c r="G164" s="212" t="str">
        <f>IF('Fun Patches'!D28="A","A"," ")</f>
        <v xml:space="preserve"> </v>
      </c>
      <c r="I164" s="200"/>
      <c r="J164" s="229" t="str">
        <f>'Council Own'!C32</f>
        <v>&lt;List Requirement Here&gt;</v>
      </c>
      <c r="K164" s="212" t="str">
        <f>IF('Council Own'!D32="A","A"," ")</f>
        <v xml:space="preserve"> </v>
      </c>
      <c r="M164" s="200"/>
      <c r="N164" s="229" t="str">
        <f>'Council Own'!C80</f>
        <v>&lt;List Requirement Here&gt;</v>
      </c>
      <c r="O164" s="212" t="str">
        <f>IF('Council Own'!D80="A","A"," ")</f>
        <v xml:space="preserve"> </v>
      </c>
      <c r="Q164" s="200"/>
      <c r="R164" s="366" t="str">
        <f>'Council Own'!C128</f>
        <v>&lt;List Requirement Here&gt;</v>
      </c>
      <c r="S164" s="358" t="str">
        <f>IF('Council Own'!D128="A","A"," ")</f>
        <v xml:space="preserve"> </v>
      </c>
    </row>
    <row r="165" spans="1:19" x14ac:dyDescent="0.2">
      <c r="E165" s="633" t="str">
        <f>'Fun Patches'!C29</f>
        <v>&lt;LIST PATCH HERE&gt;</v>
      </c>
      <c r="F165" s="634"/>
      <c r="G165" s="212" t="str">
        <f>IF('Fun Patches'!D29="A","A"," ")</f>
        <v xml:space="preserve"> </v>
      </c>
      <c r="I165" s="200"/>
      <c r="J165" s="229" t="str">
        <f>'Council Own'!C33</f>
        <v>&lt;List Requirement Here&gt;</v>
      </c>
      <c r="K165" s="212" t="str">
        <f>IF('Council Own'!D33="A","A"," ")</f>
        <v xml:space="preserve"> </v>
      </c>
      <c r="M165" s="200"/>
      <c r="N165" s="229" t="str">
        <f>'Council Own'!C81</f>
        <v>&lt;List Requirement Here&gt;</v>
      </c>
      <c r="O165" s="212" t="str">
        <f>IF('Council Own'!D81="A","A"," ")</f>
        <v xml:space="preserve"> </v>
      </c>
      <c r="Q165" s="200"/>
      <c r="R165" s="366" t="str">
        <f>'Council Own'!C129</f>
        <v>&lt;List Requirement Here&gt;</v>
      </c>
      <c r="S165" s="358" t="str">
        <f>IF('Council Own'!D129="A","A"," ")</f>
        <v xml:space="preserve"> </v>
      </c>
    </row>
    <row r="166" spans="1:19" x14ac:dyDescent="0.2">
      <c r="E166" s="633" t="str">
        <f>'Fun Patches'!C30</f>
        <v>&lt;LIST PATCH HERE&gt;</v>
      </c>
      <c r="F166" s="634"/>
      <c r="G166" s="212" t="str">
        <f>IF('Fun Patches'!D30="A","A"," ")</f>
        <v xml:space="preserve"> </v>
      </c>
      <c r="I166" s="200"/>
      <c r="J166" s="229" t="str">
        <f>'Council Own'!C34</f>
        <v>&lt;List Requirement Here&gt;</v>
      </c>
      <c r="K166" s="212" t="str">
        <f>IF('Council Own'!D34="A","A"," ")</f>
        <v xml:space="preserve"> </v>
      </c>
      <c r="M166" s="200"/>
      <c r="N166" s="229" t="str">
        <f>'Council Own'!C82</f>
        <v>&lt;List Requirement Here&gt;</v>
      </c>
      <c r="O166" s="212" t="str">
        <f>IF('Council Own'!D82="A","A"," ")</f>
        <v xml:space="preserve"> </v>
      </c>
      <c r="Q166" s="200"/>
      <c r="R166" s="366" t="str">
        <f>'Council Own'!C130</f>
        <v>&lt;List Requirement Here&gt;</v>
      </c>
      <c r="S166" s="358" t="str">
        <f>IF('Council Own'!D130="A","A"," ")</f>
        <v xml:space="preserve"> </v>
      </c>
    </row>
    <row r="167" spans="1:19" x14ac:dyDescent="0.2">
      <c r="E167" s="633" t="str">
        <f>'Fun Patches'!C31</f>
        <v>&lt;LIST PATCH HERE&gt;</v>
      </c>
      <c r="F167" s="634"/>
      <c r="G167" s="212" t="str">
        <f>IF('Fun Patches'!D31="A","A"," ")</f>
        <v xml:space="preserve"> </v>
      </c>
      <c r="I167" s="200">
        <v>2</v>
      </c>
      <c r="J167" s="229" t="str">
        <f>'Council Own'!C35</f>
        <v>&lt;List Requirement Here&gt;</v>
      </c>
      <c r="K167" s="212" t="str">
        <f>IF('Council Own'!D35="A","A"," ")</f>
        <v xml:space="preserve"> </v>
      </c>
      <c r="M167" s="200">
        <v>2</v>
      </c>
      <c r="N167" s="229" t="str">
        <f>'Council Own'!C83</f>
        <v>&lt;List Requirement Here&gt;</v>
      </c>
      <c r="O167" s="212" t="str">
        <f>IF('Council Own'!D83="A","A"," ")</f>
        <v xml:space="preserve"> </v>
      </c>
      <c r="Q167" s="200">
        <v>2</v>
      </c>
      <c r="R167" s="366" t="str">
        <f>'Council Own'!C131</f>
        <v>&lt;List Requirement Here&gt;</v>
      </c>
      <c r="S167" s="358" t="str">
        <f>IF('Council Own'!D131="A","A"," ")</f>
        <v xml:space="preserve"> </v>
      </c>
    </row>
    <row r="168" spans="1:19" x14ac:dyDescent="0.2">
      <c r="E168" s="633" t="str">
        <f>'Fun Patches'!C32</f>
        <v>&lt;LIST PATCH HERE&gt;</v>
      </c>
      <c r="F168" s="634"/>
      <c r="G168" s="212" t="str">
        <f>IF('Fun Patches'!D32="A","A"," ")</f>
        <v xml:space="preserve"> </v>
      </c>
      <c r="I168" s="200"/>
      <c r="J168" s="229" t="str">
        <f>'Council Own'!C36</f>
        <v>&lt;List Requirement Here&gt;</v>
      </c>
      <c r="K168" s="212" t="str">
        <f>IF('Council Own'!D36="A","A"," ")</f>
        <v xml:space="preserve"> </v>
      </c>
      <c r="M168" s="200"/>
      <c r="N168" s="229" t="str">
        <f>'Council Own'!C84</f>
        <v>&lt;List Requirement Here&gt;</v>
      </c>
      <c r="O168" s="212" t="str">
        <f>IF('Council Own'!D84="A","A"," ")</f>
        <v xml:space="preserve"> </v>
      </c>
      <c r="Q168" s="200"/>
      <c r="R168" s="366" t="str">
        <f>'Council Own'!C132</f>
        <v>&lt;List Requirement Here&gt;</v>
      </c>
      <c r="S168" s="358" t="str">
        <f>IF('Council Own'!D132="A","A"," ")</f>
        <v xml:space="preserve"> </v>
      </c>
    </row>
    <row r="169" spans="1:19" x14ac:dyDescent="0.2">
      <c r="E169" s="633" t="str">
        <f>'Fun Patches'!C33</f>
        <v>&lt;LIST PATCH HERE&gt;</v>
      </c>
      <c r="F169" s="634"/>
      <c r="G169" s="212" t="str">
        <f>IF('Fun Patches'!D33="A","A"," ")</f>
        <v xml:space="preserve"> </v>
      </c>
      <c r="I169" s="200"/>
      <c r="J169" s="229" t="str">
        <f>'Council Own'!C37</f>
        <v>&lt;List Requirement Here&gt;</v>
      </c>
      <c r="K169" s="212" t="str">
        <f>IF('Council Own'!D37="A","A"," ")</f>
        <v xml:space="preserve"> </v>
      </c>
      <c r="M169" s="200"/>
      <c r="N169" s="229" t="str">
        <f>'Council Own'!C85</f>
        <v>&lt;List Requirement Here&gt;</v>
      </c>
      <c r="O169" s="212" t="str">
        <f>IF('Council Own'!D85="A","A"," ")</f>
        <v xml:space="preserve"> </v>
      </c>
      <c r="Q169" s="200"/>
      <c r="R169" s="366" t="str">
        <f>'Council Own'!C133</f>
        <v>&lt;List Requirement Here&gt;</v>
      </c>
      <c r="S169" s="358" t="str">
        <f>IF('Council Own'!D133="A","A"," ")</f>
        <v xml:space="preserve"> </v>
      </c>
    </row>
    <row r="170" spans="1:19" x14ac:dyDescent="0.2">
      <c r="E170" s="633" t="str">
        <f>'Fun Patches'!C34</f>
        <v>&lt;LIST PATCH HERE&gt;</v>
      </c>
      <c r="F170" s="634"/>
      <c r="G170" s="212" t="str">
        <f>IF('Fun Patches'!D34="A","A"," ")</f>
        <v xml:space="preserve"> </v>
      </c>
      <c r="I170" s="200"/>
      <c r="J170" s="229" t="str">
        <f>'Council Own'!C38</f>
        <v>&lt;List Requirement Here&gt;</v>
      </c>
      <c r="K170" s="212" t="str">
        <f>IF('Council Own'!D38="A","A"," ")</f>
        <v xml:space="preserve"> </v>
      </c>
      <c r="M170" s="200"/>
      <c r="N170" s="229" t="str">
        <f>'Council Own'!C86</f>
        <v>&lt;List Requirement Here&gt;</v>
      </c>
      <c r="O170" s="212" t="str">
        <f>IF('Council Own'!D86="A","A"," ")</f>
        <v xml:space="preserve"> </v>
      </c>
      <c r="Q170" s="200"/>
      <c r="R170" s="366" t="str">
        <f>'Council Own'!C134</f>
        <v>&lt;List Requirement Here&gt;</v>
      </c>
      <c r="S170" s="358" t="str">
        <f>IF('Council Own'!D134="A","A"," ")</f>
        <v xml:space="preserve"> </v>
      </c>
    </row>
    <row r="171" spans="1:19" x14ac:dyDescent="0.2">
      <c r="E171" s="633" t="str">
        <f>'Fun Patches'!C35</f>
        <v>&lt;LIST PATCH HERE&gt;</v>
      </c>
      <c r="F171" s="634"/>
      <c r="G171" s="212" t="str">
        <f>IF('Fun Patches'!D35="A","A"," ")</f>
        <v xml:space="preserve"> </v>
      </c>
      <c r="I171" s="200">
        <v>3</v>
      </c>
      <c r="J171" s="229" t="str">
        <f>'Council Own'!C39</f>
        <v>&lt;List Requirement Here&gt;</v>
      </c>
      <c r="K171" s="212" t="str">
        <f>IF('Council Own'!D39="A","A"," ")</f>
        <v xml:space="preserve"> </v>
      </c>
      <c r="M171" s="200">
        <v>3</v>
      </c>
      <c r="N171" s="229" t="str">
        <f>'Council Own'!C87</f>
        <v>&lt;List Requirement Here&gt;</v>
      </c>
      <c r="O171" s="212" t="str">
        <f>IF('Council Own'!D87="A","A"," ")</f>
        <v xml:space="preserve"> </v>
      </c>
      <c r="Q171" s="200">
        <v>3</v>
      </c>
      <c r="R171" s="366" t="str">
        <f>'Council Own'!C135</f>
        <v>&lt;List Requirement Here&gt;</v>
      </c>
      <c r="S171" s="358" t="str">
        <f>IF('Council Own'!D135="A","A"," ")</f>
        <v xml:space="preserve"> </v>
      </c>
    </row>
    <row r="172" spans="1:19" ht="12.75" customHeight="1" x14ac:dyDescent="0.2">
      <c r="E172" s="633" t="str">
        <f>'Fun Patches'!C36</f>
        <v>&lt;LIST PATCH HERE&gt;</v>
      </c>
      <c r="F172" s="634"/>
      <c r="G172" s="212" t="str">
        <f>IF('Fun Patches'!D36="A","A"," ")</f>
        <v xml:space="preserve"> </v>
      </c>
      <c r="I172" s="200"/>
      <c r="J172" s="229" t="str">
        <f>'Council Own'!C40</f>
        <v>&lt;List Requirement Here&gt;</v>
      </c>
      <c r="K172" s="212" t="str">
        <f>IF('Council Own'!D40="A","A"," ")</f>
        <v xml:space="preserve"> </v>
      </c>
      <c r="M172" s="200"/>
      <c r="N172" s="229" t="str">
        <f>'Council Own'!C88</f>
        <v>&lt;List Requirement Here&gt;</v>
      </c>
      <c r="O172" s="212" t="str">
        <f>IF('Council Own'!D88="A","A"," ")</f>
        <v xml:space="preserve"> </v>
      </c>
      <c r="Q172" s="200"/>
      <c r="R172" s="366" t="str">
        <f>'Council Own'!C136</f>
        <v>&lt;List Requirement Here&gt;</v>
      </c>
      <c r="S172" s="358" t="str">
        <f>IF('Council Own'!D136="A","A"," ")</f>
        <v xml:space="preserve"> </v>
      </c>
    </row>
    <row r="173" spans="1:19" ht="12.75" customHeight="1" x14ac:dyDescent="0.2">
      <c r="E173" s="633" t="str">
        <f>'Fun Patches'!C37</f>
        <v>&lt;LIST PATCH HERE&gt;</v>
      </c>
      <c r="F173" s="634"/>
      <c r="G173" s="212" t="str">
        <f>IF('Fun Patches'!D37="A","A"," ")</f>
        <v xml:space="preserve"> </v>
      </c>
      <c r="I173" s="200"/>
      <c r="J173" s="229" t="str">
        <f>'Council Own'!C41</f>
        <v>&lt;List Requirement Here&gt;</v>
      </c>
      <c r="K173" s="212" t="str">
        <f>IF('Council Own'!D41="A","A"," ")</f>
        <v xml:space="preserve"> </v>
      </c>
      <c r="M173" s="200"/>
      <c r="N173" s="229" t="str">
        <f>'Council Own'!C89</f>
        <v>&lt;List Requirement Here&gt;</v>
      </c>
      <c r="O173" s="212" t="str">
        <f>IF('Council Own'!D89="A","A"," ")</f>
        <v xml:space="preserve"> </v>
      </c>
      <c r="Q173" s="200"/>
      <c r="R173" s="366" t="str">
        <f>'Council Own'!C137</f>
        <v>&lt;List Requirement Here&gt;</v>
      </c>
      <c r="S173" s="358" t="str">
        <f>IF('Council Own'!D137="A","A"," ")</f>
        <v xml:space="preserve"> </v>
      </c>
    </row>
    <row r="174" spans="1:19" x14ac:dyDescent="0.2">
      <c r="E174" s="633" t="str">
        <f>'Fun Patches'!C38</f>
        <v>&lt;LIST PATCH HERE&gt;</v>
      </c>
      <c r="F174" s="634"/>
      <c r="G174" s="212" t="str">
        <f>IF('Fun Patches'!D38="A","A"," ")</f>
        <v xml:space="preserve"> </v>
      </c>
      <c r="I174" s="200"/>
      <c r="J174" s="229" t="str">
        <f>'Council Own'!C42</f>
        <v>&lt;List Requirement Here&gt;</v>
      </c>
      <c r="K174" s="212" t="str">
        <f>IF('Council Own'!D42="A","A"," ")</f>
        <v xml:space="preserve"> </v>
      </c>
      <c r="M174" s="200"/>
      <c r="N174" s="229" t="str">
        <f>'Council Own'!C90</f>
        <v>&lt;List Requirement Here&gt;</v>
      </c>
      <c r="O174" s="212" t="str">
        <f>IF('Council Own'!D90="A","A"," ")</f>
        <v xml:space="preserve"> </v>
      </c>
      <c r="Q174" s="200"/>
      <c r="R174" s="366" t="str">
        <f>'Council Own'!C138</f>
        <v>&lt;List Requirement Here&gt;</v>
      </c>
      <c r="S174" s="358" t="str">
        <f>IF('Council Own'!D138="A","A"," ")</f>
        <v xml:space="preserve"> </v>
      </c>
    </row>
    <row r="175" spans="1:19" x14ac:dyDescent="0.2">
      <c r="E175" s="633" t="str">
        <f>'Fun Patches'!C39</f>
        <v>&lt;LIST PATCH HERE&gt;</v>
      </c>
      <c r="F175" s="634"/>
      <c r="G175" s="212" t="str">
        <f>IF('Fun Patches'!D39="A","A"," ")</f>
        <v xml:space="preserve"> </v>
      </c>
      <c r="I175" s="200">
        <v>4</v>
      </c>
      <c r="J175" s="229" t="str">
        <f>'Council Own'!C43</f>
        <v>&lt;List Requirement Here&gt;</v>
      </c>
      <c r="K175" s="212" t="str">
        <f>IF('Council Own'!D43="A","A"," ")</f>
        <v xml:space="preserve"> </v>
      </c>
      <c r="M175" s="200">
        <v>4</v>
      </c>
      <c r="N175" s="229" t="str">
        <f>'Council Own'!C91</f>
        <v>&lt;List Requirement Here&gt;</v>
      </c>
      <c r="O175" s="212" t="str">
        <f>IF('Council Own'!D91="A","A"," ")</f>
        <v xml:space="preserve"> </v>
      </c>
      <c r="Q175" s="200">
        <v>4</v>
      </c>
      <c r="R175" s="366" t="str">
        <f>'Council Own'!C139</f>
        <v>&lt;List Requirement Here&gt;</v>
      </c>
      <c r="S175" s="358" t="str">
        <f>IF('Council Own'!D139="A","A"," ")</f>
        <v xml:space="preserve"> </v>
      </c>
    </row>
    <row r="176" spans="1:19" x14ac:dyDescent="0.2">
      <c r="E176" s="633" t="str">
        <f>'Fun Patches'!C40</f>
        <v>&lt;LIST PATCH HERE&gt;</v>
      </c>
      <c r="F176" s="634"/>
      <c r="G176" s="212" t="str">
        <f>IF('Fun Patches'!D40="A","A"," ")</f>
        <v xml:space="preserve"> </v>
      </c>
      <c r="I176" s="200"/>
      <c r="J176" s="229" t="str">
        <f>'Council Own'!C44</f>
        <v>&lt;List Requirement Here&gt;</v>
      </c>
      <c r="K176" s="212" t="str">
        <f>IF('Council Own'!D44="A","A"," ")</f>
        <v xml:space="preserve"> </v>
      </c>
      <c r="M176" s="200"/>
      <c r="N176" s="229" t="str">
        <f>'Council Own'!C92</f>
        <v>&lt;List Requirement Here&gt;</v>
      </c>
      <c r="O176" s="212" t="str">
        <f>IF('Council Own'!D92="A","A"," ")</f>
        <v xml:space="preserve"> </v>
      </c>
      <c r="Q176" s="200"/>
      <c r="R176" s="366" t="str">
        <f>'Council Own'!C140</f>
        <v>&lt;List Requirement Here&gt;</v>
      </c>
      <c r="S176" s="358" t="str">
        <f>IF('Council Own'!D140="A","A"," ")</f>
        <v xml:space="preserve"> </v>
      </c>
    </row>
    <row r="177" spans="1:19" x14ac:dyDescent="0.2">
      <c r="E177" s="633" t="str">
        <f>'Fun Patches'!C41</f>
        <v>&lt;LIST PATCH HERE&gt;</v>
      </c>
      <c r="F177" s="634"/>
      <c r="G177" s="212" t="str">
        <f>IF('Fun Patches'!D41="A","A"," ")</f>
        <v xml:space="preserve"> </v>
      </c>
      <c r="I177" s="200"/>
      <c r="J177" s="229" t="str">
        <f>'Council Own'!C45</f>
        <v>&lt;List Requirement Here&gt;</v>
      </c>
      <c r="K177" s="212" t="str">
        <f>IF('Council Own'!D45="A","A"," ")</f>
        <v xml:space="preserve"> </v>
      </c>
      <c r="M177" s="200"/>
      <c r="N177" s="229" t="str">
        <f>'Council Own'!C93</f>
        <v>&lt;List Requirement Here&gt;</v>
      </c>
      <c r="O177" s="212" t="str">
        <f>IF('Council Own'!D93="A","A"," ")</f>
        <v xml:space="preserve"> </v>
      </c>
      <c r="Q177" s="200"/>
      <c r="R177" s="366" t="str">
        <f>'Council Own'!C141</f>
        <v>&lt;List Requirement Here&gt;</v>
      </c>
      <c r="S177" s="358" t="str">
        <f>IF('Council Own'!D141="A","A"," ")</f>
        <v xml:space="preserve"> </v>
      </c>
    </row>
    <row r="178" spans="1:19" x14ac:dyDescent="0.2">
      <c r="E178" s="633" t="str">
        <f>'Fun Patches'!C42</f>
        <v>&lt;LIST PATCH HERE&gt;</v>
      </c>
      <c r="F178" s="634"/>
      <c r="G178" s="212" t="str">
        <f>IF('Fun Patches'!D42="A","A"," ")</f>
        <v xml:space="preserve"> </v>
      </c>
      <c r="I178" s="200"/>
      <c r="J178" s="229" t="str">
        <f>'Council Own'!C46</f>
        <v>&lt;List Requirement Here&gt;</v>
      </c>
      <c r="K178" s="212" t="str">
        <f>IF('Council Own'!D46="A","A"," ")</f>
        <v xml:space="preserve"> </v>
      </c>
      <c r="M178" s="200"/>
      <c r="N178" s="229" t="str">
        <f>'Council Own'!C94</f>
        <v>&lt;List Requirement Here&gt;</v>
      </c>
      <c r="O178" s="212" t="str">
        <f>IF('Council Own'!D94="A","A"," ")</f>
        <v xml:space="preserve"> </v>
      </c>
      <c r="Q178" s="200"/>
      <c r="R178" s="366" t="str">
        <f>'Council Own'!C142</f>
        <v>&lt;List Requirement Here&gt;</v>
      </c>
      <c r="S178" s="358" t="str">
        <f>IF('Council Own'!D142="A","A"," ")</f>
        <v xml:space="preserve"> </v>
      </c>
    </row>
    <row r="179" spans="1:19" x14ac:dyDescent="0.2">
      <c r="E179" s="633" t="str">
        <f>'Fun Patches'!C43</f>
        <v>&lt;LIST PATCH HERE&gt;</v>
      </c>
      <c r="F179" s="634"/>
      <c r="G179" s="212" t="str">
        <f>IF('Fun Patches'!D43="A","A"," ")</f>
        <v xml:space="preserve"> </v>
      </c>
      <c r="I179" s="200">
        <v>5</v>
      </c>
      <c r="J179" s="229" t="str">
        <f>'Council Own'!C47</f>
        <v>&lt;List Requirement Here&gt;</v>
      </c>
      <c r="K179" s="212" t="str">
        <f>IF('Council Own'!D47="A","A"," ")</f>
        <v xml:space="preserve"> </v>
      </c>
      <c r="M179" s="200">
        <v>5</v>
      </c>
      <c r="N179" s="229" t="str">
        <f>'Council Own'!C95</f>
        <v>&lt;List Requirement Here&gt;</v>
      </c>
      <c r="O179" s="212" t="str">
        <f>IF('Council Own'!D95="A","A"," ")</f>
        <v xml:space="preserve"> </v>
      </c>
      <c r="Q179" s="200">
        <v>5</v>
      </c>
      <c r="R179" s="366" t="str">
        <f>'Council Own'!C143</f>
        <v>&lt;List Requirement Here&gt;</v>
      </c>
      <c r="S179" s="358" t="str">
        <f>IF('Council Own'!D143="A","A"," ")</f>
        <v xml:space="preserve"> </v>
      </c>
    </row>
    <row r="180" spans="1:19" x14ac:dyDescent="0.2">
      <c r="E180" s="633" t="str">
        <f>'Fun Patches'!C44</f>
        <v>&lt;LIST PATCH HERE&gt;</v>
      </c>
      <c r="F180" s="634"/>
      <c r="G180" s="212" t="str">
        <f>IF('Fun Patches'!D44="A","A"," ")</f>
        <v xml:space="preserve"> </v>
      </c>
      <c r="I180" s="200"/>
      <c r="J180" s="229" t="str">
        <f>'Council Own'!C48</f>
        <v>&lt;List Requirement Here&gt;</v>
      </c>
      <c r="K180" s="212" t="str">
        <f>IF('Council Own'!D48="A","A"," ")</f>
        <v xml:space="preserve"> </v>
      </c>
      <c r="M180" s="200"/>
      <c r="N180" s="229" t="str">
        <f>'Council Own'!C96</f>
        <v>&lt;List Requirement Here&gt;</v>
      </c>
      <c r="O180" s="212" t="str">
        <f>IF('Council Own'!D96="A","A"," ")</f>
        <v xml:space="preserve"> </v>
      </c>
      <c r="Q180" s="200"/>
      <c r="R180" s="366" t="str">
        <f>'Council Own'!C144</f>
        <v>&lt;List Requirement Here&gt;</v>
      </c>
      <c r="S180" s="358" t="str">
        <f>IF('Council Own'!D144="A","A"," ")</f>
        <v xml:space="preserve"> </v>
      </c>
    </row>
    <row r="181" spans="1:19" x14ac:dyDescent="0.2">
      <c r="E181" s="633" t="str">
        <f>'Fun Patches'!C45</f>
        <v>&lt;LIST PATCH HERE&gt;</v>
      </c>
      <c r="F181" s="634"/>
      <c r="G181" s="212" t="str">
        <f>IF('Fun Patches'!D45="A","A"," ")</f>
        <v xml:space="preserve"> </v>
      </c>
      <c r="I181" s="200"/>
      <c r="J181" s="229" t="str">
        <f>'Council Own'!C49</f>
        <v>&lt;List Requirement Here&gt;</v>
      </c>
      <c r="K181" s="212" t="str">
        <f>IF('Council Own'!D49="A","A"," ")</f>
        <v xml:space="preserve"> </v>
      </c>
      <c r="M181" s="200"/>
      <c r="N181" s="229" t="str">
        <f>'Council Own'!C97</f>
        <v>&lt;List Requirement Here&gt;</v>
      </c>
      <c r="O181" s="212" t="str">
        <f>IF('Council Own'!D97="A","A"," ")</f>
        <v xml:space="preserve"> </v>
      </c>
      <c r="Q181" s="200"/>
      <c r="R181" s="366" t="str">
        <f>'Council Own'!C145</f>
        <v>&lt;List Requirement Here&gt;</v>
      </c>
      <c r="S181" s="358" t="str">
        <f>IF('Council Own'!D145="A","A"," ")</f>
        <v xml:space="preserve"> </v>
      </c>
    </row>
    <row r="182" spans="1:19" x14ac:dyDescent="0.2">
      <c r="E182" s="633" t="str">
        <f>'Fun Patches'!C46</f>
        <v>&lt;LIST PATCH HERE&gt;</v>
      </c>
      <c r="F182" s="634"/>
      <c r="G182" s="212" t="str">
        <f>IF('Fun Patches'!D46="A","A"," ")</f>
        <v xml:space="preserve"> </v>
      </c>
      <c r="I182" s="200"/>
      <c r="J182" s="229" t="str">
        <f>'Council Own'!C50</f>
        <v>&lt;List Requirement Here&gt;</v>
      </c>
      <c r="K182" s="212" t="str">
        <f>IF('Council Own'!D50="A","A"," ")</f>
        <v xml:space="preserve"> </v>
      </c>
      <c r="M182" s="200"/>
      <c r="N182" s="229" t="str">
        <f>'Council Own'!C98</f>
        <v>&lt;List Requirement Here&gt;</v>
      </c>
      <c r="O182" s="212" t="str">
        <f>IF('Council Own'!D98="A","A"," ")</f>
        <v xml:space="preserve"> </v>
      </c>
      <c r="Q182" s="200"/>
      <c r="R182" s="366" t="str">
        <f>'Council Own'!C146</f>
        <v>&lt;List Requirement Here&gt;</v>
      </c>
      <c r="S182" s="358" t="str">
        <f>IF('Council Own'!D146="A","A"," ")</f>
        <v xml:space="preserve"> </v>
      </c>
    </row>
    <row r="183" spans="1:19" x14ac:dyDescent="0.2">
      <c r="E183" s="650" t="str">
        <f>'Fun Patches'!C47</f>
        <v>&lt;LIST PATCH HERE&gt;</v>
      </c>
      <c r="F183" s="651"/>
      <c r="G183" s="203" t="str">
        <f>IF('Fun Patches'!D47="A","A"," ")</f>
        <v xml:space="preserve"> </v>
      </c>
      <c r="I183" s="210"/>
      <c r="J183" s="223"/>
      <c r="K183" s="283"/>
    </row>
    <row r="184" spans="1:19" x14ac:dyDescent="0.2">
      <c r="E184" s="633" t="str">
        <f>'Fun Patches'!C48</f>
        <v>&lt;LIST PATCH HERE&gt;</v>
      </c>
      <c r="F184" s="634"/>
      <c r="G184" s="212" t="str">
        <f>IF('Fun Patches'!D48="A","A"," ")</f>
        <v xml:space="preserve"> </v>
      </c>
      <c r="I184" s="320"/>
      <c r="J184" s="223"/>
      <c r="K184" s="283"/>
    </row>
    <row r="185" spans="1:19" x14ac:dyDescent="0.2">
      <c r="E185" s="633" t="str">
        <f>'Fun Patches'!C49</f>
        <v>&lt;LIST PATCH HERE&gt;</v>
      </c>
      <c r="F185" s="634"/>
      <c r="G185" s="212" t="str">
        <f>IF('Fun Patches'!D49="A","A"," ")</f>
        <v xml:space="preserve"> </v>
      </c>
      <c r="I185" s="320"/>
      <c r="J185" s="223"/>
      <c r="K185" s="283"/>
    </row>
    <row r="186" spans="1:19" x14ac:dyDescent="0.2">
      <c r="A186" s="635" t="s">
        <v>70</v>
      </c>
      <c r="B186" s="636"/>
      <c r="C186" s="637"/>
      <c r="E186" s="633" t="str">
        <f>'Fun Patches'!C50</f>
        <v>&lt;LIST PATCH HERE&gt;</v>
      </c>
      <c r="F186" s="634"/>
      <c r="G186" s="212" t="str">
        <f>IF('Fun Patches'!D50="A","A"," ")</f>
        <v xml:space="preserve"> </v>
      </c>
      <c r="I186" s="320"/>
      <c r="J186" s="223"/>
      <c r="K186" s="283"/>
    </row>
    <row r="187" spans="1:19" x14ac:dyDescent="0.2">
      <c r="A187" s="644" t="s">
        <v>67</v>
      </c>
      <c r="B187" s="645"/>
      <c r="C187" s="646"/>
      <c r="E187" s="633" t="str">
        <f>'Fun Patches'!C51</f>
        <v>&lt;LIST PATCH HERE&gt;</v>
      </c>
      <c r="F187" s="634"/>
      <c r="G187" s="212" t="str">
        <f>IF('Fun Patches'!D51="A","A"," ")</f>
        <v xml:space="preserve"> </v>
      </c>
      <c r="I187" s="320"/>
      <c r="J187" s="223"/>
      <c r="K187" s="283"/>
    </row>
    <row r="188" spans="1:19" x14ac:dyDescent="0.2">
      <c r="A188" s="644" t="s">
        <v>68</v>
      </c>
      <c r="B188" s="645"/>
      <c r="C188" s="646"/>
      <c r="E188" s="633" t="str">
        <f>'Fun Patches'!C52</f>
        <v>&lt;LIST PATCH HERE&gt;</v>
      </c>
      <c r="F188" s="634"/>
      <c r="G188" s="212" t="str">
        <f>IF('Fun Patches'!D52="A","A"," ")</f>
        <v xml:space="preserve"> </v>
      </c>
      <c r="I188" s="320"/>
      <c r="J188" s="223"/>
      <c r="K188" s="283"/>
    </row>
    <row r="189" spans="1:19" x14ac:dyDescent="0.2">
      <c r="A189" s="640" t="s">
        <v>69</v>
      </c>
      <c r="B189" s="641"/>
      <c r="C189" s="642"/>
      <c r="E189" s="633" t="str">
        <f>'Fun Patches'!C53</f>
        <v>&lt;LIST PATCH HERE&gt;</v>
      </c>
      <c r="F189" s="634"/>
      <c r="G189" s="212" t="str">
        <f>IF('Fun Patches'!D53="A","A"," ")</f>
        <v xml:space="preserve"> </v>
      </c>
      <c r="J189" s="207"/>
      <c r="K189" s="207"/>
    </row>
    <row r="190" spans="1:19" x14ac:dyDescent="0.2">
      <c r="E190" s="633" t="str">
        <f>'Fun Patches'!C54</f>
        <v>&lt;LIST PATCH HERE&gt;</v>
      </c>
      <c r="F190" s="634"/>
      <c r="G190" s="212" t="str">
        <f>IF('Fun Patches'!D54="A","A"," ")</f>
        <v xml:space="preserve"> </v>
      </c>
    </row>
    <row r="191" spans="1:19" x14ac:dyDescent="0.2">
      <c r="E191" s="210"/>
      <c r="F191" s="223"/>
      <c r="G191" s="283"/>
    </row>
    <row r="222" spans="1:3" x14ac:dyDescent="0.2">
      <c r="A222" s="224"/>
      <c r="B222" s="224"/>
      <c r="C222" s="224"/>
    </row>
    <row r="225" spans="1:3" x14ac:dyDescent="0.2">
      <c r="A225" s="224"/>
      <c r="B225" s="224"/>
      <c r="C225" s="224"/>
    </row>
    <row r="226" spans="1:3" x14ac:dyDescent="0.2">
      <c r="A226" s="224"/>
      <c r="B226" s="224"/>
      <c r="C226" s="224"/>
    </row>
    <row r="227" spans="1:3" x14ac:dyDescent="0.2">
      <c r="A227" s="224"/>
      <c r="B227" s="224"/>
      <c r="C227" s="224"/>
    </row>
    <row r="228" spans="1:3" x14ac:dyDescent="0.2">
      <c r="A228" s="224"/>
      <c r="B228" s="224"/>
      <c r="C228" s="224"/>
    </row>
    <row r="229" spans="1:3" x14ac:dyDescent="0.2">
      <c r="A229" s="224"/>
      <c r="B229" s="224"/>
      <c r="C229" s="224"/>
    </row>
  </sheetData>
  <sheetProtection algorithmName="SHA-512" hashValue="MEOt0sI1TtI5rbN6rfQhYvfIy1HLreKXi68onUrVwqN9f6Hnyi/ebgPF97FFOla8WUFr1en1nqTgWuFMn73+vA==" saltValue="0FopCx9Fyqllg5cFcTgQYA==" spinCount="100000" sheet="1" objects="1" scenarios="1" selectLockedCells="1" selectUnlockedCells="1"/>
  <mergeCells count="164">
    <mergeCell ref="E145:F145"/>
    <mergeCell ref="E146:F146"/>
    <mergeCell ref="E147:F147"/>
    <mergeCell ref="E170:F170"/>
    <mergeCell ref="E158:F158"/>
    <mergeCell ref="I140:K140"/>
    <mergeCell ref="A135:C135"/>
    <mergeCell ref="E140:G140"/>
    <mergeCell ref="A142:C142"/>
    <mergeCell ref="A143:B143"/>
    <mergeCell ref="A144:B144"/>
    <mergeCell ref="A145:B145"/>
    <mergeCell ref="A146:B146"/>
    <mergeCell ref="E141:F141"/>
    <mergeCell ref="A148:B148"/>
    <mergeCell ref="E178:F178"/>
    <mergeCell ref="E179:F179"/>
    <mergeCell ref="E185:F185"/>
    <mergeCell ref="E180:F180"/>
    <mergeCell ref="E181:F181"/>
    <mergeCell ref="E182:F182"/>
    <mergeCell ref="E172:F172"/>
    <mergeCell ref="A152:C152"/>
    <mergeCell ref="A153:B153"/>
    <mergeCell ref="A154:B154"/>
    <mergeCell ref="A155:B155"/>
    <mergeCell ref="A156:B156"/>
    <mergeCell ref="A157:B157"/>
    <mergeCell ref="E173:F173"/>
    <mergeCell ref="E163:F163"/>
    <mergeCell ref="E164:F164"/>
    <mergeCell ref="E165:F165"/>
    <mergeCell ref="E166:F166"/>
    <mergeCell ref="E167:F167"/>
    <mergeCell ref="E168:F168"/>
    <mergeCell ref="E190:F190"/>
    <mergeCell ref="E159:F159"/>
    <mergeCell ref="A140:C140"/>
    <mergeCell ref="M140:O140"/>
    <mergeCell ref="Q140:S140"/>
    <mergeCell ref="E154:F154"/>
    <mergeCell ref="E186:F186"/>
    <mergeCell ref="E155:F155"/>
    <mergeCell ref="E187:F187"/>
    <mergeCell ref="E156:F156"/>
    <mergeCell ref="E188:F188"/>
    <mergeCell ref="E151:F151"/>
    <mergeCell ref="E183:F183"/>
    <mergeCell ref="E152:F152"/>
    <mergeCell ref="E184:F184"/>
    <mergeCell ref="E153:F153"/>
    <mergeCell ref="E142:F142"/>
    <mergeCell ref="E174:F174"/>
    <mergeCell ref="E143:F143"/>
    <mergeCell ref="E144:F144"/>
    <mergeCell ref="E176:F176"/>
    <mergeCell ref="E169:F169"/>
    <mergeCell ref="A159:B159"/>
    <mergeCell ref="A160:B160"/>
    <mergeCell ref="E189:F189"/>
    <mergeCell ref="A91:C91"/>
    <mergeCell ref="B92:C92"/>
    <mergeCell ref="A83:B83"/>
    <mergeCell ref="A84:C84"/>
    <mergeCell ref="A85:B85"/>
    <mergeCell ref="A114:C114"/>
    <mergeCell ref="A108:C108"/>
    <mergeCell ref="E177:F177"/>
    <mergeCell ref="A147:B147"/>
    <mergeCell ref="A189:C189"/>
    <mergeCell ref="E175:F175"/>
    <mergeCell ref="E171:F171"/>
    <mergeCell ref="E148:F148"/>
    <mergeCell ref="E149:F149"/>
    <mergeCell ref="E150:F150"/>
    <mergeCell ref="E160:F160"/>
    <mergeCell ref="E161:F161"/>
    <mergeCell ref="E162:F162"/>
    <mergeCell ref="E157:F157"/>
    <mergeCell ref="A158:B158"/>
    <mergeCell ref="A186:C186"/>
    <mergeCell ref="A187:C187"/>
    <mergeCell ref="A188:C188"/>
    <mergeCell ref="A81:B81"/>
    <mergeCell ref="A76:B76"/>
    <mergeCell ref="M80:O80"/>
    <mergeCell ref="Q90:R90"/>
    <mergeCell ref="A77:B77"/>
    <mergeCell ref="Q91:R91"/>
    <mergeCell ref="A78:B78"/>
    <mergeCell ref="A87:B87"/>
    <mergeCell ref="Q92:R92"/>
    <mergeCell ref="A73:B73"/>
    <mergeCell ref="Q87:R87"/>
    <mergeCell ref="A74:B74"/>
    <mergeCell ref="Q88:R88"/>
    <mergeCell ref="A75:B75"/>
    <mergeCell ref="Q89:R89"/>
    <mergeCell ref="E71:G71"/>
    <mergeCell ref="I71:K71"/>
    <mergeCell ref="M71:O71"/>
    <mergeCell ref="Q81:R81"/>
    <mergeCell ref="A72:C72"/>
    <mergeCell ref="Q86:R86"/>
    <mergeCell ref="Q82:R82"/>
    <mergeCell ref="Q83:R83"/>
    <mergeCell ref="Q84:R84"/>
    <mergeCell ref="Q85:R85"/>
    <mergeCell ref="A79:B79"/>
    <mergeCell ref="Q71:S71"/>
    <mergeCell ref="Q80:S80"/>
    <mergeCell ref="A88:C88"/>
    <mergeCell ref="A89:B89"/>
    <mergeCell ref="A82:B82"/>
    <mergeCell ref="A86:B86"/>
    <mergeCell ref="A80:C80"/>
    <mergeCell ref="A65:C65"/>
    <mergeCell ref="A70:C70"/>
    <mergeCell ref="E70:G70"/>
    <mergeCell ref="I70:K70"/>
    <mergeCell ref="M70:O70"/>
    <mergeCell ref="Q28:S28"/>
    <mergeCell ref="M32:O32"/>
    <mergeCell ref="I36:K36"/>
    <mergeCell ref="E40:G40"/>
    <mergeCell ref="A44:C44"/>
    <mergeCell ref="Q49:S49"/>
    <mergeCell ref="I57:K57"/>
    <mergeCell ref="E61:G61"/>
    <mergeCell ref="Q70:S70"/>
    <mergeCell ref="A19:B19"/>
    <mergeCell ref="E19:G19"/>
    <mergeCell ref="A20:B20"/>
    <mergeCell ref="A21:B21"/>
    <mergeCell ref="A23:C23"/>
    <mergeCell ref="A13:B13"/>
    <mergeCell ref="A14:B14"/>
    <mergeCell ref="A15:B15"/>
    <mergeCell ref="M53:O53"/>
    <mergeCell ref="A16:C16"/>
    <mergeCell ref="A17:B17"/>
    <mergeCell ref="A8:B8"/>
    <mergeCell ref="A9:B9"/>
    <mergeCell ref="A10:C10"/>
    <mergeCell ref="A11:B11"/>
    <mergeCell ref="M11:O11"/>
    <mergeCell ref="A12:B12"/>
    <mergeCell ref="A18:B18"/>
    <mergeCell ref="A3:B3"/>
    <mergeCell ref="A4:C4"/>
    <mergeCell ref="A5:B5"/>
    <mergeCell ref="A6:B6"/>
    <mergeCell ref="A7:B7"/>
    <mergeCell ref="I15:K15"/>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229"/>
  <sheetViews>
    <sheetView showGridLines="0" topLeftCell="A67" zoomScale="90" zoomScaleNormal="90" workbookViewId="0">
      <selection activeCell="V89" sqref="V89"/>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2</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IF(Badges!E58="A","A"," ")</f>
        <v xml:space="preserve"> </v>
      </c>
      <c r="I4" s="348"/>
      <c r="J4" s="349" t="str">
        <f>Badges!C132</f>
        <v>Fold method and glue method</v>
      </c>
      <c r="K4" s="351" t="str">
        <f>IF(Badges!E132="A","A"," ")</f>
        <v xml:space="preserve"> </v>
      </c>
      <c r="M4" s="348"/>
      <c r="N4" s="349" t="str">
        <f>Badges!C205</f>
        <v>Learn how to purify water</v>
      </c>
      <c r="O4" s="351" t="str">
        <f>IF(Badges!E205="A","A"," ")</f>
        <v xml:space="preserve"> </v>
      </c>
      <c r="Q4" s="348"/>
      <c r="R4" s="349" t="str">
        <f>Badges!C279</f>
        <v>Get a sense of different animals'</v>
      </c>
      <c r="S4" s="351" t="str">
        <f>IF(Badges!E279="A","A"," ")</f>
        <v xml:space="preserve"> </v>
      </c>
      <c r="T4" s="340"/>
      <c r="U4" s="340"/>
    </row>
    <row r="5" spans="1:21" ht="12.75" customHeight="1" x14ac:dyDescent="0.2">
      <c r="A5" s="619" t="str">
        <f>Summary!A4</f>
        <v>Digital Movie Maker</v>
      </c>
      <c r="B5" s="620"/>
      <c r="C5" s="352" t="str">
        <f>IF(Badges!E28="C","C",IF(Badges!E28="P","P",""))</f>
        <v/>
      </c>
      <c r="E5" s="348"/>
      <c r="F5" s="349" t="str">
        <f>Badges!C59</f>
        <v>Videotape yourself miming one</v>
      </c>
      <c r="G5" s="351" t="str">
        <f>IF(Badges!E59="A","A"," ")</f>
        <v xml:space="preserve"> </v>
      </c>
      <c r="I5" s="348"/>
      <c r="J5" s="349" t="str">
        <f>Badges!C133</f>
        <v>Fold method and stitch method</v>
      </c>
      <c r="K5" s="351" t="str">
        <f>IF(Badges!E133="A","A"," ")</f>
        <v xml:space="preserve"> </v>
      </c>
      <c r="M5" s="348"/>
      <c r="N5" s="349" t="str">
        <f>Badges!C206</f>
        <v>Practice navigating with a map and</v>
      </c>
      <c r="O5" s="351" t="str">
        <f>IF(Badges!E206="A","A"," ")</f>
        <v xml:space="preserve"> </v>
      </c>
      <c r="Q5" s="348"/>
      <c r="R5" s="349" t="str">
        <f>Badges!C280</f>
        <v>Talk to an animal expert at a zoo</v>
      </c>
      <c r="S5" s="351" t="str">
        <f>IF(Badges!E280="A","A"," ")</f>
        <v xml:space="preserve"> </v>
      </c>
      <c r="T5" s="340"/>
      <c r="U5" s="340"/>
    </row>
    <row r="6" spans="1:21" ht="12.75" customHeight="1" x14ac:dyDescent="0.2">
      <c r="A6" s="612" t="str">
        <f>Summary!A5</f>
        <v>Eating for Beauty</v>
      </c>
      <c r="B6" s="613"/>
      <c r="C6" s="353" t="str">
        <f>IF(Badges!E51="C","C",IF(Badges!E51="P","P",""))</f>
        <v/>
      </c>
      <c r="E6" s="348"/>
      <c r="F6" s="349" t="str">
        <f>Badges!C60</f>
        <v>Pretend an item is something else</v>
      </c>
      <c r="G6" s="351" t="str">
        <f>IF(Badges!E60="A","A"," ")</f>
        <v xml:space="preserve"> </v>
      </c>
      <c r="I6" s="348"/>
      <c r="J6" s="349" t="str">
        <f>Badges!C134</f>
        <v>Glue method and stitch method</v>
      </c>
      <c r="K6" s="351" t="str">
        <f>IF(Badges!E134="A","A"," ")</f>
        <v xml:space="preserve"> </v>
      </c>
      <c r="M6" s="348"/>
      <c r="N6" s="349" t="str">
        <f>Badges!C207</f>
        <v>Pitch your tent three times in three</v>
      </c>
      <c r="O6" s="351" t="str">
        <f>IF(Badges!E207="A","A"," ")</f>
        <v xml:space="preserve"> </v>
      </c>
      <c r="Q6" s="348"/>
      <c r="R6" s="349" t="str">
        <f>Badges!C281</f>
        <v>Practice being a scientist</v>
      </c>
      <c r="S6" s="351" t="str">
        <f>IF(Badges!E281="A","A"," ")</f>
        <v xml:space="preserve"> </v>
      </c>
      <c r="T6" s="340"/>
      <c r="U6" s="340"/>
    </row>
    <row r="7" spans="1:21" x14ac:dyDescent="0.2">
      <c r="A7" s="612" t="str">
        <f>Summary!A6</f>
        <v>Public Speaker</v>
      </c>
      <c r="B7" s="613"/>
      <c r="C7" s="353" t="str">
        <f>IF(Badges!E74="C","C",IF(Badges!E74="P","P",""))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IF(Badges!E97="C","C",IF(Badges!E97="P","P",""))</f>
        <v/>
      </c>
      <c r="E8" s="348"/>
      <c r="F8" s="349" t="str">
        <f>Badges!C62</f>
        <v>Repeat one word, one sentence, and</v>
      </c>
      <c r="G8" s="351" t="str">
        <f>IF(Badges!E62="A","A"," ")</f>
        <v xml:space="preserve"> </v>
      </c>
      <c r="I8" s="348"/>
      <c r="J8" s="349" t="str">
        <f>Badges!C136</f>
        <v>Make an organizational book</v>
      </c>
      <c r="K8" s="351" t="str">
        <f>IF(Badges!E136="A","A"," ")</f>
        <v xml:space="preserve"> </v>
      </c>
      <c r="M8" s="348"/>
      <c r="N8" s="349" t="str">
        <f>Badges!C209</f>
        <v>Play stuff-sack dramatics</v>
      </c>
      <c r="O8" s="351" t="str">
        <f>IF(Badges!E209="A","A"," ")</f>
        <v xml:space="preserve"> </v>
      </c>
      <c r="Q8" s="348">
        <v>1</v>
      </c>
      <c r="R8" s="349" t="str">
        <f>Badges!C285</f>
        <v>Team up and dress up</v>
      </c>
      <c r="S8" s="350"/>
    </row>
    <row r="9" spans="1:21" x14ac:dyDescent="0.2">
      <c r="A9" s="614" t="str">
        <f>Summary!A8</f>
        <v>Screenwriter</v>
      </c>
      <c r="B9" s="615"/>
      <c r="C9" s="354" t="str">
        <f>IF(Badges!E120="C","C",IF(Badges!E120="P","P",""))</f>
        <v/>
      </c>
      <c r="E9" s="348"/>
      <c r="F9" s="349" t="str">
        <f>Badges!C63</f>
        <v>Tell your own story, from birth until</v>
      </c>
      <c r="G9" s="351" t="str">
        <f>IF(Badges!E63="A","A"," ")</f>
        <v xml:space="preserve"> </v>
      </c>
      <c r="I9" s="348"/>
      <c r="J9" s="349" t="str">
        <f>Badges!C137</f>
        <v>Make a scrapbook, memory book,</v>
      </c>
      <c r="K9" s="351" t="str">
        <f>IF(Badges!E137="A","A"," ")</f>
        <v xml:space="preserve"> </v>
      </c>
      <c r="M9" s="348"/>
      <c r="N9" s="349" t="str">
        <f>Badges!C210</f>
        <v>See the stars</v>
      </c>
      <c r="O9" s="351" t="str">
        <f>IF(Badges!E210="A","A"," ")</f>
        <v xml:space="preserve"> </v>
      </c>
      <c r="Q9" s="348"/>
      <c r="R9" s="349" t="str">
        <f>Badges!C286</f>
        <v>Go, Blue! Go, Red!</v>
      </c>
      <c r="S9" s="351" t="str">
        <f>IF(Badges!E286="A","A"," ")</f>
        <v xml:space="preserve"> </v>
      </c>
    </row>
    <row r="10" spans="1:21" x14ac:dyDescent="0.2">
      <c r="A10" s="616" t="str">
        <f>Summary!A9</f>
        <v>It's Your Planet -- Love It!</v>
      </c>
      <c r="B10" s="617"/>
      <c r="C10" s="618"/>
      <c r="E10" s="348"/>
      <c r="F10" s="349" t="str">
        <f>Badges!C64</f>
        <v>Practice impressions of three</v>
      </c>
      <c r="G10" s="351" t="str">
        <f>IF(Badges!E64="A","A"," ")</f>
        <v xml:space="preserve"> </v>
      </c>
      <c r="I10" s="348"/>
      <c r="J10" s="349" t="str">
        <f>Badges!C138</f>
        <v>Make a gift book</v>
      </c>
      <c r="K10" s="351" t="str">
        <f>IF(Badges!E138="A","A"," ")</f>
        <v xml:space="preserve"> </v>
      </c>
      <c r="M10" s="348"/>
      <c r="N10" s="349" t="str">
        <f>Badges!C211</f>
        <v>Tell a progressive story</v>
      </c>
      <c r="O10" s="351" t="str">
        <f>IF(Badges!E211="A","A"," ")</f>
        <v xml:space="preserve"> </v>
      </c>
      <c r="Q10" s="348"/>
      <c r="R10" s="349" t="str">
        <f>Badges!C287</f>
        <v>Unique uniforms</v>
      </c>
      <c r="S10" s="351" t="str">
        <f>IF(Badges!E287="A","A"," ")</f>
        <v xml:space="preserve"> </v>
      </c>
    </row>
    <row r="11" spans="1:21" x14ac:dyDescent="0.2">
      <c r="A11" s="619" t="str">
        <f>Summary!A10</f>
        <v>Book Artist</v>
      </c>
      <c r="B11" s="620"/>
      <c r="C11" s="352" t="str">
        <f>IF(Badges!E144="C","C",IF(Badges!E144="P","P",""))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IF(Badges!E288="A","A"," ")</f>
        <v xml:space="preserve"> </v>
      </c>
    </row>
    <row r="12" spans="1:21" x14ac:dyDescent="0.2">
      <c r="A12" s="612" t="str">
        <f>Summary!A11</f>
        <v>Woodworker</v>
      </c>
      <c r="B12" s="613"/>
      <c r="C12" s="353" t="str">
        <f>IF(Badges!E167="C","C",IF(Badges!E167="P","P",""))</f>
        <v/>
      </c>
      <c r="E12" s="348"/>
      <c r="F12" s="349" t="str">
        <f>Badges!C66</f>
        <v>Write a speech about something</v>
      </c>
      <c r="G12" s="351" t="str">
        <f>IF(Badges!E66="A","A"," ")</f>
        <v xml:space="preserve"> </v>
      </c>
      <c r="I12" s="348"/>
      <c r="J12" s="349" t="str">
        <f>Badges!C140</f>
        <v xml:space="preserve">Make a book from something </v>
      </c>
      <c r="K12" s="351" t="str">
        <f>IF(Badges!E140="A","A","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IF(Badges!E190="C","C",IF(Badges!E190="P","P",""))</f>
        <v/>
      </c>
      <c r="E13" s="348"/>
      <c r="F13" s="349" t="str">
        <f>Badges!C67</f>
        <v>Create a piece for a character</v>
      </c>
      <c r="G13" s="351" t="str">
        <f>IF(Badges!E67="A","A"," ")</f>
        <v xml:space="preserve"> </v>
      </c>
      <c r="I13" s="348"/>
      <c r="J13" s="349" t="str">
        <f>Badges!C141</f>
        <v>Try a different binding technique or</v>
      </c>
      <c r="K13" s="351" t="str">
        <f>IF(Badges!E141="A","A"," ")</f>
        <v xml:space="preserve"> </v>
      </c>
      <c r="M13" s="348"/>
      <c r="N13" s="349" t="str">
        <f>Badges!C216</f>
        <v>Observe kids in person for at least</v>
      </c>
      <c r="O13" s="351" t="str">
        <f>IF(Badges!E216="A","A"," ")</f>
        <v xml:space="preserve"> </v>
      </c>
      <c r="Q13" s="348"/>
      <c r="R13" s="349" t="str">
        <f>Badges!C290</f>
        <v>An amazing race</v>
      </c>
      <c r="S13" s="351" t="str">
        <f>IF(Badges!E290="A","A"," ")</f>
        <v xml:space="preserve"> </v>
      </c>
    </row>
    <row r="14" spans="1:21" x14ac:dyDescent="0.2">
      <c r="A14" s="612" t="str">
        <f>Summary!A13</f>
        <v>Trailblazing</v>
      </c>
      <c r="B14" s="613"/>
      <c r="C14" s="353" t="str">
        <f>IF(Badges!E213="C","C",IF(Badges!E213="P","P",""))</f>
        <v/>
      </c>
      <c r="E14" s="348"/>
      <c r="F14" s="349" t="str">
        <f>Badges!C68</f>
        <v>Pick an existing piece</v>
      </c>
      <c r="G14" s="351" t="str">
        <f>IF(Badges!E68="A","A"," ")</f>
        <v xml:space="preserve"> </v>
      </c>
      <c r="I14" s="348"/>
      <c r="J14" s="349" t="str">
        <f>Badges!C142</f>
        <v>Get creative with the definition of</v>
      </c>
      <c r="K14" s="351" t="str">
        <f>IF(Badges!E142="A","A"," ")</f>
        <v xml:space="preserve"> </v>
      </c>
      <c r="M14" s="348"/>
      <c r="N14" s="349" t="str">
        <f>Badges!C217</f>
        <v xml:space="preserve">Ask an expert  </v>
      </c>
      <c r="O14" s="351" t="str">
        <f>IF(Badges!E217="A","A"," ")</f>
        <v xml:space="preserve"> </v>
      </c>
      <c r="Q14" s="348"/>
      <c r="R14" s="349" t="str">
        <f>Badges!C291</f>
        <v>Target practice</v>
      </c>
      <c r="S14" s="351" t="str">
        <f>IF(Badges!E291="A","A"," ")</f>
        <v xml:space="preserve"> </v>
      </c>
    </row>
    <row r="15" spans="1:21" x14ac:dyDescent="0.2">
      <c r="A15" s="614" t="str">
        <f>Summary!A14</f>
        <v>Babysitter</v>
      </c>
      <c r="B15" s="615"/>
      <c r="C15" s="354" t="str">
        <f>IF(Badges!E236="C","C",IF(Badges!E236="P","P",""))</f>
        <v/>
      </c>
      <c r="E15" s="348">
        <v>5</v>
      </c>
      <c r="F15" s="349" t="str">
        <f>Badges!C69</f>
        <v>Get onstage</v>
      </c>
      <c r="G15" s="350"/>
      <c r="I15" s="602" t="str">
        <f>Badges!B145</f>
        <v>Woodworker</v>
      </c>
      <c r="J15" s="603"/>
      <c r="K15" s="603"/>
      <c r="M15" s="348"/>
      <c r="N15" s="349" t="str">
        <f>Badges!C218</f>
        <v>Find information at the library or</v>
      </c>
      <c r="O15" s="351" t="str">
        <f>IF(Badges!E218="A","A"," ")</f>
        <v xml:space="preserve"> </v>
      </c>
      <c r="Q15" s="348"/>
      <c r="R15" s="349" t="str">
        <f>Badges!C292</f>
        <v>Tests of strength</v>
      </c>
      <c r="S15" s="351" t="str">
        <f>IF(Badges!E292="A","A"," ")</f>
        <v xml:space="preserve"> </v>
      </c>
    </row>
    <row r="16" spans="1:21" x14ac:dyDescent="0.2">
      <c r="A16" s="616" t="str">
        <f>Summary!A15</f>
        <v>It's Your Story -- Tell It!</v>
      </c>
      <c r="B16" s="617"/>
      <c r="C16" s="618"/>
      <c r="E16" s="348"/>
      <c r="F16" s="349" t="str">
        <f>Badges!C70</f>
        <v>Create a theater in your own home</v>
      </c>
      <c r="G16" s="351" t="str">
        <f>IF(Badges!E70="A","A","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IF(Badges!E260="C","C",IF(Badges!E260="P","P",""))</f>
        <v/>
      </c>
      <c r="E17" s="348"/>
      <c r="F17" s="349" t="str">
        <f>Badges!C71</f>
        <v>Perform at school</v>
      </c>
      <c r="G17" s="351" t="str">
        <f>IF(Badges!E71="A","A"," ")</f>
        <v xml:space="preserve"> </v>
      </c>
      <c r="I17" s="348"/>
      <c r="J17" s="349" t="str">
        <f>Badges!C147</f>
        <v>Write your name in nails</v>
      </c>
      <c r="K17" s="351" t="str">
        <f>IF(Badges!E146="A","A"," ")</f>
        <v xml:space="preserve"> </v>
      </c>
      <c r="M17" s="348"/>
      <c r="N17" s="349" t="str">
        <f>Badges!C220</f>
        <v>Attend a babysitter training course</v>
      </c>
      <c r="O17" s="351" t="str">
        <f>IF(Badges!E220="A","A"," ")</f>
        <v xml:space="preserve"> </v>
      </c>
      <c r="Q17" s="348"/>
      <c r="R17" s="349" t="str">
        <f>Badges!C294</f>
        <v>Construction challenge</v>
      </c>
      <c r="S17" s="351" t="str">
        <f>IF(Badges!E294="A","A"," ")</f>
        <v xml:space="preserve"> </v>
      </c>
    </row>
    <row r="18" spans="1:19" x14ac:dyDescent="0.2">
      <c r="A18" s="612" t="str">
        <f>Summary!A17</f>
        <v>Animal Helpers</v>
      </c>
      <c r="B18" s="613"/>
      <c r="C18" s="353" t="str">
        <f>IF(Badges!E283="C","C",IF(Badges!E283="P","P",""))</f>
        <v/>
      </c>
      <c r="E18" s="348"/>
      <c r="F18" s="349" t="str">
        <f>Badges!C72</f>
        <v>Go to your audience</v>
      </c>
      <c r="G18" s="351" t="str">
        <f>IF(Badges!E72="A","A"," ")</f>
        <v xml:space="preserve"> </v>
      </c>
      <c r="I18" s="348"/>
      <c r="J18" s="349" t="str">
        <f>Badges!C148</f>
        <v>Make a design with nails on wood</v>
      </c>
      <c r="K18" s="351" t="str">
        <f>IF(Badges!E147="A","A"," ")</f>
        <v xml:space="preserve"> </v>
      </c>
      <c r="M18" s="348"/>
      <c r="N18" s="349" t="str">
        <f>Badges!C221</f>
        <v>Interview five moms about what they</v>
      </c>
      <c r="O18" s="351" t="str">
        <f>IF(Badges!E221="A","A"," ")</f>
        <v xml:space="preserve"> </v>
      </c>
      <c r="Q18" s="348"/>
      <c r="R18" s="349" t="str">
        <f>Badges!C295</f>
        <v>Soar winners</v>
      </c>
      <c r="S18" s="351" t="str">
        <f>IF(Badges!E295="A","A"," ")</f>
        <v xml:space="preserve"> </v>
      </c>
    </row>
    <row r="19" spans="1:19" x14ac:dyDescent="0.2">
      <c r="A19" s="612" t="str">
        <f>Summary!A18</f>
        <v>Field Day</v>
      </c>
      <c r="B19" s="613"/>
      <c r="C19" s="353" t="str">
        <f>IF(Badges!E306="C","C",IF(Badges!E306="P","P",""))</f>
        <v/>
      </c>
      <c r="E19" s="602" t="str">
        <f>Badges!B75</f>
        <v>Science of Happiness</v>
      </c>
      <c r="F19" s="603"/>
      <c r="G19" s="603"/>
      <c r="I19" s="348"/>
      <c r="J19" s="349" t="str">
        <f>Badges!C149</f>
        <v>Create a sculpture</v>
      </c>
      <c r="K19" s="351" t="str">
        <f>IF(Badges!E148="A","A"," ")</f>
        <v xml:space="preserve"> </v>
      </c>
      <c r="M19" s="348"/>
      <c r="N19" s="349" t="str">
        <f>Badges!C222</f>
        <v>Interview five experienced babysitters</v>
      </c>
      <c r="O19" s="351" t="str">
        <f>IF(Badges!E222="A","A"," ")</f>
        <v xml:space="preserve"> </v>
      </c>
      <c r="Q19" s="348"/>
      <c r="R19" s="349" t="str">
        <f>Badges!C296</f>
        <v>Make it "flink."</v>
      </c>
      <c r="S19" s="351" t="str">
        <f>IF(Badges!E296="A","A"," ")</f>
        <v xml:space="preserve"> </v>
      </c>
    </row>
    <row r="20" spans="1:19" x14ac:dyDescent="0.2">
      <c r="A20" s="612" t="str">
        <f>Summary!A19</f>
        <v>Entrepreneur</v>
      </c>
      <c r="B20" s="613"/>
      <c r="C20" s="353" t="str">
        <f>IF(Badges!E329="C","C",IF(Badges!E329="P","P",""))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IF(Badges!E352="C","C",IF(Badges!E352="P","P",""))</f>
        <v/>
      </c>
      <c r="E21" s="348"/>
      <c r="F21" s="349" t="str">
        <f>Badges!C77</f>
        <v>Get into a state of "flow"</v>
      </c>
      <c r="G21" s="351" t="str">
        <f>IF(Badges!E77="A","A"," ")</f>
        <v xml:space="preserve"> </v>
      </c>
      <c r="I21" s="348"/>
      <c r="J21" s="349" t="str">
        <f>Badges!C151</f>
        <v>Level up</v>
      </c>
      <c r="K21" s="351" t="str">
        <f>IF(Badges!E150="A","A"," ")</f>
        <v xml:space="preserve"> </v>
      </c>
      <c r="M21" s="348"/>
      <c r="N21" s="349" t="str">
        <f>Badges!C224</f>
        <v>Interview an educational toy or game</v>
      </c>
      <c r="O21" s="351" t="str">
        <f>IF(Badges!E224="A","A"," ")</f>
        <v xml:space="preserve"> </v>
      </c>
      <c r="Q21" s="348"/>
      <c r="R21" s="349" t="str">
        <f>Badges!C298</f>
        <v>From read to reality</v>
      </c>
      <c r="S21" s="351" t="str">
        <f>IF(Badges!E298="A","A"," ")</f>
        <v xml:space="preserve"> </v>
      </c>
    </row>
    <row r="22" spans="1:19" x14ac:dyDescent="0.2">
      <c r="A22" s="355"/>
      <c r="B22" s="356"/>
      <c r="C22" s="394"/>
      <c r="E22" s="348"/>
      <c r="F22" s="349" t="str">
        <f>Badges!C78</f>
        <v>Count three blessings</v>
      </c>
      <c r="G22" s="351" t="str">
        <f>IF(Badges!E78="A","A"," ")</f>
        <v xml:space="preserve"> </v>
      </c>
      <c r="I22" s="348"/>
      <c r="J22" s="349" t="str">
        <f>Badges!C152</f>
        <v>Make it right</v>
      </c>
      <c r="K22" s="351" t="str">
        <f>IF(Badges!E151="A","A"," ")</f>
        <v xml:space="preserve"> </v>
      </c>
      <c r="M22" s="348"/>
      <c r="N22" s="349" t="str">
        <f>Badges!C225</f>
        <v>Observe kids at a toy store for two</v>
      </c>
      <c r="O22" s="351" t="str">
        <f>IF(Badges!E225="A","A"," ")</f>
        <v xml:space="preserve"> </v>
      </c>
      <c r="Q22" s="348"/>
      <c r="R22" s="349" t="str">
        <f>Badges!C299</f>
        <v>From virtual to reality</v>
      </c>
      <c r="S22" s="351" t="str">
        <f>IF(Badges!E299="A","A"," ")</f>
        <v xml:space="preserve"> </v>
      </c>
    </row>
    <row r="23" spans="1:19" x14ac:dyDescent="0.2">
      <c r="A23" s="602" t="str">
        <f>Badges!B6</f>
        <v>Digital Movie Maker</v>
      </c>
      <c r="B23" s="603"/>
      <c r="C23" s="603"/>
      <c r="E23" s="348"/>
      <c r="F23" s="349" t="str">
        <f>Badges!C79</f>
        <v>Stop and smell the roses</v>
      </c>
      <c r="G23" s="351" t="str">
        <f>IF(Badges!E79="A","A"," ")</f>
        <v xml:space="preserve"> </v>
      </c>
      <c r="I23" s="348"/>
      <c r="J23" s="349" t="str">
        <f>Badges!C153</f>
        <v>Do a survey</v>
      </c>
      <c r="K23" s="351" t="str">
        <f>IF(Badges!E152="A","A"," ")</f>
        <v xml:space="preserve"> </v>
      </c>
      <c r="M23" s="348"/>
      <c r="N23" s="349" t="str">
        <f>Badges!C226</f>
        <v>Volunteer for at least two hours</v>
      </c>
      <c r="O23" s="351" t="str">
        <f>IF(Badges!E226="A","A"," ")</f>
        <v xml:space="preserve"> </v>
      </c>
      <c r="Q23" s="348"/>
      <c r="R23" s="349" t="str">
        <f>Badges!C300</f>
        <v>From board to reality</v>
      </c>
      <c r="S23" s="351" t="str">
        <f>IF(Badges!E300="A","A","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IF(Badges!E8="A","A"," ")</f>
        <v xml:space="preserve"> </v>
      </c>
      <c r="E25" s="348"/>
      <c r="F25" s="349" t="str">
        <f>Badges!C81</f>
        <v>Focus on what's realistic</v>
      </c>
      <c r="G25" s="351" t="str">
        <f>IF(Badges!E81="A","A"," ")</f>
        <v xml:space="preserve"> </v>
      </c>
      <c r="I25" s="348"/>
      <c r="J25" s="349" t="str">
        <f>Badges!C155</f>
        <v>Fix loose screws</v>
      </c>
      <c r="K25" s="351" t="str">
        <f>IF(Badges!E154="A","A"," ")</f>
        <v xml:space="preserve"> </v>
      </c>
      <c r="M25" s="348"/>
      <c r="N25" s="349" t="str">
        <f>Badges!C228</f>
        <v>Market yourself</v>
      </c>
      <c r="O25" s="351" t="str">
        <f>IF(Badges!E228="A","A"," ")</f>
        <v xml:space="preserve"> </v>
      </c>
      <c r="Q25" s="348"/>
      <c r="R25" s="349" t="str">
        <f>Badges!C302</f>
        <v>A puzzle pentathlon</v>
      </c>
      <c r="S25" s="351" t="str">
        <f>IF(Badges!E302="A","A"," ")</f>
        <v xml:space="preserve"> </v>
      </c>
    </row>
    <row r="26" spans="1:19" x14ac:dyDescent="0.2">
      <c r="A26" s="348"/>
      <c r="B26" s="349" t="str">
        <f>Badges!C9</f>
        <v>Take a class</v>
      </c>
      <c r="C26" s="351" t="str">
        <f>IF(Badges!E9="A","A"," ")</f>
        <v xml:space="preserve"> </v>
      </c>
      <c r="E26" s="348"/>
      <c r="F26" s="349" t="str">
        <f>Badges!C82</f>
        <v>Try to use your strengths</v>
      </c>
      <c r="G26" s="351" t="str">
        <f>IF(Badges!E82="A","A"," ")</f>
        <v xml:space="preserve"> </v>
      </c>
      <c r="I26" s="348"/>
      <c r="J26" s="349" t="str">
        <f>Badges!C156</f>
        <v>Attach it, detach it</v>
      </c>
      <c r="K26" s="351" t="str">
        <f>IF(Badges!E155="A","A"," ")</f>
        <v xml:space="preserve"> </v>
      </c>
      <c r="M26" s="348"/>
      <c r="N26" s="349" t="str">
        <f>Badges!C229</f>
        <v xml:space="preserve">Create a questionnaire to give to </v>
      </c>
      <c r="O26" s="351" t="str">
        <f>IF(Badges!E229="A","A"," ")</f>
        <v xml:space="preserve"> </v>
      </c>
      <c r="Q26" s="348"/>
      <c r="R26" s="349" t="str">
        <f>Badges!C303</f>
        <v>A relay pentathlon</v>
      </c>
      <c r="S26" s="351" t="str">
        <f>IF(Badges!E303="A","A"," ")</f>
        <v xml:space="preserve"> </v>
      </c>
    </row>
    <row r="27" spans="1:19" x14ac:dyDescent="0.2">
      <c r="A27" s="348"/>
      <c r="B27" s="349" t="str">
        <f>Badges!C10</f>
        <v>Teach yourself</v>
      </c>
      <c r="C27" s="351" t="str">
        <f>IF(Badges!E10="A","A"," ")</f>
        <v xml:space="preserve"> </v>
      </c>
      <c r="E27" s="348"/>
      <c r="F27" s="349" t="str">
        <f>Badges!C79</f>
        <v>Stop and smell the roses</v>
      </c>
      <c r="G27" s="351" t="str">
        <f>IF(Badges!E83="A","A"," ")</f>
        <v xml:space="preserve"> </v>
      </c>
      <c r="I27" s="348"/>
      <c r="J27" s="349" t="str">
        <f>Badges!C157</f>
        <v>Build with a screwdriver</v>
      </c>
      <c r="K27" s="351" t="str">
        <f>IF(Badges!E156="A","A"," ")</f>
        <v xml:space="preserve"> </v>
      </c>
      <c r="M27" s="348"/>
      <c r="N27" s="349" t="str">
        <f>Badges!C230</f>
        <v>Conduct interviews with potential</v>
      </c>
      <c r="O27" s="351" t="str">
        <f>IF(Badges!E230="A","A"," ")</f>
        <v xml:space="preserve"> </v>
      </c>
      <c r="Q27" s="348"/>
      <c r="R27" s="349" t="str">
        <f>Badges!C304</f>
        <v>A wheel pentathlon</v>
      </c>
      <c r="S27" s="351" t="str">
        <f>IF(Badges!E304="A","A","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IF(Badges!E12="A","A"," ")</f>
        <v xml:space="preserve"> </v>
      </c>
      <c r="E29" s="348"/>
      <c r="F29" s="349" t="str">
        <f>Badges!C85</f>
        <v>Make a gratitude visit</v>
      </c>
      <c r="G29" s="351" t="str">
        <f>IF(Badges!E85="A","A"," ")</f>
        <v xml:space="preserve"> </v>
      </c>
      <c r="I29" s="348"/>
      <c r="J29" s="349" t="str">
        <f>Badges!C159</f>
        <v>End the alphabet</v>
      </c>
      <c r="K29" s="351" t="str">
        <f>IF(Badges!E158="A","A"," ")</f>
        <v xml:space="preserve"> </v>
      </c>
      <c r="M29" s="348"/>
      <c r="N29" s="349" t="str">
        <f>Badges!C232</f>
        <v>Come prepared for a game</v>
      </c>
      <c r="O29" s="351" t="str">
        <f>IF(Badges!E232="A","A"," ")</f>
        <v xml:space="preserve"> </v>
      </c>
      <c r="Q29" s="348">
        <v>1</v>
      </c>
      <c r="R29" s="349" t="str">
        <f>Badges!C308</f>
        <v>Brainstorm business ideas</v>
      </c>
      <c r="S29" s="350"/>
    </row>
    <row r="30" spans="1:19" x14ac:dyDescent="0.2">
      <c r="A30" s="348"/>
      <c r="B30" s="349" t="str">
        <f>Badges!C13</f>
        <v>Film a celebration</v>
      </c>
      <c r="C30" s="351" t="str">
        <f>IF(Badges!E13="A","A"," ")</f>
        <v xml:space="preserve"> </v>
      </c>
      <c r="E30" s="348"/>
      <c r="F30" s="349" t="str">
        <f>Badges!C86</f>
        <v>Write a forgiveness letter</v>
      </c>
      <c r="G30" s="351" t="str">
        <f>IF(Badges!E86="A","A"," ")</f>
        <v xml:space="preserve"> </v>
      </c>
      <c r="I30" s="348"/>
      <c r="J30" s="349" t="str">
        <f>Badges!C160</f>
        <v>Square it off</v>
      </c>
      <c r="K30" s="351" t="str">
        <f>IF(Badges!E159="A","A"," ")</f>
        <v xml:space="preserve"> </v>
      </c>
      <c r="M30" s="348"/>
      <c r="N30" s="349" t="str">
        <f>Badges!C233</f>
        <v>Make a tasty snack</v>
      </c>
      <c r="O30" s="351" t="str">
        <f>IF(Badges!E233="A","A"," ")</f>
        <v xml:space="preserve"> </v>
      </c>
      <c r="Q30" s="348"/>
      <c r="R30" s="349" t="str">
        <f>Badges!C309</f>
        <v>Interview your client</v>
      </c>
      <c r="S30" s="351" t="str">
        <f>IF(Badges!E309="A","A"," ")</f>
        <v xml:space="preserve"> </v>
      </c>
    </row>
    <row r="31" spans="1:19" x14ac:dyDescent="0.2">
      <c r="A31" s="348"/>
      <c r="B31" s="349" t="str">
        <f>Badges!C14</f>
        <v>Film a day in your life</v>
      </c>
      <c r="C31" s="351" t="str">
        <f>IF(Badges!E14="A","A"," ")</f>
        <v xml:space="preserve"> </v>
      </c>
      <c r="E31" s="348"/>
      <c r="F31" s="349" t="str">
        <f>Badges!C83</f>
        <v>Be happy for others</v>
      </c>
      <c r="G31" s="351" t="str">
        <f>IF(Badges!E87="A","A"," ")</f>
        <v xml:space="preserve"> </v>
      </c>
      <c r="I31" s="348"/>
      <c r="J31" s="349" t="str">
        <f>Badges!C161</f>
        <v>Make a simple doll</v>
      </c>
      <c r="K31" s="351" t="str">
        <f>IF(Badges!E160="A","A"," ")</f>
        <v xml:space="preserve"> </v>
      </c>
      <c r="M31" s="348"/>
      <c r="N31" s="349" t="str">
        <f>Badges!C234</f>
        <v>Plan a fun craft</v>
      </c>
      <c r="O31" s="351" t="str">
        <f>IF(Badges!E234="A","A"," ")</f>
        <v xml:space="preserve"> </v>
      </c>
      <c r="Q31" s="348"/>
      <c r="R31" s="349" t="str">
        <f>Badges!C310</f>
        <v>Become a keen observer</v>
      </c>
      <c r="S31" s="351" t="str">
        <f>IF(Badges!E310="A","A","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IF(Badges!E311="A","A"," ")</f>
        <v xml:space="preserve"> </v>
      </c>
    </row>
    <row r="33" spans="1:19" x14ac:dyDescent="0.2">
      <c r="A33" s="348"/>
      <c r="B33" s="349" t="str">
        <f>Badges!C16</f>
        <v>Share a scene from a book in the</v>
      </c>
      <c r="C33" s="351" t="str">
        <f>IF(Badges!E16="A","A"," ")</f>
        <v xml:space="preserve"> </v>
      </c>
      <c r="E33" s="348"/>
      <c r="F33" s="349" t="str">
        <f>Badges!C89</f>
        <v xml:space="preserve">Design your own five-question </v>
      </c>
      <c r="G33" s="351" t="str">
        <f>IF(Badges!E89="A","A"," ")</f>
        <v xml:space="preserve"> </v>
      </c>
      <c r="I33" s="348"/>
      <c r="J33" s="349" t="str">
        <f>Badges!C163</f>
        <v>Build with your expert</v>
      </c>
      <c r="K33" s="351" t="str">
        <f>IF(Badges!E162="A","A","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IF(Badges!E17="A","A"," ")</f>
        <v xml:space="preserve"> </v>
      </c>
      <c r="E34" s="348"/>
      <c r="F34" s="349" t="str">
        <f>Badges!C90</f>
        <v>Try quick polling</v>
      </c>
      <c r="G34" s="351" t="str">
        <f>IF(Badges!E90="A","A"," ")</f>
        <v xml:space="preserve"> </v>
      </c>
      <c r="I34" s="348"/>
      <c r="J34" s="349" t="str">
        <f>Badges!C164</f>
        <v>Build with home improvers</v>
      </c>
      <c r="K34" s="351" t="str">
        <f>IF(Badges!E163="A","A"," ")</f>
        <v xml:space="preserve"> </v>
      </c>
      <c r="M34" s="348"/>
      <c r="N34" s="349" t="str">
        <f>Badges!C240</f>
        <v>Share night art</v>
      </c>
      <c r="O34" s="351" t="str">
        <f>IF(Badges!E240="A","A"," ")</f>
        <v xml:space="preserve"> </v>
      </c>
      <c r="Q34" s="348"/>
      <c r="R34" s="349" t="str">
        <f>Badges!C313</f>
        <v>Divide your idea into different parts</v>
      </c>
      <c r="S34" s="351" t="str">
        <f>IF(Badges!E313="A","A"," ")</f>
        <v xml:space="preserve"> </v>
      </c>
    </row>
    <row r="35" spans="1:19" x14ac:dyDescent="0.2">
      <c r="A35" s="348"/>
      <c r="B35" s="349" t="str">
        <f>Badges!C18</f>
        <v>Share a family story</v>
      </c>
      <c r="C35" s="351" t="str">
        <f>IF(Badges!E18="A","A"," ")</f>
        <v xml:space="preserve"> </v>
      </c>
      <c r="E35" s="348"/>
      <c r="F35" s="349" t="str">
        <f>Badges!C87</f>
        <v>Make something meaningful</v>
      </c>
      <c r="G35" s="351" t="str">
        <f>IF(Badges!E91="A","A"," ")</f>
        <v xml:space="preserve"> </v>
      </c>
      <c r="I35" s="348"/>
      <c r="J35" s="349" t="str">
        <f>Badges!C165</f>
        <v>Build at a craft store or artisan</v>
      </c>
      <c r="K35" s="351" t="str">
        <f>IF(Badges!E164="A","A"," ")</f>
        <v xml:space="preserve"> </v>
      </c>
      <c r="M35" s="348"/>
      <c r="N35" s="349" t="str">
        <f>Badges!C241</f>
        <v>Get into nightlife</v>
      </c>
      <c r="O35" s="351" t="str">
        <f>IF(Badges!E241="A","A"," ")</f>
        <v xml:space="preserve"> </v>
      </c>
      <c r="Q35" s="348"/>
      <c r="R35" s="349" t="str">
        <f>Badges!C314</f>
        <v>Beat your competitors</v>
      </c>
      <c r="S35" s="351" t="str">
        <f>IF(Badges!E314="A","A","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IF(Badges!E242="A","A"," ")</f>
        <v xml:space="preserve"> </v>
      </c>
      <c r="Q36" s="348"/>
      <c r="R36" s="349" t="str">
        <f>Badges!C315</f>
        <v>Use a "guideline."</v>
      </c>
      <c r="S36" s="351" t="str">
        <f>IF(Badges!E315="A","A"," ")</f>
        <v xml:space="preserve"> </v>
      </c>
    </row>
    <row r="37" spans="1:19" ht="12.75" customHeight="1" x14ac:dyDescent="0.2">
      <c r="A37" s="348"/>
      <c r="B37" s="349" t="str">
        <f>Badges!C20</f>
        <v>Work solo</v>
      </c>
      <c r="C37" s="351" t="str">
        <f>IF(Badges!E20="A","A"," ")</f>
        <v xml:space="preserve"> </v>
      </c>
      <c r="E37" s="348"/>
      <c r="F37" s="349" t="str">
        <f>Badges!C93</f>
        <v>Find a happiness helper</v>
      </c>
      <c r="G37" s="351" t="str">
        <f>IF(Badges!E93="A","A","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IF(Badges!E21="A","A"," ")</f>
        <v xml:space="preserve"> </v>
      </c>
      <c r="E38" s="348"/>
      <c r="F38" s="349" t="str">
        <f>Badges!C94</f>
        <v>Create an inspiration collage with</v>
      </c>
      <c r="G38" s="351" t="str">
        <f>IF(Badges!E94="A","A"," ")</f>
        <v xml:space="preserve"> </v>
      </c>
      <c r="I38" s="348"/>
      <c r="J38" s="349" t="str">
        <f>Badges!C170</f>
        <v>Organize a CSI-themed night for</v>
      </c>
      <c r="K38" s="351" t="str">
        <f>IF(Badges!E170="A","A"," ")</f>
        <v xml:space="preserve"> </v>
      </c>
      <c r="M38" s="348"/>
      <c r="N38" s="349" t="str">
        <f>Badges!C244</f>
        <v>Tour your neighborhood at night</v>
      </c>
      <c r="O38" s="351" t="str">
        <f>IF(Badges!E244="A","A"," ")</f>
        <v xml:space="preserve"> </v>
      </c>
      <c r="Q38" s="348"/>
      <c r="R38" s="349" t="str">
        <f>Badges!C317</f>
        <v>Seed money</v>
      </c>
      <c r="S38" s="351" t="str">
        <f>IF(Badges!E317="A","A"," ")</f>
        <v xml:space="preserve"> </v>
      </c>
    </row>
    <row r="39" spans="1:19" x14ac:dyDescent="0.2">
      <c r="A39" s="348"/>
      <c r="B39" s="349" t="str">
        <f>Badges!C22</f>
        <v>Work with a mentor</v>
      </c>
      <c r="C39" s="351" t="str">
        <f>IF(Badges!E22="A","A"," ")</f>
        <v xml:space="preserve"> </v>
      </c>
      <c r="E39" s="348"/>
      <c r="F39" s="349" t="str">
        <f>Badges!C91</f>
        <v>Focus on one friend</v>
      </c>
      <c r="G39" s="351" t="str">
        <f>IF(Badges!E95="A","A"," ")</f>
        <v xml:space="preserve"> </v>
      </c>
      <c r="I39" s="348"/>
      <c r="J39" s="349" t="str">
        <f>Badges!C171</f>
        <v>Host an "Identity Crisis" party</v>
      </c>
      <c r="K39" s="351" t="str">
        <f>IF(Badges!E171="A","A"," ")</f>
        <v xml:space="preserve"> </v>
      </c>
      <c r="M39" s="348"/>
      <c r="N39" s="349" t="str">
        <f>Badges!C245</f>
        <v>Visit a park, trail, lake, stream, or</v>
      </c>
      <c r="O39" s="351" t="str">
        <f>IF(Badges!E245="A","A"," ")</f>
        <v xml:space="preserve"> </v>
      </c>
      <c r="Q39" s="348"/>
      <c r="R39" s="349" t="str">
        <f>Badges!C318</f>
        <v>Business models</v>
      </c>
      <c r="S39" s="351" t="str">
        <f>IF(Badges!E318="A","A","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IF(Badges!E172="A","A"," ")</f>
        <v xml:space="preserve"> </v>
      </c>
      <c r="M40" s="348"/>
      <c r="N40" s="349" t="str">
        <f>Badges!C246</f>
        <v>Visit a place that's open 24 hours</v>
      </c>
      <c r="O40" s="351" t="str">
        <f>IF(Badges!E246="A","A"," ")</f>
        <v xml:space="preserve"> </v>
      </c>
      <c r="Q40" s="348"/>
      <c r="R40" s="349" t="str">
        <f>Badges!C319</f>
        <v>Merchandising</v>
      </c>
      <c r="S40" s="351" t="str">
        <f>IF(Badges!E319="A","A"," ")</f>
        <v xml:space="preserve"> </v>
      </c>
    </row>
    <row r="41" spans="1:19" x14ac:dyDescent="0.2">
      <c r="A41" s="348"/>
      <c r="B41" s="349" t="str">
        <f>Badges!C24</f>
        <v>Add a sound track</v>
      </c>
      <c r="C41" s="351" t="str">
        <f>IF(Badges!E24="A","A","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IF(Badges!E25="A","A"," ")</f>
        <v xml:space="preserve"> </v>
      </c>
      <c r="E42" s="348"/>
      <c r="F42" s="349" t="str">
        <f>Badges!C100</f>
        <v xml:space="preserve">Watch one movie or three shows in </v>
      </c>
      <c r="G42" s="351" t="str">
        <f>IF(Badges!E100="A","A"," ")</f>
        <v xml:space="preserve"> </v>
      </c>
      <c r="I42" s="348"/>
      <c r="J42" s="349" t="str">
        <f>Badges!C174</f>
        <v>Interview someone in forensics</v>
      </c>
      <c r="K42" s="351" t="str">
        <f>IF(Badges!E174="A","A"," ")</f>
        <v xml:space="preserve"> </v>
      </c>
      <c r="M42" s="348"/>
      <c r="N42" s="349" t="str">
        <f>Badges!C248</f>
        <v>Be an investigative reporter</v>
      </c>
      <c r="O42" s="351" t="str">
        <f>IF(Badges!E248="A","A"," ")</f>
        <v xml:space="preserve"> </v>
      </c>
      <c r="Q42" s="348"/>
      <c r="R42" s="349" t="str">
        <f>Badges!C321</f>
        <v>Write up a five-point business plan</v>
      </c>
      <c r="S42" s="351" t="str">
        <f>IF(Badges!E321="A","A"," ")</f>
        <v xml:space="preserve"> </v>
      </c>
    </row>
    <row r="43" spans="1:19" ht="12.75" customHeight="1" x14ac:dyDescent="0.2">
      <c r="A43" s="348"/>
      <c r="B43" s="349" t="str">
        <f>Badges!C26</f>
        <v>Add transitions</v>
      </c>
      <c r="C43" s="351" t="str">
        <f>IF(Badges!E26="A","A"," ")</f>
        <v xml:space="preserve"> </v>
      </c>
      <c r="E43" s="348"/>
      <c r="F43" s="349" t="str">
        <f>Badges!C101</f>
        <v>Host a script-dissection party with</v>
      </c>
      <c r="G43" s="351" t="str">
        <f>IF(Badges!E101="A","A"," ")</f>
        <v xml:space="preserve"> </v>
      </c>
      <c r="I43" s="348"/>
      <c r="J43" s="349" t="str">
        <f>Badges!C175</f>
        <v>Try the eyewitness challenge</v>
      </c>
      <c r="K43" s="351" t="str">
        <f>IF(Badges!E175="A","A"," ")</f>
        <v xml:space="preserve"> </v>
      </c>
      <c r="M43" s="348"/>
      <c r="N43" s="349" t="str">
        <f>Badges!C249</f>
        <v>Take part in the night shift</v>
      </c>
      <c r="O43" s="351" t="str">
        <f>IF(Badges!E249="A","A"," ")</f>
        <v xml:space="preserve"> </v>
      </c>
      <c r="Q43" s="348"/>
      <c r="R43" s="349" t="str">
        <f>Badges!C322</f>
        <v>Develop your "pitch."</v>
      </c>
      <c r="S43" s="351" t="str">
        <f>IF(Badges!E322="A","A"," ")</f>
        <v xml:space="preserve"> </v>
      </c>
    </row>
    <row r="44" spans="1:19" x14ac:dyDescent="0.2">
      <c r="A44" s="602" t="str">
        <f>Badges!B29</f>
        <v>Eating for Beauty</v>
      </c>
      <c r="B44" s="603"/>
      <c r="C44" s="603"/>
      <c r="E44" s="348"/>
      <c r="F44" s="349" t="str">
        <f>Badges!C102</f>
        <v>Read two scripts</v>
      </c>
      <c r="G44" s="351" t="str">
        <f>IF(Badges!E102="A","A"," ")</f>
        <v xml:space="preserve"> </v>
      </c>
      <c r="I44" s="348"/>
      <c r="J44" s="349" t="str">
        <f>Badges!C176</f>
        <v>Make some impressions</v>
      </c>
      <c r="K44" s="351" t="str">
        <f>IF(Badges!E176="A","A"," ")</f>
        <v xml:space="preserve"> </v>
      </c>
      <c r="M44" s="348"/>
      <c r="N44" s="349" t="str">
        <f>Badges!C250</f>
        <v>Create a photo essay</v>
      </c>
      <c r="O44" s="351" t="str">
        <f>IF(Badges!E250="A","A"," ")</f>
        <v xml:space="preserve"> </v>
      </c>
      <c r="Q44" s="348"/>
      <c r="R44" s="349" t="str">
        <f>Badges!C323</f>
        <v>Make a mock up of an</v>
      </c>
      <c r="S44" s="351" t="str">
        <f>IF(Badges!E323="A","A","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IF(Badges!E31="A","A"," ")</f>
        <v xml:space="preserve"> </v>
      </c>
      <c r="E46" s="348"/>
      <c r="F46" s="349" t="str">
        <f>Badges!C104</f>
        <v>Look into your own life</v>
      </c>
      <c r="G46" s="351" t="str">
        <f>IF(Badges!E104="A","A"," ")</f>
        <v xml:space="preserve"> </v>
      </c>
      <c r="I46" s="348"/>
      <c r="J46" s="349" t="str">
        <f>Badges!C178</f>
        <v>Forensic chemistry</v>
      </c>
      <c r="K46" s="351" t="str">
        <f>IF(Badges!E178="A","A"," ")</f>
        <v xml:space="preserve"> </v>
      </c>
      <c r="M46" s="348"/>
      <c r="N46" s="349" t="str">
        <f>Badges!C252</f>
        <v>Examine the night sky</v>
      </c>
      <c r="O46" s="351" t="str">
        <f>IF(Badges!E252="A","A"," ")</f>
        <v xml:space="preserve"> </v>
      </c>
      <c r="Q46" s="348"/>
      <c r="R46" s="349" t="str">
        <f>Badges!C325</f>
        <v>Present your idea to someone who</v>
      </c>
      <c r="S46" s="351" t="str">
        <f>IF(Badges!E325="A","A"," ")</f>
        <v xml:space="preserve"> </v>
      </c>
    </row>
    <row r="47" spans="1:19" x14ac:dyDescent="0.2">
      <c r="A47" s="348"/>
      <c r="B47" s="349" t="str">
        <f>Badges!C32</f>
        <v>Have a food-log challenge with</v>
      </c>
      <c r="C47" s="351" t="str">
        <f>IF(Badges!E32="A","A"," ")</f>
        <v xml:space="preserve"> </v>
      </c>
      <c r="E47" s="348"/>
      <c r="F47" s="349" t="str">
        <f>Badges!C105</f>
        <v>Add to a story you already know</v>
      </c>
      <c r="G47" s="351" t="str">
        <f>IF(Badges!E105="A","A"," ")</f>
        <v xml:space="preserve"> </v>
      </c>
      <c r="I47" s="348"/>
      <c r="J47" s="349" t="str">
        <f>Badges!C179</f>
        <v>Forensic physics</v>
      </c>
      <c r="K47" s="351" t="str">
        <f>IF(Badges!E179="A","A"," ")</f>
        <v xml:space="preserve"> </v>
      </c>
      <c r="M47" s="348"/>
      <c r="N47" s="349" t="str">
        <f>Badges!C253</f>
        <v>Create a nocturnal animal</v>
      </c>
      <c r="O47" s="351" t="str">
        <f>IF(Badges!E253="A","A"," ")</f>
        <v xml:space="preserve"> </v>
      </c>
      <c r="Q47" s="348"/>
      <c r="R47" s="349" t="str">
        <f>Badges!C326</f>
        <v>Present to an expert</v>
      </c>
      <c r="S47" s="351" t="str">
        <f>IF(Badges!E326="A","A"," ")</f>
        <v xml:space="preserve"> </v>
      </c>
    </row>
    <row r="48" spans="1:19" x14ac:dyDescent="0.2">
      <c r="A48" s="348"/>
      <c r="B48" s="349" t="str">
        <f>Badges!C33</f>
        <v>Make your own food pyramid</v>
      </c>
      <c r="C48" s="351" t="str">
        <f>IF(Badges!E33="A","A"," ")</f>
        <v xml:space="preserve"> </v>
      </c>
      <c r="E48" s="348"/>
      <c r="F48" s="349" t="str">
        <f>Badges!C106</f>
        <v>Play Story Maker</v>
      </c>
      <c r="G48" s="351" t="str">
        <f>IF(Badges!E106="A","A"," ")</f>
        <v xml:space="preserve"> </v>
      </c>
      <c r="I48" s="348"/>
      <c r="J48" s="349" t="str">
        <f>Badges!C180</f>
        <v>Forensic biology</v>
      </c>
      <c r="K48" s="351" t="str">
        <f>IF(Badges!E180="A","A"," ")</f>
        <v xml:space="preserve"> </v>
      </c>
      <c r="M48" s="348"/>
      <c r="N48" s="349" t="str">
        <f>Badges!C254</f>
        <v>Sketch a landscape plan for your</v>
      </c>
      <c r="O48" s="351" t="str">
        <f>IF(Badges!E254="A","A"," ")</f>
        <v xml:space="preserve"> </v>
      </c>
      <c r="Q48" s="348"/>
      <c r="R48" s="349" t="str">
        <f>Badges!C327</f>
        <v>Gather a group of clients</v>
      </c>
      <c r="S48" s="351" t="str">
        <f>IF(Badges!E327="A","A","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IF(Badges!E35="A","A"," ")</f>
        <v xml:space="preserve"> </v>
      </c>
      <c r="E50" s="348"/>
      <c r="F50" s="349" t="str">
        <f>Badges!C108</f>
        <v>Spend some time people watching</v>
      </c>
      <c r="G50" s="351" t="str">
        <f>IF(Badges!E108="A","A"," ")</f>
        <v xml:space="preserve"> </v>
      </c>
      <c r="I50" s="348"/>
      <c r="J50" s="349" t="str">
        <f>Badges!C182</f>
        <v>Find out about "tells"</v>
      </c>
      <c r="K50" s="351" t="str">
        <f>IF(Badges!E182="A","A"," ")</f>
        <v xml:space="preserve"> </v>
      </c>
      <c r="M50" s="348"/>
      <c r="N50" s="349" t="str">
        <f>Badges!C256</f>
        <v>A "night" activity for younger Girl</v>
      </c>
      <c r="O50" s="351" t="str">
        <f>IF(Badges!E256="A","A"," ")</f>
        <v xml:space="preserve"> </v>
      </c>
      <c r="Q50" s="348">
        <v>1</v>
      </c>
      <c r="R50" s="349" t="str">
        <f>Badges!C331</f>
        <v>Explore "oops!" and "wow!"</v>
      </c>
      <c r="S50" s="350"/>
    </row>
    <row r="51" spans="1:19" x14ac:dyDescent="0.2">
      <c r="A51" s="348"/>
      <c r="B51" s="349" t="str">
        <f>Badges!C36</f>
        <v>Make a Top 10 list of antioxidant-</v>
      </c>
      <c r="C51" s="351" t="str">
        <f>IF(Badges!E36="A","A"," ")</f>
        <v xml:space="preserve"> </v>
      </c>
      <c r="E51" s="348"/>
      <c r="F51" s="349" t="str">
        <f>Badges!C109</f>
        <v>Exaggerate details about people</v>
      </c>
      <c r="G51" s="351" t="str">
        <f>IF(Badges!E109="A","A"," ")</f>
        <v xml:space="preserve"> </v>
      </c>
      <c r="I51" s="348"/>
      <c r="J51" s="349" t="str">
        <f>Badges!C183</f>
        <v>Research body language</v>
      </c>
      <c r="K51" s="351" t="str">
        <f>IF(Badges!E183="A","A"," ")</f>
        <v xml:space="preserve"> </v>
      </c>
      <c r="M51" s="348"/>
      <c r="N51" s="349" t="str">
        <f>Badges!C257</f>
        <v>A "Power Down!" night</v>
      </c>
      <c r="O51" s="351" t="str">
        <f>IF(Badges!E257="A","A"," ")</f>
        <v xml:space="preserve"> </v>
      </c>
      <c r="Q51" s="348"/>
      <c r="R51" s="349" t="str">
        <f>Badges!C332</f>
        <v>Brainstorm some "oops" and "wow"</v>
      </c>
      <c r="S51" s="351" t="str">
        <f>IF(Badges!E332="A","A"," ")</f>
        <v xml:space="preserve"> </v>
      </c>
    </row>
    <row r="52" spans="1:19" x14ac:dyDescent="0.2">
      <c r="A52" s="348"/>
      <c r="B52" s="349" t="str">
        <f>Badges!C37</f>
        <v>Do a grocery-store scavenger hunt</v>
      </c>
      <c r="C52" s="351" t="str">
        <f>IF(Badges!E37="A","A"," ")</f>
        <v xml:space="preserve"> </v>
      </c>
      <c r="E52" s="348"/>
      <c r="F52" s="349" t="str">
        <f>Badges!C110</f>
        <v>Mix and match</v>
      </c>
      <c r="G52" s="351" t="str">
        <f>IF(Badges!E110="A","A"," ")</f>
        <v xml:space="preserve"> </v>
      </c>
      <c r="I52" s="348"/>
      <c r="J52" s="349" t="str">
        <f>Badges!C184</f>
        <v>Check out voice analysis</v>
      </c>
      <c r="K52" s="351" t="str">
        <f>IF(Badges!E184="A","A"," ")</f>
        <v xml:space="preserve"> </v>
      </c>
      <c r="M52" s="348"/>
      <c r="N52" s="349" t="str">
        <f>Badges!C258</f>
        <v>A nighttime legend</v>
      </c>
      <c r="O52" s="351" t="str">
        <f>IF(Badges!E258="A","A"," ")</f>
        <v xml:space="preserve"> </v>
      </c>
      <c r="Q52" s="348"/>
      <c r="R52" s="349" t="str">
        <f>Badges!C333</f>
        <v>Interview someone with a job that</v>
      </c>
      <c r="S52" s="351" t="str">
        <f>IF(Badges!E333="A","A","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IF(Badges!E334="A","A"," ")</f>
        <v xml:space="preserve"> </v>
      </c>
    </row>
    <row r="54" spans="1:19" x14ac:dyDescent="0.2">
      <c r="A54" s="348"/>
      <c r="B54" s="349" t="str">
        <f>Badges!C39</f>
        <v>Food makeovers</v>
      </c>
      <c r="C54" s="351" t="str">
        <f>IF(Badges!E39="A","A"," ")</f>
        <v xml:space="preserve"> </v>
      </c>
      <c r="E54" s="348"/>
      <c r="F54" s="349" t="str">
        <f>Badges!C112</f>
        <v>Fill out the worksheet using your</v>
      </c>
      <c r="G54" s="351" t="str">
        <f>IF(Badges!E112="A","A"," ")</f>
        <v xml:space="preserve"> </v>
      </c>
      <c r="I54" s="348"/>
      <c r="J54" s="349" t="str">
        <f>Badges!C186</f>
        <v>Write a scene or script for your own</v>
      </c>
      <c r="K54" s="351" t="str">
        <f>IF(Badges!E186="A","A","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IF(Badges!E40="A","A"," ")</f>
        <v xml:space="preserve"> </v>
      </c>
      <c r="E55" s="348"/>
      <c r="F55" s="349" t="str">
        <f>Badges!C113</f>
        <v>Find your plot twists in the news</v>
      </c>
      <c r="G55" s="351" t="str">
        <f>IF(Badges!E113="A","A"," ")</f>
        <v xml:space="preserve"> </v>
      </c>
      <c r="I55" s="348"/>
      <c r="J55" s="349" t="str">
        <f>Badges!C187</f>
        <v>Sketch or sculpt a "suspect" or</v>
      </c>
      <c r="K55" s="351" t="str">
        <f>IF(Badges!E187="A","A"," ")</f>
        <v xml:space="preserve"> </v>
      </c>
      <c r="M55" s="348"/>
      <c r="N55" s="349" t="str">
        <f>Badges!C263</f>
        <v>Find out how views of animals have</v>
      </c>
      <c r="O55" s="351" t="str">
        <f>IF(Badges!E263="A","A"," ")</f>
        <v xml:space="preserve"> </v>
      </c>
      <c r="Q55" s="348"/>
      <c r="R55" s="349" t="str">
        <f>Badges!C336</f>
        <v>Go through your last 50 texts</v>
      </c>
      <c r="S55" s="351" t="str">
        <f>IF(Badges!E336="A","A"," ")</f>
        <v xml:space="preserve"> </v>
      </c>
    </row>
    <row r="56" spans="1:19" x14ac:dyDescent="0.2">
      <c r="A56" s="348"/>
      <c r="B56" s="349" t="str">
        <f>Badges!C41</f>
        <v>Chemical detective</v>
      </c>
      <c r="C56" s="351" t="str">
        <f>IF(Badges!E41="A","A"," ")</f>
        <v xml:space="preserve"> </v>
      </c>
      <c r="E56" s="348"/>
      <c r="F56" s="349" t="str">
        <f>Badges!C114</f>
        <v>Use plot twists from a familiar story</v>
      </c>
      <c r="G56" s="351" t="str">
        <f>IF(Badges!E114="A","A"," ")</f>
        <v xml:space="preserve"> </v>
      </c>
      <c r="I56" s="348"/>
      <c r="J56" s="349" t="str">
        <f>Badges!C188</f>
        <v>Create or re-create a spy scenario</v>
      </c>
      <c r="K56" s="351" t="str">
        <f>IF(Badges!E188="A","A"," ")</f>
        <v xml:space="preserve"> </v>
      </c>
      <c r="M56" s="348"/>
      <c r="N56" s="349" t="str">
        <f>Badges!C264</f>
        <v>Watch a documentary series on the</v>
      </c>
      <c r="O56" s="351" t="str">
        <f>IF(Badges!E264="A","A"," ")</f>
        <v xml:space="preserve"> </v>
      </c>
      <c r="Q56" s="348"/>
      <c r="R56" s="349" t="str">
        <f>Badges!C337</f>
        <v>Interview a psychologist, guidance</v>
      </c>
      <c r="S56" s="351" t="str">
        <f>IF(Badges!E337="A","A","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IF(Badges!E265="A","A"," ")</f>
        <v xml:space="preserve"> </v>
      </c>
      <c r="Q57" s="348"/>
      <c r="R57" s="349" t="str">
        <f>Badges!C338</f>
        <v>Start a kindness practice</v>
      </c>
      <c r="S57" s="351" t="str">
        <f>IF(Badges!E338="A","A"," ")</f>
        <v xml:space="preserve"> </v>
      </c>
    </row>
    <row r="58" spans="1:19" x14ac:dyDescent="0.2">
      <c r="A58" s="348"/>
      <c r="B58" s="349" t="str">
        <f>Badges!C43</f>
        <v>Make an illustrated chart of snooze/</v>
      </c>
      <c r="C58" s="351" t="str">
        <f>IF(Badges!E43="A","A"," ")</f>
        <v xml:space="preserve"> </v>
      </c>
      <c r="E58" s="348"/>
      <c r="F58" s="349" t="str">
        <f>Badges!C116</f>
        <v>Work solo</v>
      </c>
      <c r="G58" s="351" t="str">
        <f>IF(Badges!E116="A","A","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IF(Badges!E44="A","A"," ")</f>
        <v xml:space="preserve"> </v>
      </c>
      <c r="E59" s="348"/>
      <c r="F59" s="349" t="str">
        <f>Badges!C117</f>
        <v>Work with a friend</v>
      </c>
      <c r="G59" s="351" t="str">
        <f>IF(Badges!E117="A","A"," ")</f>
        <v xml:space="preserve"> </v>
      </c>
      <c r="I59" s="348"/>
      <c r="J59" s="349" t="str">
        <f>Badges!C193</f>
        <v>Ask an older Girl Scout or Girl Scout</v>
      </c>
      <c r="K59" s="351" t="str">
        <f>IF(Badges!E193="A","A"," ")</f>
        <v xml:space="preserve"> </v>
      </c>
      <c r="M59" s="348"/>
      <c r="N59" s="349" t="str">
        <f>Badges!C267</f>
        <v>Check out a safety team that uses</v>
      </c>
      <c r="O59" s="351" t="str">
        <f>IF(Badges!E267="A","A"," ")</f>
        <v xml:space="preserve"> </v>
      </c>
      <c r="Q59" s="348"/>
      <c r="R59" s="349" t="str">
        <f>Badges!C340</f>
        <v>Get into e-mail etiquette</v>
      </c>
      <c r="S59" s="351" t="str">
        <f>IF(Badges!E340="A","A"," ")</f>
        <v xml:space="preserve"> </v>
      </c>
    </row>
    <row r="60" spans="1:19" x14ac:dyDescent="0.2">
      <c r="A60" s="348"/>
      <c r="B60" s="349" t="str">
        <f>Badges!C45</f>
        <v>REM it up</v>
      </c>
      <c r="C60" s="351" t="str">
        <f>IF(Badges!E45="A","A"," ")</f>
        <v xml:space="preserve"> </v>
      </c>
      <c r="E60" s="348"/>
      <c r="F60" s="349" t="str">
        <f>Badges!C118</f>
        <v>Work with a mentor</v>
      </c>
      <c r="G60" s="351" t="str">
        <f>IF(Badges!E118="A","A"," ")</f>
        <v xml:space="preserve"> </v>
      </c>
      <c r="I60" s="348"/>
      <c r="J60" s="349" t="str">
        <f>Badges!C194</f>
        <v>Check with a member of a local</v>
      </c>
      <c r="K60" s="351" t="str">
        <f>IF(Badges!E194="A","A"," ")</f>
        <v xml:space="preserve"> </v>
      </c>
      <c r="M60" s="348"/>
      <c r="N60" s="349" t="str">
        <f>Badges!C268</f>
        <v>Talk to a trainer</v>
      </c>
      <c r="O60" s="351" t="str">
        <f>IF(Badges!E268="A","A"," ")</f>
        <v xml:space="preserve"> </v>
      </c>
      <c r="Q60" s="348"/>
      <c r="R60" s="349" t="str">
        <f>Badges!C341</f>
        <v>Find your best commenting voice</v>
      </c>
      <c r="S60" s="351" t="str">
        <f>IF(Badges!E341="A","A","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IF(Badges!E195="A","A"," ")</f>
        <v xml:space="preserve"> </v>
      </c>
      <c r="M61" s="348"/>
      <c r="N61" s="349" t="str">
        <f>Badges!C269</f>
        <v>Read stories about animal heroes</v>
      </c>
      <c r="O61" s="351" t="str">
        <f>IF(Badges!E269="A","A"," ")</f>
        <v xml:space="preserve"> </v>
      </c>
      <c r="Q61" s="348"/>
      <c r="R61" s="349" t="str">
        <f>Badges!C342</f>
        <v>Good net sportsmanship</v>
      </c>
      <c r="S61" s="351" t="str">
        <f>IF(Badges!E342="A","A"," ")</f>
        <v xml:space="preserve"> </v>
      </c>
    </row>
    <row r="62" spans="1:19" ht="12.75" customHeight="1" x14ac:dyDescent="0.2">
      <c r="A62" s="348"/>
      <c r="B62" s="349" t="str">
        <f>Badges!C47</f>
        <v>Take a poll of friends and family</v>
      </c>
      <c r="C62" s="351" t="str">
        <f>IF(Badges!E47="A","A","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IF(Badges!E48="A","A"," ")</f>
        <v xml:space="preserve"> </v>
      </c>
      <c r="E63" s="348"/>
      <c r="F63" s="349" t="str">
        <f>Badges!C124</f>
        <v>Survey a book collection</v>
      </c>
      <c r="G63" s="351" t="str">
        <f>IF(Badges!E124="A","A"," ")</f>
        <v xml:space="preserve"> </v>
      </c>
      <c r="I63" s="348"/>
      <c r="J63" s="349" t="str">
        <f>Badges!C197</f>
        <v>Participate in a physically</v>
      </c>
      <c r="K63" s="351" t="str">
        <f>IF(Badges!E197="A","A"," ")</f>
        <v xml:space="preserve"> </v>
      </c>
      <c r="M63" s="348"/>
      <c r="N63" s="349" t="str">
        <f>Badges!C271</f>
        <v>Talk to a vet or psychologist</v>
      </c>
      <c r="O63" s="351" t="str">
        <f>IF(Badges!E271="A","A"," ")</f>
        <v xml:space="preserve"> </v>
      </c>
      <c r="Q63" s="348"/>
      <c r="R63" s="349" t="str">
        <f>Badges!C344</f>
        <v>Discuss some character profiles</v>
      </c>
      <c r="S63" s="351" t="str">
        <f>IF(Badges!E344="A","A"," ")</f>
        <v xml:space="preserve"> </v>
      </c>
    </row>
    <row r="64" spans="1:19" x14ac:dyDescent="0.2">
      <c r="A64" s="348"/>
      <c r="B64" s="349" t="str">
        <f>Badges!C49</f>
        <v>Create a chart or blog post</v>
      </c>
      <c r="C64" s="351" t="str">
        <f>IF(Badges!E49="A","A"," ")</f>
        <v xml:space="preserve"> </v>
      </c>
      <c r="E64" s="348"/>
      <c r="F64" s="349" t="str">
        <f>Badges!C125</f>
        <v>Interview or visit a book artist or</v>
      </c>
      <c r="G64" s="351" t="str">
        <f>IF(Badges!E125="A","A"," ")</f>
        <v xml:space="preserve"> </v>
      </c>
      <c r="I64" s="348"/>
      <c r="J64" s="349" t="str">
        <f>Badges!C198</f>
        <v>Build a teamwork and endurance</v>
      </c>
      <c r="K64" s="351" t="str">
        <f>IF(Badges!E198="A","A"," ")</f>
        <v xml:space="preserve"> </v>
      </c>
      <c r="M64" s="348"/>
      <c r="N64" s="349" t="str">
        <f>Badges!C272</f>
        <v>Visit an organization that uses</v>
      </c>
      <c r="O64" s="351" t="str">
        <f>IF(Badges!E272="A","A"," ")</f>
        <v xml:space="preserve"> </v>
      </c>
      <c r="Q64" s="348"/>
      <c r="R64" s="349" t="str">
        <f>Badges!C345</f>
        <v>Get feedback on a profile of your</v>
      </c>
      <c r="S64" s="351" t="str">
        <f>IF(Badges!E345="A","A"," ")</f>
        <v xml:space="preserve"> </v>
      </c>
    </row>
    <row r="65" spans="1:19" x14ac:dyDescent="0.2">
      <c r="A65" s="602" t="str">
        <f>Badges!B52</f>
        <v>Public Speaker</v>
      </c>
      <c r="B65" s="603"/>
      <c r="C65" s="603"/>
      <c r="E65" s="348"/>
      <c r="F65" s="349" t="str">
        <f>Badges!C126</f>
        <v>Tour a book arts center or art</v>
      </c>
      <c r="G65" s="351" t="str">
        <f>IF(Badges!E126="A","A"," ")</f>
        <v xml:space="preserve"> </v>
      </c>
      <c r="I65" s="348"/>
      <c r="J65" s="349" t="str">
        <f>Badges!C199</f>
        <v>Try a "boot camp" exercise course</v>
      </c>
      <c r="K65" s="351" t="str">
        <f>IF(Badges!E199="A","A"," ")</f>
        <v xml:space="preserve"> </v>
      </c>
      <c r="M65" s="348"/>
      <c r="N65" s="349" t="str">
        <f>Badges!C273</f>
        <v>Interview at least five pet owners</v>
      </c>
      <c r="O65" s="351" t="str">
        <f>IF(Badges!E273="A","A"," ")</f>
        <v xml:space="preserve"> </v>
      </c>
      <c r="Q65" s="348"/>
      <c r="R65" s="349" t="str">
        <f>Badges!C346</f>
        <v>Read three stories that discuss</v>
      </c>
      <c r="S65" s="351" t="str">
        <f>IF(Badges!E346="A","A","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IF(Badges!E54="A","A"," ")</f>
        <v xml:space="preserve"> </v>
      </c>
      <c r="E67" s="348"/>
      <c r="F67" s="349" t="str">
        <f>Badges!C128</f>
        <v>Mend an old book</v>
      </c>
      <c r="G67" s="351" t="str">
        <f>IF(Badges!E128="A","A"," ")</f>
        <v xml:space="preserve"> </v>
      </c>
      <c r="I67" s="348"/>
      <c r="J67" s="349" t="str">
        <f>Badges!C201</f>
        <v>Find three recipes for quick meals</v>
      </c>
      <c r="K67" s="351" t="str">
        <f>IF(Badges!E201="A","A"," ")</f>
        <v xml:space="preserve"> </v>
      </c>
      <c r="M67" s="348"/>
      <c r="N67" s="349" t="str">
        <f>Badges!C275</f>
        <v>Talk to someone who trains</v>
      </c>
      <c r="O67" s="351" t="str">
        <f>IF(Badges!E275="A","A"," ")</f>
        <v xml:space="preserve"> </v>
      </c>
      <c r="Q67" s="348"/>
      <c r="R67" s="349" t="str">
        <f>Badges!C348</f>
        <v>Make it a pledge</v>
      </c>
      <c r="S67" s="351" t="str">
        <f>IF(Badges!E348="A","A"," ")</f>
        <v xml:space="preserve"> </v>
      </c>
    </row>
    <row r="68" spans="1:19" x14ac:dyDescent="0.2">
      <c r="A68" s="348"/>
      <c r="B68" s="349" t="str">
        <f>Badges!C55</f>
        <v>Read aloud two political speeches</v>
      </c>
      <c r="C68" s="351" t="str">
        <f>IF(Badges!E55="A","A"," ")</f>
        <v xml:space="preserve"> </v>
      </c>
      <c r="E68" s="348"/>
      <c r="F68" s="349" t="str">
        <f>Badges!C129</f>
        <v>Take an old book apart</v>
      </c>
      <c r="G68" s="351" t="str">
        <f>IF(Badges!E129="A","A"," ")</f>
        <v xml:space="preserve"> </v>
      </c>
      <c r="I68" s="348"/>
      <c r="J68" s="349" t="str">
        <f>Badges!C202</f>
        <v>Get into quick-energy snacks</v>
      </c>
      <c r="K68" s="351" t="str">
        <f>IF(Badges!E202="A","A"," ")</f>
        <v xml:space="preserve"> </v>
      </c>
      <c r="M68" s="348"/>
      <c r="N68" s="349" t="str">
        <f>Badges!C276</f>
        <v>Speak to someone who has an</v>
      </c>
      <c r="O68" s="351" t="str">
        <f>IF(Badges!E276="A","A"," ")</f>
        <v xml:space="preserve"> </v>
      </c>
      <c r="Q68" s="348"/>
      <c r="R68" s="349" t="str">
        <f>Badges!C349</f>
        <v>Edit into a top 10</v>
      </c>
      <c r="S68" s="351" t="str">
        <f>IF(Badges!E349="A","A"," ")</f>
        <v xml:space="preserve"> </v>
      </c>
    </row>
    <row r="69" spans="1:19" x14ac:dyDescent="0.2">
      <c r="A69" s="348"/>
      <c r="B69" s="447" t="str">
        <f>Badges!C56</f>
        <v>Read aloud three poems or one</v>
      </c>
      <c r="C69" s="448" t="str">
        <f>IF(Badges!E56="A","A"," ")</f>
        <v xml:space="preserve"> </v>
      </c>
      <c r="E69" s="348"/>
      <c r="F69" s="349" t="str">
        <f>Badges!C130</f>
        <v>Visit an antique or rare bookseller</v>
      </c>
      <c r="G69" s="351" t="str">
        <f>IF(Badges!E130="A","A"," ")</f>
        <v xml:space="preserve"> </v>
      </c>
      <c r="I69" s="348"/>
      <c r="J69" s="447" t="str">
        <f>Badges!C203</f>
        <v>Trash the trash challenge</v>
      </c>
      <c r="K69" s="448" t="str">
        <f>IF(Badges!E203="A","A"," ")</f>
        <v xml:space="preserve"> </v>
      </c>
      <c r="M69" s="348"/>
      <c r="N69" s="447" t="str">
        <f>Badges!C277</f>
        <v xml:space="preserve">Research the pros and cons of </v>
      </c>
      <c r="O69" s="448" t="str">
        <f>IF(Badges!E277="A","A"," ")</f>
        <v xml:space="preserve"> </v>
      </c>
      <c r="Q69" s="348"/>
      <c r="R69" s="447" t="str">
        <f>Badges!C350</f>
        <v>Present it</v>
      </c>
      <c r="S69" s="448" t="str">
        <f>IF(Badges!E350="A","A"," ")</f>
        <v xml:space="preserve"> </v>
      </c>
    </row>
    <row r="70" spans="1:19" ht="23.25" x14ac:dyDescent="0.35">
      <c r="A70" s="623" t="str">
        <f ca="1">MID(CELL("filename",A8),FIND(IF(ISERROR(FIND("]",CELL("filename",A8))),"$","]"),CELL("filename",A8))+1,256)</f>
        <v>Cadette 2</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IF(Badges!E376="C","C",IF(Badges!E376="P","P",""))</f>
        <v/>
      </c>
      <c r="E73" s="348"/>
      <c r="F73" s="349" t="str">
        <f>Badges!C383</f>
        <v>Make an illustrated quote book</v>
      </c>
      <c r="G73" s="351" t="str">
        <f>IF(Badges!E383="A","A"," ")</f>
        <v xml:space="preserve"> </v>
      </c>
      <c r="I73" s="348"/>
      <c r="J73" s="349" t="str">
        <f>Badges!C456</f>
        <v>Talk to first aiders</v>
      </c>
      <c r="K73" s="351" t="str">
        <f>IF(Badges!E456="A","A"," ")</f>
        <v xml:space="preserve"> </v>
      </c>
      <c r="M73" s="348"/>
      <c r="N73" s="349" t="str">
        <f>Badges!C530</f>
        <v>Lead with your heart</v>
      </c>
      <c r="O73" s="351" t="str">
        <f>IF(Badges!E530="A","A"," ")</f>
        <v xml:space="preserve"> </v>
      </c>
      <c r="Q73" s="348"/>
      <c r="R73" s="349" t="str">
        <f>Badges!C640</f>
        <v>Take an archery class on a range, in your community center, or at a
recreational facility.</v>
      </c>
      <c r="S73" s="351" t="str">
        <f>IF(Badges!E640="A","A"," ")</f>
        <v xml:space="preserve"> </v>
      </c>
    </row>
    <row r="74" spans="1:19" x14ac:dyDescent="0.2">
      <c r="A74" s="612" t="str">
        <f>Summary!A23</f>
        <v>Good Sportsmanship</v>
      </c>
      <c r="B74" s="613"/>
      <c r="C74" s="353" t="str">
        <f>IF(Badges!E399="C","C",IF(Badges!E399="P","P",""))</f>
        <v/>
      </c>
      <c r="E74" s="348"/>
      <c r="F74" s="349" t="str">
        <f>Badges!C384</f>
        <v>Talk to an athletic director, coach</v>
      </c>
      <c r="G74" s="351" t="str">
        <f>IF(Badges!E384="A","A"," ")</f>
        <v xml:space="preserve"> </v>
      </c>
      <c r="I74" s="348"/>
      <c r="J74" s="349" t="str">
        <f>Badges!C457</f>
        <v>Ask a wilderness expert</v>
      </c>
      <c r="K74" s="351" t="str">
        <f>IF(Badges!E457="A","A"," ")</f>
        <v xml:space="preserve"> </v>
      </c>
      <c r="M74" s="348"/>
      <c r="N74" s="349" t="str">
        <f>Badges!C531</f>
        <v>Team up with others</v>
      </c>
      <c r="O74" s="351" t="str">
        <f>IF(Badges!E531="A","A"," ")</f>
        <v xml:space="preserve"> </v>
      </c>
      <c r="Q74" s="348"/>
      <c r="R74" s="349" t="str">
        <f>Badges!C641</f>
        <v>Work with an instructor or archery expert.</v>
      </c>
      <c r="S74" s="351" t="str">
        <f>IF(Badges!E641="A","A"," ")</f>
        <v xml:space="preserve"> </v>
      </c>
    </row>
    <row r="75" spans="1:19" x14ac:dyDescent="0.2">
      <c r="A75" s="612" t="str">
        <f>Summary!A24</f>
        <v>Finding Common Ground</v>
      </c>
      <c r="B75" s="613"/>
      <c r="C75" s="353" t="str">
        <f>IF(Badges!E422="C","C",IF(Badges!E422="P","P",""))</f>
        <v/>
      </c>
      <c r="E75" s="348"/>
      <c r="F75" s="447" t="str">
        <f>Badges!C385</f>
        <v>Get a biography of a female athlete</v>
      </c>
      <c r="G75" s="448" t="str">
        <f>IF(Badges!E385="A","A"," ")</f>
        <v xml:space="preserve"> </v>
      </c>
      <c r="I75" s="348"/>
      <c r="J75" s="349" t="str">
        <f>Badges!C458</f>
        <v>Find out about common injuries</v>
      </c>
      <c r="K75" s="351" t="str">
        <f>IF(Badges!E458="A","A"," ")</f>
        <v xml:space="preserve"> </v>
      </c>
      <c r="M75" s="348"/>
      <c r="N75" s="349" t="str">
        <f>Badges!C532</f>
        <v>Learn from a professional</v>
      </c>
      <c r="O75" s="351" t="str">
        <f>IF(Badges!E532="A","A"," ")</f>
        <v xml:space="preserve"> </v>
      </c>
      <c r="Q75" s="348"/>
      <c r="R75" s="349" t="str">
        <f>Badges!C642</f>
        <v>Take part in archery at a Girl Scout camp</v>
      </c>
      <c r="S75" s="351" t="str">
        <f>IF(Badges!E642="A","A"," ")</f>
        <v xml:space="preserve"> </v>
      </c>
    </row>
    <row r="76" spans="1:19" x14ac:dyDescent="0.2">
      <c r="A76" s="612" t="str">
        <f>Summary!A25</f>
        <v>New Cuisines</v>
      </c>
      <c r="B76" s="613"/>
      <c r="C76" s="353" t="str">
        <f>IF(Badges!E445="C","C",IF(Badges!E445="P","P",""))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IF(Badges!E468="C","C",IF(Badges!E468="P","P",""))</f>
        <v/>
      </c>
      <c r="E77" s="348"/>
      <c r="F77" s="349" t="str">
        <f>Badges!C387</f>
        <v>Play Trust, like they did on Survivor</v>
      </c>
      <c r="G77" s="351" t="str">
        <f>IF(Badges!E387="A","A"," ")</f>
        <v xml:space="preserve"> </v>
      </c>
      <c r="I77" s="348"/>
      <c r="J77" s="349" t="str">
        <f>Badges!C460</f>
        <v>Research the signs of shock and</v>
      </c>
      <c r="K77" s="351" t="str">
        <f>IF(Badges!E460="A","A"," ")</f>
        <v xml:space="preserve"> </v>
      </c>
      <c r="M77" s="348"/>
      <c r="N77" s="349" t="str">
        <f>Badges!C534</f>
        <v>Make a savings action plan</v>
      </c>
      <c r="O77" s="351" t="str">
        <f>IF(Badges!E534="A","A"," ")</f>
        <v xml:space="preserve"> </v>
      </c>
      <c r="Q77" s="348"/>
      <c r="R77" s="349" t="str">
        <f>Badges!C644</f>
        <v>Challenge yourself</v>
      </c>
      <c r="S77" s="351" t="str">
        <f>IF(Badges!E644="A","A"," ")</f>
        <v xml:space="preserve"> </v>
      </c>
    </row>
    <row r="78" spans="1:19" x14ac:dyDescent="0.2">
      <c r="A78" s="612" t="str">
        <f>Summary!A27</f>
        <v>Cadette Girl Scout Way</v>
      </c>
      <c r="B78" s="613"/>
      <c r="C78" s="353" t="str">
        <f>IF(Badges!E491="C","C",IF(Badges!E491="P","P",""))</f>
        <v/>
      </c>
      <c r="E78" s="348"/>
      <c r="F78" s="349" t="str">
        <f>Badges!C388</f>
        <v>Play three team-building games</v>
      </c>
      <c r="G78" s="351" t="str">
        <f>IF(Badges!E388="A","A"," ")</f>
        <v xml:space="preserve"> </v>
      </c>
      <c r="I78" s="348"/>
      <c r="J78" s="349" t="str">
        <f>Badges!C461</f>
        <v>Interview a doctor or nurse about the</v>
      </c>
      <c r="K78" s="351" t="str">
        <f>IF(Badges!E461="A","A"," ")</f>
        <v xml:space="preserve"> </v>
      </c>
      <c r="M78" s="348"/>
      <c r="N78" s="349" t="str">
        <f>Badges!C535</f>
        <v>Form a support group</v>
      </c>
      <c r="O78" s="351" t="str">
        <f>IF(Badges!E535="A","A"," ")</f>
        <v xml:space="preserve"> </v>
      </c>
      <c r="Q78" s="348"/>
      <c r="R78" s="349" t="str">
        <f>Badges!C645</f>
        <v>Take part in a group challenge</v>
      </c>
      <c r="S78" s="351" t="str">
        <f>IF(Badges!E645="A","A"," ")</f>
        <v xml:space="preserve"> </v>
      </c>
    </row>
    <row r="79" spans="1:19" x14ac:dyDescent="0.2">
      <c r="A79" s="614" t="str">
        <f>Summary!A28</f>
        <v>Trees</v>
      </c>
      <c r="B79" s="615"/>
      <c r="C79" s="354" t="str">
        <f>IF(Badges!E514="C","C",IF(Badges!E514="P","P",""))</f>
        <v/>
      </c>
      <c r="E79" s="348"/>
      <c r="F79" s="349" t="str">
        <f>Badges!C389</f>
        <v>Play Capture the Flag</v>
      </c>
      <c r="G79" s="351" t="str">
        <f>IF(Badges!E389="A","A"," ")</f>
        <v xml:space="preserve"> </v>
      </c>
      <c r="I79" s="348"/>
      <c r="J79" s="349" t="str">
        <f>Badges!C462</f>
        <v>Ask an EMT or first responder to</v>
      </c>
      <c r="K79" s="351" t="str">
        <f>IF(Badges!E462="A","A"," ")</f>
        <v xml:space="preserve"> </v>
      </c>
      <c r="M79" s="348"/>
      <c r="N79" s="349" t="str">
        <f>Badges!C536</f>
        <v>Imagine yourself in the future</v>
      </c>
      <c r="O79" s="351" t="str">
        <f>IF(Badges!E536="A","A"," ")</f>
        <v xml:space="preserve"> </v>
      </c>
      <c r="Q79" s="348"/>
      <c r="R79" s="349" t="str">
        <f>Badges!C646</f>
        <v>Create a contest for a younger group of girls</v>
      </c>
      <c r="S79" s="351" t="str">
        <f>IF(Badges!E646="A","A","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IF(Badges!E538="C","C",IF(Badges!E538="P","P",""))</f>
        <v/>
      </c>
      <c r="E81" s="348"/>
      <c r="F81" s="349" t="str">
        <f>Badges!C391</f>
        <v>But I landed my triple axel</v>
      </c>
      <c r="G81" s="351" t="str">
        <f>IF(Badges!E391="A","A"," ")</f>
        <v xml:space="preserve"> </v>
      </c>
      <c r="I81" s="348"/>
      <c r="J81" s="349" t="str">
        <f>Badges!C464</f>
        <v>Take a first aid course</v>
      </c>
      <c r="K81" s="351" t="str">
        <f>IF(Badges!E464="A","A"," ")</f>
        <v xml:space="preserve"> </v>
      </c>
      <c r="M81" s="348">
        <v>1</v>
      </c>
      <c r="N81" s="349" t="str">
        <f>Badges!C563</f>
        <v>Explore dream jobs</v>
      </c>
      <c r="O81" s="350"/>
      <c r="Q81" s="630" t="str">
        <f>'Age-Level'!B5</f>
        <v>Silver Torch Award</v>
      </c>
      <c r="R81" s="630"/>
      <c r="S81" s="352" t="str">
        <f>IF('Age-Level'!E8="C","C",IF('Age-Level'!E8="P","P",""))</f>
        <v/>
      </c>
    </row>
    <row r="82" spans="1:22" x14ac:dyDescent="0.2">
      <c r="A82" s="619" t="str">
        <f>Summary!A31</f>
        <v>Comparison Shopping</v>
      </c>
      <c r="B82" s="620"/>
      <c r="C82" s="352" t="str">
        <f>IF(Badges!E539="C","C",IF(Badges!E539="P","P",""))</f>
        <v/>
      </c>
      <c r="E82" s="348"/>
      <c r="F82" s="349" t="str">
        <f>Badges!C392</f>
        <v>Mind over matter</v>
      </c>
      <c r="G82" s="351" t="str">
        <f>IF(Badges!E392="A","A"," ")</f>
        <v xml:space="preserve"> </v>
      </c>
      <c r="I82" s="348"/>
      <c r="J82" s="349" t="str">
        <f>Badges!C465</f>
        <v>Ask a park ranger, lifeguard, or ski</v>
      </c>
      <c r="K82" s="351" t="str">
        <f>IF(Badges!E465="A","A"," ")</f>
        <v xml:space="preserve"> </v>
      </c>
      <c r="M82" s="348"/>
      <c r="N82" s="349" t="str">
        <f>Badges!C564</f>
        <v>Track your dreams</v>
      </c>
      <c r="O82" s="351" t="str">
        <f>IF(Badges!E564="A","A"," ")</f>
        <v xml:space="preserve"> </v>
      </c>
      <c r="Q82" s="630" t="str">
        <f>'Age-Level'!B9</f>
        <v>Cadette Community Service bar</v>
      </c>
      <c r="R82" s="630"/>
      <c r="S82" s="352" t="str">
        <f>IF('Age-Level'!E10="A","A"," ")</f>
        <v xml:space="preserve"> </v>
      </c>
    </row>
    <row r="83" spans="1:22" x14ac:dyDescent="0.2">
      <c r="A83" s="612" t="str">
        <f>Summary!A32</f>
        <v>Financing My Dreams</v>
      </c>
      <c r="B83" s="613"/>
      <c r="C83" s="353" t="str">
        <f>IF(Badges!E584="C","C",IF(Badges!E584="P","P",""))</f>
        <v/>
      </c>
      <c r="D83" s="344"/>
      <c r="E83" s="348"/>
      <c r="F83" s="349" t="str">
        <f>Badges!C393</f>
        <v>Play sports psychology games</v>
      </c>
      <c r="G83" s="351" t="str">
        <f>IF(Badges!E393="A","A"," ")</f>
        <v xml:space="preserve"> </v>
      </c>
      <c r="I83" s="348"/>
      <c r="J83" s="349" t="str">
        <f>Badges!C466</f>
        <v xml:space="preserve">Interview a doctor or nurse  </v>
      </c>
      <c r="K83" s="351" t="str">
        <f>IF(Badges!E466="A","A"," ")</f>
        <v xml:space="preserve"> </v>
      </c>
      <c r="M83" s="348"/>
      <c r="N83" s="349" t="str">
        <f>Badges!C565</f>
        <v>Talk to people about their jobs</v>
      </c>
      <c r="O83" s="351" t="str">
        <f>IF(Badges!E565="A","A"," ")</f>
        <v xml:space="preserve"> </v>
      </c>
      <c r="Q83" s="630" t="str">
        <f>'Age-Level'!B12</f>
        <v>Cadette Service to Girl Scouting bar</v>
      </c>
      <c r="R83" s="630"/>
      <c r="S83" s="352" t="str">
        <f>IF('Age-Level'!E13="A","A","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IF(Badges!E566="A","A"," ")</f>
        <v xml:space="preserve"> </v>
      </c>
      <c r="Q84" s="630" t="str">
        <f>'Age-Level'!B15</f>
        <v>Cadette Program Aide</v>
      </c>
      <c r="R84" s="630"/>
      <c r="S84" s="352" t="str">
        <f>IF('Age-Level'!E19="C","C",IF('Age-Level'!E19="P","P",""))</f>
        <v/>
      </c>
    </row>
    <row r="85" spans="1:22" x14ac:dyDescent="0.2">
      <c r="A85" s="612" t="str">
        <f>Summary!A34</f>
        <v>Business Plan</v>
      </c>
      <c r="B85" s="613"/>
      <c r="C85" s="353" t="str">
        <f>IF(Badges!E598="C","C",IF(Badges!E598="P","P",""))</f>
        <v/>
      </c>
      <c r="E85" s="348"/>
      <c r="F85" s="349" t="str">
        <f>Badges!C395</f>
        <v>Compete</v>
      </c>
      <c r="G85" s="351" t="str">
        <f>IF(Badges!E395="A","A","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IF('Age-Level'!E21="C","C",IF('Age-Level'!E21="P","P",""))</f>
        <v/>
      </c>
    </row>
    <row r="86" spans="1:22" x14ac:dyDescent="0.2">
      <c r="A86" s="612" t="str">
        <f>Summary!A35</f>
        <v>Marketing</v>
      </c>
      <c r="B86" s="613"/>
      <c r="C86" s="353" t="str">
        <f>IF(Badges!E599="C","C",IF(Badges!E599="P","P",""))</f>
        <v/>
      </c>
      <c r="E86" s="348"/>
      <c r="F86" s="349" t="str">
        <f>Badges!C396</f>
        <v>Play with little kids</v>
      </c>
      <c r="G86" s="351" t="str">
        <f>IF(Badges!E396="A","A"," ")</f>
        <v xml:space="preserve"> </v>
      </c>
      <c r="I86" s="348"/>
      <c r="J86" s="349" t="str">
        <f>Badges!C471</f>
        <v>Organize a songfest</v>
      </c>
      <c r="K86" s="351" t="str">
        <f>IF(Badges!E471="A","A"," ")</f>
        <v xml:space="preserve"> </v>
      </c>
      <c r="M86" s="348"/>
      <c r="N86" s="349" t="str">
        <f>Badges!C568</f>
        <v>Go house hunting</v>
      </c>
      <c r="O86" s="351" t="str">
        <f>IF(Badges!E568="A","A"," ")</f>
        <v xml:space="preserve"> </v>
      </c>
      <c r="Q86" s="629" t="str">
        <f>'Age-Level'!C23</f>
        <v>Cookie Rally (Year 1)</v>
      </c>
      <c r="R86" s="629"/>
      <c r="S86" s="358" t="str">
        <f>IF('Age-Level'!E23="A","A"," ")</f>
        <v xml:space="preserve"> </v>
      </c>
    </row>
    <row r="87" spans="1:22" x14ac:dyDescent="0.2">
      <c r="A87" s="612" t="str">
        <f>Summary!A36</f>
        <v>Think Big</v>
      </c>
      <c r="B87" s="613"/>
      <c r="C87" s="353" t="str">
        <f>IF(Badges!E624="C","C",IF(Badges!E624="P","P",""))</f>
        <v/>
      </c>
      <c r="E87" s="348"/>
      <c r="F87" s="349" t="str">
        <f>Badges!C397</f>
        <v>Take on the role of referee, umpire</v>
      </c>
      <c r="G87" s="351" t="str">
        <f>IF(Badges!E397="A","A"," ")</f>
        <v xml:space="preserve"> </v>
      </c>
      <c r="I87" s="348"/>
      <c r="J87" s="349" t="str">
        <f>Badges!C472</f>
        <v>Teach an international song</v>
      </c>
      <c r="K87" s="351" t="str">
        <f>IF(Badges!E472="A","A"," ")</f>
        <v xml:space="preserve"> </v>
      </c>
      <c r="M87" s="348"/>
      <c r="N87" s="349" t="str">
        <f>Badges!C569</f>
        <v>Get expert real estate device</v>
      </c>
      <c r="O87" s="351" t="str">
        <f>IF(Badges!E569="A","A"," ")</f>
        <v xml:space="preserve"> </v>
      </c>
      <c r="Q87" s="629" t="str">
        <f>'Age-Level'!C24</f>
        <v>Cookie Sales (Year 1)</v>
      </c>
      <c r="R87" s="629"/>
      <c r="S87" s="358" t="str">
        <f>IF('Age-Level'!E24="A","A","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IF(Badges!E473="A","A"," ")</f>
        <v xml:space="preserve"> </v>
      </c>
      <c r="M88" s="348"/>
      <c r="N88" s="349" t="str">
        <f>Badges!C570</f>
        <v>Browse real estate ads</v>
      </c>
      <c r="O88" s="351" t="str">
        <f>IF(Badges!E570="A","A"," ")</f>
        <v xml:space="preserve"> </v>
      </c>
      <c r="Q88" s="629" t="str">
        <f>'Age-Level'!C25</f>
        <v>Cookie Pin (Year 1)</v>
      </c>
      <c r="R88" s="629"/>
      <c r="S88" s="358" t="str">
        <f>IF('Age-Level'!E25="A","A"," ")</f>
        <v xml:space="preserve"> </v>
      </c>
    </row>
    <row r="89" spans="1:22" x14ac:dyDescent="0.2">
      <c r="A89" s="612" t="str">
        <f>Summary!A38</f>
        <v>Archery</v>
      </c>
      <c r="B89" s="613"/>
      <c r="C89" s="353" t="str">
        <f>IF(Badges!E648="C","C",IF(Badges!E648="P","P",""))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IF('Age-Level'!E26="A","A"," ")</f>
        <v xml:space="preserve"> </v>
      </c>
    </row>
    <row r="90" spans="1:22" x14ac:dyDescent="0.2">
      <c r="A90" s="497"/>
      <c r="B90" s="497"/>
      <c r="C90" s="368"/>
      <c r="E90" s="348"/>
      <c r="F90" s="349" t="str">
        <f>Badges!C402</f>
        <v>Difference of background</v>
      </c>
      <c r="G90" s="351" t="str">
        <f>IF(Badges!E402="A","A"," ")</f>
        <v xml:space="preserve"> </v>
      </c>
      <c r="I90" s="348"/>
      <c r="J90" s="349" t="str">
        <f>Badges!C475</f>
        <v>Focus on "be courageous and</v>
      </c>
      <c r="K90" s="351" t="str">
        <f>IF(Badges!E475="A","A"," ")</f>
        <v xml:space="preserve"> </v>
      </c>
      <c r="M90" s="348"/>
      <c r="N90" s="349" t="str">
        <f>Badges!C572</f>
        <v>Explore the world of travel</v>
      </c>
      <c r="O90" s="351" t="str">
        <f>IF(Badges!E572="A","A"," ")</f>
        <v xml:space="preserve"> </v>
      </c>
      <c r="Q90" s="629" t="str">
        <f>'Age-Level'!C27</f>
        <v>Cookie Sales (Year 2)</v>
      </c>
      <c r="R90" s="629"/>
      <c r="S90" s="358" t="str">
        <f>IF('Age-Level'!E27="A","A"," ")</f>
        <v xml:space="preserve"> </v>
      </c>
    </row>
    <row r="91" spans="1:22" x14ac:dyDescent="0.2">
      <c r="A91" s="635" t="s">
        <v>81</v>
      </c>
      <c r="B91" s="636"/>
      <c r="C91" s="637"/>
      <c r="E91" s="348"/>
      <c r="F91" s="349" t="str">
        <f>Badges!C403</f>
        <v>Difference of belief</v>
      </c>
      <c r="G91" s="351" t="str">
        <f>IF(Badges!E403="A","A"," ")</f>
        <v xml:space="preserve"> </v>
      </c>
      <c r="I91" s="348"/>
      <c r="J91" s="349" t="str">
        <f>Badges!C476</f>
        <v>Be confident and courageous</v>
      </c>
      <c r="K91" s="351" t="str">
        <f>IF(Badges!E476="A","A"," ")</f>
        <v xml:space="preserve"> </v>
      </c>
      <c r="M91" s="348"/>
      <c r="N91" s="349" t="str">
        <f>Badges!C573</f>
        <v>Visit a travel agent</v>
      </c>
      <c r="O91" s="351" t="str">
        <f>IF(Badges!E573="A","A"," ")</f>
        <v xml:space="preserve"> </v>
      </c>
      <c r="Q91" s="629" t="str">
        <f>'Age-Level'!C28</f>
        <v>Cookie Pin (Year 2)</v>
      </c>
      <c r="R91" s="629"/>
      <c r="S91" s="358" t="str">
        <f>IF('Age-Level'!E28="A","A"," ")</f>
        <v xml:space="preserve"> </v>
      </c>
    </row>
    <row r="92" spans="1:22" x14ac:dyDescent="0.2">
      <c r="B92" s="638" t="str">
        <f>Journey!A6</f>
        <v>aMAZE!</v>
      </c>
      <c r="C92" s="639"/>
      <c r="E92" s="348"/>
      <c r="F92" s="349" t="str">
        <f>Badges!C404</f>
        <v>Difference of opinion</v>
      </c>
      <c r="G92" s="351" t="str">
        <f>IF(Badges!E404="A","A"," ")</f>
        <v xml:space="preserve"> </v>
      </c>
      <c r="I92" s="348"/>
      <c r="J92" s="349" t="str">
        <f>Badges!C477</f>
        <v>Create a project honoring the</v>
      </c>
      <c r="K92" s="351" t="str">
        <f>IF(Badges!E477="A","A"," ")</f>
        <v xml:space="preserve"> </v>
      </c>
      <c r="M92" s="348"/>
      <c r="N92" s="349" t="str">
        <f>Badges!C574</f>
        <v>Create a tour group</v>
      </c>
      <c r="O92" s="351" t="str">
        <f>IF(Badges!E574="A","A"," ")</f>
        <v xml:space="preserve"> </v>
      </c>
      <c r="Q92" s="629" t="str">
        <f>'Age-Level'!C29</f>
        <v>Cookie Rally (Year 3)</v>
      </c>
      <c r="R92" s="629"/>
      <c r="S92" s="358" t="str">
        <f>IF('Age-Level'!E29="A","A"," ")</f>
        <v xml:space="preserve"> </v>
      </c>
    </row>
    <row r="93" spans="1:22" x14ac:dyDescent="0.2">
      <c r="B93" s="357" t="str">
        <f>Journey!B7</f>
        <v>The Interact Award</v>
      </c>
      <c r="C93" s="353" t="str">
        <f>IF(Journey!E17="C","C",IF(Journey!E17="P","P",""))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IF('Age-Level'!E30="A","A"," ")</f>
        <v xml:space="preserve"> </v>
      </c>
    </row>
    <row r="94" spans="1:22" x14ac:dyDescent="0.2">
      <c r="B94" s="357" t="str">
        <f>Journey!B18</f>
        <v>The Diplomat Award</v>
      </c>
      <c r="C94" s="353" t="str">
        <f>IF(Journey!E26="C","C",IF(Journey!E26="P","P",""))</f>
        <v/>
      </c>
      <c r="E94" s="348"/>
      <c r="F94" s="349" t="str">
        <f>Badges!C406</f>
        <v>Use one of the methods from the</v>
      </c>
      <c r="G94" s="351" t="str">
        <f>IF(Badges!E406="A","A"," ")</f>
        <v xml:space="preserve"> </v>
      </c>
      <c r="I94" s="348"/>
      <c r="J94" s="349" t="str">
        <f>Badges!C479</f>
        <v>Throw a community sisterhood</v>
      </c>
      <c r="K94" s="351" t="str">
        <f>IF(Badges!E479="A","A"," ")</f>
        <v xml:space="preserve"> </v>
      </c>
      <c r="M94" s="348"/>
      <c r="N94" s="349" t="str">
        <f>Badges!C576</f>
        <v>Find local philanthropists</v>
      </c>
      <c r="O94" s="351" t="str">
        <f>IF(Badges!E576="A","A"," ")</f>
        <v xml:space="preserve"> </v>
      </c>
      <c r="Q94" s="487" t="str">
        <f>'Age-Level'!C31</f>
        <v>Cookie Pin (Year 3)</v>
      </c>
      <c r="R94" s="487"/>
      <c r="S94" s="358" t="str">
        <f>IF('Age-Level'!E31="A","A"," ")</f>
        <v xml:space="preserve"> </v>
      </c>
    </row>
    <row r="95" spans="1:22" x14ac:dyDescent="0.2">
      <c r="B95" s="357" t="str">
        <f>Journey!B27</f>
        <v>The Peacemaker Award</v>
      </c>
      <c r="C95" s="353" t="str">
        <f>IF(Journey!E29="C","C",IF(Journey!E29="P","P",""))</f>
        <v/>
      </c>
      <c r="E95" s="348"/>
      <c r="F95" s="349" t="str">
        <f>Badges!C407</f>
        <v>Use two of the methods</v>
      </c>
      <c r="G95" s="351" t="str">
        <f>IF(Badges!E407="A","A"," ")</f>
        <v xml:space="preserve"> </v>
      </c>
      <c r="I95" s="348"/>
      <c r="J95" s="349" t="str">
        <f>Badges!C480</f>
        <v>Spotlight a hidden heroine</v>
      </c>
      <c r="K95" s="351" t="str">
        <f>IF(Badges!E480="A","A"," ")</f>
        <v xml:space="preserve"> </v>
      </c>
      <c r="M95" s="348"/>
      <c r="N95" s="349" t="str">
        <f>Badges!C577</f>
        <v>Learn what's going on in the world of</v>
      </c>
      <c r="O95" s="351" t="str">
        <f>IF(Badges!E577="A","A"," ")</f>
        <v xml:space="preserve"> </v>
      </c>
      <c r="Q95" s="487" t="str">
        <f>'Age-Level'!C33</f>
        <v>Fall Sales (Year 1)</v>
      </c>
      <c r="R95" s="487"/>
      <c r="S95" s="353" t="str">
        <f>IF('Age-Level'!E33="A","A","")</f>
        <v/>
      </c>
      <c r="U95" s="346"/>
      <c r="V95" s="346"/>
    </row>
    <row r="96" spans="1:22" x14ac:dyDescent="0.2">
      <c r="B96" s="357" t="str">
        <f>Journey!B31</f>
        <v>Leader in Action</v>
      </c>
      <c r="C96" s="353" t="str">
        <f>IF(Journey!E38="C","C",IF(Journey!E38="P","P",""))</f>
        <v/>
      </c>
      <c r="E96" s="348"/>
      <c r="F96" s="349" t="str">
        <f>Badges!C408</f>
        <v>Try them all</v>
      </c>
      <c r="G96" s="351" t="str">
        <f>IF(Badges!E408="A","A"," ")</f>
        <v xml:space="preserve"> </v>
      </c>
      <c r="I96" s="348"/>
      <c r="J96" s="349" t="str">
        <f>Badges!C481</f>
        <v>Team up for sisterhood</v>
      </c>
      <c r="K96" s="351" t="str">
        <f>IF(Badges!E481="A","A"," ")</f>
        <v xml:space="preserve"> </v>
      </c>
      <c r="M96" s="348"/>
      <c r="N96" s="349" t="str">
        <f>Badges!C578</f>
        <v>Research your favorite charity</v>
      </c>
      <c r="O96" s="351" t="str">
        <f>IF(Badges!E578="A","A"," ")</f>
        <v xml:space="preserve"> </v>
      </c>
      <c r="Q96" s="487" t="str">
        <f>'Age-Level'!C34</f>
        <v>Fall Sales (Year 2)</v>
      </c>
      <c r="R96" s="487"/>
      <c r="S96" s="353" t="str">
        <f>IF('Age-Level'!E34="A","A","")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IF('Age-Level'!E35="A","A","")</f>
        <v/>
      </c>
      <c r="U97" s="346"/>
      <c r="V97" s="346"/>
    </row>
    <row r="98" spans="1:23" ht="14.25" customHeight="1" x14ac:dyDescent="0.2">
      <c r="A98" s="486"/>
      <c r="B98" s="357" t="str">
        <f>Journey!B42</f>
        <v>Aware</v>
      </c>
      <c r="C98" s="353" t="str">
        <f>IF(Journey!E22="C","C",IF(Journey!E22="P","P",""))</f>
        <v/>
      </c>
      <c r="E98" s="348"/>
      <c r="F98" s="349" t="str">
        <f>Badges!C410</f>
        <v>Ask an expert to teach you the</v>
      </c>
      <c r="G98" s="351" t="str">
        <f>IF(Badges!E410="A","A"," ")</f>
        <v xml:space="preserve"> </v>
      </c>
      <c r="I98" s="348"/>
      <c r="J98" s="349" t="str">
        <f>Badges!C483</f>
        <v>Clean up a hiking trail-or clear a new</v>
      </c>
      <c r="K98" s="351" t="str">
        <f>IF(Badges!E483="A","A"," ")</f>
        <v xml:space="preserve"> </v>
      </c>
      <c r="M98" s="348"/>
      <c r="N98" s="349" t="str">
        <f>Badges!C580</f>
        <v>Plan with friends</v>
      </c>
      <c r="O98" s="351" t="str">
        <f>IF(Badges!E580="A","A"," ")</f>
        <v xml:space="preserve"> </v>
      </c>
      <c r="Q98" s="487" t="str">
        <f>'Age-Level'!C37</f>
        <v>Thinking Day (Year 1)</v>
      </c>
      <c r="R98" s="487"/>
      <c r="S98" s="353" t="str">
        <f>IF('Age-Level'!E37="A","A","")</f>
        <v/>
      </c>
      <c r="U98" s="346"/>
      <c r="V98" s="346"/>
    </row>
    <row r="99" spans="1:23" x14ac:dyDescent="0.2">
      <c r="A99" s="486"/>
      <c r="B99" s="357" t="str">
        <f>Journey!B48</f>
        <v>Alert</v>
      </c>
      <c r="C99" s="353" t="str">
        <f>IF(Journey!E31="C","C",IF(Journey!E31="P","P",""))</f>
        <v/>
      </c>
      <c r="E99" s="348"/>
      <c r="F99" s="349" t="str">
        <f>Badges!C411</f>
        <v>Watch candidates for elected office</v>
      </c>
      <c r="G99" s="351" t="str">
        <f>IF(Badges!E411="A","A"," ")</f>
        <v xml:space="preserve"> </v>
      </c>
      <c r="I99" s="348"/>
      <c r="J99" s="349" t="str">
        <f>Badges!C484</f>
        <v>Help clear an invasive species from</v>
      </c>
      <c r="K99" s="351" t="str">
        <f>IF(Badges!E484="A","A"," ")</f>
        <v xml:space="preserve"> </v>
      </c>
      <c r="M99" s="348"/>
      <c r="N99" s="349" t="str">
        <f>Badges!C581</f>
        <v>Plan with your family</v>
      </c>
      <c r="O99" s="351" t="str">
        <f>IF(Badges!E581="A","A"," ")</f>
        <v xml:space="preserve"> </v>
      </c>
      <c r="Q99" s="487" t="str">
        <f>'Age-Level'!C38</f>
        <v>Thinking Day (Year 2)</v>
      </c>
      <c r="R99" s="487"/>
      <c r="S99" s="353" t="str">
        <f>IF('Age-Level'!E38="A","A","")</f>
        <v/>
      </c>
      <c r="U99" s="488"/>
      <c r="V99" s="489"/>
      <c r="W99" s="439"/>
    </row>
    <row r="100" spans="1:23" x14ac:dyDescent="0.2">
      <c r="A100" s="486"/>
      <c r="B100" s="357" t="str">
        <f>Journey!B55</f>
        <v>Affirm</v>
      </c>
      <c r="C100" s="353" t="str">
        <f>IF(Journey!E34="C","C",IF(Journey!E34="P","P",""))</f>
        <v/>
      </c>
      <c r="E100" s="348"/>
      <c r="F100" s="349" t="str">
        <f>Badges!C412</f>
        <v>Understand a famous debate in</v>
      </c>
      <c r="G100" s="351" t="str">
        <f>IF(Badges!E412="A","A"," ")</f>
        <v xml:space="preserve"> </v>
      </c>
      <c r="I100" s="348"/>
      <c r="J100" s="349" t="str">
        <f>Badges!C485</f>
        <v>Help with three general-maintenance</v>
      </c>
      <c r="K100" s="351" t="str">
        <f>IF(Badges!E485="A","A"," ")</f>
        <v xml:space="preserve"> </v>
      </c>
      <c r="M100" s="348"/>
      <c r="N100" s="349" t="str">
        <f>Badges!C582</f>
        <v>Plan over and over again</v>
      </c>
      <c r="O100" s="351" t="str">
        <f>IF(Badges!E582="A","A"," ")</f>
        <v xml:space="preserve"> </v>
      </c>
      <c r="Q100" s="487" t="str">
        <f>'Age-Level'!C39</f>
        <v>Thinking Day (Year 3)</v>
      </c>
      <c r="R100" s="487"/>
      <c r="S100" s="353" t="str">
        <f>IF('Age-Level'!E39="A","A","")</f>
        <v/>
      </c>
      <c r="U100" s="346"/>
      <c r="V100" s="346"/>
    </row>
    <row r="101" spans="1:23" x14ac:dyDescent="0.2">
      <c r="A101" s="355"/>
      <c r="B101" s="357" t="str">
        <f>Journey!B62</f>
        <v>Leader in Action</v>
      </c>
      <c r="C101" s="353" t="str">
        <f>IF(Journey!E43="C","C",IF(Journey!E43="P","P",""))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IF('Age-Level'!E41="A","A","")</f>
        <v/>
      </c>
      <c r="U101" s="346"/>
      <c r="V101" s="346"/>
    </row>
    <row r="102" spans="1:23" x14ac:dyDescent="0.2">
      <c r="B102" s="494" t="str">
        <f>Journey!A75</f>
        <v>MEdia</v>
      </c>
      <c r="C102" s="495"/>
      <c r="E102" s="348"/>
      <c r="F102" s="349" t="str">
        <f>Badges!C414</f>
        <v>A community compromise</v>
      </c>
      <c r="G102" s="351" t="str">
        <f>IF(Badges!E414="A","A"," ")</f>
        <v xml:space="preserve"> </v>
      </c>
      <c r="I102" s="348"/>
      <c r="J102" s="349" t="str">
        <f>Badges!C487</f>
        <v>Make a tradition "to do" list</v>
      </c>
      <c r="K102" s="351" t="str">
        <f>IF(Badges!E487="A","A"," ")</f>
        <v xml:space="preserve"> </v>
      </c>
      <c r="M102" s="348">
        <v>1</v>
      </c>
      <c r="N102" s="349" t="str">
        <f>Badges!C587</f>
        <v>Write your mission statement and</v>
      </c>
      <c r="O102" s="350"/>
      <c r="Q102" s="487" t="str">
        <f>'Age-Level'!C43</f>
        <v>International Friendship Recognition</v>
      </c>
      <c r="R102" s="487"/>
      <c r="S102" s="353" t="str">
        <f>IF('Age-Level'!E43="A","A","")</f>
        <v/>
      </c>
      <c r="U102" s="346"/>
      <c r="V102" s="346"/>
    </row>
    <row r="103" spans="1:23" x14ac:dyDescent="0.2">
      <c r="B103" s="357" t="str">
        <f>Journey!C77</f>
        <v>Monitor</v>
      </c>
      <c r="C103" s="353" t="str">
        <f>IF(Journey!E78="C","C",IF(Journey!E78="P","P",""))</f>
        <v/>
      </c>
      <c r="E103" s="348"/>
      <c r="F103" s="349" t="str">
        <f>Badges!C415</f>
        <v>A family or friendship compromise</v>
      </c>
      <c r="G103" s="351" t="str">
        <f>IF(Badges!E415="A","A"," ")</f>
        <v xml:space="preserve"> </v>
      </c>
      <c r="I103" s="348"/>
      <c r="J103" s="349" t="str">
        <f>Badges!C488</f>
        <v>Go global</v>
      </c>
      <c r="K103" s="351" t="str">
        <f>IF(Badges!E488="A","A"," ")</f>
        <v xml:space="preserve"> </v>
      </c>
      <c r="M103" s="348"/>
      <c r="N103" s="349" t="str">
        <f>Badges!C588</f>
        <v>A mission statement is a short</v>
      </c>
      <c r="O103" s="351" t="str">
        <f>IF(Badges!E588="A","A"," ")</f>
        <v xml:space="preserve"> </v>
      </c>
      <c r="Q103" s="487" t="str">
        <f>'Age-Level'!C45</f>
        <v>Investiture</v>
      </c>
      <c r="R103" s="487"/>
      <c r="S103" s="353" t="str">
        <f>IF('Age-Level'!E45="A","A","")</f>
        <v/>
      </c>
      <c r="U103" s="346"/>
      <c r="V103" s="346"/>
    </row>
    <row r="104" spans="1:23" x14ac:dyDescent="0.2">
      <c r="B104" s="357" t="str">
        <f>Journey!C80</f>
        <v>Influence</v>
      </c>
      <c r="C104" s="353" t="str">
        <f>IF(Journey!E81="C","C",IF(Journey!E81="P","P",""))</f>
        <v/>
      </c>
      <c r="E104" s="348"/>
      <c r="F104" s="349" t="str">
        <f>Badges!C416</f>
        <v>A state or national compromise</v>
      </c>
      <c r="G104" s="351" t="str">
        <f>IF(Badges!E416="A","A"," ")</f>
        <v xml:space="preserve"> </v>
      </c>
      <c r="I104" s="348"/>
      <c r="J104" s="349" t="str">
        <f>Badges!C489</f>
        <v>Learn the history of your Girl Scout</v>
      </c>
      <c r="K104" s="351" t="str">
        <f>IF(Badges!E489="A","A"," ")</f>
        <v xml:space="preserve"> </v>
      </c>
      <c r="M104" s="348">
        <v>2</v>
      </c>
      <c r="N104" s="349" t="str">
        <f>Badges!C589</f>
        <v>Increase your customer base</v>
      </c>
      <c r="O104" s="350"/>
      <c r="Q104" s="487" t="str">
        <f>'Age-Level'!C46</f>
        <v>Rededication (1st year)</v>
      </c>
      <c r="R104" s="487"/>
      <c r="S104" s="363" t="str">
        <f>IF('Age-Level'!E46="A","A","")</f>
        <v/>
      </c>
      <c r="U104" s="346"/>
      <c r="V104" s="346"/>
    </row>
    <row r="105" spans="1:23" x14ac:dyDescent="0.2">
      <c r="B105" s="357" t="str">
        <f>Journey!C83</f>
        <v>Cultivate</v>
      </c>
      <c r="C105" s="353" t="str">
        <f>IF(Journey!E84="C","C",IF(Journey!E84="P","P",""))</f>
        <v/>
      </c>
      <c r="E105" s="348">
        <v>5</v>
      </c>
      <c r="F105" s="349" t="str">
        <f>Badges!C417</f>
        <v>Find common ground through</v>
      </c>
      <c r="G105" s="350"/>
      <c r="I105" s="492" t="str">
        <f>Badges!B492</f>
        <v>Trees</v>
      </c>
      <c r="J105" s="493"/>
      <c r="K105" s="493"/>
      <c r="M105" s="348"/>
      <c r="N105" s="349" t="str">
        <f>Badges!C590</f>
        <v>What's the number one reason</v>
      </c>
      <c r="O105" s="351" t="str">
        <f>IF(Badges!E590="A","A"," ")</f>
        <v xml:space="preserve"> </v>
      </c>
      <c r="Q105" s="487" t="str">
        <f>'Age-Level'!C47</f>
        <v>Rededication (2nd year)</v>
      </c>
      <c r="R105" s="487"/>
      <c r="S105" s="363" t="str">
        <f>IF('Age-Level'!E47="A","A","")</f>
        <v/>
      </c>
      <c r="U105" s="346"/>
      <c r="V105" s="346"/>
    </row>
    <row r="106" spans="1:23" x14ac:dyDescent="0.2">
      <c r="B106" s="357" t="str">
        <f>Journey!B86</f>
        <v>Leader in Action</v>
      </c>
      <c r="C106" s="353" t="str">
        <f>IF(Journey!E96="C","C",IF(Journey!E96="P","P",""))</f>
        <v/>
      </c>
      <c r="E106" s="348"/>
      <c r="F106" s="349" t="str">
        <f>Badges!C418</f>
        <v>Mediate a cookie conflict</v>
      </c>
      <c r="G106" s="351" t="str">
        <f>IF(Badges!E418="A","A","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IF('Age-Level'!E48="A","A","")</f>
        <v/>
      </c>
      <c r="U106" s="346"/>
      <c r="V106" s="346"/>
    </row>
    <row r="107" spans="1:23" x14ac:dyDescent="0.2">
      <c r="B107" s="365"/>
      <c r="C107" s="365"/>
      <c r="E107" s="348"/>
      <c r="F107" s="349" t="str">
        <f>Badges!C419</f>
        <v>Mediate with a pro</v>
      </c>
      <c r="G107" s="351" t="str">
        <f>IF(Badges!E419="A","A"," ")</f>
        <v xml:space="preserve"> </v>
      </c>
      <c r="I107" s="348"/>
      <c r="J107" s="349" t="str">
        <f>Badges!C494</f>
        <v>Take a tree trip</v>
      </c>
      <c r="K107" s="351" t="str">
        <f>IF(Badges!E494="A","A"," ")</f>
        <v xml:space="preserve"> </v>
      </c>
      <c r="M107" s="348"/>
      <c r="N107" s="349" t="str">
        <f>Badges!C592</f>
        <v>Decide what you want to do with</v>
      </c>
      <c r="O107" s="351" t="str">
        <f>IF(Badges!E592="A","A"," ")</f>
        <v xml:space="preserve"> </v>
      </c>
      <c r="Q107" s="487" t="str">
        <f>'Age-Level'!C49</f>
        <v>Rededication (4th year)</v>
      </c>
      <c r="R107" s="487"/>
      <c r="S107" s="363" t="str">
        <f>IF('Age-Level'!E49="A","A","")</f>
        <v/>
      </c>
      <c r="U107" s="346"/>
      <c r="V107" s="346"/>
    </row>
    <row r="108" spans="1:23" x14ac:dyDescent="0.2">
      <c r="A108" s="635" t="s">
        <v>138</v>
      </c>
      <c r="B108" s="636"/>
      <c r="C108" s="637"/>
      <c r="E108" s="348"/>
      <c r="F108" s="349" t="str">
        <f>Badges!C420</f>
        <v>Suggest solutions for a current</v>
      </c>
      <c r="G108" s="351" t="str">
        <f>IF(Badges!E420="A","A"," ")</f>
        <v xml:space="preserve"> </v>
      </c>
      <c r="I108" s="348"/>
      <c r="J108" s="349" t="str">
        <f>Badges!C495</f>
        <v>Design a tree house</v>
      </c>
      <c r="K108" s="351" t="str">
        <f>IF(Badges!E495="A","A"," ")</f>
        <v xml:space="preserve"> </v>
      </c>
      <c r="M108" s="348">
        <v>4</v>
      </c>
      <c r="N108" s="349" t="str">
        <f>Badges!C593</f>
        <v>Make a risk management plan</v>
      </c>
      <c r="O108" s="350"/>
      <c r="Q108" s="487" t="str">
        <f>'Age-Level'!C50</f>
        <v>Rededication (5th year)</v>
      </c>
      <c r="R108" s="487"/>
      <c r="S108" s="363" t="str">
        <f>IF('Age-Level'!E50="A","A","")</f>
        <v/>
      </c>
      <c r="U108" s="346"/>
      <c r="V108" s="346"/>
    </row>
    <row r="109" spans="1:23" x14ac:dyDescent="0.2">
      <c r="A109" s="360"/>
      <c r="B109" s="496" t="str">
        <f>Bridging!B6</f>
        <v>Pass It On!</v>
      </c>
      <c r="C109" s="352" t="str">
        <f>IF(Bridging!E10="C","C",IF(Bridging!E10="P","P",""))</f>
        <v/>
      </c>
      <c r="E109" s="492" t="str">
        <f>Badges!B423</f>
        <v>New Cuisines</v>
      </c>
      <c r="F109" s="493"/>
      <c r="G109" s="493"/>
      <c r="I109" s="348"/>
      <c r="J109" s="349" t="str">
        <f>Badges!C496</f>
        <v>Cook a tree dish</v>
      </c>
      <c r="K109" s="351" t="str">
        <f>IF(Badges!E496="A","A"," ")</f>
        <v xml:space="preserve"> </v>
      </c>
      <c r="M109" s="348"/>
      <c r="N109" s="349" t="str">
        <f>Badges!C594</f>
        <v>A risk management plan gets you</v>
      </c>
      <c r="O109" s="351" t="str">
        <f>IF(Badges!E594="A","A"," ")</f>
        <v xml:space="preserve"> </v>
      </c>
      <c r="Q109" s="487" t="str">
        <f>'Age-Level'!C51</f>
        <v>Rededication (6th year)</v>
      </c>
      <c r="R109" s="487"/>
      <c r="S109" s="363" t="str">
        <f>IF('Age-Level'!E51="A","A","")</f>
        <v/>
      </c>
      <c r="U109" s="346"/>
      <c r="V109" s="346"/>
    </row>
    <row r="110" spans="1:23" x14ac:dyDescent="0.2">
      <c r="A110" s="360"/>
      <c r="B110" s="361" t="str">
        <f>Bridging!B11</f>
        <v>Look Ahead!</v>
      </c>
      <c r="C110" s="352" t="str">
        <f>IF(Bridging!E15="C","C",IF(Bridging!E15="P","P",""))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IF('Age-Level'!E52="A","A","")</f>
        <v/>
      </c>
      <c r="U110" s="489"/>
      <c r="V110" s="489"/>
      <c r="W110" s="439"/>
    </row>
    <row r="111" spans="1:23" x14ac:dyDescent="0.2">
      <c r="A111" s="360"/>
      <c r="B111" s="487" t="str">
        <f>Bridging!C16</f>
        <v>Plan a Ceremony</v>
      </c>
      <c r="C111" s="352" t="str">
        <f>IF(Bridging!E17="C","C",IF(Bridging!E17="P","P",""))</f>
        <v/>
      </c>
      <c r="E111" s="348"/>
      <c r="F111" s="349" t="str">
        <f>Badges!C425</f>
        <v>Cook something from an area of the</v>
      </c>
      <c r="G111" s="351" t="str">
        <f>IF(Badges!E425="A","A"," ")</f>
        <v xml:space="preserve"> </v>
      </c>
      <c r="I111" s="348"/>
      <c r="J111" s="349" t="str">
        <f>Badges!C498</f>
        <v>Be a naturalist in your neighborhood</v>
      </c>
      <c r="K111" s="351" t="str">
        <f>IF(Badges!E498="A","A"," ")</f>
        <v xml:space="preserve"> </v>
      </c>
      <c r="M111" s="348"/>
      <c r="N111" s="349" t="str">
        <f>Badges!C596</f>
        <v>Once you have your business plan</v>
      </c>
      <c r="O111" s="351" t="str">
        <f>IF(Badges!E596="A","A"," ")</f>
        <v xml:space="preserve"> </v>
      </c>
      <c r="Q111" s="487" t="str">
        <f>'Age-Level'!C53</f>
        <v>Rededication (8th year)</v>
      </c>
      <c r="R111" s="487"/>
      <c r="S111" s="363" t="str">
        <f>IF('Age-Level'!E53="A","A","")</f>
        <v/>
      </c>
      <c r="U111" s="346"/>
      <c r="V111" s="346"/>
    </row>
    <row r="112" spans="1:23" x14ac:dyDescent="0.2">
      <c r="B112" s="362" t="s">
        <v>139</v>
      </c>
      <c r="C112" s="352" t="str">
        <f>IF(Bridging!E18="C","C",IF(Bridging!E18="P","P",""))</f>
        <v/>
      </c>
      <c r="E112" s="348"/>
      <c r="F112" s="349" t="str">
        <f>Badges!C426</f>
        <v>Find a relative, friend, or neighbor</v>
      </c>
      <c r="G112" s="351" t="str">
        <f>IF(Badges!E426="A","A"," ")</f>
        <v xml:space="preserve"> </v>
      </c>
      <c r="I112" s="348"/>
      <c r="J112" s="349" t="str">
        <f>Badges!C499</f>
        <v>Sketch and label the parts of a tree</v>
      </c>
      <c r="K112" s="351" t="str">
        <f>IF(Badges!E499="A","A","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IF(Badges!E427="A","A"," ")</f>
        <v xml:space="preserve"> </v>
      </c>
      <c r="I113" s="348"/>
      <c r="J113" s="349" t="str">
        <f>Badges!C500</f>
        <v>Delve into the forest life cycle</v>
      </c>
      <c r="K113" s="351" t="str">
        <f>IF(Badges!E500="A","A"," ")</f>
        <v xml:space="preserve"> </v>
      </c>
      <c r="M113" s="348">
        <v>1</v>
      </c>
      <c r="N113" s="349" t="str">
        <f>Badges!C613</f>
        <v>Come up with a big idea</v>
      </c>
      <c r="O113" s="350"/>
      <c r="Q113" s="372">
        <v>1</v>
      </c>
      <c r="R113" s="487" t="str">
        <f>'Age-Level'!C55</f>
        <v>Choose one line from the Law</v>
      </c>
      <c r="S113" s="363" t="str">
        <f>IF('Age-Level'!E55="A","A","")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IF(Badges!E614="A","A"," ")</f>
        <v xml:space="preserve"> </v>
      </c>
      <c r="Q114" s="371">
        <v>2</v>
      </c>
      <c r="R114" s="487" t="str">
        <f>'Age-Level'!C56</f>
        <v>Find a woman in your community</v>
      </c>
      <c r="S114" s="363" t="str">
        <f>IF('Age-Level'!E56="A","A","")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IF(Badges!E429="A","A"," ")</f>
        <v xml:space="preserve"> </v>
      </c>
      <c r="I115" s="348"/>
      <c r="J115" s="349" t="str">
        <f>Badges!C502</f>
        <v>Get tree crafty</v>
      </c>
      <c r="K115" s="351" t="str">
        <f>IF(Badges!E502="A","A"," ")</f>
        <v xml:space="preserve"> </v>
      </c>
      <c r="M115" s="348">
        <v>2</v>
      </c>
      <c r="N115" s="349" t="str">
        <f>Badges!C615</f>
        <v>Take your sales to the next level</v>
      </c>
      <c r="O115" s="350"/>
      <c r="Q115" s="371">
        <v>3</v>
      </c>
      <c r="R115" s="487" t="str">
        <f>'Age-Level'!C57</f>
        <v>Gather three inspirational quotes</v>
      </c>
      <c r="S115" s="363" t="str">
        <f>IF('Age-Level'!E57="A","A","")</f>
        <v/>
      </c>
      <c r="U115" s="346"/>
      <c r="V115" s="346"/>
    </row>
    <row r="116" spans="1:22" x14ac:dyDescent="0.2">
      <c r="A116" s="348"/>
      <c r="B116" s="349" t="str">
        <f>Badges!C356</f>
        <v>Collect comic strips from the</v>
      </c>
      <c r="C116" s="351" t="str">
        <f>IF(Badges!E356="A","A"," ")</f>
        <v xml:space="preserve"> </v>
      </c>
      <c r="E116" s="348"/>
      <c r="F116" s="349" t="str">
        <f>Badges!C430</f>
        <v>Research and cook a regional</v>
      </c>
      <c r="G116" s="351" t="str">
        <f>IF(Badges!E430="A","A"," ")</f>
        <v xml:space="preserve"> </v>
      </c>
      <c r="I116" s="348"/>
      <c r="J116" s="349" t="str">
        <f>Badges!C503</f>
        <v>Capture a tree on your canvas or the</v>
      </c>
      <c r="K116" s="351" t="str">
        <f>IF(Badges!E503="A","A"," ")</f>
        <v xml:space="preserve"> </v>
      </c>
      <c r="M116" s="348"/>
      <c r="N116" s="349" t="str">
        <f>Badges!C616</f>
        <v>When you have a big goal, you have</v>
      </c>
      <c r="O116" s="351" t="str">
        <f>IF(Badges!E616="A","A"," ")</f>
        <v xml:space="preserve"> </v>
      </c>
      <c r="Q116" s="371">
        <v>4</v>
      </c>
      <c r="R116" s="487" t="str">
        <f>'Age-Level'!C58</f>
        <v>Make something to remind you</v>
      </c>
      <c r="S116" s="363" t="str">
        <f>IF('Age-Level'!E58="A","A","")</f>
        <v/>
      </c>
    </row>
    <row r="117" spans="1:22" x14ac:dyDescent="0.2">
      <c r="A117" s="348"/>
      <c r="B117" s="349" t="str">
        <f>Badges!C357</f>
        <v>Visit with a comic artist</v>
      </c>
      <c r="C117" s="351" t="str">
        <f>IF(Badges!E357="A","A"," ")</f>
        <v xml:space="preserve"> </v>
      </c>
      <c r="E117" s="348"/>
      <c r="F117" s="349" t="str">
        <f>Badges!C431</f>
        <v>Find out how well you know your</v>
      </c>
      <c r="G117" s="351" t="str">
        <f>IF(Badges!E431="A","A"," ")</f>
        <v xml:space="preserve"> </v>
      </c>
      <c r="I117" s="348"/>
      <c r="J117" s="349" t="str">
        <f>Badges!C504</f>
        <v>Create your own tree legend</v>
      </c>
      <c r="K117" s="351" t="str">
        <f>IF(Badges!E504="A","A"," ")</f>
        <v xml:space="preserve"> </v>
      </c>
      <c r="M117" s="348">
        <v>3</v>
      </c>
      <c r="N117" s="349" t="str">
        <f>Badges!C617</f>
        <v>Sell your big dream to others</v>
      </c>
      <c r="O117" s="350"/>
      <c r="Q117" s="371">
        <v>5</v>
      </c>
      <c r="R117" s="487" t="str">
        <f>'Age-Level'!C59</f>
        <v xml:space="preserve">Make a commitment to live what </v>
      </c>
      <c r="S117" s="363" t="str">
        <f>IF('Age-Level'!E59="A","A","")</f>
        <v/>
      </c>
    </row>
    <row r="118" spans="1:22" x14ac:dyDescent="0.2">
      <c r="A118" s="348"/>
      <c r="B118" s="349" t="str">
        <f>Badges!C358</f>
        <v>Make sticky-note comics</v>
      </c>
      <c r="C118" s="351" t="str">
        <f>IF(Badges!E358="A","A","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IF(Badges!E618="A","A","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IF(Badges!E433="A","A"," ")</f>
        <v xml:space="preserve"> </v>
      </c>
      <c r="I119" s="348"/>
      <c r="J119" s="349" t="str">
        <f>Badges!C506</f>
        <v>Debate logging, clear-cutting, and</v>
      </c>
      <c r="K119" s="351" t="str">
        <f>IF(Badges!E506="A","A"," ")</f>
        <v xml:space="preserve"> </v>
      </c>
      <c r="M119" s="348">
        <v>4</v>
      </c>
      <c r="N119" s="349" t="str">
        <f>Badges!C619</f>
        <v>Ask experts to help you take your</v>
      </c>
      <c r="O119" s="350"/>
      <c r="Q119" s="372">
        <v>1</v>
      </c>
      <c r="R119" s="487" t="str">
        <f>'Age-Level'!C62</f>
        <v>Choose one line from the Law</v>
      </c>
      <c r="S119" s="363" t="str">
        <f>IF('Age-Level'!E62="A","A","")</f>
        <v/>
      </c>
    </row>
    <row r="120" spans="1:22" x14ac:dyDescent="0.2">
      <c r="A120" s="348"/>
      <c r="B120" s="349" t="str">
        <f>Badges!C360</f>
        <v>Think of a story from your life</v>
      </c>
      <c r="C120" s="351" t="str">
        <f>IF(Badges!E360="A","A"," ")</f>
        <v xml:space="preserve"> </v>
      </c>
      <c r="E120" s="348"/>
      <c r="F120" s="349" t="str">
        <f>Badges!C434</f>
        <v>Ask a grandparent or other relative</v>
      </c>
      <c r="G120" s="351" t="str">
        <f>IF(Badges!E434="A","A"," ")</f>
        <v xml:space="preserve"> </v>
      </c>
      <c r="I120" s="348"/>
      <c r="J120" s="349" t="str">
        <f>Badges!C507</f>
        <v>Chart how wood travels</v>
      </c>
      <c r="K120" s="351" t="str">
        <f>IF(Badges!E507="A","A"," ")</f>
        <v xml:space="preserve"> </v>
      </c>
      <c r="M120" s="348"/>
      <c r="N120" s="349" t="str">
        <f>Badges!C620</f>
        <v>Show your plan to a businesswoman</v>
      </c>
      <c r="O120" s="351" t="str">
        <f>IF(Badges!E620="A","A"," ")</f>
        <v xml:space="preserve"> </v>
      </c>
      <c r="Q120" s="371">
        <v>2</v>
      </c>
      <c r="R120" s="487" t="str">
        <f>'Age-Level'!C63</f>
        <v>Find a woman in your community</v>
      </c>
      <c r="S120" s="363" t="str">
        <f>IF('Age-Level'!E63="A","A","")</f>
        <v/>
      </c>
    </row>
    <row r="121" spans="1:22" x14ac:dyDescent="0.2">
      <c r="A121" s="348"/>
      <c r="B121" s="349" t="str">
        <f>Badges!C361</f>
        <v>Think of a story from a book or</v>
      </c>
      <c r="C121" s="351" t="str">
        <f>IF(Badges!E361="A","A"," ")</f>
        <v xml:space="preserve"> </v>
      </c>
      <c r="E121" s="348"/>
      <c r="F121" s="349" t="str">
        <f>Badges!C435</f>
        <v>Pick a piece of the past that excites</v>
      </c>
      <c r="G121" s="351" t="str">
        <f>IF(Badges!E435="A","A"," ")</f>
        <v xml:space="preserve"> </v>
      </c>
      <c r="I121" s="348"/>
      <c r="J121" s="349" t="str">
        <f>Badges!C508</f>
        <v>Create a dream tree garden</v>
      </c>
      <c r="K121" s="351" t="str">
        <f>IF(Badges!E508="A","A"," ")</f>
        <v xml:space="preserve"> </v>
      </c>
      <c r="M121" s="348">
        <v>5</v>
      </c>
      <c r="N121" s="349" t="str">
        <f>Badges!C621</f>
        <v>Share your experience in a big way</v>
      </c>
      <c r="O121" s="350"/>
      <c r="Q121" s="371">
        <v>3</v>
      </c>
      <c r="R121" s="487" t="str">
        <f>'Age-Level'!C64</f>
        <v>Gather three inspirational quotes</v>
      </c>
      <c r="S121" s="363" t="str">
        <f>IF('Age-Level'!E64="A","A","")</f>
        <v/>
      </c>
    </row>
    <row r="122" spans="1:22" x14ac:dyDescent="0.2">
      <c r="A122" s="348"/>
      <c r="B122" s="349" t="str">
        <f>Badges!C362</f>
        <v>Make something up</v>
      </c>
      <c r="C122" s="351" t="str">
        <f>IF(Badges!E362="A","A","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IF(Badges!E622="A","A"," ")</f>
        <v xml:space="preserve"> </v>
      </c>
      <c r="Q122" s="371">
        <v>4</v>
      </c>
      <c r="R122" s="487" t="str">
        <f>'Age-Level'!C65</f>
        <v>Make something to remind you</v>
      </c>
      <c r="S122" s="363" t="str">
        <f>IF('Age-Level'!E65="A","A","")</f>
        <v/>
      </c>
    </row>
    <row r="123" spans="1:22" x14ac:dyDescent="0.2">
      <c r="A123" s="348">
        <v>3</v>
      </c>
      <c r="B123" s="349" t="str">
        <f>Badges!C363</f>
        <v>Draw it out</v>
      </c>
      <c r="C123" s="350"/>
      <c r="E123" s="348"/>
      <c r="F123" s="349" t="str">
        <f>Badges!C437</f>
        <v>Take a processed food you love and</v>
      </c>
      <c r="G123" s="351" t="str">
        <f>IF(Badges!E437="A","A"," ")</f>
        <v xml:space="preserve"> </v>
      </c>
      <c r="I123" s="348"/>
      <c r="J123" s="349" t="str">
        <f>Badges!C510</f>
        <v>Plant a tree</v>
      </c>
      <c r="K123" s="351" t="str">
        <f>IF(Badges!E510="A","A"," ")</f>
        <v xml:space="preserve"> </v>
      </c>
      <c r="M123" s="492" t="str">
        <f>Badges!B626</f>
        <v>Archery</v>
      </c>
      <c r="N123" s="493"/>
      <c r="O123" s="493"/>
      <c r="Q123" s="371">
        <v>5</v>
      </c>
      <c r="R123" s="487" t="str">
        <f>'Age-Level'!C66</f>
        <v xml:space="preserve">Make a commitment to live what </v>
      </c>
      <c r="S123" s="363" t="str">
        <f>IF('Age-Level'!E66="A","A","")</f>
        <v/>
      </c>
    </row>
    <row r="124" spans="1:22" x14ac:dyDescent="0.2">
      <c r="A124" s="348"/>
      <c r="B124" s="349" t="str">
        <f>Badges!C364</f>
        <v>Use tracing paper</v>
      </c>
      <c r="C124" s="351" t="str">
        <f>IF(Badges!E364="A","A"," ")</f>
        <v xml:space="preserve"> </v>
      </c>
      <c r="E124" s="348"/>
      <c r="F124" s="349" t="str">
        <f>Badges!C438</f>
        <v>Choose a veggie protein and find a</v>
      </c>
      <c r="G124" s="351" t="str">
        <f>IF(Badges!E438="A","A"," ")</f>
        <v xml:space="preserve"> </v>
      </c>
      <c r="I124" s="348"/>
      <c r="J124" s="349" t="str">
        <f>Badges!C511</f>
        <v>Tend to a tree somewhere in your</v>
      </c>
      <c r="K124" s="351" t="str">
        <f>IF(Badges!E511="A","A","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IF(Badges!E365="A","A"," ")</f>
        <v xml:space="preserve"> </v>
      </c>
      <c r="E125" s="348"/>
      <c r="F125" s="349" t="str">
        <f>Badges!C439</f>
        <v>Try a recipe for a special diet</v>
      </c>
      <c r="G125" s="351" t="str">
        <f>IF(Badges!E439="A","A"," ")</f>
        <v xml:space="preserve"> </v>
      </c>
      <c r="I125" s="348"/>
      <c r="J125" s="349" t="str">
        <f>Badges!C512</f>
        <v>Shadow one of the tree caretakers</v>
      </c>
      <c r="K125" s="351" t="str">
        <f>IF(Badges!E512="A","A"," ")</f>
        <v xml:space="preserve"> </v>
      </c>
      <c r="M125" s="348"/>
      <c r="N125" s="349" t="str">
        <f>Badges!C628</f>
        <v>Visit an outdoor outfitter or a sporting goods store</v>
      </c>
      <c r="O125" s="351" t="str">
        <f>IF(Badges!E628="A","A"," ")</f>
        <v xml:space="preserve"> </v>
      </c>
      <c r="Q125" s="372">
        <v>1</v>
      </c>
      <c r="R125" s="487" t="str">
        <f>'Age-Level'!C69</f>
        <v>Choose one line from the Law</v>
      </c>
      <c r="S125" s="363" t="str">
        <f>IF('Age-Level'!E69="A","A","")</f>
        <v/>
      </c>
    </row>
    <row r="126" spans="1:22" x14ac:dyDescent="0.2">
      <c r="A126" s="348"/>
      <c r="B126" s="349" t="str">
        <f>Badges!C366</f>
        <v>Use a how-to book, video, or</v>
      </c>
      <c r="C126" s="351" t="str">
        <f>IF(Badges!E366="A","A","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IF(Badges!E629="A","A"," ")</f>
        <v xml:space="preserve"> </v>
      </c>
      <c r="Q126" s="371">
        <v>2</v>
      </c>
      <c r="R126" s="487" t="str">
        <f>'Age-Level'!C70</f>
        <v>Find a woman in your community</v>
      </c>
      <c r="S126" s="363" t="str">
        <f>IF('Age-Level'!E70="A","A","")</f>
        <v/>
      </c>
    </row>
    <row r="127" spans="1:22" x14ac:dyDescent="0.2">
      <c r="A127" s="348">
        <v>4</v>
      </c>
      <c r="B127" s="349" t="str">
        <f>Badges!C367</f>
        <v>Frame it in four panels</v>
      </c>
      <c r="C127" s="350"/>
      <c r="E127" s="348"/>
      <c r="F127" s="349" t="str">
        <f>Badges!C441</f>
        <v>Throw a potluck party</v>
      </c>
      <c r="G127" s="351" t="str">
        <f>IF(Badges!E441="A","A"," ")</f>
        <v xml:space="preserve"> </v>
      </c>
      <c r="I127" s="348">
        <v>1</v>
      </c>
      <c r="J127" s="349" t="str">
        <f>Badges!C517</f>
        <v>Practice budgeting for your values</v>
      </c>
      <c r="K127" s="350"/>
      <c r="M127" s="348"/>
      <c r="N127" s="349" t="str">
        <f>Badges!C630</f>
        <v>Work with an archery expert at a range or Girl Scout camp</v>
      </c>
      <c r="O127" s="351" t="str">
        <f>IF(Badges!E630="A","A"," ")</f>
        <v xml:space="preserve"> </v>
      </c>
      <c r="Q127" s="371">
        <v>3</v>
      </c>
      <c r="R127" s="487" t="str">
        <f>'Age-Level'!C71</f>
        <v>Gather three inspirational quotes</v>
      </c>
      <c r="S127" s="363" t="str">
        <f>IF('Age-Level'!E71="A","A","")</f>
        <v/>
      </c>
    </row>
    <row r="128" spans="1:22" x14ac:dyDescent="0.2">
      <c r="A128" s="348"/>
      <c r="B128" s="349" t="str">
        <f>Badges!C368</f>
        <v>Use facial expressions</v>
      </c>
      <c r="C128" s="351" t="str">
        <f>IF(Badges!E368="A","A"," ")</f>
        <v xml:space="preserve"> </v>
      </c>
      <c r="E128" s="348"/>
      <c r="F128" s="349" t="str">
        <f>Badges!C442</f>
        <v>Host a "new cuisine" party</v>
      </c>
      <c r="G128" s="351" t="str">
        <f>IF(Badges!E442="A","A"," ")</f>
        <v xml:space="preserve"> </v>
      </c>
      <c r="I128" s="348"/>
      <c r="J128" s="349" t="str">
        <f>Badges!C518</f>
        <v>Create a team values list</v>
      </c>
      <c r="K128" s="351" t="str">
        <f>IF(Badges!E518="A","A"," ")</f>
        <v xml:space="preserve"> </v>
      </c>
      <c r="M128" s="348">
        <v>2</v>
      </c>
      <c r="N128" s="349" t="str">
        <f>Badges!C631</f>
        <v>Learn about archery safety</v>
      </c>
      <c r="O128" s="350"/>
      <c r="Q128" s="371">
        <v>4</v>
      </c>
      <c r="R128" s="487" t="str">
        <f>'Age-Level'!C72</f>
        <v>Make something to remind you</v>
      </c>
      <c r="S128" s="363" t="str">
        <f>IF('Age-Level'!E72="A","A","")</f>
        <v/>
      </c>
    </row>
    <row r="129" spans="1:20" x14ac:dyDescent="0.2">
      <c r="A129" s="348"/>
      <c r="B129" s="349" t="str">
        <f>Badges!C369</f>
        <v>Use body postures</v>
      </c>
      <c r="C129" s="351" t="str">
        <f>IF(Badges!E369="A","A"," ")</f>
        <v xml:space="preserve"> </v>
      </c>
      <c r="E129" s="348"/>
      <c r="F129" s="349" t="str">
        <f>Badges!C443</f>
        <v>Hold a progressive dinner with</v>
      </c>
      <c r="G129" s="351" t="str">
        <f>IF(Badges!E443="A","A"," ")</f>
        <v xml:space="preserve"> </v>
      </c>
      <c r="I129" s="348"/>
      <c r="J129" s="349" t="str">
        <f>Badges!C519</f>
        <v>Make your own values list</v>
      </c>
      <c r="K129" s="351" t="str">
        <f>IF(Badges!E519="A","A"," ")</f>
        <v xml:space="preserve"> </v>
      </c>
      <c r="M129" s="348"/>
      <c r="N129" s="349" t="str">
        <f>Badges!C632</f>
        <v>Visti an archery range</v>
      </c>
      <c r="O129" s="351" t="str">
        <f>IF(Badges!E632="A","A"," ")</f>
        <v xml:space="preserve"> </v>
      </c>
      <c r="Q129" s="371">
        <v>5</v>
      </c>
      <c r="R129" s="487" t="str">
        <f>'Age-Level'!C73</f>
        <v xml:space="preserve">Make a commitment to live what </v>
      </c>
      <c r="S129" s="363" t="str">
        <f>IF('Age-Level'!E73="A","A","")</f>
        <v/>
      </c>
    </row>
    <row r="130" spans="1:20" x14ac:dyDescent="0.2">
      <c r="A130" s="348"/>
      <c r="B130" s="349" t="str">
        <f>Badges!C370</f>
        <v xml:space="preserve">Use both facial expressions and </v>
      </c>
      <c r="C130" s="351" t="str">
        <f>IF(Badges!E370="A","A"," ")</f>
        <v xml:space="preserve"> </v>
      </c>
      <c r="E130" s="492" t="str">
        <f>Badges!B446</f>
        <v>Cadette First Aid</v>
      </c>
      <c r="F130" s="493"/>
      <c r="G130" s="493"/>
      <c r="I130" s="348"/>
      <c r="J130" s="349" t="str">
        <f>Badges!C520</f>
        <v>Find out how other people budget to</v>
      </c>
      <c r="K130" s="351" t="str">
        <f>IF(Badges!E520="A","A"," ")</f>
        <v xml:space="preserve"> </v>
      </c>
      <c r="M130" s="348"/>
      <c r="N130" s="349" t="str">
        <f>Badges!C633</f>
        <v>Invite an archery expert to talk to your troop</v>
      </c>
      <c r="O130" s="351" t="str">
        <f>IF(Badges!E633="A","A","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IF(Badges!E634="A","A"," ")</f>
        <v xml:space="preserve"> </v>
      </c>
      <c r="Q131" s="372">
        <v>1</v>
      </c>
      <c r="R131" s="487" t="str">
        <f>'Age-Level'!C76</f>
        <v>Learn how to make a room safe for a</v>
      </c>
      <c r="S131" s="363" t="str">
        <f>IF('Age-Level'!E76="A","A","")</f>
        <v/>
      </c>
    </row>
    <row r="132" spans="1:20" x14ac:dyDescent="0.2">
      <c r="A132" s="348"/>
      <c r="B132" s="349" t="str">
        <f>Badges!C372</f>
        <v>Add some dialogue</v>
      </c>
      <c r="C132" s="351" t="str">
        <f>IF(Badges!E372="A","A"," ")</f>
        <v xml:space="preserve"> </v>
      </c>
      <c r="E132" s="348"/>
      <c r="F132" s="349" t="str">
        <f>Badges!C448</f>
        <v>Take a babysitting class</v>
      </c>
      <c r="G132" s="351" t="str">
        <f>IF(Badges!E448="A","A"," ")</f>
        <v xml:space="preserve"> </v>
      </c>
      <c r="I132" s="348"/>
      <c r="J132" s="349" t="str">
        <f>Badges!C522</f>
        <v>Get on the "write" track</v>
      </c>
      <c r="K132" s="351" t="str">
        <f>IF(Badges!E522="A","A"," ")</f>
        <v xml:space="preserve"> </v>
      </c>
      <c r="M132" s="348">
        <v>3</v>
      </c>
      <c r="N132" s="349" t="str">
        <f>Badges!C635</f>
        <v>Practice archery before you go on a range</v>
      </c>
      <c r="O132" s="350"/>
      <c r="Q132" s="371">
        <v>2</v>
      </c>
      <c r="R132" s="487" t="str">
        <f>'Age-Level'!C77</f>
        <v>Find out about water safety</v>
      </c>
      <c r="S132" s="363" t="str">
        <f>IF('Age-Level'!E77="A","A","")</f>
        <v/>
      </c>
    </row>
    <row r="133" spans="1:20" x14ac:dyDescent="0.2">
      <c r="A133" s="348"/>
      <c r="B133" s="349" t="str">
        <f>Badges!C373</f>
        <v>Add thought bubbles</v>
      </c>
      <c r="C133" s="351" t="str">
        <f>IF(Badges!E373="A","A"," ")</f>
        <v xml:space="preserve"> </v>
      </c>
      <c r="E133" s="348"/>
      <c r="F133" s="349" t="str">
        <f>Badges!C449</f>
        <v>Ask a medical professional</v>
      </c>
      <c r="G133" s="351" t="str">
        <f>IF(Badges!E449="A","A"," ")</f>
        <v xml:space="preserve"> </v>
      </c>
      <c r="I133" s="348"/>
      <c r="J133" s="349" t="str">
        <f>Badges!C523</f>
        <v>Spot spending habits</v>
      </c>
      <c r="K133" s="351" t="str">
        <f>IF(Badges!E523="A","A"," ")</f>
        <v xml:space="preserve"> </v>
      </c>
      <c r="M133" s="348"/>
      <c r="N133" s="349" t="str">
        <f>Badges!C636</f>
        <v>Work with an instructor or older girl with archery experience</v>
      </c>
      <c r="O133" s="351" t="str">
        <f>IF(Badges!E636="A","A"," ")</f>
        <v xml:space="preserve"> </v>
      </c>
      <c r="Q133" s="371">
        <v>3</v>
      </c>
      <c r="R133" s="487" t="str">
        <f>'Age-Level'!C78</f>
        <v>Teach a Daisy or Brownie what to do if</v>
      </c>
      <c r="S133" s="363" t="str">
        <f>IF('Age-Level'!E78="A","A","")</f>
        <v/>
      </c>
    </row>
    <row r="134" spans="1:20" x14ac:dyDescent="0.2">
      <c r="A134" s="348"/>
      <c r="B134" s="349" t="str">
        <f>Badges!C374</f>
        <v>Run a narrative in separate</v>
      </c>
      <c r="C134" s="351" t="str">
        <f>IF(Badges!E374="A","A"," ")</f>
        <v xml:space="preserve"> </v>
      </c>
      <c r="E134" s="348"/>
      <c r="F134" s="349" t="str">
        <f>Badges!C450</f>
        <v>Talk to child care professionals</v>
      </c>
      <c r="G134" s="351" t="str">
        <f>IF(Badges!E450="A","A"," ")</f>
        <v xml:space="preserve"> </v>
      </c>
      <c r="I134" s="348"/>
      <c r="J134" s="349" t="str">
        <f>Badges!C524</f>
        <v>Pretend you're a psychologist</v>
      </c>
      <c r="K134" s="351" t="str">
        <f>IF(Badges!E524="A","A"," ")</f>
        <v xml:space="preserve"> </v>
      </c>
      <c r="M134" s="348"/>
      <c r="N134" s="349" t="str">
        <f>Badges!C637</f>
        <v>Join an archery class at a community center, range, or Girl Scout camp</v>
      </c>
      <c r="O134" s="351" t="str">
        <f>IF(Badges!E637="A","A"," ")</f>
        <v xml:space="preserve"> </v>
      </c>
      <c r="Q134" s="371">
        <v>4</v>
      </c>
      <c r="R134" s="487" t="str">
        <f>'Age-Level'!C79</f>
        <v>With your family, make sure you have</v>
      </c>
      <c r="S134" s="363" t="str">
        <f>IF('Age-Level'!E79="A","A","")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IF(Badges!E638="A","A"," ")</f>
        <v xml:space="preserve"> </v>
      </c>
      <c r="Q135" s="371">
        <v>5</v>
      </c>
      <c r="R135" s="487" t="str">
        <f>'Age-Level'!C80</f>
        <v>Discuss bullying with your Girl Scout</v>
      </c>
      <c r="S135" s="363" t="str">
        <f>IF('Age-Level'!E80="A","A","")</f>
        <v/>
      </c>
    </row>
    <row r="136" spans="1:20" x14ac:dyDescent="0.2">
      <c r="A136" s="348">
        <v>1</v>
      </c>
      <c r="B136" s="349" t="str">
        <f>Badges!C378</f>
        <v>Create your own definition of</v>
      </c>
      <c r="C136" s="350"/>
      <c r="E136" s="348"/>
      <c r="F136" s="349" t="str">
        <f>Badges!C452</f>
        <v>Talk to a medical professional</v>
      </c>
      <c r="G136" s="351" t="str">
        <f>IF(Badges!E452="A","A"," ")</f>
        <v xml:space="preserve"> </v>
      </c>
      <c r="I136" s="348"/>
      <c r="J136" s="349" t="str">
        <f>Badges!C526</f>
        <v>Do field research</v>
      </c>
      <c r="K136" s="351" t="str">
        <f>IF(Badges!E526="A","A"," ")</f>
        <v xml:space="preserve"> </v>
      </c>
      <c r="Q136" s="371"/>
      <c r="R136" s="372"/>
      <c r="S136" s="500"/>
      <c r="T136" s="355"/>
    </row>
    <row r="137" spans="1:20" x14ac:dyDescent="0.2">
      <c r="A137" s="348"/>
      <c r="B137" s="349" t="str">
        <f>Badges!C379</f>
        <v>Go to a sports event</v>
      </c>
      <c r="C137" s="351" t="str">
        <f>IF(Badges!E379="A","A"," ")</f>
        <v xml:space="preserve"> </v>
      </c>
      <c r="E137" s="348"/>
      <c r="F137" s="349" t="str">
        <f>Badges!C453</f>
        <v>Take a course</v>
      </c>
      <c r="G137" s="351" t="str">
        <f>IF(Badges!E453="A","A"," ")</f>
        <v xml:space="preserve"> </v>
      </c>
      <c r="I137" s="348"/>
      <c r="J137" s="349" t="str">
        <f>Badges!C527</f>
        <v>Let money talk</v>
      </c>
      <c r="K137" s="351" t="str">
        <f>IF(Badges!E527="A","A"," ")</f>
        <v xml:space="preserve"> </v>
      </c>
      <c r="Q137" s="371"/>
      <c r="R137" s="371"/>
      <c r="S137" s="341"/>
    </row>
    <row r="138" spans="1:20" x14ac:dyDescent="0.2">
      <c r="A138" s="348"/>
      <c r="B138" s="349" t="str">
        <f>Badges!C380</f>
        <v>Watch a sports series</v>
      </c>
      <c r="C138" s="351" t="str">
        <f>IF(Badges!E380="A","A"," ")</f>
        <v xml:space="preserve"> </v>
      </c>
      <c r="E138" s="348"/>
      <c r="F138" s="349" t="str">
        <f>Badges!C454</f>
        <v>Talk to an emergency responder</v>
      </c>
      <c r="G138" s="351" t="str">
        <f>IF(Badges!E454="A","A"," ")</f>
        <v xml:space="preserve"> </v>
      </c>
      <c r="I138" s="348"/>
      <c r="J138" s="349" t="str">
        <f>Badges!C528</f>
        <v>Hit the books</v>
      </c>
      <c r="K138" s="351" t="str">
        <f>IF(Badges!E528="A","A"," ")</f>
        <v xml:space="preserve"> </v>
      </c>
      <c r="Q138" s="371"/>
      <c r="R138" s="371"/>
      <c r="S138" s="341"/>
    </row>
    <row r="139" spans="1:20" x14ac:dyDescent="0.2">
      <c r="A139" s="348"/>
      <c r="B139" s="349" t="str">
        <f>Badges!C381</f>
        <v>Head to the Web</v>
      </c>
      <c r="C139" s="351" t="str">
        <f>IF(Badges!E381="A","A","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2</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Patches'!E5="A","A","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Patches'!E6="A","A"," ")</f>
        <v xml:space="preserve"> </v>
      </c>
      <c r="H142" s="355"/>
      <c r="I142" s="348">
        <v>1</v>
      </c>
      <c r="J142" s="396" t="str">
        <f>'Council Own'!C7</f>
        <v>&lt;List Requirement Here&gt;</v>
      </c>
      <c r="K142" s="358" t="str">
        <f>IF('Council Own'!E7="A","A"," ")</f>
        <v xml:space="preserve"> </v>
      </c>
      <c r="L142" s="355"/>
      <c r="M142" s="348">
        <v>1</v>
      </c>
      <c r="N142" s="396" t="str">
        <f>'Council Own'!C55</f>
        <v>&lt;List Requirement Here&gt;</v>
      </c>
      <c r="O142" s="358" t="str">
        <f>IF('Council Own'!E55="A","A"," ")</f>
        <v xml:space="preserve"> </v>
      </c>
      <c r="Q142" s="348">
        <v>1</v>
      </c>
      <c r="R142" s="396" t="str">
        <f>'Council Own'!C103</f>
        <v>&lt;List Requirement Here&gt;</v>
      </c>
      <c r="S142" s="358" t="str">
        <f>IF('Council Own'!E103="A","A"," ")</f>
        <v xml:space="preserve"> </v>
      </c>
    </row>
    <row r="143" spans="1:20" x14ac:dyDescent="0.2">
      <c r="A143" s="612" t="str">
        <f>'Council Own'!B6</f>
        <v>&lt;&lt;List Badge Here&gt;&gt;</v>
      </c>
      <c r="B143" s="613"/>
      <c r="C143" s="353" t="str">
        <f>IF('Council Own'!E28="C","C",IF('Council Own'!E28="P","P",""))</f>
        <v/>
      </c>
      <c r="E143" s="633" t="str">
        <f>'Fun Patches'!C7</f>
        <v>&lt;LIST PATCH HERE&gt;</v>
      </c>
      <c r="F143" s="634"/>
      <c r="G143" s="358" t="str">
        <f>IF('Fun Patches'!E7="A","A"," ")</f>
        <v xml:space="preserve"> </v>
      </c>
      <c r="H143" s="355"/>
      <c r="I143" s="348"/>
      <c r="J143" s="396" t="str">
        <f>'Council Own'!C8</f>
        <v>&lt;List Requirement Here&gt;</v>
      </c>
      <c r="K143" s="358" t="str">
        <f>IF('Council Own'!E8="A","A"," ")</f>
        <v xml:space="preserve"> </v>
      </c>
      <c r="L143" s="355"/>
      <c r="M143" s="348"/>
      <c r="N143" s="396" t="str">
        <f>'Council Own'!C56</f>
        <v>&lt;List Requirement Here&gt;</v>
      </c>
      <c r="O143" s="358" t="str">
        <f>IF('Council Own'!E56="A","A"," ")</f>
        <v xml:space="preserve"> </v>
      </c>
      <c r="Q143" s="348"/>
      <c r="R143" s="396" t="str">
        <f>'Council Own'!C104</f>
        <v>&lt;List Requirement Here&gt;</v>
      </c>
      <c r="S143" s="358" t="str">
        <f>IF('Council Own'!E104="A","A"," ")</f>
        <v xml:space="preserve"> </v>
      </c>
    </row>
    <row r="144" spans="1:20" x14ac:dyDescent="0.2">
      <c r="A144" s="612" t="str">
        <f>'Council Own'!B30</f>
        <v>&lt;&lt;List Badge Here&gt;&gt;</v>
      </c>
      <c r="B144" s="613"/>
      <c r="C144" s="353" t="str">
        <f>IF('Council Own'!E52="C","C",IF('Council Own'!E52="P","P",""))</f>
        <v/>
      </c>
      <c r="E144" s="633" t="str">
        <f>'Fun Patches'!C8</f>
        <v>&lt;LIST PATCH HERE&gt;</v>
      </c>
      <c r="F144" s="634"/>
      <c r="G144" s="358" t="str">
        <f>IF('Fun Patches'!E8="A","A"," ")</f>
        <v xml:space="preserve"> </v>
      </c>
      <c r="H144" s="355"/>
      <c r="I144" s="348"/>
      <c r="J144" s="396" t="str">
        <f>'Council Own'!C9</f>
        <v>&lt;List Requirement Here&gt;</v>
      </c>
      <c r="K144" s="358" t="str">
        <f>IF('Council Own'!E9="A","A"," ")</f>
        <v xml:space="preserve"> </v>
      </c>
      <c r="L144" s="355"/>
      <c r="M144" s="348"/>
      <c r="N144" s="396" t="str">
        <f>'Council Own'!C57</f>
        <v>&lt;List Requirement Here&gt;</v>
      </c>
      <c r="O144" s="358" t="str">
        <f>IF('Council Own'!E57="A","A"," ")</f>
        <v xml:space="preserve"> </v>
      </c>
      <c r="Q144" s="348"/>
      <c r="R144" s="396" t="str">
        <f>'Council Own'!C105</f>
        <v>&lt;List Requirement Here&gt;</v>
      </c>
      <c r="S144" s="358" t="str">
        <f>IF('Council Own'!E105="A","A"," ")</f>
        <v xml:space="preserve"> </v>
      </c>
    </row>
    <row r="145" spans="1:19" x14ac:dyDescent="0.2">
      <c r="A145" s="612" t="str">
        <f>'Council Own'!B54</f>
        <v>&lt;&lt;List Badge Here&gt;&gt;</v>
      </c>
      <c r="B145" s="613"/>
      <c r="C145" s="353" t="str">
        <f>IF('Council Own'!E76="C","C",IF('Council Own'!E76="P","P",""))</f>
        <v/>
      </c>
      <c r="E145" s="633" t="str">
        <f>'Fun Patches'!C9</f>
        <v>&lt;LIST PATCH HERE&gt;</v>
      </c>
      <c r="F145" s="634"/>
      <c r="G145" s="358" t="str">
        <f>IF('Fun Patches'!E9="A","A"," ")</f>
        <v xml:space="preserve"> </v>
      </c>
      <c r="H145" s="355"/>
      <c r="I145" s="348"/>
      <c r="J145" s="396" t="str">
        <f>'Council Own'!C10</f>
        <v>&lt;List Requirement Here&gt;</v>
      </c>
      <c r="K145" s="358" t="str">
        <f>IF('Council Own'!E10="A","A"," ")</f>
        <v xml:space="preserve"> </v>
      </c>
      <c r="L145" s="355"/>
      <c r="M145" s="348"/>
      <c r="N145" s="396" t="str">
        <f>'Council Own'!C58</f>
        <v>&lt;List Requirement Here&gt;</v>
      </c>
      <c r="O145" s="358" t="str">
        <f>IF('Council Own'!E58="A","A"," ")</f>
        <v xml:space="preserve"> </v>
      </c>
      <c r="Q145" s="348"/>
      <c r="R145" s="396" t="str">
        <f>'Council Own'!C106</f>
        <v>&lt;List Requirement Here&gt;</v>
      </c>
      <c r="S145" s="358" t="str">
        <f>IF('Council Own'!E106="A","A"," ")</f>
        <v xml:space="preserve"> </v>
      </c>
    </row>
    <row r="146" spans="1:19" x14ac:dyDescent="0.2">
      <c r="A146" s="612" t="str">
        <f>'Council Own'!B78</f>
        <v>&lt;&lt;List Badge Here&gt;&gt;</v>
      </c>
      <c r="B146" s="613"/>
      <c r="C146" s="353" t="str">
        <f>IF('Council Own'!E100="C","C",IF('Council Own'!E100="P","P",""))</f>
        <v/>
      </c>
      <c r="E146" s="633" t="str">
        <f>'Fun Patches'!C10</f>
        <v>&lt;LIST PATCH HERE&gt;</v>
      </c>
      <c r="F146" s="634"/>
      <c r="G146" s="358" t="str">
        <f>IF('Fun Patches'!E10="A","A"," ")</f>
        <v xml:space="preserve"> </v>
      </c>
      <c r="I146" s="348">
        <v>2</v>
      </c>
      <c r="J146" s="396" t="str">
        <f>'Council Own'!C11</f>
        <v>&lt;List Requirement Here&gt;</v>
      </c>
      <c r="K146" s="358" t="str">
        <f>IF('Council Own'!E11="A","A"," ")</f>
        <v xml:space="preserve"> </v>
      </c>
      <c r="M146" s="348">
        <v>2</v>
      </c>
      <c r="N146" s="396" t="str">
        <f>'Council Own'!C59</f>
        <v>&lt;List Requirement Here&gt;</v>
      </c>
      <c r="O146" s="358" t="str">
        <f>IF('Council Own'!E59="A","A"," ")</f>
        <v xml:space="preserve"> </v>
      </c>
      <c r="Q146" s="348">
        <v>2</v>
      </c>
      <c r="R146" s="396" t="str">
        <f>'Council Own'!C107</f>
        <v>&lt;List Requirement Here&gt;</v>
      </c>
      <c r="S146" s="358" t="str">
        <f>IF('Council Own'!E107="A","A"," ")</f>
        <v xml:space="preserve"> </v>
      </c>
    </row>
    <row r="147" spans="1:19" ht="12.75" customHeight="1" x14ac:dyDescent="0.2">
      <c r="A147" s="612" t="str">
        <f>'Council Own'!B102</f>
        <v>&lt;&lt;List Badge Here&gt;&gt;</v>
      </c>
      <c r="B147" s="613"/>
      <c r="C147" s="353" t="str">
        <f>IF('Council Own'!E124="C","C",IF('Council Own'!E124="P","P",""))</f>
        <v/>
      </c>
      <c r="E147" s="633" t="str">
        <f>'Fun Patches'!C11</f>
        <v>&lt;LIST PATCH HERE&gt;</v>
      </c>
      <c r="F147" s="634"/>
      <c r="G147" s="358" t="str">
        <f>IF('Fun Patches'!E11="A","A"," ")</f>
        <v xml:space="preserve"> </v>
      </c>
      <c r="I147" s="348"/>
      <c r="J147" s="396" t="str">
        <f>'Council Own'!C12</f>
        <v>&lt;List Requirement Here&gt;</v>
      </c>
      <c r="K147" s="358" t="str">
        <f>IF('Council Own'!E12="A","A"," ")</f>
        <v xml:space="preserve"> </v>
      </c>
      <c r="M147" s="348"/>
      <c r="N147" s="396" t="str">
        <f>'Council Own'!C60</f>
        <v>&lt;List Requirement Here&gt;</v>
      </c>
      <c r="O147" s="358" t="str">
        <f>IF('Council Own'!E60="A","A"," ")</f>
        <v xml:space="preserve"> </v>
      </c>
      <c r="Q147" s="348"/>
      <c r="R147" s="396" t="str">
        <f>'Council Own'!C108</f>
        <v>&lt;List Requirement Here&gt;</v>
      </c>
      <c r="S147" s="358" t="str">
        <f>IF('Council Own'!E108="A","A"," ")</f>
        <v xml:space="preserve"> </v>
      </c>
    </row>
    <row r="148" spans="1:19" ht="12.75" customHeight="1" x14ac:dyDescent="0.2">
      <c r="A148" s="612" t="str">
        <f>'Council Own'!B126</f>
        <v>&lt;&lt;List Badge Here&gt;&gt;</v>
      </c>
      <c r="B148" s="613"/>
      <c r="C148" s="353" t="str">
        <f>IF('Council Own'!E148="C","C",IF('Council Own'!E148="P","P",""))</f>
        <v/>
      </c>
      <c r="E148" s="633" t="str">
        <f>'Fun Patches'!C12</f>
        <v>&lt;LIST PATCH HERE&gt;</v>
      </c>
      <c r="F148" s="634"/>
      <c r="G148" s="358" t="str">
        <f>IF('Fun Patches'!E12="A","A"," ")</f>
        <v xml:space="preserve"> </v>
      </c>
      <c r="I148" s="348"/>
      <c r="J148" s="396" t="str">
        <f>'Council Own'!C13</f>
        <v>&lt;List Requirement Here&gt;</v>
      </c>
      <c r="K148" s="358" t="str">
        <f>IF('Council Own'!E13="A","A"," ")</f>
        <v xml:space="preserve"> </v>
      </c>
      <c r="M148" s="348"/>
      <c r="N148" s="396" t="str">
        <f>'Council Own'!C61</f>
        <v>&lt;List Requirement Here&gt;</v>
      </c>
      <c r="O148" s="358" t="str">
        <f>IF('Council Own'!E61="A","A"," ")</f>
        <v xml:space="preserve"> </v>
      </c>
      <c r="Q148" s="348"/>
      <c r="R148" s="396" t="str">
        <f>'Council Own'!C109</f>
        <v>&lt;List Requirement Here&gt;</v>
      </c>
      <c r="S148" s="358" t="str">
        <f>IF('Council Own'!E109="A","A"," ")</f>
        <v xml:space="preserve"> </v>
      </c>
    </row>
    <row r="149" spans="1:19" x14ac:dyDescent="0.2">
      <c r="E149" s="633" t="str">
        <f>'Fun Patches'!C13</f>
        <v>&lt;LIST PATCH HERE&gt;</v>
      </c>
      <c r="F149" s="634"/>
      <c r="G149" s="358" t="str">
        <f>IF('Fun Patches'!E13="A","A"," ")</f>
        <v xml:space="preserve"> </v>
      </c>
      <c r="I149" s="348"/>
      <c r="J149" s="396" t="str">
        <f>'Council Own'!C14</f>
        <v>&lt;List Requirement Here&gt;</v>
      </c>
      <c r="K149" s="358" t="str">
        <f>IF('Council Own'!E14="A","A"," ")</f>
        <v xml:space="preserve"> </v>
      </c>
      <c r="M149" s="348"/>
      <c r="N149" s="396" t="str">
        <f>'Council Own'!C62</f>
        <v>&lt;List Requirement Here&gt;</v>
      </c>
      <c r="O149" s="358" t="str">
        <f>IF('Council Own'!E62="A","A"," ")</f>
        <v xml:space="preserve"> </v>
      </c>
      <c r="Q149" s="348"/>
      <c r="R149" s="396" t="str">
        <f>'Council Own'!C110</f>
        <v>&lt;List Requirement Here&gt;</v>
      </c>
      <c r="S149" s="358" t="str">
        <f>IF('Council Own'!E110="A","A"," ")</f>
        <v xml:space="preserve"> </v>
      </c>
    </row>
    <row r="150" spans="1:19" x14ac:dyDescent="0.2">
      <c r="E150" s="633" t="str">
        <f>'Fun Patches'!C14</f>
        <v>&lt;LIST PATCH HERE&gt;</v>
      </c>
      <c r="F150" s="634"/>
      <c r="G150" s="358" t="str">
        <f>IF('Fun Patches'!E14="A","A"," ")</f>
        <v xml:space="preserve"> </v>
      </c>
      <c r="I150" s="348">
        <v>3</v>
      </c>
      <c r="J150" s="396" t="str">
        <f>'Council Own'!C15</f>
        <v>&lt;List Requirement Here&gt;</v>
      </c>
      <c r="K150" s="358" t="str">
        <f>IF('Council Own'!E15="A","A"," ")</f>
        <v xml:space="preserve"> </v>
      </c>
      <c r="M150" s="348">
        <v>3</v>
      </c>
      <c r="N150" s="396" t="str">
        <f>'Council Own'!C63</f>
        <v>&lt;List Requirement Here&gt;</v>
      </c>
      <c r="O150" s="358" t="str">
        <f>IF('Council Own'!E63="A","A"," ")</f>
        <v xml:space="preserve"> </v>
      </c>
      <c r="Q150" s="348">
        <v>3</v>
      </c>
      <c r="R150" s="396" t="str">
        <f>'Council Own'!C111</f>
        <v>&lt;List Requirement Here&gt;</v>
      </c>
      <c r="S150" s="358" t="str">
        <f>IF('Council Own'!E111="A","A"," ")</f>
        <v xml:space="preserve"> </v>
      </c>
    </row>
    <row r="151" spans="1:19" x14ac:dyDescent="0.2">
      <c r="E151" s="633" t="str">
        <f>'Fun Patches'!C15</f>
        <v>&lt;LIST PATCH HERE&gt;</v>
      </c>
      <c r="F151" s="634"/>
      <c r="G151" s="358" t="str">
        <f>IF('Fun Patches'!E15="A","A"," ")</f>
        <v xml:space="preserve"> </v>
      </c>
      <c r="I151" s="348"/>
      <c r="J151" s="396" t="str">
        <f>'Council Own'!C16</f>
        <v>&lt;List Requirement Here&gt;</v>
      </c>
      <c r="K151" s="358" t="str">
        <f>IF('Council Own'!E16="A","A"," ")</f>
        <v xml:space="preserve"> </v>
      </c>
      <c r="M151" s="348"/>
      <c r="N151" s="396" t="str">
        <f>'Council Own'!C64</f>
        <v>&lt;List Requirement Here&gt;</v>
      </c>
      <c r="O151" s="358" t="str">
        <f>IF('Council Own'!E64="A","A"," ")</f>
        <v xml:space="preserve"> </v>
      </c>
      <c r="Q151" s="348"/>
      <c r="R151" s="396" t="str">
        <f>'Council Own'!C112</f>
        <v>&lt;List Requirement Here&gt;</v>
      </c>
      <c r="S151" s="358" t="str">
        <f>IF('Council Own'!E112="A","A"," ")</f>
        <v xml:space="preserve"> </v>
      </c>
    </row>
    <row r="152" spans="1:19" x14ac:dyDescent="0.2">
      <c r="A152" s="616" t="s">
        <v>834</v>
      </c>
      <c r="B152" s="617"/>
      <c r="C152" s="618"/>
      <c r="E152" s="633" t="str">
        <f>'Fun Patches'!C16</f>
        <v>&lt;LIST PATCH HERE&gt;</v>
      </c>
      <c r="F152" s="634"/>
      <c r="G152" s="358" t="str">
        <f>IF('Fun Patches'!E16="A","A"," ")</f>
        <v xml:space="preserve"> </v>
      </c>
      <c r="I152" s="348"/>
      <c r="J152" s="396" t="str">
        <f>'Council Own'!C17</f>
        <v>&lt;List Requirement Here&gt;</v>
      </c>
      <c r="K152" s="358" t="str">
        <f>IF('Council Own'!E17="A","A"," ")</f>
        <v xml:space="preserve"> </v>
      </c>
      <c r="M152" s="348"/>
      <c r="N152" s="396" t="str">
        <f>'Council Own'!C65</f>
        <v>&lt;List Requirement Here&gt;</v>
      </c>
      <c r="O152" s="358" t="str">
        <f>IF('Council Own'!E65="A","A"," ")</f>
        <v xml:space="preserve"> </v>
      </c>
      <c r="Q152" s="348"/>
      <c r="R152" s="396" t="str">
        <f>'Council Own'!C113</f>
        <v>&lt;List Requirement Here&gt;</v>
      </c>
      <c r="S152" s="358" t="str">
        <f>IF('Council Own'!E113="A","A"," ")</f>
        <v xml:space="preserve"> </v>
      </c>
    </row>
    <row r="153" spans="1:19" x14ac:dyDescent="0.2">
      <c r="A153" s="257" t="str">
        <f>Silver!C8</f>
        <v>Go on a Cadette Journey</v>
      </c>
      <c r="B153" s="257"/>
      <c r="C153" s="445" t="str">
        <f>IF(Silver!E8="C","C"," ")</f>
        <v xml:space="preserve"> </v>
      </c>
      <c r="E153" s="650" t="str">
        <f>'Fun Patches'!C17</f>
        <v>&lt;LIST PATCH HERE&gt;</v>
      </c>
      <c r="F153" s="651"/>
      <c r="G153" s="351" t="str">
        <f>IF('Fun Patches'!E17="A","A"," ")</f>
        <v xml:space="preserve"> </v>
      </c>
      <c r="I153" s="348"/>
      <c r="J153" s="396" t="str">
        <f>'Council Own'!C18</f>
        <v>&lt;List Requirement Here&gt;</v>
      </c>
      <c r="K153" s="358" t="str">
        <f>IF('Council Own'!E18="A","A"," ")</f>
        <v xml:space="preserve"> </v>
      </c>
      <c r="M153" s="348"/>
      <c r="N153" s="396" t="str">
        <f>'Council Own'!C66</f>
        <v>&lt;List Requirement Here&gt;</v>
      </c>
      <c r="O153" s="358" t="str">
        <f>IF('Council Own'!E66="A","A"," ")</f>
        <v xml:space="preserve"> </v>
      </c>
      <c r="Q153" s="348"/>
      <c r="R153" s="396" t="str">
        <f>'Council Own'!C114</f>
        <v>&lt;List Requirement Here&gt;</v>
      </c>
      <c r="S153" s="358" t="str">
        <f>IF('Council Own'!E114="A","A"," ")</f>
        <v xml:space="preserve"> </v>
      </c>
    </row>
    <row r="154" spans="1:19" x14ac:dyDescent="0.2">
      <c r="A154" s="257" t="str">
        <f>Silver!C9</f>
        <v>Identify issues you care about</v>
      </c>
      <c r="B154" s="257"/>
      <c r="C154" s="445" t="str">
        <f>IF(Silver!E9="A","A"," ")</f>
        <v xml:space="preserve"> </v>
      </c>
      <c r="E154" s="633" t="str">
        <f>'Fun Patches'!C18</f>
        <v>&lt;LIST PATCH HERE&gt;</v>
      </c>
      <c r="F154" s="634"/>
      <c r="G154" s="358" t="str">
        <f>IF('Fun Patches'!E18="A","A"," ")</f>
        <v xml:space="preserve"> </v>
      </c>
      <c r="I154" s="348">
        <v>4</v>
      </c>
      <c r="J154" s="396" t="str">
        <f>'Council Own'!C19</f>
        <v>&lt;List Requirement Here&gt;</v>
      </c>
      <c r="K154" s="358" t="str">
        <f>IF('Council Own'!E19="A","A"," ")</f>
        <v xml:space="preserve"> </v>
      </c>
      <c r="M154" s="348">
        <v>4</v>
      </c>
      <c r="N154" s="396" t="str">
        <f>'Council Own'!C67</f>
        <v>&lt;List Requirement Here&gt;</v>
      </c>
      <c r="O154" s="358" t="str">
        <f>IF('Council Own'!E67="A","A"," ")</f>
        <v xml:space="preserve"> </v>
      </c>
      <c r="Q154" s="348">
        <v>4</v>
      </c>
      <c r="R154" s="396" t="str">
        <f>'Council Own'!C115</f>
        <v>&lt;List Requirement Here&gt;</v>
      </c>
      <c r="S154" s="358" t="str">
        <f>IF('Council Own'!E115="A","A"," ")</f>
        <v xml:space="preserve"> </v>
      </c>
    </row>
    <row r="155" spans="1:19" x14ac:dyDescent="0.2">
      <c r="A155" s="257" t="str">
        <f>Silver!C10</f>
        <v>Build your GS Silver Team or go solo</v>
      </c>
      <c r="B155" s="257"/>
      <c r="C155" s="445" t="str">
        <f>IF(Silver!E10="A","A"," ")</f>
        <v xml:space="preserve"> </v>
      </c>
      <c r="E155" s="633" t="str">
        <f>'Fun Patches'!C19</f>
        <v>&lt;LIST PATCH HERE&gt;</v>
      </c>
      <c r="F155" s="634"/>
      <c r="G155" s="358" t="str">
        <f>IF('Fun Patches'!E19="A","A"," ")</f>
        <v xml:space="preserve"> </v>
      </c>
      <c r="I155" s="348"/>
      <c r="J155" s="396" t="str">
        <f>'Council Own'!C20</f>
        <v>&lt;List Requirement Here&gt;</v>
      </c>
      <c r="K155" s="358" t="str">
        <f>IF('Council Own'!E20="A","A"," ")</f>
        <v xml:space="preserve"> </v>
      </c>
      <c r="M155" s="348"/>
      <c r="N155" s="396" t="str">
        <f>'Council Own'!C68</f>
        <v>&lt;List Requirement Here&gt;</v>
      </c>
      <c r="O155" s="358" t="str">
        <f>IF('Council Own'!E68="A","A"," ")</f>
        <v xml:space="preserve"> </v>
      </c>
      <c r="Q155" s="348"/>
      <c r="R155" s="396" t="str">
        <f>'Council Own'!C116</f>
        <v>&lt;List Requirement Here&gt;</v>
      </c>
      <c r="S155" s="358" t="str">
        <f>IF('Council Own'!E116="A","A"," ")</f>
        <v xml:space="preserve"> </v>
      </c>
    </row>
    <row r="156" spans="1:19" x14ac:dyDescent="0.2">
      <c r="A156" s="257" t="str">
        <f>Silver!C11</f>
        <v>Explore your community</v>
      </c>
      <c r="B156" s="257"/>
      <c r="C156" s="445" t="str">
        <f>IF(Silver!E11="A","A"," ")</f>
        <v xml:space="preserve"> </v>
      </c>
      <c r="E156" s="633" t="str">
        <f>'Fun Patches'!C20</f>
        <v>&lt;LIST PATCH HERE&gt;</v>
      </c>
      <c r="F156" s="634"/>
      <c r="G156" s="358" t="str">
        <f>IF('Fun Patches'!E20="A","A"," ")</f>
        <v xml:space="preserve"> </v>
      </c>
      <c r="I156" s="348"/>
      <c r="J156" s="396" t="str">
        <f>'Council Own'!C21</f>
        <v>&lt;List Requirement Here&gt;</v>
      </c>
      <c r="K156" s="358" t="str">
        <f>IF('Council Own'!E21="A","A"," ")</f>
        <v xml:space="preserve"> </v>
      </c>
      <c r="M156" s="348"/>
      <c r="N156" s="396" t="str">
        <f>'Council Own'!C69</f>
        <v>&lt;List Requirement Here&gt;</v>
      </c>
      <c r="O156" s="358" t="str">
        <f>IF('Council Own'!E69="A","A"," ")</f>
        <v xml:space="preserve"> </v>
      </c>
      <c r="Q156" s="348"/>
      <c r="R156" s="396" t="str">
        <f>'Council Own'!C117</f>
        <v>&lt;List Requirement Here&gt;</v>
      </c>
      <c r="S156" s="358" t="str">
        <f>IF('Council Own'!E117="A","A"," ")</f>
        <v xml:space="preserve"> </v>
      </c>
    </row>
    <row r="157" spans="1:19" x14ac:dyDescent="0.2">
      <c r="A157" s="257" t="str">
        <f>Silver!C12</f>
        <v>Pick your Take Action Project</v>
      </c>
      <c r="B157" s="257"/>
      <c r="C157" s="445" t="str">
        <f>IF(Silver!E12="A","A"," ")</f>
        <v xml:space="preserve"> </v>
      </c>
      <c r="E157" s="633" t="str">
        <f>'Fun Patches'!C21</f>
        <v>&lt;LIST PATCH HERE&gt;</v>
      </c>
      <c r="F157" s="634"/>
      <c r="G157" s="358" t="str">
        <f>IF('Fun Patches'!E21="A","A"," ")</f>
        <v xml:space="preserve"> </v>
      </c>
      <c r="I157" s="348"/>
      <c r="J157" s="396" t="str">
        <f>'Council Own'!C22</f>
        <v>&lt;List Requirement Here&gt;</v>
      </c>
      <c r="K157" s="358" t="str">
        <f>IF('Council Own'!E22="A","A"," ")</f>
        <v xml:space="preserve"> </v>
      </c>
      <c r="M157" s="348"/>
      <c r="N157" s="396" t="str">
        <f>'Council Own'!C70</f>
        <v>&lt;List Requirement Here&gt;</v>
      </c>
      <c r="O157" s="358" t="str">
        <f>IF('Council Own'!E70="A","A"," ")</f>
        <v xml:space="preserve"> </v>
      </c>
      <c r="Q157" s="348"/>
      <c r="R157" s="396" t="str">
        <f>'Council Own'!C118</f>
        <v>&lt;List Requirement Here&gt;</v>
      </c>
      <c r="S157" s="358" t="str">
        <f>IF('Council Own'!E118="A","A"," ")</f>
        <v xml:space="preserve"> </v>
      </c>
    </row>
    <row r="158" spans="1:19" x14ac:dyDescent="0.2">
      <c r="A158" s="257" t="str">
        <f>Silver!C13</f>
        <v>Develop your Project</v>
      </c>
      <c r="B158" s="257"/>
      <c r="C158" s="445" t="str">
        <f>IF(Silver!E13="A","A"," ")</f>
        <v xml:space="preserve"> </v>
      </c>
      <c r="E158" s="633" t="str">
        <f>'Fun Patches'!C22</f>
        <v>&lt;LIST PATCH HERE&gt;</v>
      </c>
      <c r="F158" s="634"/>
      <c r="G158" s="358" t="str">
        <f>IF('Fun Patches'!E22="A","A"," ")</f>
        <v xml:space="preserve"> </v>
      </c>
      <c r="I158" s="348">
        <v>5</v>
      </c>
      <c r="J158" s="396" t="str">
        <f>'Council Own'!C23</f>
        <v>&lt;List Requirement Here&gt;</v>
      </c>
      <c r="K158" s="358" t="str">
        <f>IF('Council Own'!E23="A","A"," ")</f>
        <v xml:space="preserve"> </v>
      </c>
      <c r="M158" s="348">
        <v>5</v>
      </c>
      <c r="N158" s="396" t="str">
        <f>'Council Own'!C71</f>
        <v>&lt;List Requirement Here&gt;</v>
      </c>
      <c r="O158" s="358" t="str">
        <f>IF('Council Own'!E71="A","A"," ")</f>
        <v xml:space="preserve"> </v>
      </c>
      <c r="Q158" s="348">
        <v>5</v>
      </c>
      <c r="R158" s="396" t="str">
        <f>'Council Own'!C119</f>
        <v>&lt;List Requirement Here&gt;</v>
      </c>
      <c r="S158" s="358" t="str">
        <f>IF('Council Own'!E119="A","A"," ")</f>
        <v xml:space="preserve"> </v>
      </c>
    </row>
    <row r="159" spans="1:19" x14ac:dyDescent="0.2">
      <c r="A159" s="257" t="str">
        <f>Silver!C14</f>
        <v>Make a plan and put it into motion</v>
      </c>
      <c r="B159" s="257"/>
      <c r="C159" s="445" t="str">
        <f>IF(Silver!E14="A","A"," ")</f>
        <v xml:space="preserve"> </v>
      </c>
      <c r="E159" s="633" t="str">
        <f>'Fun Patches'!C23</f>
        <v>&lt;LIST PATCH HERE&gt;</v>
      </c>
      <c r="F159" s="634"/>
      <c r="G159" s="358" t="str">
        <f>IF('Fun Patches'!E23="A","A"," ")</f>
        <v xml:space="preserve"> </v>
      </c>
      <c r="I159" s="348"/>
      <c r="J159" s="396" t="str">
        <f>'Council Own'!C24</f>
        <v>&lt;List Requirement Here&gt;</v>
      </c>
      <c r="K159" s="358" t="str">
        <f>IF('Council Own'!E24="A","A"," ")</f>
        <v xml:space="preserve"> </v>
      </c>
      <c r="M159" s="348"/>
      <c r="N159" s="396" t="str">
        <f>'Council Own'!C72</f>
        <v>&lt;List Requirement Here&gt;</v>
      </c>
      <c r="O159" s="358" t="str">
        <f>IF('Council Own'!E72="A","A"," ")</f>
        <v xml:space="preserve"> </v>
      </c>
      <c r="Q159" s="348"/>
      <c r="R159" s="396" t="str">
        <f>'Council Own'!C120</f>
        <v>&lt;List Requirement Here&gt;</v>
      </c>
      <c r="S159" s="358" t="str">
        <f>IF('Council Own'!E120="A","A"," ")</f>
        <v xml:space="preserve"> </v>
      </c>
    </row>
    <row r="160" spans="1:19" x14ac:dyDescent="0.2">
      <c r="A160" s="257" t="str">
        <f>Silver!C15</f>
        <v>Reflect, share your story, and celebrate</v>
      </c>
      <c r="B160" s="257"/>
      <c r="C160" s="445" t="str">
        <f>IF(Silver!E15="A","A"," ")</f>
        <v xml:space="preserve"> </v>
      </c>
      <c r="E160" s="633" t="str">
        <f>'Fun Patches'!C24</f>
        <v>&lt;LIST PATCH HERE&gt;</v>
      </c>
      <c r="F160" s="634"/>
      <c r="G160" s="358" t="str">
        <f>IF('Fun Patches'!E24="A","A"," ")</f>
        <v xml:space="preserve"> </v>
      </c>
      <c r="I160" s="348"/>
      <c r="J160" s="396" t="str">
        <f>'Council Own'!C25</f>
        <v>&lt;List Requirement Here&gt;</v>
      </c>
      <c r="K160" s="358" t="str">
        <f>IF('Council Own'!E25="A","A"," ")</f>
        <v xml:space="preserve"> </v>
      </c>
      <c r="M160" s="348"/>
      <c r="N160" s="396" t="str">
        <f>'Council Own'!C73</f>
        <v>&lt;List Requirement Here&gt;</v>
      </c>
      <c r="O160" s="358" t="str">
        <f>IF('Council Own'!E73="A","A"," ")</f>
        <v xml:space="preserve"> </v>
      </c>
      <c r="Q160" s="348"/>
      <c r="R160" s="396" t="str">
        <f>'Council Own'!C121</f>
        <v>&lt;List Requirement Here&gt;</v>
      </c>
      <c r="S160" s="358" t="str">
        <f>IF('Council Own'!E121="A","A"," ")</f>
        <v xml:space="preserve"> </v>
      </c>
    </row>
    <row r="161" spans="2:19" x14ac:dyDescent="0.2">
      <c r="B161" s="435" t="s">
        <v>139</v>
      </c>
      <c r="C161" s="445" t="str">
        <f>IF(Silver!E16="C","C",IF(Silver!E16="P","P",""))</f>
        <v/>
      </c>
      <c r="E161" s="633" t="str">
        <f>'Fun Patches'!C25</f>
        <v>&lt;LIST PATCH HERE&gt;</v>
      </c>
      <c r="F161" s="634"/>
      <c r="G161" s="358" t="str">
        <f>IF('Fun Patches'!E25="A","A"," ")</f>
        <v xml:space="preserve"> </v>
      </c>
      <c r="I161" s="348"/>
      <c r="J161" s="396" t="str">
        <f>'Council Own'!C26</f>
        <v>&lt;List Requirement Here&gt;</v>
      </c>
      <c r="K161" s="358" t="str">
        <f>IF('Council Own'!E26="A","A"," ")</f>
        <v xml:space="preserve"> </v>
      </c>
      <c r="M161" s="348"/>
      <c r="N161" s="396" t="str">
        <f>'Council Own'!C74</f>
        <v>&lt;List Requirement Here&gt;</v>
      </c>
      <c r="O161" s="358" t="str">
        <f>IF('Council Own'!E68="A","A"," ")</f>
        <v xml:space="preserve"> </v>
      </c>
      <c r="Q161" s="348"/>
      <c r="R161" s="396" t="str">
        <f>'Council Own'!C122</f>
        <v>&lt;List Requirement Here&gt;</v>
      </c>
      <c r="S161" s="358" t="str">
        <f>IF('Council Own'!E122="A","A"," ")</f>
        <v xml:space="preserve"> </v>
      </c>
    </row>
    <row r="162" spans="2:19" x14ac:dyDescent="0.2">
      <c r="E162" s="633" t="str">
        <f>'Fun Patches'!C26</f>
        <v>&lt;LIST PATCH HERE&gt;</v>
      </c>
      <c r="F162" s="634"/>
      <c r="G162" s="358" t="str">
        <f>IF('Fun Patches'!E26="A","A","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Patches'!E27="A","A"," ")</f>
        <v xml:space="preserve"> </v>
      </c>
      <c r="I163" s="348">
        <v>1</v>
      </c>
      <c r="J163" s="396" t="str">
        <f>'Council Own'!C31</f>
        <v>&lt;List Requirement Here&gt;</v>
      </c>
      <c r="K163" s="358" t="str">
        <f>IF('Council Own'!E31="A","A"," ")</f>
        <v xml:space="preserve"> </v>
      </c>
      <c r="M163" s="348">
        <v>1</v>
      </c>
      <c r="N163" s="396" t="str">
        <f>'Council Own'!C79</f>
        <v>&lt;List Requirement Here&gt;</v>
      </c>
      <c r="O163" s="358" t="str">
        <f>IF('Council Own'!E79="A","A"," ")</f>
        <v xml:space="preserve"> </v>
      </c>
      <c r="Q163" s="348">
        <v>1</v>
      </c>
      <c r="R163" s="396" t="str">
        <f>'Council Own'!C127</f>
        <v>&lt;List Requirement Here&gt;</v>
      </c>
      <c r="S163" s="358" t="str">
        <f>IF('Council Own'!E127="A","A"," ")</f>
        <v xml:space="preserve"> </v>
      </c>
    </row>
    <row r="164" spans="2:19" x14ac:dyDescent="0.2">
      <c r="E164" s="633" t="str">
        <f>'Fun Patches'!C28</f>
        <v>&lt;LIST PATCH HERE&gt;</v>
      </c>
      <c r="F164" s="634"/>
      <c r="G164" s="358" t="str">
        <f>IF('Fun Patches'!E28="A","A"," ")</f>
        <v xml:space="preserve"> </v>
      </c>
      <c r="I164" s="348"/>
      <c r="J164" s="396" t="str">
        <f>'Council Own'!C32</f>
        <v>&lt;List Requirement Here&gt;</v>
      </c>
      <c r="K164" s="358" t="str">
        <f>IF('Council Own'!E32="A","A"," ")</f>
        <v xml:space="preserve"> </v>
      </c>
      <c r="M164" s="348"/>
      <c r="N164" s="396" t="str">
        <f>'Council Own'!C80</f>
        <v>&lt;List Requirement Here&gt;</v>
      </c>
      <c r="O164" s="358" t="str">
        <f>IF('Council Own'!E80="A","A"," ")</f>
        <v xml:space="preserve"> </v>
      </c>
      <c r="Q164" s="348"/>
      <c r="R164" s="396" t="str">
        <f>'Council Own'!C128</f>
        <v>&lt;List Requirement Here&gt;</v>
      </c>
      <c r="S164" s="358" t="str">
        <f>IF('Council Own'!E128="A","A"," ")</f>
        <v xml:space="preserve"> </v>
      </c>
    </row>
    <row r="165" spans="2:19" x14ac:dyDescent="0.2">
      <c r="E165" s="633" t="str">
        <f>'Fun Patches'!C29</f>
        <v>&lt;LIST PATCH HERE&gt;</v>
      </c>
      <c r="F165" s="634"/>
      <c r="G165" s="358" t="str">
        <f>IF('Fun Patches'!E29="A","A"," ")</f>
        <v xml:space="preserve"> </v>
      </c>
      <c r="I165" s="348"/>
      <c r="J165" s="396" t="str">
        <f>'Council Own'!C33</f>
        <v>&lt;List Requirement Here&gt;</v>
      </c>
      <c r="K165" s="358" t="str">
        <f>IF('Council Own'!E33="A","A"," ")</f>
        <v xml:space="preserve"> </v>
      </c>
      <c r="M165" s="348"/>
      <c r="N165" s="396" t="str">
        <f>'Council Own'!C81</f>
        <v>&lt;List Requirement Here&gt;</v>
      </c>
      <c r="O165" s="358" t="str">
        <f>IF('Council Own'!E81="A","A"," ")</f>
        <v xml:space="preserve"> </v>
      </c>
      <c r="Q165" s="348"/>
      <c r="R165" s="396" t="str">
        <f>'Council Own'!C129</f>
        <v>&lt;List Requirement Here&gt;</v>
      </c>
      <c r="S165" s="358" t="str">
        <f>IF('Council Own'!E129="A","A"," ")</f>
        <v xml:space="preserve"> </v>
      </c>
    </row>
    <row r="166" spans="2:19" x14ac:dyDescent="0.2">
      <c r="E166" s="633" t="str">
        <f>'Fun Patches'!C30</f>
        <v>&lt;LIST PATCH HERE&gt;</v>
      </c>
      <c r="F166" s="634"/>
      <c r="G166" s="358" t="str">
        <f>IF('Fun Patches'!E30="A","A"," ")</f>
        <v xml:space="preserve"> </v>
      </c>
      <c r="I166" s="348"/>
      <c r="J166" s="396" t="str">
        <f>'Council Own'!C34</f>
        <v>&lt;List Requirement Here&gt;</v>
      </c>
      <c r="K166" s="358" t="str">
        <f>IF('Council Own'!E34="A","A"," ")</f>
        <v xml:space="preserve"> </v>
      </c>
      <c r="M166" s="348"/>
      <c r="N166" s="396" t="str">
        <f>'Council Own'!C82</f>
        <v>&lt;List Requirement Here&gt;</v>
      </c>
      <c r="O166" s="358" t="str">
        <f>IF('Council Own'!E82="A","A"," ")</f>
        <v xml:space="preserve"> </v>
      </c>
      <c r="Q166" s="348"/>
      <c r="R166" s="396" t="str">
        <f>'Council Own'!C130</f>
        <v>&lt;List Requirement Here&gt;</v>
      </c>
      <c r="S166" s="358" t="str">
        <f>IF('Council Own'!E130="A","A"," ")</f>
        <v xml:space="preserve"> </v>
      </c>
    </row>
    <row r="167" spans="2:19" x14ac:dyDescent="0.2">
      <c r="E167" s="633" t="str">
        <f>'Fun Patches'!C31</f>
        <v>&lt;LIST PATCH HERE&gt;</v>
      </c>
      <c r="F167" s="634"/>
      <c r="G167" s="358" t="str">
        <f>IF('Fun Patches'!E31="A","A"," ")</f>
        <v xml:space="preserve"> </v>
      </c>
      <c r="I167" s="348">
        <v>2</v>
      </c>
      <c r="J167" s="396" t="str">
        <f>'Council Own'!C35</f>
        <v>&lt;List Requirement Here&gt;</v>
      </c>
      <c r="K167" s="358" t="str">
        <f>IF('Council Own'!E35="A","A"," ")</f>
        <v xml:space="preserve"> </v>
      </c>
      <c r="M167" s="348">
        <v>2</v>
      </c>
      <c r="N167" s="396" t="str">
        <f>'Council Own'!C83</f>
        <v>&lt;List Requirement Here&gt;</v>
      </c>
      <c r="O167" s="358" t="str">
        <f>IF('Council Own'!E83="A","A"," ")</f>
        <v xml:space="preserve"> </v>
      </c>
      <c r="Q167" s="348">
        <v>2</v>
      </c>
      <c r="R167" s="396" t="str">
        <f>'Council Own'!C131</f>
        <v>&lt;List Requirement Here&gt;</v>
      </c>
      <c r="S167" s="358" t="str">
        <f>IF('Council Own'!E131="A","A"," ")</f>
        <v xml:space="preserve"> </v>
      </c>
    </row>
    <row r="168" spans="2:19" x14ac:dyDescent="0.2">
      <c r="E168" s="633" t="str">
        <f>'Fun Patches'!C32</f>
        <v>&lt;LIST PATCH HERE&gt;</v>
      </c>
      <c r="F168" s="634"/>
      <c r="G168" s="358" t="str">
        <f>IF('Fun Patches'!E32="A","A"," ")</f>
        <v xml:space="preserve"> </v>
      </c>
      <c r="I168" s="348"/>
      <c r="J168" s="396" t="str">
        <f>'Council Own'!C36</f>
        <v>&lt;List Requirement Here&gt;</v>
      </c>
      <c r="K168" s="358" t="str">
        <f>IF('Council Own'!E36="A","A"," ")</f>
        <v xml:space="preserve"> </v>
      </c>
      <c r="M168" s="348"/>
      <c r="N168" s="396" t="str">
        <f>'Council Own'!C84</f>
        <v>&lt;List Requirement Here&gt;</v>
      </c>
      <c r="O168" s="358" t="str">
        <f>IF('Council Own'!E84="A","A"," ")</f>
        <v xml:space="preserve"> </v>
      </c>
      <c r="Q168" s="348"/>
      <c r="R168" s="396" t="str">
        <f>'Council Own'!C132</f>
        <v>&lt;List Requirement Here&gt;</v>
      </c>
      <c r="S168" s="358" t="str">
        <f>IF('Council Own'!E132="A","A"," ")</f>
        <v xml:space="preserve"> </v>
      </c>
    </row>
    <row r="169" spans="2:19" x14ac:dyDescent="0.2">
      <c r="E169" s="633" t="str">
        <f>'Fun Patches'!C33</f>
        <v>&lt;LIST PATCH HERE&gt;</v>
      </c>
      <c r="F169" s="634"/>
      <c r="G169" s="358" t="str">
        <f>IF('Fun Patches'!E33="A","A"," ")</f>
        <v xml:space="preserve"> </v>
      </c>
      <c r="I169" s="348"/>
      <c r="J169" s="396" t="str">
        <f>'Council Own'!C37</f>
        <v>&lt;List Requirement Here&gt;</v>
      </c>
      <c r="K169" s="358" t="str">
        <f>IF('Council Own'!E37="A","A"," ")</f>
        <v xml:space="preserve"> </v>
      </c>
      <c r="M169" s="348"/>
      <c r="N169" s="396" t="str">
        <f>'Council Own'!C85</f>
        <v>&lt;List Requirement Here&gt;</v>
      </c>
      <c r="O169" s="358" t="str">
        <f>IF('Council Own'!E85="A","A"," ")</f>
        <v xml:space="preserve"> </v>
      </c>
      <c r="Q169" s="348"/>
      <c r="R169" s="396" t="str">
        <f>'Council Own'!C133</f>
        <v>&lt;List Requirement Here&gt;</v>
      </c>
      <c r="S169" s="358" t="str">
        <f>IF('Council Own'!E133="A","A"," ")</f>
        <v xml:space="preserve"> </v>
      </c>
    </row>
    <row r="170" spans="2:19" x14ac:dyDescent="0.2">
      <c r="E170" s="633" t="str">
        <f>'Fun Patches'!C34</f>
        <v>&lt;LIST PATCH HERE&gt;</v>
      </c>
      <c r="F170" s="634"/>
      <c r="G170" s="358" t="str">
        <f>IF('Fun Patches'!E34="A","A"," ")</f>
        <v xml:space="preserve"> </v>
      </c>
      <c r="I170" s="348"/>
      <c r="J170" s="396" t="str">
        <f>'Council Own'!C38</f>
        <v>&lt;List Requirement Here&gt;</v>
      </c>
      <c r="K170" s="358" t="str">
        <f>IF('Council Own'!E38="A","A"," ")</f>
        <v xml:space="preserve"> </v>
      </c>
      <c r="M170" s="348"/>
      <c r="N170" s="396" t="str">
        <f>'Council Own'!C86</f>
        <v>&lt;List Requirement Here&gt;</v>
      </c>
      <c r="O170" s="358" t="str">
        <f>IF('Council Own'!E86="A","A"," ")</f>
        <v xml:space="preserve"> </v>
      </c>
      <c r="Q170" s="348"/>
      <c r="R170" s="396" t="str">
        <f>'Council Own'!C134</f>
        <v>&lt;List Requirement Here&gt;</v>
      </c>
      <c r="S170" s="358" t="str">
        <f>IF('Council Own'!E134="A","A"," ")</f>
        <v xml:space="preserve"> </v>
      </c>
    </row>
    <row r="171" spans="2:19" x14ac:dyDescent="0.2">
      <c r="E171" s="633" t="str">
        <f>'Fun Patches'!C35</f>
        <v>&lt;LIST PATCH HERE&gt;</v>
      </c>
      <c r="F171" s="634"/>
      <c r="G171" s="358" t="str">
        <f>IF('Fun Patches'!E35="A","A"," ")</f>
        <v xml:space="preserve"> </v>
      </c>
      <c r="I171" s="348">
        <v>3</v>
      </c>
      <c r="J171" s="396" t="str">
        <f>'Council Own'!C39</f>
        <v>&lt;List Requirement Here&gt;</v>
      </c>
      <c r="K171" s="358" t="str">
        <f>IF('Council Own'!E39="A","A"," ")</f>
        <v xml:space="preserve"> </v>
      </c>
      <c r="M171" s="348">
        <v>3</v>
      </c>
      <c r="N171" s="396" t="str">
        <f>'Council Own'!C87</f>
        <v>&lt;List Requirement Here&gt;</v>
      </c>
      <c r="O171" s="358" t="str">
        <f>IF('Council Own'!E87="A","A"," ")</f>
        <v xml:space="preserve"> </v>
      </c>
      <c r="Q171" s="348">
        <v>3</v>
      </c>
      <c r="R171" s="396" t="str">
        <f>'Council Own'!C135</f>
        <v>&lt;List Requirement Here&gt;</v>
      </c>
      <c r="S171" s="358" t="str">
        <f>IF('Council Own'!E135="A","A"," ")</f>
        <v xml:space="preserve"> </v>
      </c>
    </row>
    <row r="172" spans="2:19" ht="12.75" customHeight="1" x14ac:dyDescent="0.2">
      <c r="E172" s="633" t="str">
        <f>'Fun Patches'!C36</f>
        <v>&lt;LIST PATCH HERE&gt;</v>
      </c>
      <c r="F172" s="634"/>
      <c r="G172" s="358" t="str">
        <f>IF('Fun Patches'!E36="A","A"," ")</f>
        <v xml:space="preserve"> </v>
      </c>
      <c r="I172" s="348"/>
      <c r="J172" s="396" t="str">
        <f>'Council Own'!C40</f>
        <v>&lt;List Requirement Here&gt;</v>
      </c>
      <c r="K172" s="358" t="str">
        <f>IF('Council Own'!E40="A","A"," ")</f>
        <v xml:space="preserve"> </v>
      </c>
      <c r="M172" s="348"/>
      <c r="N172" s="396" t="str">
        <f>'Council Own'!C88</f>
        <v>&lt;List Requirement Here&gt;</v>
      </c>
      <c r="O172" s="358" t="str">
        <f>IF('Council Own'!E88="A","A"," ")</f>
        <v xml:space="preserve"> </v>
      </c>
      <c r="Q172" s="348"/>
      <c r="R172" s="396" t="str">
        <f>'Council Own'!C136</f>
        <v>&lt;List Requirement Here&gt;</v>
      </c>
      <c r="S172" s="358" t="str">
        <f>IF('Council Own'!E136="A","A"," ")</f>
        <v xml:space="preserve"> </v>
      </c>
    </row>
    <row r="173" spans="2:19" ht="12.75" customHeight="1" x14ac:dyDescent="0.2">
      <c r="E173" s="633" t="str">
        <f>'Fun Patches'!C37</f>
        <v>&lt;LIST PATCH HERE&gt;</v>
      </c>
      <c r="F173" s="634"/>
      <c r="G173" s="358" t="str">
        <f>IF('Fun Patches'!E37="A","A"," ")</f>
        <v xml:space="preserve"> </v>
      </c>
      <c r="I173" s="348"/>
      <c r="J173" s="396" t="str">
        <f>'Council Own'!C41</f>
        <v>&lt;List Requirement Here&gt;</v>
      </c>
      <c r="K173" s="358" t="str">
        <f>IF('Council Own'!E41="A","A"," ")</f>
        <v xml:space="preserve"> </v>
      </c>
      <c r="M173" s="348"/>
      <c r="N173" s="396" t="str">
        <f>'Council Own'!C89</f>
        <v>&lt;List Requirement Here&gt;</v>
      </c>
      <c r="O173" s="358" t="str">
        <f>IF('Council Own'!E89="A","A"," ")</f>
        <v xml:space="preserve"> </v>
      </c>
      <c r="Q173" s="348"/>
      <c r="R173" s="396" t="str">
        <f>'Council Own'!C137</f>
        <v>&lt;List Requirement Here&gt;</v>
      </c>
      <c r="S173" s="358" t="str">
        <f>IF('Council Own'!E137="A","A"," ")</f>
        <v xml:space="preserve"> </v>
      </c>
    </row>
    <row r="174" spans="2:19" x14ac:dyDescent="0.2">
      <c r="E174" s="633" t="str">
        <f>'Fun Patches'!C38</f>
        <v>&lt;LIST PATCH HERE&gt;</v>
      </c>
      <c r="F174" s="634"/>
      <c r="G174" s="358" t="str">
        <f>IF('Fun Patches'!E38="A","A"," ")</f>
        <v xml:space="preserve"> </v>
      </c>
      <c r="I174" s="348"/>
      <c r="J174" s="396" t="str">
        <f>'Council Own'!C42</f>
        <v>&lt;List Requirement Here&gt;</v>
      </c>
      <c r="K174" s="358" t="str">
        <f>IF('Council Own'!E42="A","A"," ")</f>
        <v xml:space="preserve"> </v>
      </c>
      <c r="M174" s="348"/>
      <c r="N174" s="396" t="str">
        <f>'Council Own'!C90</f>
        <v>&lt;List Requirement Here&gt;</v>
      </c>
      <c r="O174" s="358" t="str">
        <f>IF('Council Own'!E90="A","A"," ")</f>
        <v xml:space="preserve"> </v>
      </c>
      <c r="Q174" s="348"/>
      <c r="R174" s="396" t="str">
        <f>'Council Own'!C138</f>
        <v>&lt;List Requirement Here&gt;</v>
      </c>
      <c r="S174" s="358" t="str">
        <f>IF('Council Own'!E138="A","A"," ")</f>
        <v xml:space="preserve"> </v>
      </c>
    </row>
    <row r="175" spans="2:19" x14ac:dyDescent="0.2">
      <c r="E175" s="633" t="str">
        <f>'Fun Patches'!C39</f>
        <v>&lt;LIST PATCH HERE&gt;</v>
      </c>
      <c r="F175" s="634"/>
      <c r="G175" s="358" t="str">
        <f>IF('Fun Patches'!E39="A","A"," ")</f>
        <v xml:space="preserve"> </v>
      </c>
      <c r="I175" s="348">
        <v>4</v>
      </c>
      <c r="J175" s="396" t="str">
        <f>'Council Own'!C43</f>
        <v>&lt;List Requirement Here&gt;</v>
      </c>
      <c r="K175" s="358" t="str">
        <f>IF('Council Own'!E43="A","A"," ")</f>
        <v xml:space="preserve"> </v>
      </c>
      <c r="M175" s="348">
        <v>4</v>
      </c>
      <c r="N175" s="396" t="str">
        <f>'Council Own'!C91</f>
        <v>&lt;List Requirement Here&gt;</v>
      </c>
      <c r="O175" s="358" t="str">
        <f>IF('Council Own'!E91="A","A"," ")</f>
        <v xml:space="preserve"> </v>
      </c>
      <c r="Q175" s="348">
        <v>4</v>
      </c>
      <c r="R175" s="396" t="str">
        <f>'Council Own'!C139</f>
        <v>&lt;List Requirement Here&gt;</v>
      </c>
      <c r="S175" s="358" t="str">
        <f>IF('Council Own'!E139="A","A"," ")</f>
        <v xml:space="preserve"> </v>
      </c>
    </row>
    <row r="176" spans="2:19" x14ac:dyDescent="0.2">
      <c r="E176" s="633" t="str">
        <f>'Fun Patches'!C40</f>
        <v>&lt;LIST PATCH HERE&gt;</v>
      </c>
      <c r="F176" s="634"/>
      <c r="G176" s="358" t="str">
        <f>IF('Fun Patches'!E40="A","A"," ")</f>
        <v xml:space="preserve"> </v>
      </c>
      <c r="I176" s="348"/>
      <c r="J176" s="396" t="str">
        <f>'Council Own'!C44</f>
        <v>&lt;List Requirement Here&gt;</v>
      </c>
      <c r="K176" s="358" t="str">
        <f>IF('Council Own'!E44="A","A"," ")</f>
        <v xml:space="preserve"> </v>
      </c>
      <c r="M176" s="348"/>
      <c r="N176" s="396" t="str">
        <f>'Council Own'!C92</f>
        <v>&lt;List Requirement Here&gt;</v>
      </c>
      <c r="O176" s="358" t="str">
        <f>IF('Council Own'!E92="A","A"," ")</f>
        <v xml:space="preserve"> </v>
      </c>
      <c r="Q176" s="348"/>
      <c r="R176" s="396" t="str">
        <f>'Council Own'!C140</f>
        <v>&lt;List Requirement Here&gt;</v>
      </c>
      <c r="S176" s="358" t="str">
        <f>IF('Council Own'!E140="A","A"," ")</f>
        <v xml:space="preserve"> </v>
      </c>
    </row>
    <row r="177" spans="1:19" x14ac:dyDescent="0.2">
      <c r="E177" s="633" t="str">
        <f>'Fun Patches'!C41</f>
        <v>&lt;LIST PATCH HERE&gt;</v>
      </c>
      <c r="F177" s="634"/>
      <c r="G177" s="358" t="str">
        <f>IF('Fun Patches'!E41="A","A"," ")</f>
        <v xml:space="preserve"> </v>
      </c>
      <c r="I177" s="348"/>
      <c r="J177" s="396" t="str">
        <f>'Council Own'!C45</f>
        <v>&lt;List Requirement Here&gt;</v>
      </c>
      <c r="K177" s="358" t="str">
        <f>IF('Council Own'!E45="A","A"," ")</f>
        <v xml:space="preserve"> </v>
      </c>
      <c r="M177" s="348"/>
      <c r="N177" s="396" t="str">
        <f>'Council Own'!C93</f>
        <v>&lt;List Requirement Here&gt;</v>
      </c>
      <c r="O177" s="358" t="str">
        <f>IF('Council Own'!E93="A","A"," ")</f>
        <v xml:space="preserve"> </v>
      </c>
      <c r="Q177" s="348"/>
      <c r="R177" s="396" t="str">
        <f>'Council Own'!C141</f>
        <v>&lt;List Requirement Here&gt;</v>
      </c>
      <c r="S177" s="358" t="str">
        <f>IF('Council Own'!E141="A","A"," ")</f>
        <v xml:space="preserve"> </v>
      </c>
    </row>
    <row r="178" spans="1:19" x14ac:dyDescent="0.2">
      <c r="E178" s="633" t="str">
        <f>'Fun Patches'!C42</f>
        <v>&lt;LIST PATCH HERE&gt;</v>
      </c>
      <c r="F178" s="634"/>
      <c r="G178" s="358" t="str">
        <f>IF('Fun Patches'!E42="A","A"," ")</f>
        <v xml:space="preserve"> </v>
      </c>
      <c r="I178" s="348"/>
      <c r="J178" s="396" t="str">
        <f>'Council Own'!C46</f>
        <v>&lt;List Requirement Here&gt;</v>
      </c>
      <c r="K178" s="358" t="str">
        <f>IF('Council Own'!E46="A","A"," ")</f>
        <v xml:space="preserve"> </v>
      </c>
      <c r="M178" s="348"/>
      <c r="N178" s="396" t="str">
        <f>'Council Own'!C94</f>
        <v>&lt;List Requirement Here&gt;</v>
      </c>
      <c r="O178" s="358" t="str">
        <f>IF('Council Own'!E94="A","A"," ")</f>
        <v xml:space="preserve"> </v>
      </c>
      <c r="Q178" s="348"/>
      <c r="R178" s="396" t="str">
        <f>'Council Own'!C142</f>
        <v>&lt;List Requirement Here&gt;</v>
      </c>
      <c r="S178" s="358" t="str">
        <f>IF('Council Own'!E142="A","A"," ")</f>
        <v xml:space="preserve"> </v>
      </c>
    </row>
    <row r="179" spans="1:19" x14ac:dyDescent="0.2">
      <c r="E179" s="633" t="str">
        <f>'Fun Patches'!C43</f>
        <v>&lt;LIST PATCH HERE&gt;</v>
      </c>
      <c r="F179" s="634"/>
      <c r="G179" s="358" t="str">
        <f>IF('Fun Patches'!E43="A","A"," ")</f>
        <v xml:space="preserve"> </v>
      </c>
      <c r="I179" s="348">
        <v>5</v>
      </c>
      <c r="J179" s="396" t="str">
        <f>'Council Own'!C47</f>
        <v>&lt;List Requirement Here&gt;</v>
      </c>
      <c r="K179" s="358" t="str">
        <f>IF('Council Own'!E47="A","A"," ")</f>
        <v xml:space="preserve"> </v>
      </c>
      <c r="M179" s="348">
        <v>5</v>
      </c>
      <c r="N179" s="396" t="str">
        <f>'Council Own'!C95</f>
        <v>&lt;List Requirement Here&gt;</v>
      </c>
      <c r="O179" s="358" t="str">
        <f>IF('Council Own'!E95="A","A"," ")</f>
        <v xml:space="preserve"> </v>
      </c>
      <c r="Q179" s="348">
        <v>5</v>
      </c>
      <c r="R179" s="396" t="str">
        <f>'Council Own'!C143</f>
        <v>&lt;List Requirement Here&gt;</v>
      </c>
      <c r="S179" s="358" t="str">
        <f>IF('Council Own'!E143="A","A"," ")</f>
        <v xml:space="preserve"> </v>
      </c>
    </row>
    <row r="180" spans="1:19" x14ac:dyDescent="0.2">
      <c r="E180" s="633" t="str">
        <f>'Fun Patches'!C44</f>
        <v>&lt;LIST PATCH HERE&gt;</v>
      </c>
      <c r="F180" s="634"/>
      <c r="G180" s="358" t="str">
        <f>IF('Fun Patches'!E44="A","A"," ")</f>
        <v xml:space="preserve"> </v>
      </c>
      <c r="I180" s="348"/>
      <c r="J180" s="396" t="str">
        <f>'Council Own'!C48</f>
        <v>&lt;List Requirement Here&gt;</v>
      </c>
      <c r="K180" s="358" t="str">
        <f>IF('Council Own'!E48="A","A"," ")</f>
        <v xml:space="preserve"> </v>
      </c>
      <c r="M180" s="348"/>
      <c r="N180" s="396" t="str">
        <f>'Council Own'!C96</f>
        <v>&lt;List Requirement Here&gt;</v>
      </c>
      <c r="O180" s="358" t="str">
        <f>IF('Council Own'!E96="A","A"," ")</f>
        <v xml:space="preserve"> </v>
      </c>
      <c r="Q180" s="348"/>
      <c r="R180" s="396" t="str">
        <f>'Council Own'!C144</f>
        <v>&lt;List Requirement Here&gt;</v>
      </c>
      <c r="S180" s="358" t="str">
        <f>IF('Council Own'!E144="A","A"," ")</f>
        <v xml:space="preserve"> </v>
      </c>
    </row>
    <row r="181" spans="1:19" x14ac:dyDescent="0.2">
      <c r="E181" s="633" t="str">
        <f>'Fun Patches'!C45</f>
        <v>&lt;LIST PATCH HERE&gt;</v>
      </c>
      <c r="F181" s="634"/>
      <c r="G181" s="358" t="str">
        <f>IF('Fun Patches'!E45="A","A"," ")</f>
        <v xml:space="preserve"> </v>
      </c>
      <c r="I181" s="348"/>
      <c r="J181" s="396" t="str">
        <f>'Council Own'!C49</f>
        <v>&lt;List Requirement Here&gt;</v>
      </c>
      <c r="K181" s="358" t="str">
        <f>IF('Council Own'!E49="A","A"," ")</f>
        <v xml:space="preserve"> </v>
      </c>
      <c r="M181" s="348"/>
      <c r="N181" s="396" t="str">
        <f>'Council Own'!C97</f>
        <v>&lt;List Requirement Here&gt;</v>
      </c>
      <c r="O181" s="358" t="str">
        <f>IF('Council Own'!E97="A","A"," ")</f>
        <v xml:space="preserve"> </v>
      </c>
      <c r="Q181" s="348"/>
      <c r="R181" s="396" t="str">
        <f>'Council Own'!C145</f>
        <v>&lt;List Requirement Here&gt;</v>
      </c>
      <c r="S181" s="358" t="str">
        <f>IF('Council Own'!E145="A","A"," ")</f>
        <v xml:space="preserve"> </v>
      </c>
    </row>
    <row r="182" spans="1:19" x14ac:dyDescent="0.2">
      <c r="E182" s="633" t="str">
        <f>'Fun Patches'!C46</f>
        <v>&lt;LIST PATCH HERE&gt;</v>
      </c>
      <c r="F182" s="634"/>
      <c r="G182" s="358" t="str">
        <f>IF('Fun Patches'!E46="A","A"," ")</f>
        <v xml:space="preserve"> </v>
      </c>
      <c r="I182" s="348"/>
      <c r="J182" s="396" t="str">
        <f>'Council Own'!C50</f>
        <v>&lt;List Requirement Here&gt;</v>
      </c>
      <c r="K182" s="358" t="str">
        <f>IF('Council Own'!E50="A","A"," ")</f>
        <v xml:space="preserve"> </v>
      </c>
      <c r="M182" s="348"/>
      <c r="N182" s="396" t="str">
        <f>'Council Own'!C98</f>
        <v>&lt;List Requirement Here&gt;</v>
      </c>
      <c r="O182" s="358" t="str">
        <f>IF('Council Own'!E98="A","A"," ")</f>
        <v xml:space="preserve"> </v>
      </c>
      <c r="Q182" s="348"/>
      <c r="R182" s="396" t="str">
        <f>'Council Own'!C146</f>
        <v>&lt;List Requirement Here&gt;</v>
      </c>
      <c r="S182" s="358" t="str">
        <f>IF('Council Own'!E146="A","A"," ")</f>
        <v xml:space="preserve"> </v>
      </c>
    </row>
    <row r="183" spans="1:19" x14ac:dyDescent="0.2">
      <c r="E183" s="650" t="str">
        <f>'Fun Patches'!C47</f>
        <v>&lt;LIST PATCH HERE&gt;</v>
      </c>
      <c r="F183" s="651"/>
      <c r="G183" s="351" t="str">
        <f>IF('Fun Patches'!E47="A","A"," ")</f>
        <v xml:space="preserve"> </v>
      </c>
      <c r="I183" s="395"/>
      <c r="J183" s="364"/>
      <c r="K183" s="398"/>
    </row>
    <row r="184" spans="1:19" x14ac:dyDescent="0.2">
      <c r="E184" s="633" t="str">
        <f>'Fun Patches'!C48</f>
        <v>&lt;LIST PATCH HERE&gt;</v>
      </c>
      <c r="F184" s="634"/>
      <c r="G184" s="358" t="str">
        <f>IF('Fun Patches'!E48="A","A"," ")</f>
        <v xml:space="preserve"> </v>
      </c>
      <c r="I184" s="395"/>
      <c r="J184" s="364"/>
      <c r="K184" s="398"/>
    </row>
    <row r="185" spans="1:19" x14ac:dyDescent="0.2">
      <c r="E185" s="633" t="str">
        <f>'Fun Patches'!C49</f>
        <v>&lt;LIST PATCH HERE&gt;</v>
      </c>
      <c r="F185" s="634"/>
      <c r="G185" s="358" t="str">
        <f>IF('Fun Patches'!E49="A","A"," ")</f>
        <v xml:space="preserve"> </v>
      </c>
      <c r="I185" s="395"/>
      <c r="J185" s="364"/>
      <c r="K185" s="398"/>
    </row>
    <row r="186" spans="1:19" x14ac:dyDescent="0.2">
      <c r="A186" s="635" t="s">
        <v>70</v>
      </c>
      <c r="B186" s="636"/>
      <c r="C186" s="637"/>
      <c r="E186" s="633" t="str">
        <f>'Fun Patches'!C50</f>
        <v>&lt;LIST PATCH HERE&gt;</v>
      </c>
      <c r="F186" s="634"/>
      <c r="G186" s="358" t="str">
        <f>IF('Fun Patches'!E50="A","A"," ")</f>
        <v xml:space="preserve"> </v>
      </c>
      <c r="I186" s="395"/>
      <c r="J186" s="364"/>
      <c r="K186" s="398"/>
    </row>
    <row r="187" spans="1:19" x14ac:dyDescent="0.2">
      <c r="A187" s="644" t="s">
        <v>67</v>
      </c>
      <c r="B187" s="645"/>
      <c r="C187" s="646"/>
      <c r="E187" s="633" t="str">
        <f>'Fun Patches'!C51</f>
        <v>&lt;LIST PATCH HERE&gt;</v>
      </c>
      <c r="F187" s="634"/>
      <c r="G187" s="358" t="str">
        <f>IF('Fun Patches'!E51="A","A"," ")</f>
        <v xml:space="preserve"> </v>
      </c>
      <c r="I187" s="395"/>
      <c r="J187" s="364"/>
      <c r="K187" s="398"/>
    </row>
    <row r="188" spans="1:19" x14ac:dyDescent="0.2">
      <c r="A188" s="644" t="s">
        <v>68</v>
      </c>
      <c r="B188" s="645"/>
      <c r="C188" s="646"/>
      <c r="E188" s="633" t="str">
        <f>'Fun Patches'!C52</f>
        <v>&lt;LIST PATCH HERE&gt;</v>
      </c>
      <c r="F188" s="634"/>
      <c r="G188" s="358" t="str">
        <f>IF('Fun Patches'!E52="A","A"," ")</f>
        <v xml:space="preserve"> </v>
      </c>
      <c r="I188" s="395"/>
      <c r="J188" s="364"/>
      <c r="K188" s="398"/>
    </row>
    <row r="189" spans="1:19" x14ac:dyDescent="0.2">
      <c r="A189" s="640" t="s">
        <v>69</v>
      </c>
      <c r="B189" s="641"/>
      <c r="C189" s="642"/>
      <c r="E189" s="633" t="str">
        <f>'Fun Patches'!C53</f>
        <v>&lt;LIST PATCH HERE&gt;</v>
      </c>
      <c r="F189" s="634"/>
      <c r="G189" s="358" t="str">
        <f>IF('Fun Patches'!E53="A","A"," ")</f>
        <v xml:space="preserve"> </v>
      </c>
      <c r="J189" s="355"/>
      <c r="K189" s="355"/>
    </row>
    <row r="190" spans="1:19" x14ac:dyDescent="0.2">
      <c r="E190" s="633" t="str">
        <f>'Fun Patches'!C54</f>
        <v>&lt;LIST PATCH HERE&gt;</v>
      </c>
      <c r="F190" s="634"/>
      <c r="G190" s="358" t="str">
        <f>IF('Fun Patches'!E54="A","A","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F19Bo+5jnsFWSadbB6MH3dJiUP92cCgGA9ZIiCl1gSi+Ni9urNaFAQIEo+jY8FGHbgsc7UiGrkmi4/FaIDf9LA==" saltValue="iuQX/DUGLBGLZVdlWr3yaA=="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W229"/>
  <sheetViews>
    <sheetView showGridLines="0" topLeftCell="A43" zoomScale="90" zoomScaleNormal="90" workbookViewId="0">
      <selection activeCell="G59" sqref="G59"/>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3</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IF(Badges!F58="A","A"," ")</f>
        <v xml:space="preserve"> </v>
      </c>
      <c r="I4" s="348"/>
      <c r="J4" s="349" t="str">
        <f>Badges!C132</f>
        <v>Fold method and glue method</v>
      </c>
      <c r="K4" s="351" t="str">
        <f>IF(Badges!F132="A","A"," ")</f>
        <v xml:space="preserve"> </v>
      </c>
      <c r="M4" s="348"/>
      <c r="N4" s="349" t="str">
        <f>Badges!C205</f>
        <v>Learn how to purify water</v>
      </c>
      <c r="O4" s="351" t="str">
        <f>IF(Badges!F205="A","A"," ")</f>
        <v xml:space="preserve"> </v>
      </c>
      <c r="Q4" s="348"/>
      <c r="R4" s="349" t="str">
        <f>Badges!C279</f>
        <v>Get a sense of different animals'</v>
      </c>
      <c r="S4" s="351" t="str">
        <f>IF(Badges!F279="A","A"," ")</f>
        <v xml:space="preserve"> </v>
      </c>
      <c r="T4" s="340"/>
      <c r="U4" s="340"/>
    </row>
    <row r="5" spans="1:21" ht="12.75" customHeight="1" x14ac:dyDescent="0.2">
      <c r="A5" s="619" t="str">
        <f>Summary!A4</f>
        <v>Digital Movie Maker</v>
      </c>
      <c r="B5" s="620"/>
      <c r="C5" s="352" t="str">
        <f>IF(Badges!F28="C","C",IF(Badges!F28="P","P",""))</f>
        <v/>
      </c>
      <c r="E5" s="348"/>
      <c r="F5" s="349" t="str">
        <f>Badges!C59</f>
        <v>Videotape yourself miming one</v>
      </c>
      <c r="G5" s="351" t="str">
        <f>IF(Badges!F59="A","A"," ")</f>
        <v xml:space="preserve"> </v>
      </c>
      <c r="I5" s="348"/>
      <c r="J5" s="349" t="str">
        <f>Badges!C133</f>
        <v>Fold method and stitch method</v>
      </c>
      <c r="K5" s="351" t="str">
        <f>IF(Badges!F133="A","A"," ")</f>
        <v xml:space="preserve"> </v>
      </c>
      <c r="M5" s="348"/>
      <c r="N5" s="349" t="str">
        <f>Badges!C206</f>
        <v>Practice navigating with a map and</v>
      </c>
      <c r="O5" s="351" t="str">
        <f>IF(Badges!F206="A","A"," ")</f>
        <v xml:space="preserve"> </v>
      </c>
      <c r="Q5" s="348"/>
      <c r="R5" s="349" t="str">
        <f>Badges!C280</f>
        <v>Talk to an animal expert at a zoo</v>
      </c>
      <c r="S5" s="351" t="str">
        <f>IF(Badges!F280="A","A"," ")</f>
        <v xml:space="preserve"> </v>
      </c>
      <c r="T5" s="340"/>
      <c r="U5" s="340"/>
    </row>
    <row r="6" spans="1:21" ht="12.75" customHeight="1" x14ac:dyDescent="0.2">
      <c r="A6" s="612" t="str">
        <f>Summary!A5</f>
        <v>Eating for Beauty</v>
      </c>
      <c r="B6" s="613"/>
      <c r="C6" s="353" t="str">
        <f>IF(Badges!F51="C","C",IF(Badges!F51="P","P",""))</f>
        <v/>
      </c>
      <c r="E6" s="348"/>
      <c r="F6" s="349" t="str">
        <f>Badges!C60</f>
        <v>Pretend an item is something else</v>
      </c>
      <c r="G6" s="351" t="str">
        <f>IF(Badges!F60="A","A"," ")</f>
        <v xml:space="preserve"> </v>
      </c>
      <c r="I6" s="348"/>
      <c r="J6" s="349" t="str">
        <f>Badges!C134</f>
        <v>Glue method and stitch method</v>
      </c>
      <c r="K6" s="351" t="str">
        <f>IF(Badges!F134="A","A"," ")</f>
        <v xml:space="preserve"> </v>
      </c>
      <c r="M6" s="348"/>
      <c r="N6" s="349" t="str">
        <f>Badges!C207</f>
        <v>Pitch your tent three times in three</v>
      </c>
      <c r="O6" s="351" t="str">
        <f>IF(Badges!F207="A","A"," ")</f>
        <v xml:space="preserve"> </v>
      </c>
      <c r="Q6" s="348"/>
      <c r="R6" s="349" t="str">
        <f>Badges!C281</f>
        <v>Practice being a scientist</v>
      </c>
      <c r="S6" s="351" t="str">
        <f>IF(Badges!F281="A","A"," ")</f>
        <v xml:space="preserve"> </v>
      </c>
      <c r="T6" s="340"/>
      <c r="U6" s="340"/>
    </row>
    <row r="7" spans="1:21" x14ac:dyDescent="0.2">
      <c r="A7" s="612" t="str">
        <f>Summary!A6</f>
        <v>Public Speaker</v>
      </c>
      <c r="B7" s="613"/>
      <c r="C7" s="353" t="str">
        <f>IF(Badges!F74="C","C",IF(Badges!F74="P","P",""))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IF(Badges!F97="C","C",IF(Badges!F97="P","P",""))</f>
        <v/>
      </c>
      <c r="E8" s="348"/>
      <c r="F8" s="349" t="str">
        <f>Badges!C62</f>
        <v>Repeat one word, one sentence, and</v>
      </c>
      <c r="G8" s="351" t="str">
        <f>IF(Badges!F62="A","A"," ")</f>
        <v xml:space="preserve"> </v>
      </c>
      <c r="I8" s="348"/>
      <c r="J8" s="349" t="str">
        <f>Badges!C136</f>
        <v>Make an organizational book</v>
      </c>
      <c r="K8" s="351" t="str">
        <f>IF(Badges!F136="A","A"," ")</f>
        <v xml:space="preserve"> </v>
      </c>
      <c r="M8" s="348"/>
      <c r="N8" s="349" t="str">
        <f>Badges!C209</f>
        <v>Play stuff-sack dramatics</v>
      </c>
      <c r="O8" s="351" t="str">
        <f>IF(Badges!F209="A","A"," ")</f>
        <v xml:space="preserve"> </v>
      </c>
      <c r="Q8" s="348">
        <v>1</v>
      </c>
      <c r="R8" s="349" t="str">
        <f>Badges!C285</f>
        <v>Team up and dress up</v>
      </c>
      <c r="S8" s="350"/>
    </row>
    <row r="9" spans="1:21" x14ac:dyDescent="0.2">
      <c r="A9" s="614" t="str">
        <f>Summary!A8</f>
        <v>Screenwriter</v>
      </c>
      <c r="B9" s="615"/>
      <c r="C9" s="354" t="str">
        <f>IF(Badges!F120="C","C",IF(Badges!F120="P","P",""))</f>
        <v/>
      </c>
      <c r="E9" s="348"/>
      <c r="F9" s="349" t="str">
        <f>Badges!C63</f>
        <v>Tell your own story, from birth until</v>
      </c>
      <c r="G9" s="351" t="str">
        <f>IF(Badges!F63="A","A"," ")</f>
        <v xml:space="preserve"> </v>
      </c>
      <c r="I9" s="348"/>
      <c r="J9" s="349" t="str">
        <f>Badges!C137</f>
        <v>Make a scrapbook, memory book,</v>
      </c>
      <c r="K9" s="351" t="str">
        <f>IF(Badges!F137="A","A"," ")</f>
        <v xml:space="preserve"> </v>
      </c>
      <c r="M9" s="348"/>
      <c r="N9" s="349" t="str">
        <f>Badges!C210</f>
        <v>See the stars</v>
      </c>
      <c r="O9" s="351" t="str">
        <f>IF(Badges!F210="A","A"," ")</f>
        <v xml:space="preserve"> </v>
      </c>
      <c r="Q9" s="348"/>
      <c r="R9" s="349" t="str">
        <f>Badges!C286</f>
        <v>Go, Blue! Go, Red!</v>
      </c>
      <c r="S9" s="351" t="str">
        <f>IF(Badges!F286="A","A"," ")</f>
        <v xml:space="preserve"> </v>
      </c>
    </row>
    <row r="10" spans="1:21" x14ac:dyDescent="0.2">
      <c r="A10" s="616" t="str">
        <f>Summary!A9</f>
        <v>It's Your Planet -- Love It!</v>
      </c>
      <c r="B10" s="617"/>
      <c r="C10" s="618"/>
      <c r="E10" s="348"/>
      <c r="F10" s="349" t="str">
        <f>Badges!C64</f>
        <v>Practice impressions of three</v>
      </c>
      <c r="G10" s="351" t="str">
        <f>IF(Badges!F64="A","A"," ")</f>
        <v xml:space="preserve"> </v>
      </c>
      <c r="I10" s="348"/>
      <c r="J10" s="349" t="str">
        <f>Badges!C138</f>
        <v>Make a gift book</v>
      </c>
      <c r="K10" s="351" t="str">
        <f>IF(Badges!F138="A","A"," ")</f>
        <v xml:space="preserve"> </v>
      </c>
      <c r="M10" s="348"/>
      <c r="N10" s="349" t="str">
        <f>Badges!C211</f>
        <v>Tell a progressive story</v>
      </c>
      <c r="O10" s="351" t="str">
        <f>IF(Badges!F211="A","A"," ")</f>
        <v xml:space="preserve"> </v>
      </c>
      <c r="Q10" s="348"/>
      <c r="R10" s="349" t="str">
        <f>Badges!C287</f>
        <v>Unique uniforms</v>
      </c>
      <c r="S10" s="351" t="str">
        <f>IF(Badges!F287="A","A"," ")</f>
        <v xml:space="preserve"> </v>
      </c>
    </row>
    <row r="11" spans="1:21" x14ac:dyDescent="0.2">
      <c r="A11" s="619" t="str">
        <f>Summary!A10</f>
        <v>Book Artist</v>
      </c>
      <c r="B11" s="620"/>
      <c r="C11" s="352" t="str">
        <f>IF(Badges!F144="C","C",IF(Badges!F144="P","P",""))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IF(Badges!F288="A","A"," ")</f>
        <v xml:space="preserve"> </v>
      </c>
    </row>
    <row r="12" spans="1:21" x14ac:dyDescent="0.2">
      <c r="A12" s="612" t="str">
        <f>Summary!A11</f>
        <v>Woodworker</v>
      </c>
      <c r="B12" s="613"/>
      <c r="C12" s="353" t="str">
        <f>IF(Badges!F167="C","C",IF(Badges!F167="P","P",""))</f>
        <v/>
      </c>
      <c r="E12" s="348"/>
      <c r="F12" s="349" t="str">
        <f>Badges!C66</f>
        <v>Write a speech about something</v>
      </c>
      <c r="G12" s="351" t="str">
        <f>IF(Badges!F66="A","A"," ")</f>
        <v xml:space="preserve"> </v>
      </c>
      <c r="I12" s="348"/>
      <c r="J12" s="349" t="str">
        <f>Badges!C140</f>
        <v xml:space="preserve">Make a book from something </v>
      </c>
      <c r="K12" s="351" t="str">
        <f>IF(Badges!F140="A","A","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IF(Badges!F190="C","C",IF(Badges!F190="P","P",""))</f>
        <v/>
      </c>
      <c r="E13" s="348"/>
      <c r="F13" s="349" t="str">
        <f>Badges!C67</f>
        <v>Create a piece for a character</v>
      </c>
      <c r="G13" s="351" t="str">
        <f>IF(Badges!F67="A","A"," ")</f>
        <v xml:space="preserve"> </v>
      </c>
      <c r="I13" s="348"/>
      <c r="J13" s="349" t="str">
        <f>Badges!C141</f>
        <v>Try a different binding technique or</v>
      </c>
      <c r="K13" s="351" t="str">
        <f>IF(Badges!F141="A","A"," ")</f>
        <v xml:space="preserve"> </v>
      </c>
      <c r="M13" s="348"/>
      <c r="N13" s="349" t="str">
        <f>Badges!C216</f>
        <v>Observe kids in person for at least</v>
      </c>
      <c r="O13" s="351" t="str">
        <f>IF(Badges!F216="A","A"," ")</f>
        <v xml:space="preserve"> </v>
      </c>
      <c r="Q13" s="348"/>
      <c r="R13" s="349" t="str">
        <f>Badges!C290</f>
        <v>An amazing race</v>
      </c>
      <c r="S13" s="351" t="str">
        <f>IF(Badges!F290="A","A"," ")</f>
        <v xml:space="preserve"> </v>
      </c>
    </row>
    <row r="14" spans="1:21" x14ac:dyDescent="0.2">
      <c r="A14" s="612" t="str">
        <f>Summary!A13</f>
        <v>Trailblazing</v>
      </c>
      <c r="B14" s="613"/>
      <c r="C14" s="353" t="str">
        <f>IF(Badges!F213="C","C",IF(Badges!F213="P","P",""))</f>
        <v/>
      </c>
      <c r="E14" s="348"/>
      <c r="F14" s="349" t="str">
        <f>Badges!C68</f>
        <v>Pick an existing piece</v>
      </c>
      <c r="G14" s="351" t="str">
        <f>IF(Badges!F68="A","A"," ")</f>
        <v xml:space="preserve"> </v>
      </c>
      <c r="I14" s="348"/>
      <c r="J14" s="349" t="str">
        <f>Badges!C142</f>
        <v>Get creative with the definition of</v>
      </c>
      <c r="K14" s="351" t="str">
        <f>IF(Badges!F142="A","A"," ")</f>
        <v xml:space="preserve"> </v>
      </c>
      <c r="M14" s="348"/>
      <c r="N14" s="349" t="str">
        <f>Badges!C217</f>
        <v xml:space="preserve">Ask an expert  </v>
      </c>
      <c r="O14" s="351" t="str">
        <f>IF(Badges!F217="A","A"," ")</f>
        <v xml:space="preserve"> </v>
      </c>
      <c r="Q14" s="348"/>
      <c r="R14" s="349" t="str">
        <f>Badges!C291</f>
        <v>Target practice</v>
      </c>
      <c r="S14" s="351" t="str">
        <f>IF(Badges!F291="A","A"," ")</f>
        <v xml:space="preserve"> </v>
      </c>
    </row>
    <row r="15" spans="1:21" x14ac:dyDescent="0.2">
      <c r="A15" s="614" t="str">
        <f>Summary!A14</f>
        <v>Babysitter</v>
      </c>
      <c r="B15" s="615"/>
      <c r="C15" s="354" t="str">
        <f>IF(Badges!F236="C","C",IF(Badges!F236="P","P",""))</f>
        <v/>
      </c>
      <c r="E15" s="348">
        <v>5</v>
      </c>
      <c r="F15" s="349" t="str">
        <f>Badges!C69</f>
        <v>Get onstage</v>
      </c>
      <c r="G15" s="350"/>
      <c r="I15" s="602" t="str">
        <f>Badges!B145</f>
        <v>Woodworker</v>
      </c>
      <c r="J15" s="603"/>
      <c r="K15" s="603"/>
      <c r="M15" s="348"/>
      <c r="N15" s="349" t="str">
        <f>Badges!C218</f>
        <v>Find information at the library or</v>
      </c>
      <c r="O15" s="351" t="str">
        <f>IF(Badges!F218="A","A"," ")</f>
        <v xml:space="preserve"> </v>
      </c>
      <c r="Q15" s="348"/>
      <c r="R15" s="349" t="str">
        <f>Badges!C292</f>
        <v>Tests of strength</v>
      </c>
      <c r="S15" s="351" t="str">
        <f>IF(Badges!F292="A","A"," ")</f>
        <v xml:space="preserve"> </v>
      </c>
    </row>
    <row r="16" spans="1:21" x14ac:dyDescent="0.2">
      <c r="A16" s="616" t="str">
        <f>Summary!A15</f>
        <v>It's Your Story -- Tell It!</v>
      </c>
      <c r="B16" s="617"/>
      <c r="C16" s="618"/>
      <c r="E16" s="348"/>
      <c r="F16" s="349" t="str">
        <f>Badges!C70</f>
        <v>Create a theater in your own home</v>
      </c>
      <c r="G16" s="351" t="str">
        <f>IF(Badges!F70="A","A","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IF(Badges!F260="C","C",IF(Badges!F260="P","P",""))</f>
        <v/>
      </c>
      <c r="E17" s="348"/>
      <c r="F17" s="349" t="str">
        <f>Badges!C71</f>
        <v>Perform at school</v>
      </c>
      <c r="G17" s="351" t="str">
        <f>IF(Badges!F71="A","A"," ")</f>
        <v xml:space="preserve"> </v>
      </c>
      <c r="I17" s="348"/>
      <c r="J17" s="349" t="str">
        <f>Badges!C147</f>
        <v>Write your name in nails</v>
      </c>
      <c r="K17" s="351" t="str">
        <f>IF(Badges!F146="A","A"," ")</f>
        <v xml:space="preserve"> </v>
      </c>
      <c r="M17" s="348"/>
      <c r="N17" s="349" t="str">
        <f>Badges!C220</f>
        <v>Attend a babysitter training course</v>
      </c>
      <c r="O17" s="351" t="str">
        <f>IF(Badges!F220="A","A"," ")</f>
        <v xml:space="preserve"> </v>
      </c>
      <c r="Q17" s="348"/>
      <c r="R17" s="349" t="str">
        <f>Badges!C294</f>
        <v>Construction challenge</v>
      </c>
      <c r="S17" s="351" t="str">
        <f>IF(Badges!F294="A","A"," ")</f>
        <v xml:space="preserve"> </v>
      </c>
    </row>
    <row r="18" spans="1:19" x14ac:dyDescent="0.2">
      <c r="A18" s="612" t="str">
        <f>Summary!A17</f>
        <v>Animal Helpers</v>
      </c>
      <c r="B18" s="613"/>
      <c r="C18" s="353" t="str">
        <f>IF(Badges!F283="C","C",IF(Badges!F283="P","P",""))</f>
        <v/>
      </c>
      <c r="E18" s="348"/>
      <c r="F18" s="349" t="str">
        <f>Badges!C72</f>
        <v>Go to your audience</v>
      </c>
      <c r="G18" s="351" t="str">
        <f>IF(Badges!F72="A","A"," ")</f>
        <v xml:space="preserve"> </v>
      </c>
      <c r="I18" s="348"/>
      <c r="J18" s="349" t="str">
        <f>Badges!C148</f>
        <v>Make a design with nails on wood</v>
      </c>
      <c r="K18" s="351" t="str">
        <f>IF(Badges!F147="A","A"," ")</f>
        <v xml:space="preserve"> </v>
      </c>
      <c r="M18" s="348"/>
      <c r="N18" s="349" t="str">
        <f>Badges!C221</f>
        <v>Interview five moms about what they</v>
      </c>
      <c r="O18" s="351" t="str">
        <f>IF(Badges!F221="A","A"," ")</f>
        <v xml:space="preserve"> </v>
      </c>
      <c r="Q18" s="348"/>
      <c r="R18" s="349" t="str">
        <f>Badges!C295</f>
        <v>Soar winners</v>
      </c>
      <c r="S18" s="351" t="str">
        <f>IF(Badges!F295="A","A"," ")</f>
        <v xml:space="preserve"> </v>
      </c>
    </row>
    <row r="19" spans="1:19" x14ac:dyDescent="0.2">
      <c r="A19" s="612" t="str">
        <f>Summary!A18</f>
        <v>Field Day</v>
      </c>
      <c r="B19" s="613"/>
      <c r="C19" s="353" t="str">
        <f>IF(Badges!F306="C","C",IF(Badges!F306="P","P",""))</f>
        <v/>
      </c>
      <c r="E19" s="602" t="str">
        <f>Badges!B75</f>
        <v>Science of Happiness</v>
      </c>
      <c r="F19" s="603"/>
      <c r="G19" s="603"/>
      <c r="I19" s="348"/>
      <c r="J19" s="349" t="str">
        <f>Badges!C149</f>
        <v>Create a sculpture</v>
      </c>
      <c r="K19" s="351" t="str">
        <f>IF(Badges!F148="A","A"," ")</f>
        <v xml:space="preserve"> </v>
      </c>
      <c r="M19" s="348"/>
      <c r="N19" s="349" t="str">
        <f>Badges!C222</f>
        <v>Interview five experienced babysitters</v>
      </c>
      <c r="O19" s="351" t="str">
        <f>IF(Badges!F222="A","A"," ")</f>
        <v xml:space="preserve"> </v>
      </c>
      <c r="Q19" s="348"/>
      <c r="R19" s="349" t="str">
        <f>Badges!C296</f>
        <v>Make it "flink."</v>
      </c>
      <c r="S19" s="351" t="str">
        <f>IF(Badges!F296="A","A"," ")</f>
        <v xml:space="preserve"> </v>
      </c>
    </row>
    <row r="20" spans="1:19" x14ac:dyDescent="0.2">
      <c r="A20" s="612" t="str">
        <f>Summary!A19</f>
        <v>Entrepreneur</v>
      </c>
      <c r="B20" s="613"/>
      <c r="C20" s="353" t="str">
        <f>IF(Badges!F329="C","C",IF(Badges!F329="P","P",""))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IF(Badges!F352="C","C",IF(Badges!F352="P","P",""))</f>
        <v/>
      </c>
      <c r="E21" s="348"/>
      <c r="F21" s="349" t="str">
        <f>Badges!C77</f>
        <v>Get into a state of "flow"</v>
      </c>
      <c r="G21" s="351" t="str">
        <f>IF(Badges!F77="A","A"," ")</f>
        <v xml:space="preserve"> </v>
      </c>
      <c r="I21" s="348"/>
      <c r="J21" s="349" t="str">
        <f>Badges!C151</f>
        <v>Level up</v>
      </c>
      <c r="K21" s="351" t="str">
        <f>IF(Badges!F150="A","A"," ")</f>
        <v xml:space="preserve"> </v>
      </c>
      <c r="M21" s="348"/>
      <c r="N21" s="349" t="str">
        <f>Badges!C224</f>
        <v>Interview an educational toy or game</v>
      </c>
      <c r="O21" s="351" t="str">
        <f>IF(Badges!F224="A","A"," ")</f>
        <v xml:space="preserve"> </v>
      </c>
      <c r="Q21" s="348"/>
      <c r="R21" s="349" t="str">
        <f>Badges!C298</f>
        <v>From read to reality</v>
      </c>
      <c r="S21" s="351" t="str">
        <f>IF(Badges!F298="A","A"," ")</f>
        <v xml:space="preserve"> </v>
      </c>
    </row>
    <row r="22" spans="1:19" x14ac:dyDescent="0.2">
      <c r="A22" s="355"/>
      <c r="B22" s="356"/>
      <c r="C22" s="394"/>
      <c r="E22" s="348"/>
      <c r="F22" s="349" t="str">
        <f>Badges!C78</f>
        <v>Count three blessings</v>
      </c>
      <c r="G22" s="351" t="str">
        <f>IF(Badges!F78="A","A"," ")</f>
        <v xml:space="preserve"> </v>
      </c>
      <c r="I22" s="348"/>
      <c r="J22" s="349" t="str">
        <f>Badges!C152</f>
        <v>Make it right</v>
      </c>
      <c r="K22" s="351" t="str">
        <f>IF(Badges!F151="A","A"," ")</f>
        <v xml:space="preserve"> </v>
      </c>
      <c r="M22" s="348"/>
      <c r="N22" s="349" t="str">
        <f>Badges!C225</f>
        <v>Observe kids at a toy store for two</v>
      </c>
      <c r="O22" s="351" t="str">
        <f>IF(Badges!F225="A","A"," ")</f>
        <v xml:space="preserve"> </v>
      </c>
      <c r="Q22" s="348"/>
      <c r="R22" s="349" t="str">
        <f>Badges!C299</f>
        <v>From virtual to reality</v>
      </c>
      <c r="S22" s="351" t="str">
        <f>IF(Badges!F299="A","A"," ")</f>
        <v xml:space="preserve"> </v>
      </c>
    </row>
    <row r="23" spans="1:19" x14ac:dyDescent="0.2">
      <c r="A23" s="602" t="str">
        <f>Badges!B6</f>
        <v>Digital Movie Maker</v>
      </c>
      <c r="B23" s="603"/>
      <c r="C23" s="603"/>
      <c r="E23" s="348"/>
      <c r="F23" s="349" t="str">
        <f>Badges!C79</f>
        <v>Stop and smell the roses</v>
      </c>
      <c r="G23" s="351" t="str">
        <f>IF(Badges!F79="A","A"," ")</f>
        <v xml:space="preserve"> </v>
      </c>
      <c r="I23" s="348"/>
      <c r="J23" s="349" t="str">
        <f>Badges!C153</f>
        <v>Do a survey</v>
      </c>
      <c r="K23" s="351" t="str">
        <f>IF(Badges!F152="A","A"," ")</f>
        <v xml:space="preserve"> </v>
      </c>
      <c r="M23" s="348"/>
      <c r="N23" s="349" t="str">
        <f>Badges!C226</f>
        <v>Volunteer for at least two hours</v>
      </c>
      <c r="O23" s="351" t="str">
        <f>IF(Badges!F226="A","A"," ")</f>
        <v xml:space="preserve"> </v>
      </c>
      <c r="Q23" s="348"/>
      <c r="R23" s="349" t="str">
        <f>Badges!C300</f>
        <v>From board to reality</v>
      </c>
      <c r="S23" s="351" t="str">
        <f>IF(Badges!F300="A","A","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IF(Badges!F8="A","A"," ")</f>
        <v xml:space="preserve"> </v>
      </c>
      <c r="E25" s="348"/>
      <c r="F25" s="349" t="str">
        <f>Badges!C81</f>
        <v>Focus on what's realistic</v>
      </c>
      <c r="G25" s="351" t="str">
        <f>IF(Badges!F81="A","A"," ")</f>
        <v xml:space="preserve"> </v>
      </c>
      <c r="I25" s="348"/>
      <c r="J25" s="349" t="str">
        <f>Badges!C155</f>
        <v>Fix loose screws</v>
      </c>
      <c r="K25" s="351" t="str">
        <f>IF(Badges!F154="A","A"," ")</f>
        <v xml:space="preserve"> </v>
      </c>
      <c r="M25" s="348"/>
      <c r="N25" s="349" t="str">
        <f>Badges!C228</f>
        <v>Market yourself</v>
      </c>
      <c r="O25" s="351" t="str">
        <f>IF(Badges!F228="A","A"," ")</f>
        <v xml:space="preserve"> </v>
      </c>
      <c r="Q25" s="348"/>
      <c r="R25" s="349" t="str">
        <f>Badges!C302</f>
        <v>A puzzle pentathlon</v>
      </c>
      <c r="S25" s="351" t="str">
        <f>IF(Badges!F302="A","A"," ")</f>
        <v xml:space="preserve"> </v>
      </c>
    </row>
    <row r="26" spans="1:19" x14ac:dyDescent="0.2">
      <c r="A26" s="348"/>
      <c r="B26" s="349" t="str">
        <f>Badges!C9</f>
        <v>Take a class</v>
      </c>
      <c r="C26" s="351" t="str">
        <f>IF(Badges!F9="A","A"," ")</f>
        <v xml:space="preserve"> </v>
      </c>
      <c r="E26" s="348"/>
      <c r="F26" s="349" t="str">
        <f>Badges!C82</f>
        <v>Try to use your strengths</v>
      </c>
      <c r="G26" s="351" t="str">
        <f>IF(Badges!F82="A","A"," ")</f>
        <v xml:space="preserve"> </v>
      </c>
      <c r="I26" s="348"/>
      <c r="J26" s="349" t="str">
        <f>Badges!C156</f>
        <v>Attach it, detach it</v>
      </c>
      <c r="K26" s="351" t="str">
        <f>IF(Badges!F155="A","A"," ")</f>
        <v xml:space="preserve"> </v>
      </c>
      <c r="M26" s="348"/>
      <c r="N26" s="349" t="str">
        <f>Badges!C229</f>
        <v xml:space="preserve">Create a questionnaire to give to </v>
      </c>
      <c r="O26" s="351" t="str">
        <f>IF(Badges!F229="A","A"," ")</f>
        <v xml:space="preserve"> </v>
      </c>
      <c r="Q26" s="348"/>
      <c r="R26" s="349" t="str">
        <f>Badges!C303</f>
        <v>A relay pentathlon</v>
      </c>
      <c r="S26" s="351" t="str">
        <f>IF(Badges!F303="A","A"," ")</f>
        <v xml:space="preserve"> </v>
      </c>
    </row>
    <row r="27" spans="1:19" x14ac:dyDescent="0.2">
      <c r="A27" s="348"/>
      <c r="B27" s="349" t="str">
        <f>Badges!C10</f>
        <v>Teach yourself</v>
      </c>
      <c r="C27" s="351" t="str">
        <f>IF(Badges!F10="A","A"," ")</f>
        <v xml:space="preserve"> </v>
      </c>
      <c r="E27" s="348"/>
      <c r="F27" s="349" t="str">
        <f>Badges!C79</f>
        <v>Stop and smell the roses</v>
      </c>
      <c r="G27" s="351" t="str">
        <f>IF(Badges!F83="A","A"," ")</f>
        <v xml:space="preserve"> </v>
      </c>
      <c r="I27" s="348"/>
      <c r="J27" s="349" t="str">
        <f>Badges!C157</f>
        <v>Build with a screwdriver</v>
      </c>
      <c r="K27" s="351" t="str">
        <f>IF(Badges!F156="A","A"," ")</f>
        <v xml:space="preserve"> </v>
      </c>
      <c r="M27" s="348"/>
      <c r="N27" s="349" t="str">
        <f>Badges!C230</f>
        <v>Conduct interviews with potential</v>
      </c>
      <c r="O27" s="351" t="str">
        <f>IF(Badges!F230="A","A"," ")</f>
        <v xml:space="preserve"> </v>
      </c>
      <c r="Q27" s="348"/>
      <c r="R27" s="349" t="str">
        <f>Badges!C304</f>
        <v>A wheel pentathlon</v>
      </c>
      <c r="S27" s="351" t="str">
        <f>IF(Badges!F304="A","A","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IF(Badges!F12="A","A"," ")</f>
        <v xml:space="preserve"> </v>
      </c>
      <c r="E29" s="348"/>
      <c r="F29" s="349" t="str">
        <f>Badges!C85</f>
        <v>Make a gratitude visit</v>
      </c>
      <c r="G29" s="351" t="str">
        <f>IF(Badges!F85="A","A"," ")</f>
        <v xml:space="preserve"> </v>
      </c>
      <c r="I29" s="348"/>
      <c r="J29" s="349" t="str">
        <f>Badges!C159</f>
        <v>End the alphabet</v>
      </c>
      <c r="K29" s="351" t="str">
        <f>IF(Badges!F158="A","A"," ")</f>
        <v xml:space="preserve"> </v>
      </c>
      <c r="M29" s="348"/>
      <c r="N29" s="349" t="str">
        <f>Badges!C232</f>
        <v>Come prepared for a game</v>
      </c>
      <c r="O29" s="351" t="str">
        <f>IF(Badges!F232="A","A"," ")</f>
        <v xml:space="preserve"> </v>
      </c>
      <c r="Q29" s="348">
        <v>1</v>
      </c>
      <c r="R29" s="349" t="str">
        <f>Badges!C308</f>
        <v>Brainstorm business ideas</v>
      </c>
      <c r="S29" s="350"/>
    </row>
    <row r="30" spans="1:19" x14ac:dyDescent="0.2">
      <c r="A30" s="348"/>
      <c r="B30" s="349" t="str">
        <f>Badges!C13</f>
        <v>Film a celebration</v>
      </c>
      <c r="C30" s="351" t="str">
        <f>IF(Badges!F13="A","A"," ")</f>
        <v xml:space="preserve"> </v>
      </c>
      <c r="E30" s="348"/>
      <c r="F30" s="349" t="str">
        <f>Badges!C86</f>
        <v>Write a forgiveness letter</v>
      </c>
      <c r="G30" s="351" t="str">
        <f>IF(Badges!F86="A","A"," ")</f>
        <v xml:space="preserve"> </v>
      </c>
      <c r="I30" s="348"/>
      <c r="J30" s="349" t="str">
        <f>Badges!C160</f>
        <v>Square it off</v>
      </c>
      <c r="K30" s="351" t="str">
        <f>IF(Badges!F159="A","A"," ")</f>
        <v xml:space="preserve"> </v>
      </c>
      <c r="M30" s="348"/>
      <c r="N30" s="349" t="str">
        <f>Badges!C233</f>
        <v>Make a tasty snack</v>
      </c>
      <c r="O30" s="351" t="str">
        <f>IF(Badges!F233="A","A"," ")</f>
        <v xml:space="preserve"> </v>
      </c>
      <c r="Q30" s="348"/>
      <c r="R30" s="349" t="str">
        <f>Badges!C309</f>
        <v>Interview your client</v>
      </c>
      <c r="S30" s="351" t="str">
        <f>IF(Badges!F309="A","A"," ")</f>
        <v xml:space="preserve"> </v>
      </c>
    </row>
    <row r="31" spans="1:19" x14ac:dyDescent="0.2">
      <c r="A31" s="348"/>
      <c r="B31" s="349" t="str">
        <f>Badges!C14</f>
        <v>Film a day in your life</v>
      </c>
      <c r="C31" s="351" t="str">
        <f>IF(Badges!F14="A","A"," ")</f>
        <v xml:space="preserve"> </v>
      </c>
      <c r="E31" s="348"/>
      <c r="F31" s="349" t="str">
        <f>Badges!C83</f>
        <v>Be happy for others</v>
      </c>
      <c r="G31" s="351" t="str">
        <f>IF(Badges!F87="A","A"," ")</f>
        <v xml:space="preserve"> </v>
      </c>
      <c r="I31" s="348"/>
      <c r="J31" s="349" t="str">
        <f>Badges!C161</f>
        <v>Make a simple doll</v>
      </c>
      <c r="K31" s="351" t="str">
        <f>IF(Badges!F160="A","A"," ")</f>
        <v xml:space="preserve"> </v>
      </c>
      <c r="M31" s="348"/>
      <c r="N31" s="349" t="str">
        <f>Badges!C234</f>
        <v>Plan a fun craft</v>
      </c>
      <c r="O31" s="351" t="str">
        <f>IF(Badges!F234="A","A"," ")</f>
        <v xml:space="preserve"> </v>
      </c>
      <c r="Q31" s="348"/>
      <c r="R31" s="349" t="str">
        <f>Badges!C310</f>
        <v>Become a keen observer</v>
      </c>
      <c r="S31" s="351" t="str">
        <f>IF(Badges!F310="A","A","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IF(Badges!F311="A","A"," ")</f>
        <v xml:space="preserve"> </v>
      </c>
    </row>
    <row r="33" spans="1:19" x14ac:dyDescent="0.2">
      <c r="A33" s="348"/>
      <c r="B33" s="349" t="str">
        <f>Badges!C16</f>
        <v>Share a scene from a book in the</v>
      </c>
      <c r="C33" s="351" t="str">
        <f>IF(Badges!F16="A","A"," ")</f>
        <v xml:space="preserve"> </v>
      </c>
      <c r="E33" s="348"/>
      <c r="F33" s="349" t="str">
        <f>Badges!C89</f>
        <v xml:space="preserve">Design your own five-question </v>
      </c>
      <c r="G33" s="351" t="str">
        <f>IF(Badges!F89="A","A"," ")</f>
        <v xml:space="preserve"> </v>
      </c>
      <c r="I33" s="348"/>
      <c r="J33" s="349" t="str">
        <f>Badges!C163</f>
        <v>Build with your expert</v>
      </c>
      <c r="K33" s="351" t="str">
        <f>IF(Badges!F162="A","A","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IF(Badges!F17="A","A"," ")</f>
        <v xml:space="preserve"> </v>
      </c>
      <c r="E34" s="348"/>
      <c r="F34" s="349" t="str">
        <f>Badges!C90</f>
        <v>Try quick polling</v>
      </c>
      <c r="G34" s="351" t="str">
        <f>IF(Badges!F90="A","A"," ")</f>
        <v xml:space="preserve"> </v>
      </c>
      <c r="I34" s="348"/>
      <c r="J34" s="349" t="str">
        <f>Badges!C164</f>
        <v>Build with home improvers</v>
      </c>
      <c r="K34" s="351" t="str">
        <f>IF(Badges!F163="A","A"," ")</f>
        <v xml:space="preserve"> </v>
      </c>
      <c r="M34" s="348"/>
      <c r="N34" s="349" t="str">
        <f>Badges!C240</f>
        <v>Share night art</v>
      </c>
      <c r="O34" s="351" t="str">
        <f>IF(Badges!F240="A","A"," ")</f>
        <v xml:space="preserve"> </v>
      </c>
      <c r="Q34" s="348"/>
      <c r="R34" s="349" t="str">
        <f>Badges!C313</f>
        <v>Divide your idea into different parts</v>
      </c>
      <c r="S34" s="351" t="str">
        <f>IF(Badges!F313="A","A"," ")</f>
        <v xml:space="preserve"> </v>
      </c>
    </row>
    <row r="35" spans="1:19" x14ac:dyDescent="0.2">
      <c r="A35" s="348"/>
      <c r="B35" s="349" t="str">
        <f>Badges!C18</f>
        <v>Share a family story</v>
      </c>
      <c r="C35" s="351" t="str">
        <f>IF(Badges!F18="A","A"," ")</f>
        <v xml:space="preserve"> </v>
      </c>
      <c r="E35" s="348"/>
      <c r="F35" s="349" t="str">
        <f>Badges!C87</f>
        <v>Make something meaningful</v>
      </c>
      <c r="G35" s="351" t="str">
        <f>IF(Badges!F91="A","A"," ")</f>
        <v xml:space="preserve"> </v>
      </c>
      <c r="I35" s="348"/>
      <c r="J35" s="349" t="str">
        <f>Badges!C165</f>
        <v>Build at a craft store or artisan</v>
      </c>
      <c r="K35" s="351" t="str">
        <f>IF(Badges!F164="A","A"," ")</f>
        <v xml:space="preserve"> </v>
      </c>
      <c r="M35" s="348"/>
      <c r="N35" s="349" t="str">
        <f>Badges!C241</f>
        <v>Get into nightlife</v>
      </c>
      <c r="O35" s="351" t="str">
        <f>IF(Badges!F241="A","A"," ")</f>
        <v xml:space="preserve"> </v>
      </c>
      <c r="Q35" s="348"/>
      <c r="R35" s="349" t="str">
        <f>Badges!C314</f>
        <v>Beat your competitors</v>
      </c>
      <c r="S35" s="351" t="str">
        <f>IF(Badges!F314="A","A","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IF(Badges!F242="A","A"," ")</f>
        <v xml:space="preserve"> </v>
      </c>
      <c r="Q36" s="348"/>
      <c r="R36" s="349" t="str">
        <f>Badges!C315</f>
        <v>Use a "guideline."</v>
      </c>
      <c r="S36" s="351" t="str">
        <f>IF(Badges!F315="A","A"," ")</f>
        <v xml:space="preserve"> </v>
      </c>
    </row>
    <row r="37" spans="1:19" ht="12.75" customHeight="1" x14ac:dyDescent="0.2">
      <c r="A37" s="348"/>
      <c r="B37" s="349" t="str">
        <f>Badges!C20</f>
        <v>Work solo</v>
      </c>
      <c r="C37" s="351" t="str">
        <f>IF(Badges!F20="A","A"," ")</f>
        <v xml:space="preserve"> </v>
      </c>
      <c r="E37" s="348"/>
      <c r="F37" s="349" t="str">
        <f>Badges!C93</f>
        <v>Find a happiness helper</v>
      </c>
      <c r="G37" s="351" t="str">
        <f>IF(Badges!F93="A","A","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IF(Badges!F21="A","A"," ")</f>
        <v xml:space="preserve"> </v>
      </c>
      <c r="E38" s="348"/>
      <c r="F38" s="349" t="str">
        <f>Badges!C94</f>
        <v>Create an inspiration collage with</v>
      </c>
      <c r="G38" s="351" t="str">
        <f>IF(Badges!F94="A","A"," ")</f>
        <v xml:space="preserve"> </v>
      </c>
      <c r="I38" s="348"/>
      <c r="J38" s="349" t="str">
        <f>Badges!C170</f>
        <v>Organize a CSI-themed night for</v>
      </c>
      <c r="K38" s="351" t="str">
        <f>IF(Badges!F170="A","A"," ")</f>
        <v xml:space="preserve"> </v>
      </c>
      <c r="M38" s="348"/>
      <c r="N38" s="349" t="str">
        <f>Badges!C244</f>
        <v>Tour your neighborhood at night</v>
      </c>
      <c r="O38" s="351" t="str">
        <f>IF(Badges!F244="A","A"," ")</f>
        <v xml:space="preserve"> </v>
      </c>
      <c r="Q38" s="348"/>
      <c r="R38" s="349" t="str">
        <f>Badges!C317</f>
        <v>Seed money</v>
      </c>
      <c r="S38" s="351" t="str">
        <f>IF(Badges!F317="A","A"," ")</f>
        <v xml:space="preserve"> </v>
      </c>
    </row>
    <row r="39" spans="1:19" x14ac:dyDescent="0.2">
      <c r="A39" s="348"/>
      <c r="B39" s="349" t="str">
        <f>Badges!C22</f>
        <v>Work with a mentor</v>
      </c>
      <c r="C39" s="351" t="str">
        <f>IF(Badges!F22="A","A"," ")</f>
        <v xml:space="preserve"> </v>
      </c>
      <c r="E39" s="348"/>
      <c r="F39" s="349" t="str">
        <f>Badges!C91</f>
        <v>Focus on one friend</v>
      </c>
      <c r="G39" s="351" t="str">
        <f>IF(Badges!F95="A","A"," ")</f>
        <v xml:space="preserve"> </v>
      </c>
      <c r="I39" s="348"/>
      <c r="J39" s="349" t="str">
        <f>Badges!C171</f>
        <v>Host an "Identity Crisis" party</v>
      </c>
      <c r="K39" s="351" t="str">
        <f>IF(Badges!F171="A","A"," ")</f>
        <v xml:space="preserve"> </v>
      </c>
      <c r="M39" s="348"/>
      <c r="N39" s="349" t="str">
        <f>Badges!C245</f>
        <v>Visit a park, trail, lake, stream, or</v>
      </c>
      <c r="O39" s="351" t="str">
        <f>IF(Badges!F245="A","A"," ")</f>
        <v xml:space="preserve"> </v>
      </c>
      <c r="Q39" s="348"/>
      <c r="R39" s="349" t="str">
        <f>Badges!C318</f>
        <v>Business models</v>
      </c>
      <c r="S39" s="351" t="str">
        <f>IF(Badges!F318="A","A","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IF(Badges!F172="A","A"," ")</f>
        <v xml:space="preserve"> </v>
      </c>
      <c r="M40" s="348"/>
      <c r="N40" s="349" t="str">
        <f>Badges!C246</f>
        <v>Visit a place that's open 24 hours</v>
      </c>
      <c r="O40" s="351" t="str">
        <f>IF(Badges!F246="A","A"," ")</f>
        <v xml:space="preserve"> </v>
      </c>
      <c r="Q40" s="348"/>
      <c r="R40" s="349" t="str">
        <f>Badges!C319</f>
        <v>Merchandising</v>
      </c>
      <c r="S40" s="351" t="str">
        <f>IF(Badges!F319="A","A"," ")</f>
        <v xml:space="preserve"> </v>
      </c>
    </row>
    <row r="41" spans="1:19" x14ac:dyDescent="0.2">
      <c r="A41" s="348"/>
      <c r="B41" s="349" t="str">
        <f>Badges!C24</f>
        <v>Add a sound track</v>
      </c>
      <c r="C41" s="351" t="str">
        <f>IF(Badges!F24="A","A","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IF(Badges!F25="A","A"," ")</f>
        <v xml:space="preserve"> </v>
      </c>
      <c r="E42" s="348"/>
      <c r="F42" s="349" t="str">
        <f>Badges!C100</f>
        <v xml:space="preserve">Watch one movie or three shows in </v>
      </c>
      <c r="G42" s="351" t="str">
        <f>IF(Badges!F100="A","A"," ")</f>
        <v xml:space="preserve"> </v>
      </c>
      <c r="I42" s="348"/>
      <c r="J42" s="349" t="str">
        <f>Badges!C174</f>
        <v>Interview someone in forensics</v>
      </c>
      <c r="K42" s="351" t="str">
        <f>IF(Badges!F174="A","A"," ")</f>
        <v xml:space="preserve"> </v>
      </c>
      <c r="M42" s="348"/>
      <c r="N42" s="349" t="str">
        <f>Badges!C248</f>
        <v>Be an investigative reporter</v>
      </c>
      <c r="O42" s="351" t="str">
        <f>IF(Badges!F248="A","A"," ")</f>
        <v xml:space="preserve"> </v>
      </c>
      <c r="Q42" s="348"/>
      <c r="R42" s="349" t="str">
        <f>Badges!C321</f>
        <v>Write up a five-point business plan</v>
      </c>
      <c r="S42" s="351" t="str">
        <f>IF(Badges!F321="A","A"," ")</f>
        <v xml:space="preserve"> </v>
      </c>
    </row>
    <row r="43" spans="1:19" ht="12.75" customHeight="1" x14ac:dyDescent="0.2">
      <c r="A43" s="348"/>
      <c r="B43" s="349" t="str">
        <f>Badges!C26</f>
        <v>Add transitions</v>
      </c>
      <c r="C43" s="351" t="str">
        <f>IF(Badges!F26="A","A"," ")</f>
        <v xml:space="preserve"> </v>
      </c>
      <c r="E43" s="348"/>
      <c r="F43" s="349" t="str">
        <f>Badges!C101</f>
        <v>Host a script-dissection party with</v>
      </c>
      <c r="G43" s="351" t="str">
        <f>IF(Badges!F101="A","A"," ")</f>
        <v xml:space="preserve"> </v>
      </c>
      <c r="I43" s="348"/>
      <c r="J43" s="349" t="str">
        <f>Badges!C175</f>
        <v>Try the eyewitness challenge</v>
      </c>
      <c r="K43" s="351" t="str">
        <f>IF(Badges!F175="A","A"," ")</f>
        <v xml:space="preserve"> </v>
      </c>
      <c r="M43" s="348"/>
      <c r="N43" s="349" t="str">
        <f>Badges!C249</f>
        <v>Take part in the night shift</v>
      </c>
      <c r="O43" s="351" t="str">
        <f>IF(Badges!F249="A","A"," ")</f>
        <v xml:space="preserve"> </v>
      </c>
      <c r="Q43" s="348"/>
      <c r="R43" s="349" t="str">
        <f>Badges!C322</f>
        <v>Develop your "pitch."</v>
      </c>
      <c r="S43" s="351" t="str">
        <f>IF(Badges!F322="A","A"," ")</f>
        <v xml:space="preserve"> </v>
      </c>
    </row>
    <row r="44" spans="1:19" x14ac:dyDescent="0.2">
      <c r="A44" s="602" t="str">
        <f>Badges!B29</f>
        <v>Eating for Beauty</v>
      </c>
      <c r="B44" s="603"/>
      <c r="C44" s="603"/>
      <c r="E44" s="348"/>
      <c r="F44" s="349" t="str">
        <f>Badges!C102</f>
        <v>Read two scripts</v>
      </c>
      <c r="G44" s="351" t="str">
        <f>IF(Badges!F102="A","A"," ")</f>
        <v xml:space="preserve"> </v>
      </c>
      <c r="I44" s="348"/>
      <c r="J44" s="349" t="str">
        <f>Badges!C176</f>
        <v>Make some impressions</v>
      </c>
      <c r="K44" s="351" t="str">
        <f>IF(Badges!F176="A","A"," ")</f>
        <v xml:space="preserve"> </v>
      </c>
      <c r="M44" s="348"/>
      <c r="N44" s="349" t="str">
        <f>Badges!C250</f>
        <v>Create a photo essay</v>
      </c>
      <c r="O44" s="351" t="str">
        <f>IF(Badges!F250="A","A"," ")</f>
        <v xml:space="preserve"> </v>
      </c>
      <c r="Q44" s="348"/>
      <c r="R44" s="349" t="str">
        <f>Badges!C323</f>
        <v>Make a mock up of an</v>
      </c>
      <c r="S44" s="351" t="str">
        <f>IF(Badges!F323="A","A","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IF(Badges!F31="A","A"," ")</f>
        <v xml:space="preserve"> </v>
      </c>
      <c r="E46" s="348"/>
      <c r="F46" s="349" t="str">
        <f>Badges!C104</f>
        <v>Look into your own life</v>
      </c>
      <c r="G46" s="351" t="str">
        <f>IF(Badges!F104="A","A"," ")</f>
        <v xml:space="preserve"> </v>
      </c>
      <c r="I46" s="348"/>
      <c r="J46" s="349" t="str">
        <f>Badges!C178</f>
        <v>Forensic chemistry</v>
      </c>
      <c r="K46" s="351" t="str">
        <f>IF(Badges!F178="A","A"," ")</f>
        <v xml:space="preserve"> </v>
      </c>
      <c r="M46" s="348"/>
      <c r="N46" s="349" t="str">
        <f>Badges!C252</f>
        <v>Examine the night sky</v>
      </c>
      <c r="O46" s="351" t="str">
        <f>IF(Badges!F252="A","A"," ")</f>
        <v xml:space="preserve"> </v>
      </c>
      <c r="Q46" s="348"/>
      <c r="R46" s="349" t="str">
        <f>Badges!C325</f>
        <v>Present your idea to someone who</v>
      </c>
      <c r="S46" s="351" t="str">
        <f>IF(Badges!F325="A","A"," ")</f>
        <v xml:space="preserve"> </v>
      </c>
    </row>
    <row r="47" spans="1:19" x14ac:dyDescent="0.2">
      <c r="A47" s="348"/>
      <c r="B47" s="349" t="str">
        <f>Badges!C32</f>
        <v>Have a food-log challenge with</v>
      </c>
      <c r="C47" s="351" t="str">
        <f>IF(Badges!F32="A","A"," ")</f>
        <v xml:space="preserve"> </v>
      </c>
      <c r="E47" s="348"/>
      <c r="F47" s="349" t="str">
        <f>Badges!C105</f>
        <v>Add to a story you already know</v>
      </c>
      <c r="G47" s="351" t="str">
        <f>IF(Badges!F105="A","A"," ")</f>
        <v xml:space="preserve"> </v>
      </c>
      <c r="I47" s="348"/>
      <c r="J47" s="349" t="str">
        <f>Badges!C179</f>
        <v>Forensic physics</v>
      </c>
      <c r="K47" s="351" t="str">
        <f>IF(Badges!F179="A","A"," ")</f>
        <v xml:space="preserve"> </v>
      </c>
      <c r="M47" s="348"/>
      <c r="N47" s="349" t="str">
        <f>Badges!C253</f>
        <v>Create a nocturnal animal</v>
      </c>
      <c r="O47" s="351" t="str">
        <f>IF(Badges!F253="A","A"," ")</f>
        <v xml:space="preserve"> </v>
      </c>
      <c r="Q47" s="348"/>
      <c r="R47" s="349" t="str">
        <f>Badges!C326</f>
        <v>Present to an expert</v>
      </c>
      <c r="S47" s="351" t="str">
        <f>IF(Badges!F326="A","A"," ")</f>
        <v xml:space="preserve"> </v>
      </c>
    </row>
    <row r="48" spans="1:19" x14ac:dyDescent="0.2">
      <c r="A48" s="348"/>
      <c r="B48" s="349" t="str">
        <f>Badges!C33</f>
        <v>Make your own food pyramid</v>
      </c>
      <c r="C48" s="351" t="str">
        <f>IF(Badges!F33="A","A"," ")</f>
        <v xml:space="preserve"> </v>
      </c>
      <c r="E48" s="348"/>
      <c r="F48" s="349" t="str">
        <f>Badges!C106</f>
        <v>Play Story Maker</v>
      </c>
      <c r="G48" s="351" t="str">
        <f>IF(Badges!F106="A","A"," ")</f>
        <v xml:space="preserve"> </v>
      </c>
      <c r="I48" s="348"/>
      <c r="J48" s="349" t="str">
        <f>Badges!C180</f>
        <v>Forensic biology</v>
      </c>
      <c r="K48" s="351" t="str">
        <f>IF(Badges!F180="A","A"," ")</f>
        <v xml:space="preserve"> </v>
      </c>
      <c r="M48" s="348"/>
      <c r="N48" s="349" t="str">
        <f>Badges!C254</f>
        <v>Sketch a landscape plan for your</v>
      </c>
      <c r="O48" s="351" t="str">
        <f>IF(Badges!F254="A","A"," ")</f>
        <v xml:space="preserve"> </v>
      </c>
      <c r="Q48" s="348"/>
      <c r="R48" s="349" t="str">
        <f>Badges!C327</f>
        <v>Gather a group of clients</v>
      </c>
      <c r="S48" s="351" t="str">
        <f>IF(Badges!F327="A","A","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IF(Badges!F35="A","A"," ")</f>
        <v xml:space="preserve"> </v>
      </c>
      <c r="E50" s="348"/>
      <c r="F50" s="349" t="str">
        <f>Badges!C108</f>
        <v>Spend some time people watching</v>
      </c>
      <c r="G50" s="351" t="str">
        <f>IF(Badges!F108="A","A"," ")</f>
        <v xml:space="preserve"> </v>
      </c>
      <c r="I50" s="348"/>
      <c r="J50" s="349" t="str">
        <f>Badges!C182</f>
        <v>Find out about "tells"</v>
      </c>
      <c r="K50" s="351" t="str">
        <f>IF(Badges!F182="A","A"," ")</f>
        <v xml:space="preserve"> </v>
      </c>
      <c r="M50" s="348"/>
      <c r="N50" s="349" t="str">
        <f>Badges!C256</f>
        <v>A "night" activity for younger Girl</v>
      </c>
      <c r="O50" s="351" t="str">
        <f>IF(Badges!F256="A","A"," ")</f>
        <v xml:space="preserve"> </v>
      </c>
      <c r="Q50" s="348">
        <v>1</v>
      </c>
      <c r="R50" s="349" t="str">
        <f>Badges!C331</f>
        <v>Explore "oops!" and "wow!"</v>
      </c>
      <c r="S50" s="350"/>
    </row>
    <row r="51" spans="1:19" x14ac:dyDescent="0.2">
      <c r="A51" s="348"/>
      <c r="B51" s="349" t="str">
        <f>Badges!C36</f>
        <v>Make a Top 10 list of antioxidant-</v>
      </c>
      <c r="C51" s="351" t="str">
        <f>IF(Badges!F36="A","A"," ")</f>
        <v xml:space="preserve"> </v>
      </c>
      <c r="E51" s="348"/>
      <c r="F51" s="349" t="str">
        <f>Badges!C109</f>
        <v>Exaggerate details about people</v>
      </c>
      <c r="G51" s="351" t="str">
        <f>IF(Badges!F109="A","A"," ")</f>
        <v xml:space="preserve"> </v>
      </c>
      <c r="I51" s="348"/>
      <c r="J51" s="349" t="str">
        <f>Badges!C183</f>
        <v>Research body language</v>
      </c>
      <c r="K51" s="351" t="str">
        <f>IF(Badges!F183="A","A"," ")</f>
        <v xml:space="preserve"> </v>
      </c>
      <c r="M51" s="348"/>
      <c r="N51" s="349" t="str">
        <f>Badges!C257</f>
        <v>A "Power Down!" night</v>
      </c>
      <c r="O51" s="351" t="str">
        <f>IF(Badges!F257="A","A"," ")</f>
        <v xml:space="preserve"> </v>
      </c>
      <c r="Q51" s="348"/>
      <c r="R51" s="349" t="str">
        <f>Badges!C332</f>
        <v>Brainstorm some "oops" and "wow"</v>
      </c>
      <c r="S51" s="351" t="str">
        <f>IF(Badges!F332="A","A"," ")</f>
        <v xml:space="preserve"> </v>
      </c>
    </row>
    <row r="52" spans="1:19" x14ac:dyDescent="0.2">
      <c r="A52" s="348"/>
      <c r="B52" s="349" t="str">
        <f>Badges!C37</f>
        <v>Do a grocery-store scavenger hunt</v>
      </c>
      <c r="C52" s="351" t="str">
        <f>IF(Badges!F37="A","A"," ")</f>
        <v xml:space="preserve"> </v>
      </c>
      <c r="E52" s="348"/>
      <c r="F52" s="349" t="str">
        <f>Badges!C110</f>
        <v>Mix and match</v>
      </c>
      <c r="G52" s="351" t="str">
        <f>IF(Badges!F110="A","A"," ")</f>
        <v xml:space="preserve"> </v>
      </c>
      <c r="I52" s="348"/>
      <c r="J52" s="349" t="str">
        <f>Badges!C184</f>
        <v>Check out voice analysis</v>
      </c>
      <c r="K52" s="351" t="str">
        <f>IF(Badges!F184="A","A"," ")</f>
        <v xml:space="preserve"> </v>
      </c>
      <c r="M52" s="348"/>
      <c r="N52" s="349" t="str">
        <f>Badges!C258</f>
        <v>A nighttime legend</v>
      </c>
      <c r="O52" s="351" t="str">
        <f>IF(Badges!F258="A","A"," ")</f>
        <v xml:space="preserve"> </v>
      </c>
      <c r="Q52" s="348"/>
      <c r="R52" s="349" t="str">
        <f>Badges!C333</f>
        <v>Interview someone with a job that</v>
      </c>
      <c r="S52" s="351" t="str">
        <f>IF(Badges!F333="A","A","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IF(Badges!F334="A","A"," ")</f>
        <v xml:space="preserve"> </v>
      </c>
    </row>
    <row r="54" spans="1:19" x14ac:dyDescent="0.2">
      <c r="A54" s="348"/>
      <c r="B54" s="349" t="str">
        <f>Badges!C39</f>
        <v>Food makeovers</v>
      </c>
      <c r="C54" s="351" t="str">
        <f>IF(Badges!F39="A","A"," ")</f>
        <v xml:space="preserve"> </v>
      </c>
      <c r="E54" s="348"/>
      <c r="F54" s="349" t="str">
        <f>Badges!C112</f>
        <v>Fill out the worksheet using your</v>
      </c>
      <c r="G54" s="351" t="str">
        <f>IF(Badges!F112="A","A"," ")</f>
        <v xml:space="preserve"> </v>
      </c>
      <c r="I54" s="348"/>
      <c r="J54" s="349" t="str">
        <f>Badges!C186</f>
        <v>Write a scene or script for your own</v>
      </c>
      <c r="K54" s="351" t="str">
        <f>IF(Badges!F186="A","A","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IF(Badges!F40="A","A"," ")</f>
        <v xml:space="preserve"> </v>
      </c>
      <c r="E55" s="348"/>
      <c r="F55" s="349" t="str">
        <f>Badges!C113</f>
        <v>Find your plot twists in the news</v>
      </c>
      <c r="G55" s="351" t="str">
        <f>IF(Badges!F113="A","A"," ")</f>
        <v xml:space="preserve"> </v>
      </c>
      <c r="I55" s="348"/>
      <c r="J55" s="349" t="str">
        <f>Badges!C187</f>
        <v>Sketch or sculpt a "suspect" or</v>
      </c>
      <c r="K55" s="351" t="str">
        <f>IF(Badges!F187="A","A"," ")</f>
        <v xml:space="preserve"> </v>
      </c>
      <c r="M55" s="348"/>
      <c r="N55" s="349" t="str">
        <f>Badges!C263</f>
        <v>Find out how views of animals have</v>
      </c>
      <c r="O55" s="351" t="str">
        <f>IF(Badges!F263="A","A"," ")</f>
        <v xml:space="preserve"> </v>
      </c>
      <c r="Q55" s="348"/>
      <c r="R55" s="349" t="str">
        <f>Badges!C336</f>
        <v>Go through your last 50 texts</v>
      </c>
      <c r="S55" s="351" t="str">
        <f>IF(Badges!F336="A","A"," ")</f>
        <v xml:space="preserve"> </v>
      </c>
    </row>
    <row r="56" spans="1:19" x14ac:dyDescent="0.2">
      <c r="A56" s="348"/>
      <c r="B56" s="349" t="str">
        <f>Badges!C41</f>
        <v>Chemical detective</v>
      </c>
      <c r="C56" s="351" t="str">
        <f>IF(Badges!F41="A","A"," ")</f>
        <v xml:space="preserve"> </v>
      </c>
      <c r="E56" s="348"/>
      <c r="F56" s="349" t="str">
        <f>Badges!C114</f>
        <v>Use plot twists from a familiar story</v>
      </c>
      <c r="G56" s="351" t="str">
        <f>IF(Badges!F114="A","A"," ")</f>
        <v xml:space="preserve"> </v>
      </c>
      <c r="I56" s="348"/>
      <c r="J56" s="349" t="str">
        <f>Badges!C188</f>
        <v>Create or re-create a spy scenario</v>
      </c>
      <c r="K56" s="351" t="str">
        <f>IF(Badges!F188="A","A"," ")</f>
        <v xml:space="preserve"> </v>
      </c>
      <c r="M56" s="348"/>
      <c r="N56" s="349" t="str">
        <f>Badges!C264</f>
        <v>Watch a documentary series on the</v>
      </c>
      <c r="O56" s="351" t="str">
        <f>IF(Badges!F264="A","A"," ")</f>
        <v xml:space="preserve"> </v>
      </c>
      <c r="Q56" s="348"/>
      <c r="R56" s="349" t="str">
        <f>Badges!C337</f>
        <v>Interview a psychologist, guidance</v>
      </c>
      <c r="S56" s="351" t="str">
        <f>IF(Badges!F337="A","A","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IF(Badges!F265="A","A"," ")</f>
        <v xml:space="preserve"> </v>
      </c>
      <c r="Q57" s="348"/>
      <c r="R57" s="349" t="str">
        <f>Badges!C338</f>
        <v>Start a kindness practice</v>
      </c>
      <c r="S57" s="351" t="str">
        <f>IF(Badges!F338="A","A"," ")</f>
        <v xml:space="preserve"> </v>
      </c>
    </row>
    <row r="58" spans="1:19" x14ac:dyDescent="0.2">
      <c r="A58" s="348"/>
      <c r="B58" s="349" t="str">
        <f>Badges!C43</f>
        <v>Make an illustrated chart of snooze/</v>
      </c>
      <c r="C58" s="351" t="str">
        <f>IF(Badges!F43="A","A"," ")</f>
        <v xml:space="preserve"> </v>
      </c>
      <c r="E58" s="348"/>
      <c r="F58" s="349" t="str">
        <f>Badges!C116</f>
        <v>Work solo</v>
      </c>
      <c r="G58" s="351" t="str">
        <f>IF(Badges!F116="A","A","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IF(Badges!F44="A","A"," ")</f>
        <v xml:space="preserve"> </v>
      </c>
      <c r="E59" s="348"/>
      <c r="F59" s="349" t="str">
        <f>Badges!C117</f>
        <v>Work with a friend</v>
      </c>
      <c r="G59" s="351" t="str">
        <f>IF(Badges!F117="A","A"," ")</f>
        <v xml:space="preserve"> </v>
      </c>
      <c r="I59" s="348"/>
      <c r="J59" s="349" t="str">
        <f>Badges!C193</f>
        <v>Ask an older Girl Scout or Girl Scout</v>
      </c>
      <c r="K59" s="351" t="str">
        <f>IF(Badges!F193="A","A"," ")</f>
        <v xml:space="preserve"> </v>
      </c>
      <c r="M59" s="348"/>
      <c r="N59" s="349" t="str">
        <f>Badges!C267</f>
        <v>Check out a safety team that uses</v>
      </c>
      <c r="O59" s="351" t="str">
        <f>IF(Badges!F267="A","A"," ")</f>
        <v xml:space="preserve"> </v>
      </c>
      <c r="Q59" s="348"/>
      <c r="R59" s="349" t="str">
        <f>Badges!C340</f>
        <v>Get into e-mail etiquette</v>
      </c>
      <c r="S59" s="351" t="str">
        <f>IF(Badges!F340="A","A"," ")</f>
        <v xml:space="preserve"> </v>
      </c>
    </row>
    <row r="60" spans="1:19" x14ac:dyDescent="0.2">
      <c r="A60" s="348"/>
      <c r="B60" s="349" t="str">
        <f>Badges!C45</f>
        <v>REM it up</v>
      </c>
      <c r="C60" s="351" t="str">
        <f>IF(Badges!F45="A","A"," ")</f>
        <v xml:space="preserve"> </v>
      </c>
      <c r="E60" s="348"/>
      <c r="F60" s="349" t="str">
        <f>Badges!C118</f>
        <v>Work with a mentor</v>
      </c>
      <c r="G60" s="351" t="str">
        <f>IF(Badges!F118="A","A"," ")</f>
        <v xml:space="preserve"> </v>
      </c>
      <c r="I60" s="348"/>
      <c r="J60" s="349" t="str">
        <f>Badges!C194</f>
        <v>Check with a member of a local</v>
      </c>
      <c r="K60" s="351" t="str">
        <f>IF(Badges!F194="A","A"," ")</f>
        <v xml:space="preserve"> </v>
      </c>
      <c r="M60" s="348"/>
      <c r="N60" s="349" t="str">
        <f>Badges!C268</f>
        <v>Talk to a trainer</v>
      </c>
      <c r="O60" s="351" t="str">
        <f>IF(Badges!F268="A","A"," ")</f>
        <v xml:space="preserve"> </v>
      </c>
      <c r="Q60" s="348"/>
      <c r="R60" s="349" t="str">
        <f>Badges!C341</f>
        <v>Find your best commenting voice</v>
      </c>
      <c r="S60" s="351" t="str">
        <f>IF(Badges!F341="A","A","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IF(Badges!F195="A","A"," ")</f>
        <v xml:space="preserve"> </v>
      </c>
      <c r="M61" s="348"/>
      <c r="N61" s="349" t="str">
        <f>Badges!C269</f>
        <v>Read stories about animal heroes</v>
      </c>
      <c r="O61" s="351" t="str">
        <f>IF(Badges!F269="A","A"," ")</f>
        <v xml:space="preserve"> </v>
      </c>
      <c r="Q61" s="348"/>
      <c r="R61" s="349" t="str">
        <f>Badges!C342</f>
        <v>Good net sportsmanship</v>
      </c>
      <c r="S61" s="351" t="str">
        <f>IF(Badges!F342="A","A"," ")</f>
        <v xml:space="preserve"> </v>
      </c>
    </row>
    <row r="62" spans="1:19" ht="12.75" customHeight="1" x14ac:dyDescent="0.2">
      <c r="A62" s="348"/>
      <c r="B62" s="349" t="str">
        <f>Badges!C47</f>
        <v>Take a poll of friends and family</v>
      </c>
      <c r="C62" s="351" t="str">
        <f>IF(Badges!F47="A","A","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IF(Badges!F48="A","A"," ")</f>
        <v xml:space="preserve"> </v>
      </c>
      <c r="E63" s="348"/>
      <c r="F63" s="349" t="str">
        <f>Badges!C124</f>
        <v>Survey a book collection</v>
      </c>
      <c r="G63" s="351" t="str">
        <f>IF(Badges!F124="A","A"," ")</f>
        <v xml:space="preserve"> </v>
      </c>
      <c r="I63" s="348"/>
      <c r="J63" s="349" t="str">
        <f>Badges!C197</f>
        <v>Participate in a physically</v>
      </c>
      <c r="K63" s="351" t="str">
        <f>IF(Badges!F197="A","A"," ")</f>
        <v xml:space="preserve"> </v>
      </c>
      <c r="M63" s="348"/>
      <c r="N63" s="349" t="str">
        <f>Badges!C271</f>
        <v>Talk to a vet or psychologist</v>
      </c>
      <c r="O63" s="351" t="str">
        <f>IF(Badges!F271="A","A"," ")</f>
        <v xml:space="preserve"> </v>
      </c>
      <c r="Q63" s="348"/>
      <c r="R63" s="349" t="str">
        <f>Badges!C344</f>
        <v>Discuss some character profiles</v>
      </c>
      <c r="S63" s="351" t="str">
        <f>IF(Badges!F344="A","A"," ")</f>
        <v xml:space="preserve"> </v>
      </c>
    </row>
    <row r="64" spans="1:19" x14ac:dyDescent="0.2">
      <c r="A64" s="348"/>
      <c r="B64" s="349" t="str">
        <f>Badges!C49</f>
        <v>Create a chart or blog post</v>
      </c>
      <c r="C64" s="351" t="str">
        <f>IF(Badges!F49="A","A"," ")</f>
        <v xml:space="preserve"> </v>
      </c>
      <c r="E64" s="348"/>
      <c r="F64" s="349" t="str">
        <f>Badges!C125</f>
        <v>Interview or visit a book artist or</v>
      </c>
      <c r="G64" s="351" t="str">
        <f>IF(Badges!F125="A","A"," ")</f>
        <v xml:space="preserve"> </v>
      </c>
      <c r="I64" s="348"/>
      <c r="J64" s="349" t="str">
        <f>Badges!C198</f>
        <v>Build a teamwork and endurance</v>
      </c>
      <c r="K64" s="351" t="str">
        <f>IF(Badges!F198="A","A"," ")</f>
        <v xml:space="preserve"> </v>
      </c>
      <c r="M64" s="348"/>
      <c r="N64" s="349" t="str">
        <f>Badges!C272</f>
        <v>Visit an organization that uses</v>
      </c>
      <c r="O64" s="351" t="str">
        <f>IF(Badges!F272="A","A"," ")</f>
        <v xml:space="preserve"> </v>
      </c>
      <c r="Q64" s="348"/>
      <c r="R64" s="349" t="str">
        <f>Badges!C345</f>
        <v>Get feedback on a profile of your</v>
      </c>
      <c r="S64" s="351" t="str">
        <f>IF(Badges!F345="A","A"," ")</f>
        <v xml:space="preserve"> </v>
      </c>
    </row>
    <row r="65" spans="1:19" x14ac:dyDescent="0.2">
      <c r="A65" s="602" t="str">
        <f>Badges!B52</f>
        <v>Public Speaker</v>
      </c>
      <c r="B65" s="603"/>
      <c r="C65" s="603"/>
      <c r="E65" s="348"/>
      <c r="F65" s="349" t="str">
        <f>Badges!C126</f>
        <v>Tour a book arts center or art</v>
      </c>
      <c r="G65" s="351" t="str">
        <f>IF(Badges!F126="A","A"," ")</f>
        <v xml:space="preserve"> </v>
      </c>
      <c r="I65" s="348"/>
      <c r="J65" s="349" t="str">
        <f>Badges!C199</f>
        <v>Try a "boot camp" exercise course</v>
      </c>
      <c r="K65" s="351" t="str">
        <f>IF(Badges!F199="A","A"," ")</f>
        <v xml:space="preserve"> </v>
      </c>
      <c r="M65" s="348"/>
      <c r="N65" s="349" t="str">
        <f>Badges!C273</f>
        <v>Interview at least five pet owners</v>
      </c>
      <c r="O65" s="351" t="str">
        <f>IF(Badges!F273="A","A"," ")</f>
        <v xml:space="preserve"> </v>
      </c>
      <c r="Q65" s="348"/>
      <c r="R65" s="349" t="str">
        <f>Badges!C346</f>
        <v>Read three stories that discuss</v>
      </c>
      <c r="S65" s="351" t="str">
        <f>IF(Badges!F346="A","A","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IF(Badges!F54="A","A"," ")</f>
        <v xml:space="preserve"> </v>
      </c>
      <c r="E67" s="348"/>
      <c r="F67" s="349" t="str">
        <f>Badges!C128</f>
        <v>Mend an old book</v>
      </c>
      <c r="G67" s="351" t="str">
        <f>IF(Badges!F128="A","A"," ")</f>
        <v xml:space="preserve"> </v>
      </c>
      <c r="I67" s="348"/>
      <c r="J67" s="349" t="str">
        <f>Badges!C201</f>
        <v>Find three recipes for quick meals</v>
      </c>
      <c r="K67" s="351" t="str">
        <f>IF(Badges!F201="A","A"," ")</f>
        <v xml:space="preserve"> </v>
      </c>
      <c r="M67" s="348"/>
      <c r="N67" s="349" t="str">
        <f>Badges!C275</f>
        <v>Talk to someone who trains</v>
      </c>
      <c r="O67" s="351" t="str">
        <f>IF(Badges!F275="A","A"," ")</f>
        <v xml:space="preserve"> </v>
      </c>
      <c r="Q67" s="348"/>
      <c r="R67" s="349" t="str">
        <f>Badges!C348</f>
        <v>Make it a pledge</v>
      </c>
      <c r="S67" s="351" t="str">
        <f>IF(Badges!F348="A","A"," ")</f>
        <v xml:space="preserve"> </v>
      </c>
    </row>
    <row r="68" spans="1:19" x14ac:dyDescent="0.2">
      <c r="A68" s="348"/>
      <c r="B68" s="349" t="str">
        <f>Badges!C55</f>
        <v>Read aloud two political speeches</v>
      </c>
      <c r="C68" s="351" t="str">
        <f>IF(Badges!F55="A","A"," ")</f>
        <v xml:space="preserve"> </v>
      </c>
      <c r="E68" s="348"/>
      <c r="F68" s="349" t="str">
        <f>Badges!C129</f>
        <v>Take an old book apart</v>
      </c>
      <c r="G68" s="351" t="str">
        <f>IF(Badges!F129="A","A"," ")</f>
        <v xml:space="preserve"> </v>
      </c>
      <c r="I68" s="348"/>
      <c r="J68" s="349" t="str">
        <f>Badges!C202</f>
        <v>Get into quick-energy snacks</v>
      </c>
      <c r="K68" s="351" t="str">
        <f>IF(Badges!F202="A","A"," ")</f>
        <v xml:space="preserve"> </v>
      </c>
      <c r="M68" s="348"/>
      <c r="N68" s="349" t="str">
        <f>Badges!C276</f>
        <v>Speak to someone who has an</v>
      </c>
      <c r="O68" s="351" t="str">
        <f>IF(Badges!F276="A","A"," ")</f>
        <v xml:space="preserve"> </v>
      </c>
      <c r="Q68" s="348"/>
      <c r="R68" s="349" t="str">
        <f>Badges!C349</f>
        <v>Edit into a top 10</v>
      </c>
      <c r="S68" s="351" t="str">
        <f>IF(Badges!F349="A","A"," ")</f>
        <v xml:space="preserve"> </v>
      </c>
    </row>
    <row r="69" spans="1:19" x14ac:dyDescent="0.2">
      <c r="A69" s="348"/>
      <c r="B69" s="447" t="str">
        <f>Badges!C56</f>
        <v>Read aloud three poems or one</v>
      </c>
      <c r="C69" s="448" t="str">
        <f>IF(Badges!F56="A","A"," ")</f>
        <v xml:space="preserve"> </v>
      </c>
      <c r="E69" s="348"/>
      <c r="F69" s="349" t="str">
        <f>Badges!C130</f>
        <v>Visit an antique or rare bookseller</v>
      </c>
      <c r="G69" s="351" t="str">
        <f>IF(Badges!F130="A","A"," ")</f>
        <v xml:space="preserve"> </v>
      </c>
      <c r="I69" s="348"/>
      <c r="J69" s="447" t="str">
        <f>Badges!C203</f>
        <v>Trash the trash challenge</v>
      </c>
      <c r="K69" s="448" t="str">
        <f>IF(Badges!F203="A","A"," ")</f>
        <v xml:space="preserve"> </v>
      </c>
      <c r="M69" s="348"/>
      <c r="N69" s="447" t="str">
        <f>Badges!C277</f>
        <v xml:space="preserve">Research the pros and cons of </v>
      </c>
      <c r="O69" s="448" t="str">
        <f>IF(Badges!F277="A","A"," ")</f>
        <v xml:space="preserve"> </v>
      </c>
      <c r="Q69" s="348"/>
      <c r="R69" s="447" t="str">
        <f>Badges!C350</f>
        <v>Present it</v>
      </c>
      <c r="S69" s="448" t="str">
        <f>IF(Badges!F350="A","A"," ")</f>
        <v xml:space="preserve"> </v>
      </c>
    </row>
    <row r="70" spans="1:19" ht="23.25" x14ac:dyDescent="0.35">
      <c r="A70" s="623" t="str">
        <f ca="1">MID(CELL("filename",A8),FIND(IF(ISERROR(FIND("]",CELL("filename",A8))),"$","]"),CELL("filename",A8))+1,256)</f>
        <v>Cadette 3</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IF(Badges!F376="C","C",IF(Badges!F376="P","P",""))</f>
        <v/>
      </c>
      <c r="E73" s="348"/>
      <c r="F73" s="349" t="str">
        <f>Badges!C383</f>
        <v>Make an illustrated quote book</v>
      </c>
      <c r="G73" s="351" t="str">
        <f>IF(Badges!F383="A","A"," ")</f>
        <v xml:space="preserve"> </v>
      </c>
      <c r="I73" s="348"/>
      <c r="J73" s="349" t="str">
        <f>Badges!C456</f>
        <v>Talk to first aiders</v>
      </c>
      <c r="K73" s="351" t="str">
        <f>IF(Badges!F456="A","A"," ")</f>
        <v xml:space="preserve"> </v>
      </c>
      <c r="M73" s="348"/>
      <c r="N73" s="349" t="str">
        <f>Badges!C530</f>
        <v>Lead with your heart</v>
      </c>
      <c r="O73" s="351" t="str">
        <f>IF(Badges!F530="A","A"," ")</f>
        <v xml:space="preserve"> </v>
      </c>
      <c r="Q73" s="348"/>
      <c r="R73" s="349" t="str">
        <f>Badges!C640</f>
        <v>Take an archery class on a range, in your community center, or at a
recreational facility.</v>
      </c>
      <c r="S73" s="351" t="str">
        <f>IF(Badges!F640="A","A"," ")</f>
        <v xml:space="preserve"> </v>
      </c>
    </row>
    <row r="74" spans="1:19" x14ac:dyDescent="0.2">
      <c r="A74" s="612" t="str">
        <f>Summary!A23</f>
        <v>Good Sportsmanship</v>
      </c>
      <c r="B74" s="613"/>
      <c r="C74" s="353" t="str">
        <f>IF(Badges!F399="C","C",IF(Badges!F399="P","P",""))</f>
        <v/>
      </c>
      <c r="E74" s="348"/>
      <c r="F74" s="349" t="str">
        <f>Badges!C384</f>
        <v>Talk to an athletic director, coach</v>
      </c>
      <c r="G74" s="351" t="str">
        <f>IF(Badges!F384="A","A"," ")</f>
        <v xml:space="preserve"> </v>
      </c>
      <c r="I74" s="348"/>
      <c r="J74" s="349" t="str">
        <f>Badges!C457</f>
        <v>Ask a wilderness expert</v>
      </c>
      <c r="K74" s="351" t="str">
        <f>IF(Badges!F457="A","A"," ")</f>
        <v xml:space="preserve"> </v>
      </c>
      <c r="M74" s="348"/>
      <c r="N74" s="349" t="str">
        <f>Badges!C531</f>
        <v>Team up with others</v>
      </c>
      <c r="O74" s="351" t="str">
        <f>IF(Badges!F531="A","A"," ")</f>
        <v xml:space="preserve"> </v>
      </c>
      <c r="Q74" s="348"/>
      <c r="R74" s="349" t="str">
        <f>Badges!C641</f>
        <v>Work with an instructor or archery expert.</v>
      </c>
      <c r="S74" s="351" t="str">
        <f>IF(Badges!F641="A","A"," ")</f>
        <v xml:space="preserve"> </v>
      </c>
    </row>
    <row r="75" spans="1:19" x14ac:dyDescent="0.2">
      <c r="A75" s="612" t="str">
        <f>Summary!A24</f>
        <v>Finding Common Ground</v>
      </c>
      <c r="B75" s="613"/>
      <c r="C75" s="353" t="str">
        <f>IF(Badges!F422="C","C",IF(Badges!F422="P","P",""))</f>
        <v/>
      </c>
      <c r="E75" s="348"/>
      <c r="F75" s="447" t="str">
        <f>Badges!C385</f>
        <v>Get a biography of a female athlete</v>
      </c>
      <c r="G75" s="448" t="str">
        <f>IF(Badges!F385="A","A"," ")</f>
        <v xml:space="preserve"> </v>
      </c>
      <c r="I75" s="348"/>
      <c r="J75" s="349" t="str">
        <f>Badges!C458</f>
        <v>Find out about common injuries</v>
      </c>
      <c r="K75" s="351" t="str">
        <f>IF(Badges!F458="A","A"," ")</f>
        <v xml:space="preserve"> </v>
      </c>
      <c r="M75" s="348"/>
      <c r="N75" s="349" t="str">
        <f>Badges!C532</f>
        <v>Learn from a professional</v>
      </c>
      <c r="O75" s="351" t="str">
        <f>IF(Badges!F532="A","A"," ")</f>
        <v xml:space="preserve"> </v>
      </c>
      <c r="Q75" s="348"/>
      <c r="R75" s="349" t="str">
        <f>Badges!C642</f>
        <v>Take part in archery at a Girl Scout camp</v>
      </c>
      <c r="S75" s="351" t="str">
        <f>IF(Badges!F642="A","A"," ")</f>
        <v xml:space="preserve"> </v>
      </c>
    </row>
    <row r="76" spans="1:19" x14ac:dyDescent="0.2">
      <c r="A76" s="612" t="str">
        <f>Summary!A25</f>
        <v>New Cuisines</v>
      </c>
      <c r="B76" s="613"/>
      <c r="C76" s="353" t="str">
        <f>IF(Badges!F445="C","C",IF(Badges!F445="P","P",""))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IF(Badges!F468="C","C",IF(Badges!F468="P","P",""))</f>
        <v/>
      </c>
      <c r="E77" s="348"/>
      <c r="F77" s="349" t="str">
        <f>Badges!C387</f>
        <v>Play Trust, like they did on Survivor</v>
      </c>
      <c r="G77" s="351" t="str">
        <f>IF(Badges!F387="A","A"," ")</f>
        <v xml:space="preserve"> </v>
      </c>
      <c r="I77" s="348"/>
      <c r="J77" s="349" t="str">
        <f>Badges!C460</f>
        <v>Research the signs of shock and</v>
      </c>
      <c r="K77" s="351" t="str">
        <f>IF(Badges!F460="A","A"," ")</f>
        <v xml:space="preserve"> </v>
      </c>
      <c r="M77" s="348"/>
      <c r="N77" s="349" t="str">
        <f>Badges!C534</f>
        <v>Make a savings action plan</v>
      </c>
      <c r="O77" s="351" t="str">
        <f>IF(Badges!F534="A","A"," ")</f>
        <v xml:space="preserve"> </v>
      </c>
      <c r="Q77" s="348"/>
      <c r="R77" s="349" t="str">
        <f>Badges!C644</f>
        <v>Challenge yourself</v>
      </c>
      <c r="S77" s="351" t="str">
        <f>IF(Badges!F644="A","A"," ")</f>
        <v xml:space="preserve"> </v>
      </c>
    </row>
    <row r="78" spans="1:19" x14ac:dyDescent="0.2">
      <c r="A78" s="612" t="str">
        <f>Summary!A27</f>
        <v>Cadette Girl Scout Way</v>
      </c>
      <c r="B78" s="613"/>
      <c r="C78" s="353" t="str">
        <f>IF(Badges!F491="C","C",IF(Badges!F491="P","P",""))</f>
        <v/>
      </c>
      <c r="E78" s="348"/>
      <c r="F78" s="349" t="str">
        <f>Badges!C388</f>
        <v>Play three team-building games</v>
      </c>
      <c r="G78" s="351" t="str">
        <f>IF(Badges!F388="A","A"," ")</f>
        <v xml:space="preserve"> </v>
      </c>
      <c r="I78" s="348"/>
      <c r="J78" s="349" t="str">
        <f>Badges!C461</f>
        <v>Interview a doctor or nurse about the</v>
      </c>
      <c r="K78" s="351" t="str">
        <f>IF(Badges!F461="A","A"," ")</f>
        <v xml:space="preserve"> </v>
      </c>
      <c r="M78" s="348"/>
      <c r="N78" s="349" t="str">
        <f>Badges!C535</f>
        <v>Form a support group</v>
      </c>
      <c r="O78" s="351" t="str">
        <f>IF(Badges!F535="A","A"," ")</f>
        <v xml:space="preserve"> </v>
      </c>
      <c r="Q78" s="348"/>
      <c r="R78" s="349" t="str">
        <f>Badges!C645</f>
        <v>Take part in a group challenge</v>
      </c>
      <c r="S78" s="351" t="str">
        <f>IF(Badges!F645="A","A"," ")</f>
        <v xml:space="preserve"> </v>
      </c>
    </row>
    <row r="79" spans="1:19" x14ac:dyDescent="0.2">
      <c r="A79" s="614" t="str">
        <f>Summary!A28</f>
        <v>Trees</v>
      </c>
      <c r="B79" s="615"/>
      <c r="C79" s="354" t="str">
        <f>IF(Badges!F514="C","C",IF(Badges!F514="P","P",""))</f>
        <v/>
      </c>
      <c r="E79" s="348"/>
      <c r="F79" s="349" t="str">
        <f>Badges!C389</f>
        <v>Play Capture the Flag</v>
      </c>
      <c r="G79" s="351" t="str">
        <f>IF(Badges!F389="A","A"," ")</f>
        <v xml:space="preserve"> </v>
      </c>
      <c r="I79" s="348"/>
      <c r="J79" s="349" t="str">
        <f>Badges!C462</f>
        <v>Ask an EMT or first responder to</v>
      </c>
      <c r="K79" s="351" t="str">
        <f>IF(Badges!F462="A","A"," ")</f>
        <v xml:space="preserve"> </v>
      </c>
      <c r="M79" s="348"/>
      <c r="N79" s="349" t="str">
        <f>Badges!C536</f>
        <v>Imagine yourself in the future</v>
      </c>
      <c r="O79" s="351" t="str">
        <f>IF(Badges!F536="A","A"," ")</f>
        <v xml:space="preserve"> </v>
      </c>
      <c r="Q79" s="348"/>
      <c r="R79" s="349" t="str">
        <f>Badges!C646</f>
        <v>Create a contest for a younger group of girls</v>
      </c>
      <c r="S79" s="351" t="str">
        <f>IF(Badges!F646="A","A","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IF(Badges!F538="C","C",IF(Badges!F538="P","P",""))</f>
        <v/>
      </c>
      <c r="E81" s="348"/>
      <c r="F81" s="349" t="str">
        <f>Badges!C391</f>
        <v>But I landed my triple axel</v>
      </c>
      <c r="G81" s="351" t="str">
        <f>IF(Badges!F391="A","A"," ")</f>
        <v xml:space="preserve"> </v>
      </c>
      <c r="I81" s="348"/>
      <c r="J81" s="349" t="str">
        <f>Badges!C464</f>
        <v>Take a first aid course</v>
      </c>
      <c r="K81" s="351" t="str">
        <f>IF(Badges!F464="A","A"," ")</f>
        <v xml:space="preserve"> </v>
      </c>
      <c r="M81" s="348">
        <v>1</v>
      </c>
      <c r="N81" s="349" t="str">
        <f>Badges!C563</f>
        <v>Explore dream jobs</v>
      </c>
      <c r="O81" s="350"/>
      <c r="Q81" s="630" t="str">
        <f>'Age-Level'!B5</f>
        <v>Silver Torch Award</v>
      </c>
      <c r="R81" s="630"/>
      <c r="S81" s="352" t="str">
        <f>IF('Age-Level'!F8="C","C",IF('Age-Level'!F8="P","P",""))</f>
        <v/>
      </c>
    </row>
    <row r="82" spans="1:22" x14ac:dyDescent="0.2">
      <c r="A82" s="619" t="str">
        <f>Summary!A31</f>
        <v>Comparison Shopping</v>
      </c>
      <c r="B82" s="620"/>
      <c r="C82" s="352" t="str">
        <f>IF(Badges!F539="C","C",IF(Badges!F539="P","P",""))</f>
        <v/>
      </c>
      <c r="E82" s="348"/>
      <c r="F82" s="349" t="str">
        <f>Badges!C392</f>
        <v>Mind over matter</v>
      </c>
      <c r="G82" s="351" t="str">
        <f>IF(Badges!F392="A","A"," ")</f>
        <v xml:space="preserve"> </v>
      </c>
      <c r="I82" s="348"/>
      <c r="J82" s="349" t="str">
        <f>Badges!C465</f>
        <v>Ask a park ranger, lifeguard, or ski</v>
      </c>
      <c r="K82" s="351" t="str">
        <f>IF(Badges!F465="A","A"," ")</f>
        <v xml:space="preserve"> </v>
      </c>
      <c r="M82" s="348"/>
      <c r="N82" s="349" t="str">
        <f>Badges!C564</f>
        <v>Track your dreams</v>
      </c>
      <c r="O82" s="351" t="str">
        <f>IF(Badges!F564="A","A"," ")</f>
        <v xml:space="preserve"> </v>
      </c>
      <c r="Q82" s="630" t="str">
        <f>'Age-Level'!B9</f>
        <v>Cadette Community Service bar</v>
      </c>
      <c r="R82" s="630"/>
      <c r="S82" s="352" t="str">
        <f>IF('Age-Level'!F10="A","A"," ")</f>
        <v xml:space="preserve"> </v>
      </c>
    </row>
    <row r="83" spans="1:22" x14ac:dyDescent="0.2">
      <c r="A83" s="612" t="str">
        <f>Summary!A32</f>
        <v>Financing My Dreams</v>
      </c>
      <c r="B83" s="613"/>
      <c r="C83" s="353" t="str">
        <f>IF(Badges!F584="C","C",IF(Badges!F584="P","P",""))</f>
        <v/>
      </c>
      <c r="D83" s="344"/>
      <c r="E83" s="348"/>
      <c r="F83" s="349" t="str">
        <f>Badges!C393</f>
        <v>Play sports psychology games</v>
      </c>
      <c r="G83" s="351" t="str">
        <f>IF(Badges!F393="A","A"," ")</f>
        <v xml:space="preserve"> </v>
      </c>
      <c r="I83" s="348"/>
      <c r="J83" s="349" t="str">
        <f>Badges!C466</f>
        <v xml:space="preserve">Interview a doctor or nurse  </v>
      </c>
      <c r="K83" s="351" t="str">
        <f>IF(Badges!F466="A","A"," ")</f>
        <v xml:space="preserve"> </v>
      </c>
      <c r="M83" s="348"/>
      <c r="N83" s="349" t="str">
        <f>Badges!C565</f>
        <v>Talk to people about their jobs</v>
      </c>
      <c r="O83" s="351" t="str">
        <f>IF(Badges!F565="A","A"," ")</f>
        <v xml:space="preserve"> </v>
      </c>
      <c r="Q83" s="630" t="str">
        <f>'Age-Level'!B12</f>
        <v>Cadette Service to Girl Scouting bar</v>
      </c>
      <c r="R83" s="630"/>
      <c r="S83" s="352" t="str">
        <f>IF('Age-Level'!F13="A","A","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IF(Badges!F566="A","A"," ")</f>
        <v xml:space="preserve"> </v>
      </c>
      <c r="Q84" s="630" t="str">
        <f>'Age-Level'!B15</f>
        <v>Cadette Program Aide</v>
      </c>
      <c r="R84" s="630"/>
      <c r="S84" s="352" t="str">
        <f>IF('Age-Level'!F19="C","C",IF('Age-Level'!F19="P","P",""))</f>
        <v/>
      </c>
    </row>
    <row r="85" spans="1:22" x14ac:dyDescent="0.2">
      <c r="A85" s="612" t="str">
        <f>Summary!A34</f>
        <v>Business Plan</v>
      </c>
      <c r="B85" s="613"/>
      <c r="C85" s="353" t="str">
        <f>IF(Badges!F598="C","C",IF(Badges!F598="P","P",""))</f>
        <v/>
      </c>
      <c r="E85" s="348"/>
      <c r="F85" s="349" t="str">
        <f>Badges!C395</f>
        <v>Compete</v>
      </c>
      <c r="G85" s="351" t="str">
        <f>IF(Badges!F395="A","A","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IF('Age-Level'!F21="C","C",IF('Age-Level'!F21="P","P",""))</f>
        <v/>
      </c>
    </row>
    <row r="86" spans="1:22" x14ac:dyDescent="0.2">
      <c r="A86" s="612" t="str">
        <f>Summary!A35</f>
        <v>Marketing</v>
      </c>
      <c r="B86" s="613"/>
      <c r="C86" s="353" t="str">
        <f>IF(Badges!F599="C","C",IF(Badges!F599="P","P",""))</f>
        <v/>
      </c>
      <c r="E86" s="348"/>
      <c r="F86" s="349" t="str">
        <f>Badges!C396</f>
        <v>Play with little kids</v>
      </c>
      <c r="G86" s="351" t="str">
        <f>IF(Badges!F396="A","A"," ")</f>
        <v xml:space="preserve"> </v>
      </c>
      <c r="I86" s="348"/>
      <c r="J86" s="349" t="str">
        <f>Badges!C471</f>
        <v>Organize a songfest</v>
      </c>
      <c r="K86" s="351" t="str">
        <f>IF(Badges!F471="A","A"," ")</f>
        <v xml:space="preserve"> </v>
      </c>
      <c r="M86" s="348"/>
      <c r="N86" s="349" t="str">
        <f>Badges!C568</f>
        <v>Go house hunting</v>
      </c>
      <c r="O86" s="351" t="str">
        <f>IF(Badges!F568="A","A"," ")</f>
        <v xml:space="preserve"> </v>
      </c>
      <c r="Q86" s="629" t="str">
        <f>'Age-Level'!C23</f>
        <v>Cookie Rally (Year 1)</v>
      </c>
      <c r="R86" s="629"/>
      <c r="S86" s="358" t="str">
        <f>IF('Age-Level'!F23="A","A"," ")</f>
        <v xml:space="preserve"> </v>
      </c>
    </row>
    <row r="87" spans="1:22" x14ac:dyDescent="0.2">
      <c r="A87" s="612" t="str">
        <f>Summary!A36</f>
        <v>Think Big</v>
      </c>
      <c r="B87" s="613"/>
      <c r="C87" s="353" t="str">
        <f>IF(Badges!F624="C","C",IF(Badges!F624="P","P",""))</f>
        <v/>
      </c>
      <c r="E87" s="348"/>
      <c r="F87" s="349" t="str">
        <f>Badges!C397</f>
        <v>Take on the role of referee, umpire</v>
      </c>
      <c r="G87" s="351" t="str">
        <f>IF(Badges!F397="A","A"," ")</f>
        <v xml:space="preserve"> </v>
      </c>
      <c r="I87" s="348"/>
      <c r="J87" s="349" t="str">
        <f>Badges!C472</f>
        <v>Teach an international song</v>
      </c>
      <c r="K87" s="351" t="str">
        <f>IF(Badges!F472="A","A"," ")</f>
        <v xml:space="preserve"> </v>
      </c>
      <c r="M87" s="348"/>
      <c r="N87" s="349" t="str">
        <f>Badges!C569</f>
        <v>Get expert real estate device</v>
      </c>
      <c r="O87" s="351" t="str">
        <f>IF(Badges!F569="A","A"," ")</f>
        <v xml:space="preserve"> </v>
      </c>
      <c r="Q87" s="629" t="str">
        <f>'Age-Level'!C24</f>
        <v>Cookie Sales (Year 1)</v>
      </c>
      <c r="R87" s="629"/>
      <c r="S87" s="358" t="str">
        <f>IF('Age-Level'!F24="A","A","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IF(Badges!F473="A","A"," ")</f>
        <v xml:space="preserve"> </v>
      </c>
      <c r="M88" s="348"/>
      <c r="N88" s="349" t="str">
        <f>Badges!C570</f>
        <v>Browse real estate ads</v>
      </c>
      <c r="O88" s="351" t="str">
        <f>IF(Badges!F570="A","A"," ")</f>
        <v xml:space="preserve"> </v>
      </c>
      <c r="Q88" s="629" t="str">
        <f>'Age-Level'!C25</f>
        <v>Cookie Pin (Year 1)</v>
      </c>
      <c r="R88" s="629"/>
      <c r="S88" s="358" t="str">
        <f>IF('Age-Level'!F25="A","A"," ")</f>
        <v xml:space="preserve"> </v>
      </c>
    </row>
    <row r="89" spans="1:22" x14ac:dyDescent="0.2">
      <c r="A89" s="612" t="str">
        <f>Summary!A38</f>
        <v>Archery</v>
      </c>
      <c r="B89" s="613"/>
      <c r="C89" s="353" t="str">
        <f>IF(Badges!F648="C","C",IF(Badges!F648="P","P",""))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IF('Age-Level'!F26="A","A"," ")</f>
        <v xml:space="preserve"> </v>
      </c>
    </row>
    <row r="90" spans="1:22" x14ac:dyDescent="0.2">
      <c r="A90" s="497"/>
      <c r="B90" s="497"/>
      <c r="C90" s="368"/>
      <c r="E90" s="348"/>
      <c r="F90" s="349" t="str">
        <f>Badges!C402</f>
        <v>Difference of background</v>
      </c>
      <c r="G90" s="351" t="str">
        <f>IF(Badges!F402="A","A"," ")</f>
        <v xml:space="preserve"> </v>
      </c>
      <c r="I90" s="348"/>
      <c r="J90" s="349" t="str">
        <f>Badges!C475</f>
        <v>Focus on "be courageous and</v>
      </c>
      <c r="K90" s="351" t="str">
        <f>IF(Badges!F475="A","A"," ")</f>
        <v xml:space="preserve"> </v>
      </c>
      <c r="M90" s="348"/>
      <c r="N90" s="349" t="str">
        <f>Badges!C572</f>
        <v>Explore the world of travel</v>
      </c>
      <c r="O90" s="351" t="str">
        <f>IF(Badges!F572="A","A"," ")</f>
        <v xml:space="preserve"> </v>
      </c>
      <c r="Q90" s="629" t="str">
        <f>'Age-Level'!C27</f>
        <v>Cookie Sales (Year 2)</v>
      </c>
      <c r="R90" s="629"/>
      <c r="S90" s="358" t="str">
        <f>IF('Age-Level'!F27="A","A"," ")</f>
        <v xml:space="preserve"> </v>
      </c>
    </row>
    <row r="91" spans="1:22" x14ac:dyDescent="0.2">
      <c r="A91" s="635" t="s">
        <v>81</v>
      </c>
      <c r="B91" s="636"/>
      <c r="C91" s="637"/>
      <c r="E91" s="348"/>
      <c r="F91" s="349" t="str">
        <f>Badges!C403</f>
        <v>Difference of belief</v>
      </c>
      <c r="G91" s="351" t="str">
        <f>IF(Badges!F403="A","A"," ")</f>
        <v xml:space="preserve"> </v>
      </c>
      <c r="I91" s="348"/>
      <c r="J91" s="349" t="str">
        <f>Badges!C476</f>
        <v>Be confident and courageous</v>
      </c>
      <c r="K91" s="351" t="str">
        <f>IF(Badges!F476="A","A"," ")</f>
        <v xml:space="preserve"> </v>
      </c>
      <c r="M91" s="348"/>
      <c r="N91" s="349" t="str">
        <f>Badges!C573</f>
        <v>Visit a travel agent</v>
      </c>
      <c r="O91" s="351" t="str">
        <f>IF(Badges!F573="A","A"," ")</f>
        <v xml:space="preserve"> </v>
      </c>
      <c r="Q91" s="629" t="str">
        <f>'Age-Level'!C28</f>
        <v>Cookie Pin (Year 2)</v>
      </c>
      <c r="R91" s="629"/>
      <c r="S91" s="358" t="str">
        <f>IF('Age-Level'!F28="A","A"," ")</f>
        <v xml:space="preserve"> </v>
      </c>
    </row>
    <row r="92" spans="1:22" x14ac:dyDescent="0.2">
      <c r="B92" s="638" t="str">
        <f>Journey!A6</f>
        <v>aMAZE!</v>
      </c>
      <c r="C92" s="639"/>
      <c r="E92" s="348"/>
      <c r="F92" s="349" t="str">
        <f>Badges!C404</f>
        <v>Difference of opinion</v>
      </c>
      <c r="G92" s="351" t="str">
        <f>IF(Badges!F404="A","A"," ")</f>
        <v xml:space="preserve"> </v>
      </c>
      <c r="I92" s="348"/>
      <c r="J92" s="349" t="str">
        <f>Badges!C477</f>
        <v>Create a project honoring the</v>
      </c>
      <c r="K92" s="351" t="str">
        <f>IF(Badges!F477="A","A"," ")</f>
        <v xml:space="preserve"> </v>
      </c>
      <c r="M92" s="348"/>
      <c r="N92" s="349" t="str">
        <f>Badges!C574</f>
        <v>Create a tour group</v>
      </c>
      <c r="O92" s="351" t="str">
        <f>IF(Badges!F574="A","A"," ")</f>
        <v xml:space="preserve"> </v>
      </c>
      <c r="Q92" s="629" t="str">
        <f>'Age-Level'!C29</f>
        <v>Cookie Rally (Year 3)</v>
      </c>
      <c r="R92" s="629"/>
      <c r="S92" s="358" t="str">
        <f>IF('Age-Level'!F29="A","A"," ")</f>
        <v xml:space="preserve"> </v>
      </c>
    </row>
    <row r="93" spans="1:22" x14ac:dyDescent="0.2">
      <c r="B93" s="357" t="str">
        <f>Journey!B7</f>
        <v>The Interact Award</v>
      </c>
      <c r="C93" s="353" t="str">
        <f>IF(Journey!F17="C","C",IF(Journey!F17="P","P",""))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IF('Age-Level'!F30="A","A"," ")</f>
        <v xml:space="preserve"> </v>
      </c>
    </row>
    <row r="94" spans="1:22" x14ac:dyDescent="0.2">
      <c r="B94" s="357" t="str">
        <f>Journey!B18</f>
        <v>The Diplomat Award</v>
      </c>
      <c r="C94" s="353" t="str">
        <f>IF(Journey!F26="C","C",IF(Journey!F26="P","P",""))</f>
        <v/>
      </c>
      <c r="E94" s="348"/>
      <c r="F94" s="349" t="str">
        <f>Badges!C406</f>
        <v>Use one of the methods from the</v>
      </c>
      <c r="G94" s="351" t="str">
        <f>IF(Badges!F406="A","A"," ")</f>
        <v xml:space="preserve"> </v>
      </c>
      <c r="I94" s="348"/>
      <c r="J94" s="349" t="str">
        <f>Badges!C479</f>
        <v>Throw a community sisterhood</v>
      </c>
      <c r="K94" s="351" t="str">
        <f>IF(Badges!F479="A","A"," ")</f>
        <v xml:space="preserve"> </v>
      </c>
      <c r="M94" s="348"/>
      <c r="N94" s="349" t="str">
        <f>Badges!C576</f>
        <v>Find local philanthropists</v>
      </c>
      <c r="O94" s="351" t="str">
        <f>IF(Badges!F576="A","A"," ")</f>
        <v xml:space="preserve"> </v>
      </c>
      <c r="Q94" s="487" t="str">
        <f>'Age-Level'!C31</f>
        <v>Cookie Pin (Year 3)</v>
      </c>
      <c r="R94" s="487"/>
      <c r="S94" s="358" t="str">
        <f>IF('Age-Level'!F31="A","A"," ")</f>
        <v xml:space="preserve"> </v>
      </c>
    </row>
    <row r="95" spans="1:22" x14ac:dyDescent="0.2">
      <c r="B95" s="357" t="str">
        <f>Journey!B27</f>
        <v>The Peacemaker Award</v>
      </c>
      <c r="C95" s="353" t="str">
        <f>IF(Journey!F29="C","C",IF(Journey!F29="P","P",""))</f>
        <v/>
      </c>
      <c r="E95" s="348"/>
      <c r="F95" s="349" t="str">
        <f>Badges!C407</f>
        <v>Use two of the methods</v>
      </c>
      <c r="G95" s="351" t="str">
        <f>IF(Badges!F407="A","A"," ")</f>
        <v xml:space="preserve"> </v>
      </c>
      <c r="I95" s="348"/>
      <c r="J95" s="349" t="str">
        <f>Badges!C480</f>
        <v>Spotlight a hidden heroine</v>
      </c>
      <c r="K95" s="351" t="str">
        <f>IF(Badges!F480="A","A"," ")</f>
        <v xml:space="preserve"> </v>
      </c>
      <c r="M95" s="348"/>
      <c r="N95" s="349" t="str">
        <f>Badges!C577</f>
        <v>Learn what's going on in the world of</v>
      </c>
      <c r="O95" s="351" t="str">
        <f>IF(Badges!F577="A","A"," ")</f>
        <v xml:space="preserve"> </v>
      </c>
      <c r="Q95" s="487" t="str">
        <f>'Age-Level'!C33</f>
        <v>Fall Sales (Year 1)</v>
      </c>
      <c r="R95" s="487"/>
      <c r="S95" s="353" t="str">
        <f>IF('Age-Level'!F33="A","A","")</f>
        <v/>
      </c>
      <c r="U95" s="346"/>
      <c r="V95" s="346"/>
    </row>
    <row r="96" spans="1:22" x14ac:dyDescent="0.2">
      <c r="B96" s="357" t="str">
        <f>Journey!B31</f>
        <v>Leader in Action</v>
      </c>
      <c r="C96" s="353" t="str">
        <f>IF(Journey!F38="C","C",IF(Journey!F38="P","P",""))</f>
        <v/>
      </c>
      <c r="E96" s="348"/>
      <c r="F96" s="349" t="str">
        <f>Badges!C408</f>
        <v>Try them all</v>
      </c>
      <c r="G96" s="351" t="str">
        <f>IF(Badges!F408="A","A"," ")</f>
        <v xml:space="preserve"> </v>
      </c>
      <c r="I96" s="348"/>
      <c r="J96" s="349" t="str">
        <f>Badges!C481</f>
        <v>Team up for sisterhood</v>
      </c>
      <c r="K96" s="351" t="str">
        <f>IF(Badges!F481="A","A"," ")</f>
        <v xml:space="preserve"> </v>
      </c>
      <c r="M96" s="348"/>
      <c r="N96" s="349" t="str">
        <f>Badges!C578</f>
        <v>Research your favorite charity</v>
      </c>
      <c r="O96" s="351" t="str">
        <f>IF(Badges!F578="A","A"," ")</f>
        <v xml:space="preserve"> </v>
      </c>
      <c r="Q96" s="487" t="str">
        <f>'Age-Level'!C34</f>
        <v>Fall Sales (Year 2)</v>
      </c>
      <c r="R96" s="487"/>
      <c r="S96" s="353" t="str">
        <f>IF('Age-Level'!F34="A","A","")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IF('Age-Level'!F35="A","A","")</f>
        <v/>
      </c>
      <c r="U97" s="346"/>
      <c r="V97" s="346"/>
    </row>
    <row r="98" spans="1:23" ht="14.25" customHeight="1" x14ac:dyDescent="0.2">
      <c r="A98" s="486"/>
      <c r="B98" s="357" t="str">
        <f>Journey!B42</f>
        <v>Aware</v>
      </c>
      <c r="C98" s="353" t="str">
        <f>IF(Journey!F22="C","C",IF(Journey!F22="P","P",""))</f>
        <v/>
      </c>
      <c r="E98" s="348"/>
      <c r="F98" s="349" t="str">
        <f>Badges!C410</f>
        <v>Ask an expert to teach you the</v>
      </c>
      <c r="G98" s="351" t="str">
        <f>IF(Badges!F410="A","A"," ")</f>
        <v xml:space="preserve"> </v>
      </c>
      <c r="I98" s="348"/>
      <c r="J98" s="349" t="str">
        <f>Badges!C483</f>
        <v>Clean up a hiking trail-or clear a new</v>
      </c>
      <c r="K98" s="351" t="str">
        <f>IF(Badges!F483="A","A"," ")</f>
        <v xml:space="preserve"> </v>
      </c>
      <c r="M98" s="348"/>
      <c r="N98" s="349" t="str">
        <f>Badges!C580</f>
        <v>Plan with friends</v>
      </c>
      <c r="O98" s="351" t="str">
        <f>IF(Badges!F580="A","A"," ")</f>
        <v xml:space="preserve"> </v>
      </c>
      <c r="Q98" s="487" t="str">
        <f>'Age-Level'!C37</f>
        <v>Thinking Day (Year 1)</v>
      </c>
      <c r="R98" s="487"/>
      <c r="S98" s="353" t="str">
        <f>IF('Age-Level'!F37="A","A","")</f>
        <v/>
      </c>
      <c r="U98" s="346"/>
      <c r="V98" s="346"/>
    </row>
    <row r="99" spans="1:23" x14ac:dyDescent="0.2">
      <c r="A99" s="486"/>
      <c r="B99" s="357" t="str">
        <f>Journey!B48</f>
        <v>Alert</v>
      </c>
      <c r="C99" s="353" t="str">
        <f>IF(Journey!F31="C","C",IF(Journey!F31="P","P",""))</f>
        <v/>
      </c>
      <c r="E99" s="348"/>
      <c r="F99" s="349" t="str">
        <f>Badges!C411</f>
        <v>Watch candidates for elected office</v>
      </c>
      <c r="G99" s="351" t="str">
        <f>IF(Badges!F411="A","A"," ")</f>
        <v xml:space="preserve"> </v>
      </c>
      <c r="I99" s="348"/>
      <c r="J99" s="349" t="str">
        <f>Badges!C484</f>
        <v>Help clear an invasive species from</v>
      </c>
      <c r="K99" s="351" t="str">
        <f>IF(Badges!F484="A","A"," ")</f>
        <v xml:space="preserve"> </v>
      </c>
      <c r="M99" s="348"/>
      <c r="N99" s="349" t="str">
        <f>Badges!C581</f>
        <v>Plan with your family</v>
      </c>
      <c r="O99" s="351" t="str">
        <f>IF(Badges!F581="A","A"," ")</f>
        <v xml:space="preserve"> </v>
      </c>
      <c r="Q99" s="487" t="str">
        <f>'Age-Level'!C38</f>
        <v>Thinking Day (Year 2)</v>
      </c>
      <c r="R99" s="487"/>
      <c r="S99" s="353" t="str">
        <f>IF('Age-Level'!F38="A","A","")</f>
        <v/>
      </c>
      <c r="U99" s="488"/>
      <c r="V99" s="489"/>
      <c r="W99" s="439"/>
    </row>
    <row r="100" spans="1:23" x14ac:dyDescent="0.2">
      <c r="A100" s="486"/>
      <c r="B100" s="357" t="str">
        <f>Journey!B55</f>
        <v>Affirm</v>
      </c>
      <c r="C100" s="353" t="str">
        <f>IF(Journey!F34="C","C",IF(Journey!F34="P","P",""))</f>
        <v/>
      </c>
      <c r="E100" s="348"/>
      <c r="F100" s="349" t="str">
        <f>Badges!C412</f>
        <v>Understand a famous debate in</v>
      </c>
      <c r="G100" s="351" t="str">
        <f>IF(Badges!F412="A","A"," ")</f>
        <v xml:space="preserve"> </v>
      </c>
      <c r="I100" s="348"/>
      <c r="J100" s="349" t="str">
        <f>Badges!C485</f>
        <v>Help with three general-maintenance</v>
      </c>
      <c r="K100" s="351" t="str">
        <f>IF(Badges!F485="A","A"," ")</f>
        <v xml:space="preserve"> </v>
      </c>
      <c r="M100" s="348"/>
      <c r="N100" s="349" t="str">
        <f>Badges!C582</f>
        <v>Plan over and over again</v>
      </c>
      <c r="O100" s="351" t="str">
        <f>IF(Badges!F582="A","A"," ")</f>
        <v xml:space="preserve"> </v>
      </c>
      <c r="Q100" s="487" t="str">
        <f>'Age-Level'!C39</f>
        <v>Thinking Day (Year 3)</v>
      </c>
      <c r="R100" s="487"/>
      <c r="S100" s="353" t="str">
        <f>IF('Age-Level'!F39="A","A","")</f>
        <v/>
      </c>
      <c r="U100" s="346"/>
      <c r="V100" s="346"/>
    </row>
    <row r="101" spans="1:23" x14ac:dyDescent="0.2">
      <c r="A101" s="355"/>
      <c r="B101" s="357" t="str">
        <f>Journey!B62</f>
        <v>Leader in Action</v>
      </c>
      <c r="C101" s="353" t="str">
        <f>IF(Journey!F43="C","C",IF(Journey!F43="P","P",""))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IF('Age-Level'!F41="A","A","")</f>
        <v/>
      </c>
      <c r="U101" s="346"/>
      <c r="V101" s="346"/>
    </row>
    <row r="102" spans="1:23" x14ac:dyDescent="0.2">
      <c r="B102" s="494" t="str">
        <f>Journey!A75</f>
        <v>MEdia</v>
      </c>
      <c r="C102" s="495"/>
      <c r="E102" s="348"/>
      <c r="F102" s="349" t="str">
        <f>Badges!C414</f>
        <v>A community compromise</v>
      </c>
      <c r="G102" s="351" t="str">
        <f>IF(Badges!F414="A","A"," ")</f>
        <v xml:space="preserve"> </v>
      </c>
      <c r="I102" s="348"/>
      <c r="J102" s="349" t="str">
        <f>Badges!C487</f>
        <v>Make a tradition "to do" list</v>
      </c>
      <c r="K102" s="351" t="str">
        <f>IF(Badges!F487="A","A"," ")</f>
        <v xml:space="preserve"> </v>
      </c>
      <c r="M102" s="348">
        <v>1</v>
      </c>
      <c r="N102" s="349" t="str">
        <f>Badges!C587</f>
        <v>Write your mission statement and</v>
      </c>
      <c r="O102" s="350"/>
      <c r="Q102" s="487" t="str">
        <f>'Age-Level'!C43</f>
        <v>International Friendship Recognition</v>
      </c>
      <c r="R102" s="487"/>
      <c r="S102" s="353" t="str">
        <f>IF('Age-Level'!F43="A","A","")</f>
        <v/>
      </c>
      <c r="U102" s="346"/>
      <c r="V102" s="346"/>
    </row>
    <row r="103" spans="1:23" x14ac:dyDescent="0.2">
      <c r="B103" s="357" t="str">
        <f>Journey!C77</f>
        <v>Monitor</v>
      </c>
      <c r="C103" s="353" t="str">
        <f>IF(Journey!F78="C","C",IF(Journey!F78="P","P",""))</f>
        <v/>
      </c>
      <c r="E103" s="348"/>
      <c r="F103" s="349" t="str">
        <f>Badges!C415</f>
        <v>A family or friendship compromise</v>
      </c>
      <c r="G103" s="351" t="str">
        <f>IF(Badges!F415="A","A"," ")</f>
        <v xml:space="preserve"> </v>
      </c>
      <c r="I103" s="348"/>
      <c r="J103" s="349" t="str">
        <f>Badges!C488</f>
        <v>Go global</v>
      </c>
      <c r="K103" s="351" t="str">
        <f>IF(Badges!F488="A","A"," ")</f>
        <v xml:space="preserve"> </v>
      </c>
      <c r="M103" s="348"/>
      <c r="N103" s="349" t="str">
        <f>Badges!C588</f>
        <v>A mission statement is a short</v>
      </c>
      <c r="O103" s="351" t="str">
        <f>IF(Badges!F588="A","A"," ")</f>
        <v xml:space="preserve"> </v>
      </c>
      <c r="Q103" s="487" t="str">
        <f>'Age-Level'!C45</f>
        <v>Investiture</v>
      </c>
      <c r="R103" s="487"/>
      <c r="S103" s="353" t="str">
        <f>IF('Age-Level'!F45="A","A","")</f>
        <v/>
      </c>
      <c r="U103" s="346"/>
      <c r="V103" s="346"/>
    </row>
    <row r="104" spans="1:23" x14ac:dyDescent="0.2">
      <c r="B104" s="357" t="str">
        <f>Journey!C80</f>
        <v>Influence</v>
      </c>
      <c r="C104" s="353" t="str">
        <f>IF(Journey!F81="C","C",IF(Journey!F81="P","P",""))</f>
        <v/>
      </c>
      <c r="E104" s="348"/>
      <c r="F104" s="349" t="str">
        <f>Badges!C416</f>
        <v>A state or national compromise</v>
      </c>
      <c r="G104" s="351" t="str">
        <f>IF(Badges!F416="A","A"," ")</f>
        <v xml:space="preserve"> </v>
      </c>
      <c r="I104" s="348"/>
      <c r="J104" s="349" t="str">
        <f>Badges!C489</f>
        <v>Learn the history of your Girl Scout</v>
      </c>
      <c r="K104" s="351" t="str">
        <f>IF(Badges!F489="A","A"," ")</f>
        <v xml:space="preserve"> </v>
      </c>
      <c r="M104" s="348">
        <v>2</v>
      </c>
      <c r="N104" s="349" t="str">
        <f>Badges!C589</f>
        <v>Increase your customer base</v>
      </c>
      <c r="O104" s="350"/>
      <c r="Q104" s="487" t="str">
        <f>'Age-Level'!C46</f>
        <v>Rededication (1st year)</v>
      </c>
      <c r="R104" s="487"/>
      <c r="S104" s="363" t="str">
        <f>IF('Age-Level'!F46="A","A","")</f>
        <v/>
      </c>
      <c r="U104" s="346"/>
      <c r="V104" s="346"/>
    </row>
    <row r="105" spans="1:23" x14ac:dyDescent="0.2">
      <c r="B105" s="357" t="str">
        <f>Journey!C83</f>
        <v>Cultivate</v>
      </c>
      <c r="C105" s="353" t="str">
        <f>IF(Journey!F84="C","C",IF(Journey!F84="P","P",""))</f>
        <v/>
      </c>
      <c r="E105" s="348">
        <v>5</v>
      </c>
      <c r="F105" s="349" t="str">
        <f>Badges!C417</f>
        <v>Find common ground through</v>
      </c>
      <c r="G105" s="350"/>
      <c r="I105" s="492" t="str">
        <f>Badges!B492</f>
        <v>Trees</v>
      </c>
      <c r="J105" s="493"/>
      <c r="K105" s="493"/>
      <c r="M105" s="348"/>
      <c r="N105" s="349" t="str">
        <f>Badges!C590</f>
        <v>What's the number one reason</v>
      </c>
      <c r="O105" s="351" t="str">
        <f>IF(Badges!F590="A","A"," ")</f>
        <v xml:space="preserve"> </v>
      </c>
      <c r="Q105" s="487" t="str">
        <f>'Age-Level'!C47</f>
        <v>Rededication (2nd year)</v>
      </c>
      <c r="R105" s="487"/>
      <c r="S105" s="363" t="str">
        <f>IF('Age-Level'!F47="A","A","")</f>
        <v/>
      </c>
      <c r="U105" s="346"/>
      <c r="V105" s="346"/>
    </row>
    <row r="106" spans="1:23" x14ac:dyDescent="0.2">
      <c r="B106" s="357" t="str">
        <f>Journey!B86</f>
        <v>Leader in Action</v>
      </c>
      <c r="C106" s="353" t="str">
        <f>IF(Journey!F96="C","C",IF(Journey!F96="P","P",""))</f>
        <v/>
      </c>
      <c r="E106" s="348"/>
      <c r="F106" s="349" t="str">
        <f>Badges!C418</f>
        <v>Mediate a cookie conflict</v>
      </c>
      <c r="G106" s="351" t="str">
        <f>IF(Badges!F418="A","A","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IF('Age-Level'!F48="A","A","")</f>
        <v/>
      </c>
      <c r="U106" s="346"/>
      <c r="V106" s="346"/>
    </row>
    <row r="107" spans="1:23" x14ac:dyDescent="0.2">
      <c r="B107" s="365"/>
      <c r="C107" s="365"/>
      <c r="E107" s="348"/>
      <c r="F107" s="349" t="str">
        <f>Badges!C419</f>
        <v>Mediate with a pro</v>
      </c>
      <c r="G107" s="351" t="str">
        <f>IF(Badges!F419="A","A"," ")</f>
        <v xml:space="preserve"> </v>
      </c>
      <c r="I107" s="348"/>
      <c r="J107" s="349" t="str">
        <f>Badges!C494</f>
        <v>Take a tree trip</v>
      </c>
      <c r="K107" s="351" t="str">
        <f>IF(Badges!F494="A","A"," ")</f>
        <v xml:space="preserve"> </v>
      </c>
      <c r="M107" s="348"/>
      <c r="N107" s="349" t="str">
        <f>Badges!C592</f>
        <v>Decide what you want to do with</v>
      </c>
      <c r="O107" s="351" t="str">
        <f>IF(Badges!F592="A","A"," ")</f>
        <v xml:space="preserve"> </v>
      </c>
      <c r="Q107" s="487" t="str">
        <f>'Age-Level'!C49</f>
        <v>Rededication (4th year)</v>
      </c>
      <c r="R107" s="487"/>
      <c r="S107" s="363" t="str">
        <f>IF('Age-Level'!F49="A","A","")</f>
        <v/>
      </c>
      <c r="U107" s="346"/>
      <c r="V107" s="346"/>
    </row>
    <row r="108" spans="1:23" x14ac:dyDescent="0.2">
      <c r="A108" s="635" t="s">
        <v>138</v>
      </c>
      <c r="B108" s="636"/>
      <c r="C108" s="637"/>
      <c r="E108" s="348"/>
      <c r="F108" s="349" t="str">
        <f>Badges!C420</f>
        <v>Suggest solutions for a current</v>
      </c>
      <c r="G108" s="351" t="str">
        <f>IF(Badges!F420="A","A"," ")</f>
        <v xml:space="preserve"> </v>
      </c>
      <c r="I108" s="348"/>
      <c r="J108" s="349" t="str">
        <f>Badges!C495</f>
        <v>Design a tree house</v>
      </c>
      <c r="K108" s="351" t="str">
        <f>IF(Badges!F495="A","A"," ")</f>
        <v xml:space="preserve"> </v>
      </c>
      <c r="M108" s="348">
        <v>4</v>
      </c>
      <c r="N108" s="349" t="str">
        <f>Badges!C593</f>
        <v>Make a risk management plan</v>
      </c>
      <c r="O108" s="350"/>
      <c r="Q108" s="487" t="str">
        <f>'Age-Level'!C50</f>
        <v>Rededication (5th year)</v>
      </c>
      <c r="R108" s="487"/>
      <c r="S108" s="363" t="str">
        <f>IF('Age-Level'!F50="A","A","")</f>
        <v/>
      </c>
      <c r="U108" s="346"/>
      <c r="V108" s="346"/>
    </row>
    <row r="109" spans="1:23" x14ac:dyDescent="0.2">
      <c r="A109" s="360"/>
      <c r="B109" s="496" t="str">
        <f>Bridging!B6</f>
        <v>Pass It On!</v>
      </c>
      <c r="C109" s="352" t="str">
        <f>IF(Bridging!F10="C","C",IF(Bridging!F10="P","P",""))</f>
        <v/>
      </c>
      <c r="E109" s="492" t="str">
        <f>Badges!B423</f>
        <v>New Cuisines</v>
      </c>
      <c r="F109" s="493"/>
      <c r="G109" s="493"/>
      <c r="I109" s="348"/>
      <c r="J109" s="349" t="str">
        <f>Badges!C496</f>
        <v>Cook a tree dish</v>
      </c>
      <c r="K109" s="351" t="str">
        <f>IF(Badges!F496="A","A"," ")</f>
        <v xml:space="preserve"> </v>
      </c>
      <c r="M109" s="348"/>
      <c r="N109" s="349" t="str">
        <f>Badges!C594</f>
        <v>A risk management plan gets you</v>
      </c>
      <c r="O109" s="351" t="str">
        <f>IF(Badges!F594="A","A"," ")</f>
        <v xml:space="preserve"> </v>
      </c>
      <c r="Q109" s="487" t="str">
        <f>'Age-Level'!C51</f>
        <v>Rededication (6th year)</v>
      </c>
      <c r="R109" s="487"/>
      <c r="S109" s="363" t="str">
        <f>IF('Age-Level'!F51="A","A","")</f>
        <v/>
      </c>
      <c r="U109" s="346"/>
      <c r="V109" s="346"/>
    </row>
    <row r="110" spans="1:23" x14ac:dyDescent="0.2">
      <c r="A110" s="360"/>
      <c r="B110" s="361" t="str">
        <f>Bridging!B11</f>
        <v>Look Ahead!</v>
      </c>
      <c r="C110" s="352" t="str">
        <f>IF(Bridging!F15="C","C",IF(Bridging!F15="P","P",""))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IF('Age-Level'!F52="A","A","")</f>
        <v/>
      </c>
      <c r="U110" s="489"/>
      <c r="V110" s="489"/>
      <c r="W110" s="439"/>
    </row>
    <row r="111" spans="1:23" x14ac:dyDescent="0.2">
      <c r="A111" s="360"/>
      <c r="B111" s="487" t="str">
        <f>Bridging!C16</f>
        <v>Plan a Ceremony</v>
      </c>
      <c r="C111" s="352" t="str">
        <f>IF(Bridging!F17="C","C",IF(Bridging!F17="P","P",""))</f>
        <v/>
      </c>
      <c r="E111" s="348"/>
      <c r="F111" s="349" t="str">
        <f>Badges!C425</f>
        <v>Cook something from an area of the</v>
      </c>
      <c r="G111" s="351" t="str">
        <f>IF(Badges!F425="A","A"," ")</f>
        <v xml:space="preserve"> </v>
      </c>
      <c r="I111" s="348"/>
      <c r="J111" s="349" t="str">
        <f>Badges!C498</f>
        <v>Be a naturalist in your neighborhood</v>
      </c>
      <c r="K111" s="351" t="str">
        <f>IF(Badges!F498="A","A"," ")</f>
        <v xml:space="preserve"> </v>
      </c>
      <c r="M111" s="348"/>
      <c r="N111" s="349" t="str">
        <f>Badges!C596</f>
        <v>Once you have your business plan</v>
      </c>
      <c r="O111" s="351" t="str">
        <f>IF(Badges!F596="A","A"," ")</f>
        <v xml:space="preserve"> </v>
      </c>
      <c r="Q111" s="487" t="str">
        <f>'Age-Level'!C53</f>
        <v>Rededication (8th year)</v>
      </c>
      <c r="R111" s="487"/>
      <c r="S111" s="363" t="str">
        <f>IF('Age-Level'!F53="A","A","")</f>
        <v/>
      </c>
      <c r="U111" s="346"/>
      <c r="V111" s="346"/>
    </row>
    <row r="112" spans="1:23" x14ac:dyDescent="0.2">
      <c r="B112" s="362" t="s">
        <v>139</v>
      </c>
      <c r="C112" s="352" t="str">
        <f>IF(Bridging!F18="C","C",IF(Bridging!F18="P","P",""))</f>
        <v/>
      </c>
      <c r="E112" s="348"/>
      <c r="F112" s="349" t="str">
        <f>Badges!C426</f>
        <v>Find a relative, friend, or neighbor</v>
      </c>
      <c r="G112" s="351" t="str">
        <f>IF(Badges!F426="A","A"," ")</f>
        <v xml:space="preserve"> </v>
      </c>
      <c r="I112" s="348"/>
      <c r="J112" s="349" t="str">
        <f>Badges!C499</f>
        <v>Sketch and label the parts of a tree</v>
      </c>
      <c r="K112" s="351" t="str">
        <f>IF(Badges!F499="A","A","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IF(Badges!F427="A","A"," ")</f>
        <v xml:space="preserve"> </v>
      </c>
      <c r="I113" s="348"/>
      <c r="J113" s="349" t="str">
        <f>Badges!C500</f>
        <v>Delve into the forest life cycle</v>
      </c>
      <c r="K113" s="351" t="str">
        <f>IF(Badges!F500="A","A"," ")</f>
        <v xml:space="preserve"> </v>
      </c>
      <c r="M113" s="348">
        <v>1</v>
      </c>
      <c r="N113" s="349" t="str">
        <f>Badges!C613</f>
        <v>Come up with a big idea</v>
      </c>
      <c r="O113" s="350"/>
      <c r="Q113" s="372">
        <v>1</v>
      </c>
      <c r="R113" s="487" t="str">
        <f>'Age-Level'!C55</f>
        <v>Choose one line from the Law</v>
      </c>
      <c r="S113" s="363" t="str">
        <f>IF('Age-Level'!F55="A","A","")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IF(Badges!F614="A","A"," ")</f>
        <v xml:space="preserve"> </v>
      </c>
      <c r="Q114" s="371">
        <v>2</v>
      </c>
      <c r="R114" s="487" t="str">
        <f>'Age-Level'!C56</f>
        <v>Find a woman in your community</v>
      </c>
      <c r="S114" s="363" t="str">
        <f>IF('Age-Level'!F56="A","A","")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IF(Badges!F429="A","A"," ")</f>
        <v xml:space="preserve"> </v>
      </c>
      <c r="I115" s="348"/>
      <c r="J115" s="349" t="str">
        <f>Badges!C502</f>
        <v>Get tree crafty</v>
      </c>
      <c r="K115" s="351" t="str">
        <f>IF(Badges!F502="A","A"," ")</f>
        <v xml:space="preserve"> </v>
      </c>
      <c r="M115" s="348">
        <v>2</v>
      </c>
      <c r="N115" s="349" t="str">
        <f>Badges!C615</f>
        <v>Take your sales to the next level</v>
      </c>
      <c r="O115" s="350"/>
      <c r="Q115" s="371">
        <v>3</v>
      </c>
      <c r="R115" s="487" t="str">
        <f>'Age-Level'!C57</f>
        <v>Gather three inspirational quotes</v>
      </c>
      <c r="S115" s="363" t="str">
        <f>IF('Age-Level'!F57="A","A","")</f>
        <v/>
      </c>
      <c r="U115" s="346"/>
      <c r="V115" s="346"/>
    </row>
    <row r="116" spans="1:22" x14ac:dyDescent="0.2">
      <c r="A116" s="348"/>
      <c r="B116" s="349" t="str">
        <f>Badges!C356</f>
        <v>Collect comic strips from the</v>
      </c>
      <c r="C116" s="351" t="str">
        <f>IF(Badges!F356="A","A"," ")</f>
        <v xml:space="preserve"> </v>
      </c>
      <c r="E116" s="348"/>
      <c r="F116" s="349" t="str">
        <f>Badges!C430</f>
        <v>Research and cook a regional</v>
      </c>
      <c r="G116" s="351" t="str">
        <f>IF(Badges!F430="A","A"," ")</f>
        <v xml:space="preserve"> </v>
      </c>
      <c r="I116" s="348"/>
      <c r="J116" s="349" t="str">
        <f>Badges!C503</f>
        <v>Capture a tree on your canvas or the</v>
      </c>
      <c r="K116" s="351" t="str">
        <f>IF(Badges!F503="A","A"," ")</f>
        <v xml:space="preserve"> </v>
      </c>
      <c r="M116" s="348"/>
      <c r="N116" s="349" t="str">
        <f>Badges!C616</f>
        <v>When you have a big goal, you have</v>
      </c>
      <c r="O116" s="351" t="str">
        <f>IF(Badges!F616="A","A"," ")</f>
        <v xml:space="preserve"> </v>
      </c>
      <c r="Q116" s="371">
        <v>4</v>
      </c>
      <c r="R116" s="487" t="str">
        <f>'Age-Level'!C58</f>
        <v>Make something to remind you</v>
      </c>
      <c r="S116" s="363" t="str">
        <f>IF('Age-Level'!F58="A","A","")</f>
        <v/>
      </c>
    </row>
    <row r="117" spans="1:22" x14ac:dyDescent="0.2">
      <c r="A117" s="348"/>
      <c r="B117" s="349" t="str">
        <f>Badges!C357</f>
        <v>Visit with a comic artist</v>
      </c>
      <c r="C117" s="351" t="str">
        <f>IF(Badges!F357="A","A"," ")</f>
        <v xml:space="preserve"> </v>
      </c>
      <c r="E117" s="348"/>
      <c r="F117" s="349" t="str">
        <f>Badges!C431</f>
        <v>Find out how well you know your</v>
      </c>
      <c r="G117" s="351" t="str">
        <f>IF(Badges!F431="A","A"," ")</f>
        <v xml:space="preserve"> </v>
      </c>
      <c r="I117" s="348"/>
      <c r="J117" s="349" t="str">
        <f>Badges!C504</f>
        <v>Create your own tree legend</v>
      </c>
      <c r="K117" s="351" t="str">
        <f>IF(Badges!F504="A","A"," ")</f>
        <v xml:space="preserve"> </v>
      </c>
      <c r="M117" s="348">
        <v>3</v>
      </c>
      <c r="N117" s="349" t="str">
        <f>Badges!C617</f>
        <v>Sell your big dream to others</v>
      </c>
      <c r="O117" s="350"/>
      <c r="Q117" s="371">
        <v>5</v>
      </c>
      <c r="R117" s="487" t="str">
        <f>'Age-Level'!C59</f>
        <v xml:space="preserve">Make a commitment to live what </v>
      </c>
      <c r="S117" s="363" t="str">
        <f>IF('Age-Level'!F59="A","A","")</f>
        <v/>
      </c>
    </row>
    <row r="118" spans="1:22" x14ac:dyDescent="0.2">
      <c r="A118" s="348"/>
      <c r="B118" s="349" t="str">
        <f>Badges!C358</f>
        <v>Make sticky-note comics</v>
      </c>
      <c r="C118" s="351" t="str">
        <f>IF(Badges!F358="A","A","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IF(Badges!F618="A","A","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IF(Badges!F433="A","A"," ")</f>
        <v xml:space="preserve"> </v>
      </c>
      <c r="I119" s="348"/>
      <c r="J119" s="349" t="str">
        <f>Badges!C506</f>
        <v>Debate logging, clear-cutting, and</v>
      </c>
      <c r="K119" s="351" t="str">
        <f>IF(Badges!F506="A","A"," ")</f>
        <v xml:space="preserve"> </v>
      </c>
      <c r="M119" s="348">
        <v>4</v>
      </c>
      <c r="N119" s="349" t="str">
        <f>Badges!C619</f>
        <v>Ask experts to help you take your</v>
      </c>
      <c r="O119" s="350"/>
      <c r="Q119" s="372">
        <v>1</v>
      </c>
      <c r="R119" s="487" t="str">
        <f>'Age-Level'!C62</f>
        <v>Choose one line from the Law</v>
      </c>
      <c r="S119" s="363" t="str">
        <f>IF('Age-Level'!F62="A","A","")</f>
        <v/>
      </c>
    </row>
    <row r="120" spans="1:22" x14ac:dyDescent="0.2">
      <c r="A120" s="348"/>
      <c r="B120" s="349" t="str">
        <f>Badges!C360</f>
        <v>Think of a story from your life</v>
      </c>
      <c r="C120" s="351" t="str">
        <f>IF(Badges!F360="A","A"," ")</f>
        <v xml:space="preserve"> </v>
      </c>
      <c r="E120" s="348"/>
      <c r="F120" s="349" t="str">
        <f>Badges!C434</f>
        <v>Ask a grandparent or other relative</v>
      </c>
      <c r="G120" s="351" t="str">
        <f>IF(Badges!F434="A","A"," ")</f>
        <v xml:space="preserve"> </v>
      </c>
      <c r="I120" s="348"/>
      <c r="J120" s="349" t="str">
        <f>Badges!C507</f>
        <v>Chart how wood travels</v>
      </c>
      <c r="K120" s="351" t="str">
        <f>IF(Badges!F507="A","A"," ")</f>
        <v xml:space="preserve"> </v>
      </c>
      <c r="M120" s="348"/>
      <c r="N120" s="349" t="str">
        <f>Badges!C620</f>
        <v>Show your plan to a businesswoman</v>
      </c>
      <c r="O120" s="351" t="str">
        <f>IF(Badges!F620="A","A"," ")</f>
        <v xml:space="preserve"> </v>
      </c>
      <c r="Q120" s="371">
        <v>2</v>
      </c>
      <c r="R120" s="487" t="str">
        <f>'Age-Level'!C63</f>
        <v>Find a woman in your community</v>
      </c>
      <c r="S120" s="363" t="str">
        <f>IF('Age-Level'!F63="A","A","")</f>
        <v/>
      </c>
    </row>
    <row r="121" spans="1:22" x14ac:dyDescent="0.2">
      <c r="A121" s="348"/>
      <c r="B121" s="349" t="str">
        <f>Badges!C361</f>
        <v>Think of a story from a book or</v>
      </c>
      <c r="C121" s="351" t="str">
        <f>IF(Badges!F361="A","A"," ")</f>
        <v xml:space="preserve"> </v>
      </c>
      <c r="E121" s="348"/>
      <c r="F121" s="349" t="str">
        <f>Badges!C435</f>
        <v>Pick a piece of the past that excites</v>
      </c>
      <c r="G121" s="351" t="str">
        <f>IF(Badges!F435="A","A"," ")</f>
        <v xml:space="preserve"> </v>
      </c>
      <c r="I121" s="348"/>
      <c r="J121" s="349" t="str">
        <f>Badges!C508</f>
        <v>Create a dream tree garden</v>
      </c>
      <c r="K121" s="351" t="str">
        <f>IF(Badges!F508="A","A"," ")</f>
        <v xml:space="preserve"> </v>
      </c>
      <c r="M121" s="348">
        <v>5</v>
      </c>
      <c r="N121" s="349" t="str">
        <f>Badges!C621</f>
        <v>Share your experience in a big way</v>
      </c>
      <c r="O121" s="350"/>
      <c r="Q121" s="371">
        <v>3</v>
      </c>
      <c r="R121" s="487" t="str">
        <f>'Age-Level'!C64</f>
        <v>Gather three inspirational quotes</v>
      </c>
      <c r="S121" s="363" t="str">
        <f>IF('Age-Level'!F64="A","A","")</f>
        <v/>
      </c>
    </row>
    <row r="122" spans="1:22" x14ac:dyDescent="0.2">
      <c r="A122" s="348"/>
      <c r="B122" s="349" t="str">
        <f>Badges!C362</f>
        <v>Make something up</v>
      </c>
      <c r="C122" s="351" t="str">
        <f>IF(Badges!F362="A","A","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IF(Badges!F622="A","A"," ")</f>
        <v xml:space="preserve"> </v>
      </c>
      <c r="Q122" s="371">
        <v>4</v>
      </c>
      <c r="R122" s="487" t="str">
        <f>'Age-Level'!C65</f>
        <v>Make something to remind you</v>
      </c>
      <c r="S122" s="363" t="str">
        <f>IF('Age-Level'!F65="A","A","")</f>
        <v/>
      </c>
    </row>
    <row r="123" spans="1:22" x14ac:dyDescent="0.2">
      <c r="A123" s="348">
        <v>3</v>
      </c>
      <c r="B123" s="349" t="str">
        <f>Badges!C363</f>
        <v>Draw it out</v>
      </c>
      <c r="C123" s="350"/>
      <c r="E123" s="348"/>
      <c r="F123" s="349" t="str">
        <f>Badges!C437</f>
        <v>Take a processed food you love and</v>
      </c>
      <c r="G123" s="351" t="str">
        <f>IF(Badges!F437="A","A"," ")</f>
        <v xml:space="preserve"> </v>
      </c>
      <c r="I123" s="348"/>
      <c r="J123" s="349" t="str">
        <f>Badges!C510</f>
        <v>Plant a tree</v>
      </c>
      <c r="K123" s="351" t="str">
        <f>IF(Badges!F510="A","A"," ")</f>
        <v xml:space="preserve"> </v>
      </c>
      <c r="M123" s="492" t="str">
        <f>Badges!B626</f>
        <v>Archery</v>
      </c>
      <c r="N123" s="493"/>
      <c r="O123" s="493"/>
      <c r="Q123" s="371">
        <v>5</v>
      </c>
      <c r="R123" s="487" t="str">
        <f>'Age-Level'!C66</f>
        <v xml:space="preserve">Make a commitment to live what </v>
      </c>
      <c r="S123" s="363" t="str">
        <f>IF('Age-Level'!F66="A","A","")</f>
        <v/>
      </c>
    </row>
    <row r="124" spans="1:22" x14ac:dyDescent="0.2">
      <c r="A124" s="348"/>
      <c r="B124" s="349" t="str">
        <f>Badges!C364</f>
        <v>Use tracing paper</v>
      </c>
      <c r="C124" s="351" t="str">
        <f>IF(Badges!F364="A","A"," ")</f>
        <v xml:space="preserve"> </v>
      </c>
      <c r="E124" s="348"/>
      <c r="F124" s="349" t="str">
        <f>Badges!C438</f>
        <v>Choose a veggie protein and find a</v>
      </c>
      <c r="G124" s="351" t="str">
        <f>IF(Badges!F438="A","A"," ")</f>
        <v xml:space="preserve"> </v>
      </c>
      <c r="I124" s="348"/>
      <c r="J124" s="349" t="str">
        <f>Badges!C511</f>
        <v>Tend to a tree somewhere in your</v>
      </c>
      <c r="K124" s="351" t="str">
        <f>IF(Badges!F511="A","A","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IF(Badges!F365="A","A"," ")</f>
        <v xml:space="preserve"> </v>
      </c>
      <c r="E125" s="348"/>
      <c r="F125" s="349" t="str">
        <f>Badges!C439</f>
        <v>Try a recipe for a special diet</v>
      </c>
      <c r="G125" s="351" t="str">
        <f>IF(Badges!F439="A","A"," ")</f>
        <v xml:space="preserve"> </v>
      </c>
      <c r="I125" s="348"/>
      <c r="J125" s="349" t="str">
        <f>Badges!C512</f>
        <v>Shadow one of the tree caretakers</v>
      </c>
      <c r="K125" s="351" t="str">
        <f>IF(Badges!F512="A","A"," ")</f>
        <v xml:space="preserve"> </v>
      </c>
      <c r="M125" s="348"/>
      <c r="N125" s="349" t="str">
        <f>Badges!C628</f>
        <v>Visit an outdoor outfitter or a sporting goods store</v>
      </c>
      <c r="O125" s="351" t="str">
        <f>IF(Badges!F628="A","A"," ")</f>
        <v xml:space="preserve"> </v>
      </c>
      <c r="Q125" s="372">
        <v>1</v>
      </c>
      <c r="R125" s="487" t="str">
        <f>'Age-Level'!C69</f>
        <v>Choose one line from the Law</v>
      </c>
      <c r="S125" s="363" t="str">
        <f>IF('Age-Level'!F69="A","A","")</f>
        <v/>
      </c>
    </row>
    <row r="126" spans="1:22" x14ac:dyDescent="0.2">
      <c r="A126" s="348"/>
      <c r="B126" s="349" t="str">
        <f>Badges!C366</f>
        <v>Use a how-to book, video, or</v>
      </c>
      <c r="C126" s="351" t="str">
        <f>IF(Badges!F366="A","A","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IF(Badges!F629="A","A"," ")</f>
        <v xml:space="preserve"> </v>
      </c>
      <c r="Q126" s="371">
        <v>2</v>
      </c>
      <c r="R126" s="487" t="str">
        <f>'Age-Level'!C70</f>
        <v>Find a woman in your community</v>
      </c>
      <c r="S126" s="363" t="str">
        <f>IF('Age-Level'!F70="A","A","")</f>
        <v/>
      </c>
    </row>
    <row r="127" spans="1:22" x14ac:dyDescent="0.2">
      <c r="A127" s="348">
        <v>4</v>
      </c>
      <c r="B127" s="349" t="str">
        <f>Badges!C367</f>
        <v>Frame it in four panels</v>
      </c>
      <c r="C127" s="350"/>
      <c r="E127" s="348"/>
      <c r="F127" s="349" t="str">
        <f>Badges!C441</f>
        <v>Throw a potluck party</v>
      </c>
      <c r="G127" s="351" t="str">
        <f>IF(Badges!F441="A","A"," ")</f>
        <v xml:space="preserve"> </v>
      </c>
      <c r="I127" s="348">
        <v>1</v>
      </c>
      <c r="J127" s="349" t="str">
        <f>Badges!C517</f>
        <v>Practice budgeting for your values</v>
      </c>
      <c r="K127" s="350"/>
      <c r="M127" s="348"/>
      <c r="N127" s="349" t="str">
        <f>Badges!C630</f>
        <v>Work with an archery expert at a range or Girl Scout camp</v>
      </c>
      <c r="O127" s="351" t="str">
        <f>IF(Badges!F630="A","A"," ")</f>
        <v xml:space="preserve"> </v>
      </c>
      <c r="Q127" s="371">
        <v>3</v>
      </c>
      <c r="R127" s="487" t="str">
        <f>'Age-Level'!C71</f>
        <v>Gather three inspirational quotes</v>
      </c>
      <c r="S127" s="363" t="str">
        <f>IF('Age-Level'!F71="A","A","")</f>
        <v/>
      </c>
    </row>
    <row r="128" spans="1:22" x14ac:dyDescent="0.2">
      <c r="A128" s="348"/>
      <c r="B128" s="349" t="str">
        <f>Badges!C368</f>
        <v>Use facial expressions</v>
      </c>
      <c r="C128" s="351" t="str">
        <f>IF(Badges!F368="A","A"," ")</f>
        <v xml:space="preserve"> </v>
      </c>
      <c r="E128" s="348"/>
      <c r="F128" s="349" t="str">
        <f>Badges!C442</f>
        <v>Host a "new cuisine" party</v>
      </c>
      <c r="G128" s="351" t="str">
        <f>IF(Badges!F442="A","A"," ")</f>
        <v xml:space="preserve"> </v>
      </c>
      <c r="I128" s="348"/>
      <c r="J128" s="349" t="str">
        <f>Badges!C518</f>
        <v>Create a team values list</v>
      </c>
      <c r="K128" s="351" t="str">
        <f>IF(Badges!F518="A","A"," ")</f>
        <v xml:space="preserve"> </v>
      </c>
      <c r="M128" s="348">
        <v>2</v>
      </c>
      <c r="N128" s="349" t="str">
        <f>Badges!C631</f>
        <v>Learn about archery safety</v>
      </c>
      <c r="O128" s="350"/>
      <c r="Q128" s="371">
        <v>4</v>
      </c>
      <c r="R128" s="487" t="str">
        <f>'Age-Level'!C72</f>
        <v>Make something to remind you</v>
      </c>
      <c r="S128" s="363" t="str">
        <f>IF('Age-Level'!F72="A","A","")</f>
        <v/>
      </c>
    </row>
    <row r="129" spans="1:20" x14ac:dyDescent="0.2">
      <c r="A129" s="348"/>
      <c r="B129" s="349" t="str">
        <f>Badges!C369</f>
        <v>Use body postures</v>
      </c>
      <c r="C129" s="351" t="str">
        <f>IF(Badges!F369="A","A"," ")</f>
        <v xml:space="preserve"> </v>
      </c>
      <c r="E129" s="348"/>
      <c r="F129" s="349" t="str">
        <f>Badges!C443</f>
        <v>Hold a progressive dinner with</v>
      </c>
      <c r="G129" s="351" t="str">
        <f>IF(Badges!F443="A","A"," ")</f>
        <v xml:space="preserve"> </v>
      </c>
      <c r="I129" s="348"/>
      <c r="J129" s="349" t="str">
        <f>Badges!C519</f>
        <v>Make your own values list</v>
      </c>
      <c r="K129" s="351" t="str">
        <f>IF(Badges!F519="A","A"," ")</f>
        <v xml:space="preserve"> </v>
      </c>
      <c r="M129" s="348"/>
      <c r="N129" s="349" t="str">
        <f>Badges!C632</f>
        <v>Visti an archery range</v>
      </c>
      <c r="O129" s="351" t="str">
        <f>IF(Badges!F632="A","A"," ")</f>
        <v xml:space="preserve"> </v>
      </c>
      <c r="Q129" s="371">
        <v>5</v>
      </c>
      <c r="R129" s="487" t="str">
        <f>'Age-Level'!C73</f>
        <v xml:space="preserve">Make a commitment to live what </v>
      </c>
      <c r="S129" s="363" t="str">
        <f>IF('Age-Level'!F73="A","A","")</f>
        <v/>
      </c>
    </row>
    <row r="130" spans="1:20" x14ac:dyDescent="0.2">
      <c r="A130" s="348"/>
      <c r="B130" s="349" t="str">
        <f>Badges!C370</f>
        <v xml:space="preserve">Use both facial expressions and </v>
      </c>
      <c r="C130" s="351" t="str">
        <f>IF(Badges!F370="A","A"," ")</f>
        <v xml:space="preserve"> </v>
      </c>
      <c r="E130" s="492" t="str">
        <f>Badges!B446</f>
        <v>Cadette First Aid</v>
      </c>
      <c r="F130" s="493"/>
      <c r="G130" s="493"/>
      <c r="I130" s="348"/>
      <c r="J130" s="349" t="str">
        <f>Badges!C520</f>
        <v>Find out how other people budget to</v>
      </c>
      <c r="K130" s="351" t="str">
        <f>IF(Badges!F520="A","A"," ")</f>
        <v xml:space="preserve"> </v>
      </c>
      <c r="M130" s="348"/>
      <c r="N130" s="349" t="str">
        <f>Badges!C633</f>
        <v>Invite an archery expert to talk to your troop</v>
      </c>
      <c r="O130" s="351" t="str">
        <f>IF(Badges!F633="A","A","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IF(Badges!F634="A","A"," ")</f>
        <v xml:space="preserve"> </v>
      </c>
      <c r="Q131" s="372">
        <v>1</v>
      </c>
      <c r="R131" s="487" t="str">
        <f>'Age-Level'!C76</f>
        <v>Learn how to make a room safe for a</v>
      </c>
      <c r="S131" s="363" t="str">
        <f>IF('Age-Level'!F76="A","A","")</f>
        <v/>
      </c>
    </row>
    <row r="132" spans="1:20" x14ac:dyDescent="0.2">
      <c r="A132" s="348"/>
      <c r="B132" s="349" t="str">
        <f>Badges!C372</f>
        <v>Add some dialogue</v>
      </c>
      <c r="C132" s="351" t="str">
        <f>IF(Badges!F372="A","A"," ")</f>
        <v xml:space="preserve"> </v>
      </c>
      <c r="E132" s="348"/>
      <c r="F132" s="349" t="str">
        <f>Badges!C448</f>
        <v>Take a babysitting class</v>
      </c>
      <c r="G132" s="351" t="str">
        <f>IF(Badges!F448="A","A"," ")</f>
        <v xml:space="preserve"> </v>
      </c>
      <c r="I132" s="348"/>
      <c r="J132" s="349" t="str">
        <f>Badges!C522</f>
        <v>Get on the "write" track</v>
      </c>
      <c r="K132" s="351" t="str">
        <f>IF(Badges!F522="A","A"," ")</f>
        <v xml:space="preserve"> </v>
      </c>
      <c r="M132" s="348">
        <v>3</v>
      </c>
      <c r="N132" s="349" t="str">
        <f>Badges!C635</f>
        <v>Practice archery before you go on a range</v>
      </c>
      <c r="O132" s="350"/>
      <c r="Q132" s="371">
        <v>2</v>
      </c>
      <c r="R132" s="487" t="str">
        <f>'Age-Level'!C77</f>
        <v>Find out about water safety</v>
      </c>
      <c r="S132" s="363" t="str">
        <f>IF('Age-Level'!F77="A","A","")</f>
        <v/>
      </c>
    </row>
    <row r="133" spans="1:20" x14ac:dyDescent="0.2">
      <c r="A133" s="348"/>
      <c r="B133" s="349" t="str">
        <f>Badges!C373</f>
        <v>Add thought bubbles</v>
      </c>
      <c r="C133" s="351" t="str">
        <f>IF(Badges!F373="A","A"," ")</f>
        <v xml:space="preserve"> </v>
      </c>
      <c r="E133" s="348"/>
      <c r="F133" s="349" t="str">
        <f>Badges!C449</f>
        <v>Ask a medical professional</v>
      </c>
      <c r="G133" s="351" t="str">
        <f>IF(Badges!F449="A","A"," ")</f>
        <v xml:space="preserve"> </v>
      </c>
      <c r="I133" s="348"/>
      <c r="J133" s="349" t="str">
        <f>Badges!C523</f>
        <v>Spot spending habits</v>
      </c>
      <c r="K133" s="351" t="str">
        <f>IF(Badges!F523="A","A"," ")</f>
        <v xml:space="preserve"> </v>
      </c>
      <c r="M133" s="348"/>
      <c r="N133" s="349" t="str">
        <f>Badges!C636</f>
        <v>Work with an instructor or older girl with archery experience</v>
      </c>
      <c r="O133" s="351" t="str">
        <f>IF(Badges!F636="A","A"," ")</f>
        <v xml:space="preserve"> </v>
      </c>
      <c r="Q133" s="371">
        <v>3</v>
      </c>
      <c r="R133" s="487" t="str">
        <f>'Age-Level'!C78</f>
        <v>Teach a Daisy or Brownie what to do if</v>
      </c>
      <c r="S133" s="363" t="str">
        <f>IF('Age-Level'!F78="A","A","")</f>
        <v/>
      </c>
    </row>
    <row r="134" spans="1:20" x14ac:dyDescent="0.2">
      <c r="A134" s="348"/>
      <c r="B134" s="349" t="str">
        <f>Badges!C374</f>
        <v>Run a narrative in separate</v>
      </c>
      <c r="C134" s="351" t="str">
        <f>IF(Badges!F374="A","A"," ")</f>
        <v xml:space="preserve"> </v>
      </c>
      <c r="E134" s="348"/>
      <c r="F134" s="349" t="str">
        <f>Badges!C450</f>
        <v>Talk to child care professionals</v>
      </c>
      <c r="G134" s="351" t="str">
        <f>IF(Badges!F450="A","A"," ")</f>
        <v xml:space="preserve"> </v>
      </c>
      <c r="I134" s="348"/>
      <c r="J134" s="349" t="str">
        <f>Badges!C524</f>
        <v>Pretend you're a psychologist</v>
      </c>
      <c r="K134" s="351" t="str">
        <f>IF(Badges!F524="A","A"," ")</f>
        <v xml:space="preserve"> </v>
      </c>
      <c r="M134" s="348"/>
      <c r="N134" s="349" t="str">
        <f>Badges!C637</f>
        <v>Join an archery class at a community center, range, or Girl Scout camp</v>
      </c>
      <c r="O134" s="351" t="str">
        <f>IF(Badges!F637="A","A"," ")</f>
        <v xml:space="preserve"> </v>
      </c>
      <c r="Q134" s="371">
        <v>4</v>
      </c>
      <c r="R134" s="487" t="str">
        <f>'Age-Level'!C79</f>
        <v>With your family, make sure you have</v>
      </c>
      <c r="S134" s="363" t="str">
        <f>IF('Age-Level'!F79="A","A","")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IF(Badges!F638="A","A"," ")</f>
        <v xml:space="preserve"> </v>
      </c>
      <c r="Q135" s="371">
        <v>5</v>
      </c>
      <c r="R135" s="487" t="str">
        <f>'Age-Level'!C80</f>
        <v>Discuss bullying with your Girl Scout</v>
      </c>
      <c r="S135" s="363" t="str">
        <f>IF('Age-Level'!F80="A","A","")</f>
        <v/>
      </c>
    </row>
    <row r="136" spans="1:20" x14ac:dyDescent="0.2">
      <c r="A136" s="348">
        <v>1</v>
      </c>
      <c r="B136" s="349" t="str">
        <f>Badges!C378</f>
        <v>Create your own definition of</v>
      </c>
      <c r="C136" s="350"/>
      <c r="E136" s="348"/>
      <c r="F136" s="349" t="str">
        <f>Badges!C452</f>
        <v>Talk to a medical professional</v>
      </c>
      <c r="G136" s="351" t="str">
        <f>IF(Badges!F452="A","A"," ")</f>
        <v xml:space="preserve"> </v>
      </c>
      <c r="I136" s="348"/>
      <c r="J136" s="349" t="str">
        <f>Badges!C526</f>
        <v>Do field research</v>
      </c>
      <c r="K136" s="351" t="str">
        <f>IF(Badges!F526="A","A"," ")</f>
        <v xml:space="preserve"> </v>
      </c>
      <c r="Q136" s="371"/>
      <c r="R136" s="372"/>
      <c r="S136" s="500"/>
      <c r="T136" s="355"/>
    </row>
    <row r="137" spans="1:20" x14ac:dyDescent="0.2">
      <c r="A137" s="348"/>
      <c r="B137" s="349" t="str">
        <f>Badges!C379</f>
        <v>Go to a sports event</v>
      </c>
      <c r="C137" s="351" t="str">
        <f>IF(Badges!F379="A","A"," ")</f>
        <v xml:space="preserve"> </v>
      </c>
      <c r="E137" s="348"/>
      <c r="F137" s="349" t="str">
        <f>Badges!C453</f>
        <v>Take a course</v>
      </c>
      <c r="G137" s="351" t="str">
        <f>IF(Badges!F453="A","A"," ")</f>
        <v xml:space="preserve"> </v>
      </c>
      <c r="I137" s="348"/>
      <c r="J137" s="349" t="str">
        <f>Badges!C527</f>
        <v>Let money talk</v>
      </c>
      <c r="K137" s="351" t="str">
        <f>IF(Badges!F527="A","A"," ")</f>
        <v xml:space="preserve"> </v>
      </c>
      <c r="Q137" s="371"/>
      <c r="R137" s="371"/>
      <c r="S137" s="341"/>
    </row>
    <row r="138" spans="1:20" x14ac:dyDescent="0.2">
      <c r="A138" s="348"/>
      <c r="B138" s="349" t="str">
        <f>Badges!C380</f>
        <v>Watch a sports series</v>
      </c>
      <c r="C138" s="351" t="str">
        <f>IF(Badges!F380="A","A"," ")</f>
        <v xml:space="preserve"> </v>
      </c>
      <c r="E138" s="348"/>
      <c r="F138" s="349" t="str">
        <f>Badges!C454</f>
        <v>Talk to an emergency responder</v>
      </c>
      <c r="G138" s="351" t="str">
        <f>IF(Badges!F454="A","A"," ")</f>
        <v xml:space="preserve"> </v>
      </c>
      <c r="I138" s="348"/>
      <c r="J138" s="349" t="str">
        <f>Badges!C528</f>
        <v>Hit the books</v>
      </c>
      <c r="K138" s="351" t="str">
        <f>IF(Badges!F528="A","A"," ")</f>
        <v xml:space="preserve"> </v>
      </c>
      <c r="Q138" s="371"/>
      <c r="R138" s="371"/>
      <c r="S138" s="341"/>
    </row>
    <row r="139" spans="1:20" x14ac:dyDescent="0.2">
      <c r="A139" s="348"/>
      <c r="B139" s="349" t="str">
        <f>Badges!C381</f>
        <v>Head to the Web</v>
      </c>
      <c r="C139" s="351" t="str">
        <f>IF(Badges!F381="A","A","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3</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Patches'!F5="A","A","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Patches'!F6="A","A"," ")</f>
        <v xml:space="preserve"> </v>
      </c>
      <c r="H142" s="355"/>
      <c r="I142" s="348">
        <v>1</v>
      </c>
      <c r="J142" s="396" t="str">
        <f>'Council Own'!C7</f>
        <v>&lt;List Requirement Here&gt;</v>
      </c>
      <c r="K142" s="358" t="str">
        <f>IF('Council Own'!F7="A","A"," ")</f>
        <v xml:space="preserve"> </v>
      </c>
      <c r="L142" s="355"/>
      <c r="M142" s="348">
        <v>1</v>
      </c>
      <c r="N142" s="396" t="str">
        <f>'Council Own'!C55</f>
        <v>&lt;List Requirement Here&gt;</v>
      </c>
      <c r="O142" s="358" t="str">
        <f>IF('Council Own'!F55="A","A"," ")</f>
        <v xml:space="preserve"> </v>
      </c>
      <c r="Q142" s="348">
        <v>1</v>
      </c>
      <c r="R142" s="396" t="str">
        <f>'Council Own'!C103</f>
        <v>&lt;List Requirement Here&gt;</v>
      </c>
      <c r="S142" s="358" t="str">
        <f>IF('Council Own'!F103="A","A"," ")</f>
        <v xml:space="preserve"> </v>
      </c>
    </row>
    <row r="143" spans="1:20" x14ac:dyDescent="0.2">
      <c r="A143" s="612" t="str">
        <f>'Council Own'!B6</f>
        <v>&lt;&lt;List Badge Here&gt;&gt;</v>
      </c>
      <c r="B143" s="613"/>
      <c r="C143" s="353" t="str">
        <f>IF('Council Own'!F28="C","C",IF('Council Own'!F28="P","P",""))</f>
        <v/>
      </c>
      <c r="E143" s="633" t="str">
        <f>'Fun Patches'!C7</f>
        <v>&lt;LIST PATCH HERE&gt;</v>
      </c>
      <c r="F143" s="634"/>
      <c r="G143" s="358" t="str">
        <f>IF('Fun Patches'!F7="A","A"," ")</f>
        <v xml:space="preserve"> </v>
      </c>
      <c r="H143" s="355"/>
      <c r="I143" s="348"/>
      <c r="J143" s="396" t="str">
        <f>'Council Own'!C8</f>
        <v>&lt;List Requirement Here&gt;</v>
      </c>
      <c r="K143" s="358" t="str">
        <f>IF('Council Own'!F8="A","A"," ")</f>
        <v xml:space="preserve"> </v>
      </c>
      <c r="L143" s="355"/>
      <c r="M143" s="348"/>
      <c r="N143" s="396" t="str">
        <f>'Council Own'!C56</f>
        <v>&lt;List Requirement Here&gt;</v>
      </c>
      <c r="O143" s="358" t="str">
        <f>IF('Council Own'!F56="A","A"," ")</f>
        <v xml:space="preserve"> </v>
      </c>
      <c r="Q143" s="348"/>
      <c r="R143" s="396" t="str">
        <f>'Council Own'!C104</f>
        <v>&lt;List Requirement Here&gt;</v>
      </c>
      <c r="S143" s="358" t="str">
        <f>IF('Council Own'!F104="A","A"," ")</f>
        <v xml:space="preserve"> </v>
      </c>
    </row>
    <row r="144" spans="1:20" x14ac:dyDescent="0.2">
      <c r="A144" s="612" t="str">
        <f>'Council Own'!B30</f>
        <v>&lt;&lt;List Badge Here&gt;&gt;</v>
      </c>
      <c r="B144" s="613"/>
      <c r="C144" s="353" t="str">
        <f>IF('Council Own'!F52="C","C",IF('Council Own'!F52="P","P",""))</f>
        <v/>
      </c>
      <c r="E144" s="633" t="str">
        <f>'Fun Patches'!C8</f>
        <v>&lt;LIST PATCH HERE&gt;</v>
      </c>
      <c r="F144" s="634"/>
      <c r="G144" s="358" t="str">
        <f>IF('Fun Patches'!F8="A","A"," ")</f>
        <v xml:space="preserve"> </v>
      </c>
      <c r="H144" s="355"/>
      <c r="I144" s="348"/>
      <c r="J144" s="396" t="str">
        <f>'Council Own'!C9</f>
        <v>&lt;List Requirement Here&gt;</v>
      </c>
      <c r="K144" s="358" t="str">
        <f>IF('Council Own'!F9="A","A"," ")</f>
        <v xml:space="preserve"> </v>
      </c>
      <c r="L144" s="355"/>
      <c r="M144" s="348"/>
      <c r="N144" s="396" t="str">
        <f>'Council Own'!C57</f>
        <v>&lt;List Requirement Here&gt;</v>
      </c>
      <c r="O144" s="358" t="str">
        <f>IF('Council Own'!F57="A","A"," ")</f>
        <v xml:space="preserve"> </v>
      </c>
      <c r="Q144" s="348"/>
      <c r="R144" s="396" t="str">
        <f>'Council Own'!C105</f>
        <v>&lt;List Requirement Here&gt;</v>
      </c>
      <c r="S144" s="358" t="str">
        <f>IF('Council Own'!F105="A","A"," ")</f>
        <v xml:space="preserve"> </v>
      </c>
    </row>
    <row r="145" spans="1:19" x14ac:dyDescent="0.2">
      <c r="A145" s="612" t="str">
        <f>'Council Own'!B54</f>
        <v>&lt;&lt;List Badge Here&gt;&gt;</v>
      </c>
      <c r="B145" s="613"/>
      <c r="C145" s="353" t="str">
        <f>IF('Council Own'!F76="C","C",IF('Council Own'!F76="P","P",""))</f>
        <v/>
      </c>
      <c r="E145" s="633" t="str">
        <f>'Fun Patches'!C9</f>
        <v>&lt;LIST PATCH HERE&gt;</v>
      </c>
      <c r="F145" s="634"/>
      <c r="G145" s="358" t="str">
        <f>IF('Fun Patches'!F9="A","A"," ")</f>
        <v xml:space="preserve"> </v>
      </c>
      <c r="H145" s="355"/>
      <c r="I145" s="348"/>
      <c r="J145" s="396" t="str">
        <f>'Council Own'!C10</f>
        <v>&lt;List Requirement Here&gt;</v>
      </c>
      <c r="K145" s="358" t="str">
        <f>IF('Council Own'!F10="A","A"," ")</f>
        <v xml:space="preserve"> </v>
      </c>
      <c r="L145" s="355"/>
      <c r="M145" s="348"/>
      <c r="N145" s="396" t="str">
        <f>'Council Own'!C58</f>
        <v>&lt;List Requirement Here&gt;</v>
      </c>
      <c r="O145" s="358" t="str">
        <f>IF('Council Own'!F58="A","A"," ")</f>
        <v xml:space="preserve"> </v>
      </c>
      <c r="Q145" s="348"/>
      <c r="R145" s="396" t="str">
        <f>'Council Own'!C106</f>
        <v>&lt;List Requirement Here&gt;</v>
      </c>
      <c r="S145" s="358" t="str">
        <f>IF('Council Own'!F106="A","A"," ")</f>
        <v xml:space="preserve"> </v>
      </c>
    </row>
    <row r="146" spans="1:19" x14ac:dyDescent="0.2">
      <c r="A146" s="612" t="str">
        <f>'Council Own'!B78</f>
        <v>&lt;&lt;List Badge Here&gt;&gt;</v>
      </c>
      <c r="B146" s="613"/>
      <c r="C146" s="353" t="str">
        <f>IF('Council Own'!F100="C","C",IF('Council Own'!F100="P","P",""))</f>
        <v/>
      </c>
      <c r="E146" s="633" t="str">
        <f>'Fun Patches'!C10</f>
        <v>&lt;LIST PATCH HERE&gt;</v>
      </c>
      <c r="F146" s="634"/>
      <c r="G146" s="358" t="str">
        <f>IF('Fun Patches'!F10="A","A"," ")</f>
        <v xml:space="preserve"> </v>
      </c>
      <c r="I146" s="348">
        <v>2</v>
      </c>
      <c r="J146" s="396" t="str">
        <f>'Council Own'!C11</f>
        <v>&lt;List Requirement Here&gt;</v>
      </c>
      <c r="K146" s="358" t="str">
        <f>IF('Council Own'!F11="A","A"," ")</f>
        <v xml:space="preserve"> </v>
      </c>
      <c r="M146" s="348">
        <v>2</v>
      </c>
      <c r="N146" s="396" t="str">
        <f>'Council Own'!C59</f>
        <v>&lt;List Requirement Here&gt;</v>
      </c>
      <c r="O146" s="358" t="str">
        <f>IF('Council Own'!F59="A","A"," ")</f>
        <v xml:space="preserve"> </v>
      </c>
      <c r="Q146" s="348">
        <v>2</v>
      </c>
      <c r="R146" s="396" t="str">
        <f>'Council Own'!C107</f>
        <v>&lt;List Requirement Here&gt;</v>
      </c>
      <c r="S146" s="358" t="str">
        <f>IF('Council Own'!F107="A","A"," ")</f>
        <v xml:space="preserve"> </v>
      </c>
    </row>
    <row r="147" spans="1:19" ht="12.75" customHeight="1" x14ac:dyDescent="0.2">
      <c r="A147" s="612" t="str">
        <f>'Council Own'!B102</f>
        <v>&lt;&lt;List Badge Here&gt;&gt;</v>
      </c>
      <c r="B147" s="613"/>
      <c r="C147" s="353" t="str">
        <f>IF('Council Own'!F124="C","C",IF('Council Own'!F124="P","P",""))</f>
        <v/>
      </c>
      <c r="E147" s="633" t="str">
        <f>'Fun Patches'!C11</f>
        <v>&lt;LIST PATCH HERE&gt;</v>
      </c>
      <c r="F147" s="634"/>
      <c r="G147" s="358" t="str">
        <f>IF('Fun Patches'!F11="A","A"," ")</f>
        <v xml:space="preserve"> </v>
      </c>
      <c r="I147" s="348"/>
      <c r="J147" s="396" t="str">
        <f>'Council Own'!C12</f>
        <v>&lt;List Requirement Here&gt;</v>
      </c>
      <c r="K147" s="358" t="str">
        <f>IF('Council Own'!F12="A","A"," ")</f>
        <v xml:space="preserve"> </v>
      </c>
      <c r="M147" s="348"/>
      <c r="N147" s="396" t="str">
        <f>'Council Own'!C60</f>
        <v>&lt;List Requirement Here&gt;</v>
      </c>
      <c r="O147" s="358" t="str">
        <f>IF('Council Own'!F60="A","A"," ")</f>
        <v xml:space="preserve"> </v>
      </c>
      <c r="Q147" s="348"/>
      <c r="R147" s="396" t="str">
        <f>'Council Own'!C108</f>
        <v>&lt;List Requirement Here&gt;</v>
      </c>
      <c r="S147" s="358" t="str">
        <f>IF('Council Own'!F108="A","A"," ")</f>
        <v xml:space="preserve"> </v>
      </c>
    </row>
    <row r="148" spans="1:19" ht="12.75" customHeight="1" x14ac:dyDescent="0.2">
      <c r="A148" s="612" t="str">
        <f>'Council Own'!B126</f>
        <v>&lt;&lt;List Badge Here&gt;&gt;</v>
      </c>
      <c r="B148" s="613"/>
      <c r="C148" s="353" t="str">
        <f>IF('Council Own'!F148="C","C",IF('Council Own'!F148="P","P",""))</f>
        <v/>
      </c>
      <c r="E148" s="633" t="str">
        <f>'Fun Patches'!C12</f>
        <v>&lt;LIST PATCH HERE&gt;</v>
      </c>
      <c r="F148" s="634"/>
      <c r="G148" s="358" t="str">
        <f>IF('Fun Patches'!F12="A","A"," ")</f>
        <v xml:space="preserve"> </v>
      </c>
      <c r="I148" s="348"/>
      <c r="J148" s="396" t="str">
        <f>'Council Own'!C13</f>
        <v>&lt;List Requirement Here&gt;</v>
      </c>
      <c r="K148" s="358" t="str">
        <f>IF('Council Own'!F13="A","A"," ")</f>
        <v xml:space="preserve"> </v>
      </c>
      <c r="M148" s="348"/>
      <c r="N148" s="396" t="str">
        <f>'Council Own'!C61</f>
        <v>&lt;List Requirement Here&gt;</v>
      </c>
      <c r="O148" s="358" t="str">
        <f>IF('Council Own'!F61="A","A"," ")</f>
        <v xml:space="preserve"> </v>
      </c>
      <c r="Q148" s="348"/>
      <c r="R148" s="396" t="str">
        <f>'Council Own'!C109</f>
        <v>&lt;List Requirement Here&gt;</v>
      </c>
      <c r="S148" s="358" t="str">
        <f>IF('Council Own'!F109="A","A"," ")</f>
        <v xml:space="preserve"> </v>
      </c>
    </row>
    <row r="149" spans="1:19" x14ac:dyDescent="0.2">
      <c r="E149" s="633" t="str">
        <f>'Fun Patches'!C13</f>
        <v>&lt;LIST PATCH HERE&gt;</v>
      </c>
      <c r="F149" s="634"/>
      <c r="G149" s="358" t="str">
        <f>IF('Fun Patches'!F13="A","A"," ")</f>
        <v xml:space="preserve"> </v>
      </c>
      <c r="I149" s="348"/>
      <c r="J149" s="396" t="str">
        <f>'Council Own'!C14</f>
        <v>&lt;List Requirement Here&gt;</v>
      </c>
      <c r="K149" s="358" t="str">
        <f>IF('Council Own'!F14="A","A"," ")</f>
        <v xml:space="preserve"> </v>
      </c>
      <c r="M149" s="348"/>
      <c r="N149" s="396" t="str">
        <f>'Council Own'!C62</f>
        <v>&lt;List Requirement Here&gt;</v>
      </c>
      <c r="O149" s="358" t="str">
        <f>IF('Council Own'!F62="A","A"," ")</f>
        <v xml:space="preserve"> </v>
      </c>
      <c r="Q149" s="348"/>
      <c r="R149" s="396" t="str">
        <f>'Council Own'!C110</f>
        <v>&lt;List Requirement Here&gt;</v>
      </c>
      <c r="S149" s="358" t="str">
        <f>IF('Council Own'!F110="A","A"," ")</f>
        <v xml:space="preserve"> </v>
      </c>
    </row>
    <row r="150" spans="1:19" x14ac:dyDescent="0.2">
      <c r="E150" s="633" t="str">
        <f>'Fun Patches'!C14</f>
        <v>&lt;LIST PATCH HERE&gt;</v>
      </c>
      <c r="F150" s="634"/>
      <c r="G150" s="358" t="str">
        <f>IF('Fun Patches'!F14="A","A"," ")</f>
        <v xml:space="preserve"> </v>
      </c>
      <c r="I150" s="348">
        <v>3</v>
      </c>
      <c r="J150" s="396" t="str">
        <f>'Council Own'!C15</f>
        <v>&lt;List Requirement Here&gt;</v>
      </c>
      <c r="K150" s="358" t="str">
        <f>IF('Council Own'!F15="A","A"," ")</f>
        <v xml:space="preserve"> </v>
      </c>
      <c r="M150" s="348">
        <v>3</v>
      </c>
      <c r="N150" s="396" t="str">
        <f>'Council Own'!C63</f>
        <v>&lt;List Requirement Here&gt;</v>
      </c>
      <c r="O150" s="358" t="str">
        <f>IF('Council Own'!F63="A","A"," ")</f>
        <v xml:space="preserve"> </v>
      </c>
      <c r="Q150" s="348">
        <v>3</v>
      </c>
      <c r="R150" s="396" t="str">
        <f>'Council Own'!C111</f>
        <v>&lt;List Requirement Here&gt;</v>
      </c>
      <c r="S150" s="358" t="str">
        <f>IF('Council Own'!F111="A","A"," ")</f>
        <v xml:space="preserve"> </v>
      </c>
    </row>
    <row r="151" spans="1:19" x14ac:dyDescent="0.2">
      <c r="E151" s="633" t="str">
        <f>'Fun Patches'!C15</f>
        <v>&lt;LIST PATCH HERE&gt;</v>
      </c>
      <c r="F151" s="634"/>
      <c r="G151" s="358" t="str">
        <f>IF('Fun Patches'!F15="A","A"," ")</f>
        <v xml:space="preserve"> </v>
      </c>
      <c r="I151" s="348"/>
      <c r="J151" s="396" t="str">
        <f>'Council Own'!C16</f>
        <v>&lt;List Requirement Here&gt;</v>
      </c>
      <c r="K151" s="358" t="str">
        <f>IF('Council Own'!F16="A","A"," ")</f>
        <v xml:space="preserve"> </v>
      </c>
      <c r="M151" s="348"/>
      <c r="N151" s="396" t="str">
        <f>'Council Own'!C64</f>
        <v>&lt;List Requirement Here&gt;</v>
      </c>
      <c r="O151" s="358" t="str">
        <f>IF('Council Own'!F64="A","A"," ")</f>
        <v xml:space="preserve"> </v>
      </c>
      <c r="Q151" s="348"/>
      <c r="R151" s="396" t="str">
        <f>'Council Own'!C112</f>
        <v>&lt;List Requirement Here&gt;</v>
      </c>
      <c r="S151" s="358" t="str">
        <f>IF('Council Own'!F112="A","A"," ")</f>
        <v xml:space="preserve"> </v>
      </c>
    </row>
    <row r="152" spans="1:19" x14ac:dyDescent="0.2">
      <c r="A152" s="616" t="s">
        <v>834</v>
      </c>
      <c r="B152" s="617"/>
      <c r="C152" s="618"/>
      <c r="E152" s="633" t="str">
        <f>'Fun Patches'!C16</f>
        <v>&lt;LIST PATCH HERE&gt;</v>
      </c>
      <c r="F152" s="634"/>
      <c r="G152" s="358" t="str">
        <f>IF('Fun Patches'!F16="A","A"," ")</f>
        <v xml:space="preserve"> </v>
      </c>
      <c r="I152" s="348"/>
      <c r="J152" s="396" t="str">
        <f>'Council Own'!C17</f>
        <v>&lt;List Requirement Here&gt;</v>
      </c>
      <c r="K152" s="358" t="str">
        <f>IF('Council Own'!F17="A","A"," ")</f>
        <v xml:space="preserve"> </v>
      </c>
      <c r="M152" s="348"/>
      <c r="N152" s="396" t="str">
        <f>'Council Own'!C65</f>
        <v>&lt;List Requirement Here&gt;</v>
      </c>
      <c r="O152" s="358" t="str">
        <f>IF('Council Own'!F65="A","A"," ")</f>
        <v xml:space="preserve"> </v>
      </c>
      <c r="Q152" s="348"/>
      <c r="R152" s="396" t="str">
        <f>'Council Own'!C113</f>
        <v>&lt;List Requirement Here&gt;</v>
      </c>
      <c r="S152" s="358" t="str">
        <f>IF('Council Own'!F113="A","A"," ")</f>
        <v xml:space="preserve"> </v>
      </c>
    </row>
    <row r="153" spans="1:19" x14ac:dyDescent="0.2">
      <c r="A153" s="257" t="str">
        <f>Silver!C8</f>
        <v>Go on a Cadette Journey</v>
      </c>
      <c r="B153" s="257"/>
      <c r="C153" s="445" t="str">
        <f>IF(Silver!F8="C","C"," ")</f>
        <v xml:space="preserve"> </v>
      </c>
      <c r="E153" s="650" t="str">
        <f>'Fun Patches'!C17</f>
        <v>&lt;LIST PATCH HERE&gt;</v>
      </c>
      <c r="F153" s="651"/>
      <c r="G153" s="351" t="str">
        <f>IF('Fun Patches'!F17="A","A"," ")</f>
        <v xml:space="preserve"> </v>
      </c>
      <c r="I153" s="348"/>
      <c r="J153" s="396" t="str">
        <f>'Council Own'!C18</f>
        <v>&lt;List Requirement Here&gt;</v>
      </c>
      <c r="K153" s="358" t="str">
        <f>IF('Council Own'!F18="A","A"," ")</f>
        <v xml:space="preserve"> </v>
      </c>
      <c r="M153" s="348"/>
      <c r="N153" s="396" t="str">
        <f>'Council Own'!C66</f>
        <v>&lt;List Requirement Here&gt;</v>
      </c>
      <c r="O153" s="358" t="str">
        <f>IF('Council Own'!F66="A","A"," ")</f>
        <v xml:space="preserve"> </v>
      </c>
      <c r="Q153" s="348"/>
      <c r="R153" s="396" t="str">
        <f>'Council Own'!C114</f>
        <v>&lt;List Requirement Here&gt;</v>
      </c>
      <c r="S153" s="358" t="str">
        <f>IF('Council Own'!F114="A","A"," ")</f>
        <v xml:space="preserve"> </v>
      </c>
    </row>
    <row r="154" spans="1:19" x14ac:dyDescent="0.2">
      <c r="A154" s="257" t="str">
        <f>Silver!C9</f>
        <v>Identify issues you care about</v>
      </c>
      <c r="B154" s="257"/>
      <c r="C154" s="445" t="str">
        <f>IF(Silver!F9="A","A"," ")</f>
        <v xml:space="preserve"> </v>
      </c>
      <c r="E154" s="633" t="str">
        <f>'Fun Patches'!C18</f>
        <v>&lt;LIST PATCH HERE&gt;</v>
      </c>
      <c r="F154" s="634"/>
      <c r="G154" s="358" t="str">
        <f>IF('Fun Patches'!F18="A","A"," ")</f>
        <v xml:space="preserve"> </v>
      </c>
      <c r="I154" s="348">
        <v>4</v>
      </c>
      <c r="J154" s="396" t="str">
        <f>'Council Own'!C19</f>
        <v>&lt;List Requirement Here&gt;</v>
      </c>
      <c r="K154" s="358" t="str">
        <f>IF('Council Own'!F19="A","A"," ")</f>
        <v xml:space="preserve"> </v>
      </c>
      <c r="M154" s="348">
        <v>4</v>
      </c>
      <c r="N154" s="396" t="str">
        <f>'Council Own'!C67</f>
        <v>&lt;List Requirement Here&gt;</v>
      </c>
      <c r="O154" s="358" t="str">
        <f>IF('Council Own'!F67="A","A"," ")</f>
        <v xml:space="preserve"> </v>
      </c>
      <c r="Q154" s="348">
        <v>4</v>
      </c>
      <c r="R154" s="396" t="str">
        <f>'Council Own'!C115</f>
        <v>&lt;List Requirement Here&gt;</v>
      </c>
      <c r="S154" s="358" t="str">
        <f>IF('Council Own'!F115="A","A"," ")</f>
        <v xml:space="preserve"> </v>
      </c>
    </row>
    <row r="155" spans="1:19" x14ac:dyDescent="0.2">
      <c r="A155" s="257" t="str">
        <f>Silver!C10</f>
        <v>Build your GS Silver Team or go solo</v>
      </c>
      <c r="B155" s="257"/>
      <c r="C155" s="445" t="str">
        <f>IF(Silver!F10="A","A"," ")</f>
        <v xml:space="preserve"> </v>
      </c>
      <c r="E155" s="633" t="str">
        <f>'Fun Patches'!C19</f>
        <v>&lt;LIST PATCH HERE&gt;</v>
      </c>
      <c r="F155" s="634"/>
      <c r="G155" s="358" t="str">
        <f>IF('Fun Patches'!F19="A","A"," ")</f>
        <v xml:space="preserve"> </v>
      </c>
      <c r="I155" s="348"/>
      <c r="J155" s="396" t="str">
        <f>'Council Own'!C20</f>
        <v>&lt;List Requirement Here&gt;</v>
      </c>
      <c r="K155" s="358" t="str">
        <f>IF('Council Own'!F20="A","A"," ")</f>
        <v xml:space="preserve"> </v>
      </c>
      <c r="M155" s="348"/>
      <c r="N155" s="396" t="str">
        <f>'Council Own'!C68</f>
        <v>&lt;List Requirement Here&gt;</v>
      </c>
      <c r="O155" s="358" t="str">
        <f>IF('Council Own'!F68="A","A"," ")</f>
        <v xml:space="preserve"> </v>
      </c>
      <c r="Q155" s="348"/>
      <c r="R155" s="396" t="str">
        <f>'Council Own'!C116</f>
        <v>&lt;List Requirement Here&gt;</v>
      </c>
      <c r="S155" s="358" t="str">
        <f>IF('Council Own'!F116="A","A"," ")</f>
        <v xml:space="preserve"> </v>
      </c>
    </row>
    <row r="156" spans="1:19" x14ac:dyDescent="0.2">
      <c r="A156" s="257" t="str">
        <f>Silver!C11</f>
        <v>Explore your community</v>
      </c>
      <c r="B156" s="257"/>
      <c r="C156" s="445" t="str">
        <f>IF(Silver!F11="A","A"," ")</f>
        <v xml:space="preserve"> </v>
      </c>
      <c r="E156" s="633" t="str">
        <f>'Fun Patches'!C20</f>
        <v>&lt;LIST PATCH HERE&gt;</v>
      </c>
      <c r="F156" s="634"/>
      <c r="G156" s="358" t="str">
        <f>IF('Fun Patches'!F20="A","A"," ")</f>
        <v xml:space="preserve"> </v>
      </c>
      <c r="I156" s="348"/>
      <c r="J156" s="396" t="str">
        <f>'Council Own'!C21</f>
        <v>&lt;List Requirement Here&gt;</v>
      </c>
      <c r="K156" s="358" t="str">
        <f>IF('Council Own'!F21="A","A"," ")</f>
        <v xml:space="preserve"> </v>
      </c>
      <c r="M156" s="348"/>
      <c r="N156" s="396" t="str">
        <f>'Council Own'!C69</f>
        <v>&lt;List Requirement Here&gt;</v>
      </c>
      <c r="O156" s="358" t="str">
        <f>IF('Council Own'!F69="A","A"," ")</f>
        <v xml:space="preserve"> </v>
      </c>
      <c r="Q156" s="348"/>
      <c r="R156" s="396" t="str">
        <f>'Council Own'!C117</f>
        <v>&lt;List Requirement Here&gt;</v>
      </c>
      <c r="S156" s="358" t="str">
        <f>IF('Council Own'!F117="A","A"," ")</f>
        <v xml:space="preserve"> </v>
      </c>
    </row>
    <row r="157" spans="1:19" x14ac:dyDescent="0.2">
      <c r="A157" s="257" t="str">
        <f>Silver!C12</f>
        <v>Pick your Take Action Project</v>
      </c>
      <c r="B157" s="257"/>
      <c r="C157" s="445" t="str">
        <f>IF(Silver!F12="A","A"," ")</f>
        <v xml:space="preserve"> </v>
      </c>
      <c r="E157" s="633" t="str">
        <f>'Fun Patches'!C21</f>
        <v>&lt;LIST PATCH HERE&gt;</v>
      </c>
      <c r="F157" s="634"/>
      <c r="G157" s="358" t="str">
        <f>IF('Fun Patches'!F21="A","A"," ")</f>
        <v xml:space="preserve"> </v>
      </c>
      <c r="I157" s="348"/>
      <c r="J157" s="396" t="str">
        <f>'Council Own'!C22</f>
        <v>&lt;List Requirement Here&gt;</v>
      </c>
      <c r="K157" s="358" t="str">
        <f>IF('Council Own'!F22="A","A"," ")</f>
        <v xml:space="preserve"> </v>
      </c>
      <c r="M157" s="348"/>
      <c r="N157" s="396" t="str">
        <f>'Council Own'!C70</f>
        <v>&lt;List Requirement Here&gt;</v>
      </c>
      <c r="O157" s="358" t="str">
        <f>IF('Council Own'!F70="A","A"," ")</f>
        <v xml:space="preserve"> </v>
      </c>
      <c r="Q157" s="348"/>
      <c r="R157" s="396" t="str">
        <f>'Council Own'!C118</f>
        <v>&lt;List Requirement Here&gt;</v>
      </c>
      <c r="S157" s="358" t="str">
        <f>IF('Council Own'!F118="A","A"," ")</f>
        <v xml:space="preserve"> </v>
      </c>
    </row>
    <row r="158" spans="1:19" x14ac:dyDescent="0.2">
      <c r="A158" s="257" t="str">
        <f>Silver!C13</f>
        <v>Develop your Project</v>
      </c>
      <c r="B158" s="257"/>
      <c r="C158" s="445" t="str">
        <f>IF(Silver!F13="A","A"," ")</f>
        <v xml:space="preserve"> </v>
      </c>
      <c r="E158" s="633" t="str">
        <f>'Fun Patches'!C22</f>
        <v>&lt;LIST PATCH HERE&gt;</v>
      </c>
      <c r="F158" s="634"/>
      <c r="G158" s="358" t="str">
        <f>IF('Fun Patches'!F22="A","A"," ")</f>
        <v xml:space="preserve"> </v>
      </c>
      <c r="I158" s="348">
        <v>5</v>
      </c>
      <c r="J158" s="396" t="str">
        <f>'Council Own'!C23</f>
        <v>&lt;List Requirement Here&gt;</v>
      </c>
      <c r="K158" s="358" t="str">
        <f>IF('Council Own'!F23="A","A"," ")</f>
        <v xml:space="preserve"> </v>
      </c>
      <c r="M158" s="348">
        <v>5</v>
      </c>
      <c r="N158" s="396" t="str">
        <f>'Council Own'!C71</f>
        <v>&lt;List Requirement Here&gt;</v>
      </c>
      <c r="O158" s="358" t="str">
        <f>IF('Council Own'!F71="A","A"," ")</f>
        <v xml:space="preserve"> </v>
      </c>
      <c r="Q158" s="348">
        <v>5</v>
      </c>
      <c r="R158" s="396" t="str">
        <f>'Council Own'!C119</f>
        <v>&lt;List Requirement Here&gt;</v>
      </c>
      <c r="S158" s="358" t="str">
        <f>IF('Council Own'!F119="A","A"," ")</f>
        <v xml:space="preserve"> </v>
      </c>
    </row>
    <row r="159" spans="1:19" x14ac:dyDescent="0.2">
      <c r="A159" s="257" t="str">
        <f>Silver!C14</f>
        <v>Make a plan and put it into motion</v>
      </c>
      <c r="B159" s="257"/>
      <c r="C159" s="445" t="str">
        <f>IF(Silver!F14="A","A"," ")</f>
        <v xml:space="preserve"> </v>
      </c>
      <c r="E159" s="633" t="str">
        <f>'Fun Patches'!C23</f>
        <v>&lt;LIST PATCH HERE&gt;</v>
      </c>
      <c r="F159" s="634"/>
      <c r="G159" s="358" t="str">
        <f>IF('Fun Patches'!F23="A","A"," ")</f>
        <v xml:space="preserve"> </v>
      </c>
      <c r="I159" s="348"/>
      <c r="J159" s="396" t="str">
        <f>'Council Own'!C24</f>
        <v>&lt;List Requirement Here&gt;</v>
      </c>
      <c r="K159" s="358" t="str">
        <f>IF('Council Own'!F24="A","A"," ")</f>
        <v xml:space="preserve"> </v>
      </c>
      <c r="M159" s="348"/>
      <c r="N159" s="396" t="str">
        <f>'Council Own'!C72</f>
        <v>&lt;List Requirement Here&gt;</v>
      </c>
      <c r="O159" s="358" t="str">
        <f>IF('Council Own'!F72="A","A"," ")</f>
        <v xml:space="preserve"> </v>
      </c>
      <c r="Q159" s="348"/>
      <c r="R159" s="396" t="str">
        <f>'Council Own'!C120</f>
        <v>&lt;List Requirement Here&gt;</v>
      </c>
      <c r="S159" s="358" t="str">
        <f>IF('Council Own'!F120="A","A"," ")</f>
        <v xml:space="preserve"> </v>
      </c>
    </row>
    <row r="160" spans="1:19" x14ac:dyDescent="0.2">
      <c r="A160" s="257" t="str">
        <f>Silver!C15</f>
        <v>Reflect, share your story, and celebrate</v>
      </c>
      <c r="B160" s="257"/>
      <c r="C160" s="445" t="str">
        <f>IF(Silver!F15="A","A"," ")</f>
        <v xml:space="preserve"> </v>
      </c>
      <c r="E160" s="633" t="str">
        <f>'Fun Patches'!C24</f>
        <v>&lt;LIST PATCH HERE&gt;</v>
      </c>
      <c r="F160" s="634"/>
      <c r="G160" s="358" t="str">
        <f>IF('Fun Patches'!F24="A","A"," ")</f>
        <v xml:space="preserve"> </v>
      </c>
      <c r="I160" s="348"/>
      <c r="J160" s="396" t="str">
        <f>'Council Own'!C25</f>
        <v>&lt;List Requirement Here&gt;</v>
      </c>
      <c r="K160" s="358" t="str">
        <f>IF('Council Own'!F25="A","A"," ")</f>
        <v xml:space="preserve"> </v>
      </c>
      <c r="M160" s="348"/>
      <c r="N160" s="396" t="str">
        <f>'Council Own'!C73</f>
        <v>&lt;List Requirement Here&gt;</v>
      </c>
      <c r="O160" s="358" t="str">
        <f>IF('Council Own'!F73="A","A"," ")</f>
        <v xml:space="preserve"> </v>
      </c>
      <c r="Q160" s="348"/>
      <c r="R160" s="396" t="str">
        <f>'Council Own'!C121</f>
        <v>&lt;List Requirement Here&gt;</v>
      </c>
      <c r="S160" s="358" t="str">
        <f>IF('Council Own'!F121="A","A"," ")</f>
        <v xml:space="preserve"> </v>
      </c>
    </row>
    <row r="161" spans="2:19" x14ac:dyDescent="0.2">
      <c r="B161" s="435" t="s">
        <v>139</v>
      </c>
      <c r="C161" s="445" t="str">
        <f>IF(Silver!F16="C","C",IF(Silver!F16="P","P",""))</f>
        <v/>
      </c>
      <c r="E161" s="633" t="str">
        <f>'Fun Patches'!C25</f>
        <v>&lt;LIST PATCH HERE&gt;</v>
      </c>
      <c r="F161" s="634"/>
      <c r="G161" s="358" t="str">
        <f>IF('Fun Patches'!F25="A","A"," ")</f>
        <v xml:space="preserve"> </v>
      </c>
      <c r="I161" s="348"/>
      <c r="J161" s="396" t="str">
        <f>'Council Own'!C26</f>
        <v>&lt;List Requirement Here&gt;</v>
      </c>
      <c r="K161" s="358" t="str">
        <f>IF('Council Own'!F26="A","A"," ")</f>
        <v xml:space="preserve"> </v>
      </c>
      <c r="M161" s="348"/>
      <c r="N161" s="396" t="str">
        <f>'Council Own'!C74</f>
        <v>&lt;List Requirement Here&gt;</v>
      </c>
      <c r="O161" s="358" t="str">
        <f>IF('Council Own'!F68="A","A"," ")</f>
        <v xml:space="preserve"> </v>
      </c>
      <c r="Q161" s="348"/>
      <c r="R161" s="396" t="str">
        <f>'Council Own'!C122</f>
        <v>&lt;List Requirement Here&gt;</v>
      </c>
      <c r="S161" s="358" t="str">
        <f>IF('Council Own'!F122="A","A"," ")</f>
        <v xml:space="preserve"> </v>
      </c>
    </row>
    <row r="162" spans="2:19" x14ac:dyDescent="0.2">
      <c r="E162" s="633" t="str">
        <f>'Fun Patches'!C26</f>
        <v>&lt;LIST PATCH HERE&gt;</v>
      </c>
      <c r="F162" s="634"/>
      <c r="G162" s="358" t="str">
        <f>IF('Fun Patches'!F26="A","A","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Patches'!F27="A","A"," ")</f>
        <v xml:space="preserve"> </v>
      </c>
      <c r="I163" s="348">
        <v>1</v>
      </c>
      <c r="J163" s="396" t="str">
        <f>'Council Own'!C31</f>
        <v>&lt;List Requirement Here&gt;</v>
      </c>
      <c r="K163" s="358" t="str">
        <f>IF('Council Own'!F31="A","A"," ")</f>
        <v xml:space="preserve"> </v>
      </c>
      <c r="M163" s="348">
        <v>1</v>
      </c>
      <c r="N163" s="396" t="str">
        <f>'Council Own'!C79</f>
        <v>&lt;List Requirement Here&gt;</v>
      </c>
      <c r="O163" s="358" t="str">
        <f>IF('Council Own'!F79="A","A"," ")</f>
        <v xml:space="preserve"> </v>
      </c>
      <c r="Q163" s="348">
        <v>1</v>
      </c>
      <c r="R163" s="396" t="str">
        <f>'Council Own'!C127</f>
        <v>&lt;List Requirement Here&gt;</v>
      </c>
      <c r="S163" s="358" t="str">
        <f>IF('Council Own'!F127="A","A"," ")</f>
        <v xml:space="preserve"> </v>
      </c>
    </row>
    <row r="164" spans="2:19" x14ac:dyDescent="0.2">
      <c r="E164" s="633" t="str">
        <f>'Fun Patches'!C28</f>
        <v>&lt;LIST PATCH HERE&gt;</v>
      </c>
      <c r="F164" s="634"/>
      <c r="G164" s="358" t="str">
        <f>IF('Fun Patches'!F28="A","A"," ")</f>
        <v xml:space="preserve"> </v>
      </c>
      <c r="I164" s="348"/>
      <c r="J164" s="396" t="str">
        <f>'Council Own'!C32</f>
        <v>&lt;List Requirement Here&gt;</v>
      </c>
      <c r="K164" s="358" t="str">
        <f>IF('Council Own'!F32="A","A"," ")</f>
        <v xml:space="preserve"> </v>
      </c>
      <c r="M164" s="348"/>
      <c r="N164" s="396" t="str">
        <f>'Council Own'!C80</f>
        <v>&lt;List Requirement Here&gt;</v>
      </c>
      <c r="O164" s="358" t="str">
        <f>IF('Council Own'!F80="A","A"," ")</f>
        <v xml:space="preserve"> </v>
      </c>
      <c r="Q164" s="348"/>
      <c r="R164" s="396" t="str">
        <f>'Council Own'!C128</f>
        <v>&lt;List Requirement Here&gt;</v>
      </c>
      <c r="S164" s="358" t="str">
        <f>IF('Council Own'!F128="A","A"," ")</f>
        <v xml:space="preserve"> </v>
      </c>
    </row>
    <row r="165" spans="2:19" x14ac:dyDescent="0.2">
      <c r="E165" s="633" t="str">
        <f>'Fun Patches'!C29</f>
        <v>&lt;LIST PATCH HERE&gt;</v>
      </c>
      <c r="F165" s="634"/>
      <c r="G165" s="358" t="str">
        <f>IF('Fun Patches'!F29="A","A"," ")</f>
        <v xml:space="preserve"> </v>
      </c>
      <c r="I165" s="348"/>
      <c r="J165" s="396" t="str">
        <f>'Council Own'!C33</f>
        <v>&lt;List Requirement Here&gt;</v>
      </c>
      <c r="K165" s="358" t="str">
        <f>IF('Council Own'!F33="A","A"," ")</f>
        <v xml:space="preserve"> </v>
      </c>
      <c r="M165" s="348"/>
      <c r="N165" s="396" t="str">
        <f>'Council Own'!C81</f>
        <v>&lt;List Requirement Here&gt;</v>
      </c>
      <c r="O165" s="358" t="str">
        <f>IF('Council Own'!F81="A","A"," ")</f>
        <v xml:space="preserve"> </v>
      </c>
      <c r="Q165" s="348"/>
      <c r="R165" s="396" t="str">
        <f>'Council Own'!C129</f>
        <v>&lt;List Requirement Here&gt;</v>
      </c>
      <c r="S165" s="358" t="str">
        <f>IF('Council Own'!F129="A","A"," ")</f>
        <v xml:space="preserve"> </v>
      </c>
    </row>
    <row r="166" spans="2:19" x14ac:dyDescent="0.2">
      <c r="E166" s="633" t="str">
        <f>'Fun Patches'!C30</f>
        <v>&lt;LIST PATCH HERE&gt;</v>
      </c>
      <c r="F166" s="634"/>
      <c r="G166" s="358" t="str">
        <f>IF('Fun Patches'!F30="A","A"," ")</f>
        <v xml:space="preserve"> </v>
      </c>
      <c r="I166" s="348"/>
      <c r="J166" s="396" t="str">
        <f>'Council Own'!C34</f>
        <v>&lt;List Requirement Here&gt;</v>
      </c>
      <c r="K166" s="358" t="str">
        <f>IF('Council Own'!F34="A","A"," ")</f>
        <v xml:space="preserve"> </v>
      </c>
      <c r="M166" s="348"/>
      <c r="N166" s="396" t="str">
        <f>'Council Own'!C82</f>
        <v>&lt;List Requirement Here&gt;</v>
      </c>
      <c r="O166" s="358" t="str">
        <f>IF('Council Own'!F82="A","A"," ")</f>
        <v xml:space="preserve"> </v>
      </c>
      <c r="Q166" s="348"/>
      <c r="R166" s="396" t="str">
        <f>'Council Own'!C130</f>
        <v>&lt;List Requirement Here&gt;</v>
      </c>
      <c r="S166" s="358" t="str">
        <f>IF('Council Own'!F130="A","A"," ")</f>
        <v xml:space="preserve"> </v>
      </c>
    </row>
    <row r="167" spans="2:19" x14ac:dyDescent="0.2">
      <c r="E167" s="633" t="str">
        <f>'Fun Patches'!C31</f>
        <v>&lt;LIST PATCH HERE&gt;</v>
      </c>
      <c r="F167" s="634"/>
      <c r="G167" s="358" t="str">
        <f>IF('Fun Patches'!F31="A","A"," ")</f>
        <v xml:space="preserve"> </v>
      </c>
      <c r="I167" s="348">
        <v>2</v>
      </c>
      <c r="J167" s="396" t="str">
        <f>'Council Own'!C35</f>
        <v>&lt;List Requirement Here&gt;</v>
      </c>
      <c r="K167" s="358" t="str">
        <f>IF('Council Own'!F35="A","A"," ")</f>
        <v xml:space="preserve"> </v>
      </c>
      <c r="M167" s="348">
        <v>2</v>
      </c>
      <c r="N167" s="396" t="str">
        <f>'Council Own'!C83</f>
        <v>&lt;List Requirement Here&gt;</v>
      </c>
      <c r="O167" s="358" t="str">
        <f>IF('Council Own'!F83="A","A"," ")</f>
        <v xml:space="preserve"> </v>
      </c>
      <c r="Q167" s="348">
        <v>2</v>
      </c>
      <c r="R167" s="396" t="str">
        <f>'Council Own'!C131</f>
        <v>&lt;List Requirement Here&gt;</v>
      </c>
      <c r="S167" s="358" t="str">
        <f>IF('Council Own'!F131="A","A"," ")</f>
        <v xml:space="preserve"> </v>
      </c>
    </row>
    <row r="168" spans="2:19" x14ac:dyDescent="0.2">
      <c r="E168" s="633" t="str">
        <f>'Fun Patches'!C32</f>
        <v>&lt;LIST PATCH HERE&gt;</v>
      </c>
      <c r="F168" s="634"/>
      <c r="G168" s="358" t="str">
        <f>IF('Fun Patches'!F32="A","A"," ")</f>
        <v xml:space="preserve"> </v>
      </c>
      <c r="I168" s="348"/>
      <c r="J168" s="396" t="str">
        <f>'Council Own'!C36</f>
        <v>&lt;List Requirement Here&gt;</v>
      </c>
      <c r="K168" s="358" t="str">
        <f>IF('Council Own'!F36="A","A"," ")</f>
        <v xml:space="preserve"> </v>
      </c>
      <c r="M168" s="348"/>
      <c r="N168" s="396" t="str">
        <f>'Council Own'!C84</f>
        <v>&lt;List Requirement Here&gt;</v>
      </c>
      <c r="O168" s="358" t="str">
        <f>IF('Council Own'!F84="A","A"," ")</f>
        <v xml:space="preserve"> </v>
      </c>
      <c r="Q168" s="348"/>
      <c r="R168" s="396" t="str">
        <f>'Council Own'!C132</f>
        <v>&lt;List Requirement Here&gt;</v>
      </c>
      <c r="S168" s="358" t="str">
        <f>IF('Council Own'!F132="A","A"," ")</f>
        <v xml:space="preserve"> </v>
      </c>
    </row>
    <row r="169" spans="2:19" x14ac:dyDescent="0.2">
      <c r="E169" s="633" t="str">
        <f>'Fun Patches'!C33</f>
        <v>&lt;LIST PATCH HERE&gt;</v>
      </c>
      <c r="F169" s="634"/>
      <c r="G169" s="358" t="str">
        <f>IF('Fun Patches'!F33="A","A"," ")</f>
        <v xml:space="preserve"> </v>
      </c>
      <c r="I169" s="348"/>
      <c r="J169" s="396" t="str">
        <f>'Council Own'!C37</f>
        <v>&lt;List Requirement Here&gt;</v>
      </c>
      <c r="K169" s="358" t="str">
        <f>IF('Council Own'!F37="A","A"," ")</f>
        <v xml:space="preserve"> </v>
      </c>
      <c r="M169" s="348"/>
      <c r="N169" s="396" t="str">
        <f>'Council Own'!C85</f>
        <v>&lt;List Requirement Here&gt;</v>
      </c>
      <c r="O169" s="358" t="str">
        <f>IF('Council Own'!F85="A","A"," ")</f>
        <v xml:space="preserve"> </v>
      </c>
      <c r="Q169" s="348"/>
      <c r="R169" s="396" t="str">
        <f>'Council Own'!C133</f>
        <v>&lt;List Requirement Here&gt;</v>
      </c>
      <c r="S169" s="358" t="str">
        <f>IF('Council Own'!F133="A","A"," ")</f>
        <v xml:space="preserve"> </v>
      </c>
    </row>
    <row r="170" spans="2:19" x14ac:dyDescent="0.2">
      <c r="E170" s="633" t="str">
        <f>'Fun Patches'!C34</f>
        <v>&lt;LIST PATCH HERE&gt;</v>
      </c>
      <c r="F170" s="634"/>
      <c r="G170" s="358" t="str">
        <f>IF('Fun Patches'!F34="A","A"," ")</f>
        <v xml:space="preserve"> </v>
      </c>
      <c r="I170" s="348"/>
      <c r="J170" s="396" t="str">
        <f>'Council Own'!C38</f>
        <v>&lt;List Requirement Here&gt;</v>
      </c>
      <c r="K170" s="358" t="str">
        <f>IF('Council Own'!F38="A","A"," ")</f>
        <v xml:space="preserve"> </v>
      </c>
      <c r="M170" s="348"/>
      <c r="N170" s="396" t="str">
        <f>'Council Own'!C86</f>
        <v>&lt;List Requirement Here&gt;</v>
      </c>
      <c r="O170" s="358" t="str">
        <f>IF('Council Own'!F86="A","A"," ")</f>
        <v xml:space="preserve"> </v>
      </c>
      <c r="Q170" s="348"/>
      <c r="R170" s="396" t="str">
        <f>'Council Own'!C134</f>
        <v>&lt;List Requirement Here&gt;</v>
      </c>
      <c r="S170" s="358" t="str">
        <f>IF('Council Own'!F134="A","A"," ")</f>
        <v xml:space="preserve"> </v>
      </c>
    </row>
    <row r="171" spans="2:19" x14ac:dyDescent="0.2">
      <c r="E171" s="633" t="str">
        <f>'Fun Patches'!C35</f>
        <v>&lt;LIST PATCH HERE&gt;</v>
      </c>
      <c r="F171" s="634"/>
      <c r="G171" s="358" t="str">
        <f>IF('Fun Patches'!F35="A","A"," ")</f>
        <v xml:space="preserve"> </v>
      </c>
      <c r="I171" s="348">
        <v>3</v>
      </c>
      <c r="J171" s="396" t="str">
        <f>'Council Own'!C39</f>
        <v>&lt;List Requirement Here&gt;</v>
      </c>
      <c r="K171" s="358" t="str">
        <f>IF('Council Own'!F39="A","A"," ")</f>
        <v xml:space="preserve"> </v>
      </c>
      <c r="M171" s="348">
        <v>3</v>
      </c>
      <c r="N171" s="396" t="str">
        <f>'Council Own'!C87</f>
        <v>&lt;List Requirement Here&gt;</v>
      </c>
      <c r="O171" s="358" t="str">
        <f>IF('Council Own'!F87="A","A"," ")</f>
        <v xml:space="preserve"> </v>
      </c>
      <c r="Q171" s="348">
        <v>3</v>
      </c>
      <c r="R171" s="396" t="str">
        <f>'Council Own'!C135</f>
        <v>&lt;List Requirement Here&gt;</v>
      </c>
      <c r="S171" s="358" t="str">
        <f>IF('Council Own'!F135="A","A"," ")</f>
        <v xml:space="preserve"> </v>
      </c>
    </row>
    <row r="172" spans="2:19" ht="12.75" customHeight="1" x14ac:dyDescent="0.2">
      <c r="E172" s="633" t="str">
        <f>'Fun Patches'!C36</f>
        <v>&lt;LIST PATCH HERE&gt;</v>
      </c>
      <c r="F172" s="634"/>
      <c r="G172" s="358" t="str">
        <f>IF('Fun Patches'!F36="A","A"," ")</f>
        <v xml:space="preserve"> </v>
      </c>
      <c r="I172" s="348"/>
      <c r="J172" s="396" t="str">
        <f>'Council Own'!C40</f>
        <v>&lt;List Requirement Here&gt;</v>
      </c>
      <c r="K172" s="358" t="str">
        <f>IF('Council Own'!F40="A","A"," ")</f>
        <v xml:space="preserve"> </v>
      </c>
      <c r="M172" s="348"/>
      <c r="N172" s="396" t="str">
        <f>'Council Own'!C88</f>
        <v>&lt;List Requirement Here&gt;</v>
      </c>
      <c r="O172" s="358" t="str">
        <f>IF('Council Own'!F88="A","A"," ")</f>
        <v xml:space="preserve"> </v>
      </c>
      <c r="Q172" s="348"/>
      <c r="R172" s="396" t="str">
        <f>'Council Own'!C136</f>
        <v>&lt;List Requirement Here&gt;</v>
      </c>
      <c r="S172" s="358" t="str">
        <f>IF('Council Own'!F136="A","A"," ")</f>
        <v xml:space="preserve"> </v>
      </c>
    </row>
    <row r="173" spans="2:19" ht="12.75" customHeight="1" x14ac:dyDescent="0.2">
      <c r="E173" s="633" t="str">
        <f>'Fun Patches'!C37</f>
        <v>&lt;LIST PATCH HERE&gt;</v>
      </c>
      <c r="F173" s="634"/>
      <c r="G173" s="358" t="str">
        <f>IF('Fun Patches'!F37="A","A"," ")</f>
        <v xml:space="preserve"> </v>
      </c>
      <c r="I173" s="348"/>
      <c r="J173" s="396" t="str">
        <f>'Council Own'!C41</f>
        <v>&lt;List Requirement Here&gt;</v>
      </c>
      <c r="K173" s="358" t="str">
        <f>IF('Council Own'!F41="A","A"," ")</f>
        <v xml:space="preserve"> </v>
      </c>
      <c r="M173" s="348"/>
      <c r="N173" s="396" t="str">
        <f>'Council Own'!C89</f>
        <v>&lt;List Requirement Here&gt;</v>
      </c>
      <c r="O173" s="358" t="str">
        <f>IF('Council Own'!F89="A","A"," ")</f>
        <v xml:space="preserve"> </v>
      </c>
      <c r="Q173" s="348"/>
      <c r="R173" s="396" t="str">
        <f>'Council Own'!C137</f>
        <v>&lt;List Requirement Here&gt;</v>
      </c>
      <c r="S173" s="358" t="str">
        <f>IF('Council Own'!F137="A","A"," ")</f>
        <v xml:space="preserve"> </v>
      </c>
    </row>
    <row r="174" spans="2:19" x14ac:dyDescent="0.2">
      <c r="E174" s="633" t="str">
        <f>'Fun Patches'!C38</f>
        <v>&lt;LIST PATCH HERE&gt;</v>
      </c>
      <c r="F174" s="634"/>
      <c r="G174" s="358" t="str">
        <f>IF('Fun Patches'!F38="A","A"," ")</f>
        <v xml:space="preserve"> </v>
      </c>
      <c r="I174" s="348"/>
      <c r="J174" s="396" t="str">
        <f>'Council Own'!C42</f>
        <v>&lt;List Requirement Here&gt;</v>
      </c>
      <c r="K174" s="358" t="str">
        <f>IF('Council Own'!F42="A","A"," ")</f>
        <v xml:space="preserve"> </v>
      </c>
      <c r="M174" s="348"/>
      <c r="N174" s="396" t="str">
        <f>'Council Own'!C90</f>
        <v>&lt;List Requirement Here&gt;</v>
      </c>
      <c r="O174" s="358" t="str">
        <f>IF('Council Own'!F90="A","A"," ")</f>
        <v xml:space="preserve"> </v>
      </c>
      <c r="Q174" s="348"/>
      <c r="R174" s="396" t="str">
        <f>'Council Own'!C138</f>
        <v>&lt;List Requirement Here&gt;</v>
      </c>
      <c r="S174" s="358" t="str">
        <f>IF('Council Own'!F138="A","A"," ")</f>
        <v xml:space="preserve"> </v>
      </c>
    </row>
    <row r="175" spans="2:19" x14ac:dyDescent="0.2">
      <c r="E175" s="633" t="str">
        <f>'Fun Patches'!C39</f>
        <v>&lt;LIST PATCH HERE&gt;</v>
      </c>
      <c r="F175" s="634"/>
      <c r="G175" s="358" t="str">
        <f>IF('Fun Patches'!F39="A","A"," ")</f>
        <v xml:space="preserve"> </v>
      </c>
      <c r="I175" s="348">
        <v>4</v>
      </c>
      <c r="J175" s="396" t="str">
        <f>'Council Own'!C43</f>
        <v>&lt;List Requirement Here&gt;</v>
      </c>
      <c r="K175" s="358" t="str">
        <f>IF('Council Own'!F43="A","A"," ")</f>
        <v xml:space="preserve"> </v>
      </c>
      <c r="M175" s="348">
        <v>4</v>
      </c>
      <c r="N175" s="396" t="str">
        <f>'Council Own'!C91</f>
        <v>&lt;List Requirement Here&gt;</v>
      </c>
      <c r="O175" s="358" t="str">
        <f>IF('Council Own'!F91="A","A"," ")</f>
        <v xml:space="preserve"> </v>
      </c>
      <c r="Q175" s="348">
        <v>4</v>
      </c>
      <c r="R175" s="396" t="str">
        <f>'Council Own'!C139</f>
        <v>&lt;List Requirement Here&gt;</v>
      </c>
      <c r="S175" s="358" t="str">
        <f>IF('Council Own'!F139="A","A"," ")</f>
        <v xml:space="preserve"> </v>
      </c>
    </row>
    <row r="176" spans="2:19" x14ac:dyDescent="0.2">
      <c r="E176" s="633" t="str">
        <f>'Fun Patches'!C40</f>
        <v>&lt;LIST PATCH HERE&gt;</v>
      </c>
      <c r="F176" s="634"/>
      <c r="G176" s="358" t="str">
        <f>IF('Fun Patches'!F40="A","A"," ")</f>
        <v xml:space="preserve"> </v>
      </c>
      <c r="I176" s="348"/>
      <c r="J176" s="396" t="str">
        <f>'Council Own'!C44</f>
        <v>&lt;List Requirement Here&gt;</v>
      </c>
      <c r="K176" s="358" t="str">
        <f>IF('Council Own'!F44="A","A"," ")</f>
        <v xml:space="preserve"> </v>
      </c>
      <c r="M176" s="348"/>
      <c r="N176" s="396" t="str">
        <f>'Council Own'!C92</f>
        <v>&lt;List Requirement Here&gt;</v>
      </c>
      <c r="O176" s="358" t="str">
        <f>IF('Council Own'!F92="A","A"," ")</f>
        <v xml:space="preserve"> </v>
      </c>
      <c r="Q176" s="348"/>
      <c r="R176" s="396" t="str">
        <f>'Council Own'!C140</f>
        <v>&lt;List Requirement Here&gt;</v>
      </c>
      <c r="S176" s="358" t="str">
        <f>IF('Council Own'!F140="A","A"," ")</f>
        <v xml:space="preserve"> </v>
      </c>
    </row>
    <row r="177" spans="1:19" x14ac:dyDescent="0.2">
      <c r="E177" s="633" t="str">
        <f>'Fun Patches'!C41</f>
        <v>&lt;LIST PATCH HERE&gt;</v>
      </c>
      <c r="F177" s="634"/>
      <c r="G177" s="358" t="str">
        <f>IF('Fun Patches'!F41="A","A"," ")</f>
        <v xml:space="preserve"> </v>
      </c>
      <c r="I177" s="348"/>
      <c r="J177" s="396" t="str">
        <f>'Council Own'!C45</f>
        <v>&lt;List Requirement Here&gt;</v>
      </c>
      <c r="K177" s="358" t="str">
        <f>IF('Council Own'!F45="A","A"," ")</f>
        <v xml:space="preserve"> </v>
      </c>
      <c r="M177" s="348"/>
      <c r="N177" s="396" t="str">
        <f>'Council Own'!C93</f>
        <v>&lt;List Requirement Here&gt;</v>
      </c>
      <c r="O177" s="358" t="str">
        <f>IF('Council Own'!F93="A","A"," ")</f>
        <v xml:space="preserve"> </v>
      </c>
      <c r="Q177" s="348"/>
      <c r="R177" s="396" t="str">
        <f>'Council Own'!C141</f>
        <v>&lt;List Requirement Here&gt;</v>
      </c>
      <c r="S177" s="358" t="str">
        <f>IF('Council Own'!F141="A","A"," ")</f>
        <v xml:space="preserve"> </v>
      </c>
    </row>
    <row r="178" spans="1:19" x14ac:dyDescent="0.2">
      <c r="E178" s="633" t="str">
        <f>'Fun Patches'!C42</f>
        <v>&lt;LIST PATCH HERE&gt;</v>
      </c>
      <c r="F178" s="634"/>
      <c r="G178" s="358" t="str">
        <f>IF('Fun Patches'!F42="A","A"," ")</f>
        <v xml:space="preserve"> </v>
      </c>
      <c r="I178" s="348"/>
      <c r="J178" s="396" t="str">
        <f>'Council Own'!C46</f>
        <v>&lt;List Requirement Here&gt;</v>
      </c>
      <c r="K178" s="358" t="str">
        <f>IF('Council Own'!F46="A","A"," ")</f>
        <v xml:space="preserve"> </v>
      </c>
      <c r="M178" s="348"/>
      <c r="N178" s="396" t="str">
        <f>'Council Own'!C94</f>
        <v>&lt;List Requirement Here&gt;</v>
      </c>
      <c r="O178" s="358" t="str">
        <f>IF('Council Own'!F94="A","A"," ")</f>
        <v xml:space="preserve"> </v>
      </c>
      <c r="Q178" s="348"/>
      <c r="R178" s="396" t="str">
        <f>'Council Own'!C142</f>
        <v>&lt;List Requirement Here&gt;</v>
      </c>
      <c r="S178" s="358" t="str">
        <f>IF('Council Own'!F142="A","A"," ")</f>
        <v xml:space="preserve"> </v>
      </c>
    </row>
    <row r="179" spans="1:19" x14ac:dyDescent="0.2">
      <c r="E179" s="633" t="str">
        <f>'Fun Patches'!C43</f>
        <v>&lt;LIST PATCH HERE&gt;</v>
      </c>
      <c r="F179" s="634"/>
      <c r="G179" s="358" t="str">
        <f>IF('Fun Patches'!F43="A","A"," ")</f>
        <v xml:space="preserve"> </v>
      </c>
      <c r="I179" s="348">
        <v>5</v>
      </c>
      <c r="J179" s="396" t="str">
        <f>'Council Own'!C47</f>
        <v>&lt;List Requirement Here&gt;</v>
      </c>
      <c r="K179" s="358" t="str">
        <f>IF('Council Own'!F47="A","A"," ")</f>
        <v xml:space="preserve"> </v>
      </c>
      <c r="M179" s="348">
        <v>5</v>
      </c>
      <c r="N179" s="396" t="str">
        <f>'Council Own'!C95</f>
        <v>&lt;List Requirement Here&gt;</v>
      </c>
      <c r="O179" s="358" t="str">
        <f>IF('Council Own'!F95="A","A"," ")</f>
        <v xml:space="preserve"> </v>
      </c>
      <c r="Q179" s="348">
        <v>5</v>
      </c>
      <c r="R179" s="396" t="str">
        <f>'Council Own'!C143</f>
        <v>&lt;List Requirement Here&gt;</v>
      </c>
      <c r="S179" s="358" t="str">
        <f>IF('Council Own'!F143="A","A"," ")</f>
        <v xml:space="preserve"> </v>
      </c>
    </row>
    <row r="180" spans="1:19" x14ac:dyDescent="0.2">
      <c r="E180" s="633" t="str">
        <f>'Fun Patches'!C44</f>
        <v>&lt;LIST PATCH HERE&gt;</v>
      </c>
      <c r="F180" s="634"/>
      <c r="G180" s="358" t="str">
        <f>IF('Fun Patches'!F44="A","A"," ")</f>
        <v xml:space="preserve"> </v>
      </c>
      <c r="I180" s="348"/>
      <c r="J180" s="396" t="str">
        <f>'Council Own'!C48</f>
        <v>&lt;List Requirement Here&gt;</v>
      </c>
      <c r="K180" s="358" t="str">
        <f>IF('Council Own'!F48="A","A"," ")</f>
        <v xml:space="preserve"> </v>
      </c>
      <c r="M180" s="348"/>
      <c r="N180" s="396" t="str">
        <f>'Council Own'!C96</f>
        <v>&lt;List Requirement Here&gt;</v>
      </c>
      <c r="O180" s="358" t="str">
        <f>IF('Council Own'!F96="A","A"," ")</f>
        <v xml:space="preserve"> </v>
      </c>
      <c r="Q180" s="348"/>
      <c r="R180" s="396" t="str">
        <f>'Council Own'!C144</f>
        <v>&lt;List Requirement Here&gt;</v>
      </c>
      <c r="S180" s="358" t="str">
        <f>IF('Council Own'!F144="A","A"," ")</f>
        <v xml:space="preserve"> </v>
      </c>
    </row>
    <row r="181" spans="1:19" x14ac:dyDescent="0.2">
      <c r="E181" s="633" t="str">
        <f>'Fun Patches'!C45</f>
        <v>&lt;LIST PATCH HERE&gt;</v>
      </c>
      <c r="F181" s="634"/>
      <c r="G181" s="358" t="str">
        <f>IF('Fun Patches'!F45="A","A"," ")</f>
        <v xml:space="preserve"> </v>
      </c>
      <c r="I181" s="348"/>
      <c r="J181" s="396" t="str">
        <f>'Council Own'!C49</f>
        <v>&lt;List Requirement Here&gt;</v>
      </c>
      <c r="K181" s="358" t="str">
        <f>IF('Council Own'!F49="A","A"," ")</f>
        <v xml:space="preserve"> </v>
      </c>
      <c r="M181" s="348"/>
      <c r="N181" s="396" t="str">
        <f>'Council Own'!C97</f>
        <v>&lt;List Requirement Here&gt;</v>
      </c>
      <c r="O181" s="358" t="str">
        <f>IF('Council Own'!F97="A","A"," ")</f>
        <v xml:space="preserve"> </v>
      </c>
      <c r="Q181" s="348"/>
      <c r="R181" s="396" t="str">
        <f>'Council Own'!C145</f>
        <v>&lt;List Requirement Here&gt;</v>
      </c>
      <c r="S181" s="358" t="str">
        <f>IF('Council Own'!F145="A","A"," ")</f>
        <v xml:space="preserve"> </v>
      </c>
    </row>
    <row r="182" spans="1:19" x14ac:dyDescent="0.2">
      <c r="E182" s="633" t="str">
        <f>'Fun Patches'!C46</f>
        <v>&lt;LIST PATCH HERE&gt;</v>
      </c>
      <c r="F182" s="634"/>
      <c r="G182" s="358" t="str">
        <f>IF('Fun Patches'!F46="A","A"," ")</f>
        <v xml:space="preserve"> </v>
      </c>
      <c r="I182" s="348"/>
      <c r="J182" s="396" t="str">
        <f>'Council Own'!C50</f>
        <v>&lt;List Requirement Here&gt;</v>
      </c>
      <c r="K182" s="358" t="str">
        <f>IF('Council Own'!F50="A","A"," ")</f>
        <v xml:space="preserve"> </v>
      </c>
      <c r="M182" s="348"/>
      <c r="N182" s="396" t="str">
        <f>'Council Own'!C98</f>
        <v>&lt;List Requirement Here&gt;</v>
      </c>
      <c r="O182" s="358" t="str">
        <f>IF('Council Own'!F98="A","A"," ")</f>
        <v xml:space="preserve"> </v>
      </c>
      <c r="Q182" s="348"/>
      <c r="R182" s="396" t="str">
        <f>'Council Own'!C146</f>
        <v>&lt;List Requirement Here&gt;</v>
      </c>
      <c r="S182" s="358" t="str">
        <f>IF('Council Own'!F146="A","A"," ")</f>
        <v xml:space="preserve"> </v>
      </c>
    </row>
    <row r="183" spans="1:19" x14ac:dyDescent="0.2">
      <c r="E183" s="650" t="str">
        <f>'Fun Patches'!C47</f>
        <v>&lt;LIST PATCH HERE&gt;</v>
      </c>
      <c r="F183" s="651"/>
      <c r="G183" s="351" t="str">
        <f>IF('Fun Patches'!F47="A","A"," ")</f>
        <v xml:space="preserve"> </v>
      </c>
      <c r="I183" s="395"/>
      <c r="J183" s="364"/>
      <c r="K183" s="398"/>
    </row>
    <row r="184" spans="1:19" x14ac:dyDescent="0.2">
      <c r="E184" s="633" t="str">
        <f>'Fun Patches'!C48</f>
        <v>&lt;LIST PATCH HERE&gt;</v>
      </c>
      <c r="F184" s="634"/>
      <c r="G184" s="358" t="str">
        <f>IF('Fun Patches'!F48="A","A"," ")</f>
        <v xml:space="preserve"> </v>
      </c>
      <c r="I184" s="395"/>
      <c r="J184" s="364"/>
      <c r="K184" s="398"/>
    </row>
    <row r="185" spans="1:19" x14ac:dyDescent="0.2">
      <c r="E185" s="633" t="str">
        <f>'Fun Patches'!C49</f>
        <v>&lt;LIST PATCH HERE&gt;</v>
      </c>
      <c r="F185" s="634"/>
      <c r="G185" s="358" t="str">
        <f>IF('Fun Patches'!F49="A","A"," ")</f>
        <v xml:space="preserve"> </v>
      </c>
      <c r="I185" s="395"/>
      <c r="J185" s="364"/>
      <c r="K185" s="398"/>
    </row>
    <row r="186" spans="1:19" x14ac:dyDescent="0.2">
      <c r="A186" s="635" t="s">
        <v>70</v>
      </c>
      <c r="B186" s="636"/>
      <c r="C186" s="637"/>
      <c r="E186" s="633" t="str">
        <f>'Fun Patches'!C50</f>
        <v>&lt;LIST PATCH HERE&gt;</v>
      </c>
      <c r="F186" s="634"/>
      <c r="G186" s="358" t="str">
        <f>IF('Fun Patches'!F50="A","A"," ")</f>
        <v xml:space="preserve"> </v>
      </c>
      <c r="I186" s="395"/>
      <c r="J186" s="364"/>
      <c r="K186" s="398"/>
    </row>
    <row r="187" spans="1:19" x14ac:dyDescent="0.2">
      <c r="A187" s="644" t="s">
        <v>67</v>
      </c>
      <c r="B187" s="645"/>
      <c r="C187" s="646"/>
      <c r="E187" s="633" t="str">
        <f>'Fun Patches'!C51</f>
        <v>&lt;LIST PATCH HERE&gt;</v>
      </c>
      <c r="F187" s="634"/>
      <c r="G187" s="358" t="str">
        <f>IF('Fun Patches'!F51="A","A"," ")</f>
        <v xml:space="preserve"> </v>
      </c>
      <c r="I187" s="395"/>
      <c r="J187" s="364"/>
      <c r="K187" s="398"/>
    </row>
    <row r="188" spans="1:19" x14ac:dyDescent="0.2">
      <c r="A188" s="644" t="s">
        <v>68</v>
      </c>
      <c r="B188" s="645"/>
      <c r="C188" s="646"/>
      <c r="E188" s="633" t="str">
        <f>'Fun Patches'!C52</f>
        <v>&lt;LIST PATCH HERE&gt;</v>
      </c>
      <c r="F188" s="634"/>
      <c r="G188" s="358" t="str">
        <f>IF('Fun Patches'!F52="A","A"," ")</f>
        <v xml:space="preserve"> </v>
      </c>
      <c r="I188" s="395"/>
      <c r="J188" s="364"/>
      <c r="K188" s="398"/>
    </row>
    <row r="189" spans="1:19" x14ac:dyDescent="0.2">
      <c r="A189" s="640" t="s">
        <v>69</v>
      </c>
      <c r="B189" s="641"/>
      <c r="C189" s="642"/>
      <c r="E189" s="633" t="str">
        <f>'Fun Patches'!C53</f>
        <v>&lt;LIST PATCH HERE&gt;</v>
      </c>
      <c r="F189" s="634"/>
      <c r="G189" s="358" t="str">
        <f>IF('Fun Patches'!F53="A","A"," ")</f>
        <v xml:space="preserve"> </v>
      </c>
      <c r="J189" s="355"/>
      <c r="K189" s="355"/>
    </row>
    <row r="190" spans="1:19" x14ac:dyDescent="0.2">
      <c r="E190" s="633" t="str">
        <f>'Fun Patches'!C54</f>
        <v>&lt;LIST PATCH HERE&gt;</v>
      </c>
      <c r="F190" s="634"/>
      <c r="G190" s="358" t="str">
        <f>IF('Fun Patches'!F54="A","A","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nDXBj8bkL/nJh88Zg1Mrxa/mZsPk9Dva3sGVSyWsB/Xs3BRJTm7fP9INvflbP8milonLOz+pgPaJiz0xKGYoTw==" saltValue="3J7d5t5y+rwecEa6dZJc9A=="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29"/>
  <sheetViews>
    <sheetView showGridLines="0" topLeftCell="A43" zoomScale="90" zoomScaleNormal="90" workbookViewId="0">
      <selection activeCell="N68" sqref="N68"/>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4</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IF(Badges!G58="A","A"," ")</f>
        <v xml:space="preserve"> </v>
      </c>
      <c r="I4" s="348"/>
      <c r="J4" s="349" t="str">
        <f>Badges!C132</f>
        <v>Fold method and glue method</v>
      </c>
      <c r="K4" s="351" t="str">
        <f>IF(Badges!G132="A","A"," ")</f>
        <v xml:space="preserve"> </v>
      </c>
      <c r="M4" s="348"/>
      <c r="N4" s="349" t="str">
        <f>Badges!C205</f>
        <v>Learn how to purify water</v>
      </c>
      <c r="O4" s="351" t="str">
        <f>IF(Badges!G205="A","A"," ")</f>
        <v xml:space="preserve"> </v>
      </c>
      <c r="Q4" s="348"/>
      <c r="R4" s="349" t="str">
        <f>Badges!C279</f>
        <v>Get a sense of different animals'</v>
      </c>
      <c r="S4" s="351" t="str">
        <f>IF(Badges!G279="A","A"," ")</f>
        <v xml:space="preserve"> </v>
      </c>
      <c r="T4" s="340"/>
      <c r="U4" s="340"/>
    </row>
    <row r="5" spans="1:21" ht="12.75" customHeight="1" x14ac:dyDescent="0.2">
      <c r="A5" s="619" t="str">
        <f>Summary!A4</f>
        <v>Digital Movie Maker</v>
      </c>
      <c r="B5" s="620"/>
      <c r="C5" s="352" t="str">
        <f>IF(Badges!G28="C","C",IF(Badges!G28="P","P",""))</f>
        <v/>
      </c>
      <c r="E5" s="348"/>
      <c r="F5" s="349" t="str">
        <f>Badges!C59</f>
        <v>Videotape yourself miming one</v>
      </c>
      <c r="G5" s="351" t="str">
        <f>IF(Badges!G59="A","A"," ")</f>
        <v xml:space="preserve"> </v>
      </c>
      <c r="I5" s="348"/>
      <c r="J5" s="349" t="str">
        <f>Badges!C133</f>
        <v>Fold method and stitch method</v>
      </c>
      <c r="K5" s="351" t="str">
        <f>IF(Badges!G133="A","A"," ")</f>
        <v xml:space="preserve"> </v>
      </c>
      <c r="M5" s="348"/>
      <c r="N5" s="349" t="str">
        <f>Badges!C206</f>
        <v>Practice navigating with a map and</v>
      </c>
      <c r="O5" s="351" t="str">
        <f>IF(Badges!G206="A","A"," ")</f>
        <v xml:space="preserve"> </v>
      </c>
      <c r="Q5" s="348"/>
      <c r="R5" s="349" t="str">
        <f>Badges!C280</f>
        <v>Talk to an animal expert at a zoo</v>
      </c>
      <c r="S5" s="351" t="str">
        <f>IF(Badges!G280="A","A"," ")</f>
        <v xml:space="preserve"> </v>
      </c>
      <c r="T5" s="340"/>
      <c r="U5" s="340"/>
    </row>
    <row r="6" spans="1:21" ht="12.75" customHeight="1" x14ac:dyDescent="0.2">
      <c r="A6" s="612" t="str">
        <f>Summary!A5</f>
        <v>Eating for Beauty</v>
      </c>
      <c r="B6" s="613"/>
      <c r="C6" s="353" t="str">
        <f>IF(Badges!G51="C","C",IF(Badges!G51="P","P",""))</f>
        <v/>
      </c>
      <c r="E6" s="348"/>
      <c r="F6" s="349" t="str">
        <f>Badges!C60</f>
        <v>Pretend an item is something else</v>
      </c>
      <c r="G6" s="351" t="str">
        <f>IF(Badges!G60="A","A"," ")</f>
        <v xml:space="preserve"> </v>
      </c>
      <c r="I6" s="348"/>
      <c r="J6" s="349" t="str">
        <f>Badges!C134</f>
        <v>Glue method and stitch method</v>
      </c>
      <c r="K6" s="351" t="str">
        <f>IF(Badges!G134="A","A"," ")</f>
        <v xml:space="preserve"> </v>
      </c>
      <c r="M6" s="348"/>
      <c r="N6" s="349" t="str">
        <f>Badges!C207</f>
        <v>Pitch your tent three times in three</v>
      </c>
      <c r="O6" s="351" t="str">
        <f>IF(Badges!G207="A","A"," ")</f>
        <v xml:space="preserve"> </v>
      </c>
      <c r="Q6" s="348"/>
      <c r="R6" s="349" t="str">
        <f>Badges!C281</f>
        <v>Practice being a scientist</v>
      </c>
      <c r="S6" s="351" t="str">
        <f>IF(Badges!G281="A","A"," ")</f>
        <v xml:space="preserve"> </v>
      </c>
      <c r="T6" s="340"/>
      <c r="U6" s="340"/>
    </row>
    <row r="7" spans="1:21" x14ac:dyDescent="0.2">
      <c r="A7" s="612" t="str">
        <f>Summary!A6</f>
        <v>Public Speaker</v>
      </c>
      <c r="B7" s="613"/>
      <c r="C7" s="353" t="str">
        <f>IF(Badges!G74="C","C",IF(Badges!G74="P","P",""))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IF(Badges!G97="C","C",IF(Badges!G97="P","P",""))</f>
        <v/>
      </c>
      <c r="E8" s="348"/>
      <c r="F8" s="349" t="str">
        <f>Badges!C62</f>
        <v>Repeat one word, one sentence, and</v>
      </c>
      <c r="G8" s="351" t="str">
        <f>IF(Badges!G62="A","A"," ")</f>
        <v xml:space="preserve"> </v>
      </c>
      <c r="I8" s="348"/>
      <c r="J8" s="349" t="str">
        <f>Badges!C136</f>
        <v>Make an organizational book</v>
      </c>
      <c r="K8" s="351" t="str">
        <f>IF(Badges!G136="A","A"," ")</f>
        <v xml:space="preserve"> </v>
      </c>
      <c r="M8" s="348"/>
      <c r="N8" s="349" t="str">
        <f>Badges!C209</f>
        <v>Play stuff-sack dramatics</v>
      </c>
      <c r="O8" s="351" t="str">
        <f>IF(Badges!G209="A","A"," ")</f>
        <v xml:space="preserve"> </v>
      </c>
      <c r="Q8" s="348">
        <v>1</v>
      </c>
      <c r="R8" s="349" t="str">
        <f>Badges!C285</f>
        <v>Team up and dress up</v>
      </c>
      <c r="S8" s="350"/>
    </row>
    <row r="9" spans="1:21" x14ac:dyDescent="0.2">
      <c r="A9" s="614" t="str">
        <f>Summary!A8</f>
        <v>Screenwriter</v>
      </c>
      <c r="B9" s="615"/>
      <c r="C9" s="354" t="str">
        <f>IF(Badges!G120="C","C",IF(Badges!G120="P","P",""))</f>
        <v/>
      </c>
      <c r="E9" s="348"/>
      <c r="F9" s="349" t="str">
        <f>Badges!C63</f>
        <v>Tell your own story, from birth until</v>
      </c>
      <c r="G9" s="351" t="str">
        <f>IF(Badges!G63="A","A"," ")</f>
        <v xml:space="preserve"> </v>
      </c>
      <c r="I9" s="348"/>
      <c r="J9" s="349" t="str">
        <f>Badges!C137</f>
        <v>Make a scrapbook, memory book,</v>
      </c>
      <c r="K9" s="351" t="str">
        <f>IF(Badges!G137="A","A"," ")</f>
        <v xml:space="preserve"> </v>
      </c>
      <c r="M9" s="348"/>
      <c r="N9" s="349" t="str">
        <f>Badges!C210</f>
        <v>See the stars</v>
      </c>
      <c r="O9" s="351" t="str">
        <f>IF(Badges!G210="A","A"," ")</f>
        <v xml:space="preserve"> </v>
      </c>
      <c r="Q9" s="348"/>
      <c r="R9" s="349" t="str">
        <f>Badges!C286</f>
        <v>Go, Blue! Go, Red!</v>
      </c>
      <c r="S9" s="351" t="str">
        <f>IF(Badges!G286="A","A"," ")</f>
        <v xml:space="preserve"> </v>
      </c>
    </row>
    <row r="10" spans="1:21" x14ac:dyDescent="0.2">
      <c r="A10" s="616" t="str">
        <f>Summary!A9</f>
        <v>It's Your Planet -- Love It!</v>
      </c>
      <c r="B10" s="617"/>
      <c r="C10" s="618"/>
      <c r="E10" s="348"/>
      <c r="F10" s="349" t="str">
        <f>Badges!C64</f>
        <v>Practice impressions of three</v>
      </c>
      <c r="G10" s="351" t="str">
        <f>IF(Badges!G64="A","A"," ")</f>
        <v xml:space="preserve"> </v>
      </c>
      <c r="I10" s="348"/>
      <c r="J10" s="349" t="str">
        <f>Badges!C138</f>
        <v>Make a gift book</v>
      </c>
      <c r="K10" s="351" t="str">
        <f>IF(Badges!G138="A","A"," ")</f>
        <v xml:space="preserve"> </v>
      </c>
      <c r="M10" s="348"/>
      <c r="N10" s="349" t="str">
        <f>Badges!C211</f>
        <v>Tell a progressive story</v>
      </c>
      <c r="O10" s="351" t="str">
        <f>IF(Badges!G211="A","A"," ")</f>
        <v xml:space="preserve"> </v>
      </c>
      <c r="Q10" s="348"/>
      <c r="R10" s="349" t="str">
        <f>Badges!C287</f>
        <v>Unique uniforms</v>
      </c>
      <c r="S10" s="351" t="str">
        <f>IF(Badges!G287="A","A"," ")</f>
        <v xml:space="preserve"> </v>
      </c>
    </row>
    <row r="11" spans="1:21" x14ac:dyDescent="0.2">
      <c r="A11" s="619" t="str">
        <f>Summary!A10</f>
        <v>Book Artist</v>
      </c>
      <c r="B11" s="620"/>
      <c r="C11" s="352" t="str">
        <f>IF(Badges!G144="C","C",IF(Badges!G144="P","P",""))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IF(Badges!G288="A","A"," ")</f>
        <v xml:space="preserve"> </v>
      </c>
    </row>
    <row r="12" spans="1:21" x14ac:dyDescent="0.2">
      <c r="A12" s="612" t="str">
        <f>Summary!A11</f>
        <v>Woodworker</v>
      </c>
      <c r="B12" s="613"/>
      <c r="C12" s="353" t="str">
        <f>IF(Badges!G167="C","C",IF(Badges!G167="P","P",""))</f>
        <v/>
      </c>
      <c r="E12" s="348"/>
      <c r="F12" s="349" t="str">
        <f>Badges!C66</f>
        <v>Write a speech about something</v>
      </c>
      <c r="G12" s="351" t="str">
        <f>IF(Badges!G66="A","A"," ")</f>
        <v xml:space="preserve"> </v>
      </c>
      <c r="I12" s="348"/>
      <c r="J12" s="349" t="str">
        <f>Badges!C140</f>
        <v xml:space="preserve">Make a book from something </v>
      </c>
      <c r="K12" s="351" t="str">
        <f>IF(Badges!G140="A","A","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IF(Badges!G190="C","C",IF(Badges!G190="P","P",""))</f>
        <v/>
      </c>
      <c r="E13" s="348"/>
      <c r="F13" s="349" t="str">
        <f>Badges!C67</f>
        <v>Create a piece for a character</v>
      </c>
      <c r="G13" s="351" t="str">
        <f>IF(Badges!G67="A","A"," ")</f>
        <v xml:space="preserve"> </v>
      </c>
      <c r="I13" s="348"/>
      <c r="J13" s="349" t="str">
        <f>Badges!C141</f>
        <v>Try a different binding technique or</v>
      </c>
      <c r="K13" s="351" t="str">
        <f>IF(Badges!G141="A","A"," ")</f>
        <v xml:space="preserve"> </v>
      </c>
      <c r="M13" s="348"/>
      <c r="N13" s="349" t="str">
        <f>Badges!C216</f>
        <v>Observe kids in person for at least</v>
      </c>
      <c r="O13" s="351" t="str">
        <f>IF(Badges!G216="A","A"," ")</f>
        <v xml:space="preserve"> </v>
      </c>
      <c r="Q13" s="348"/>
      <c r="R13" s="349" t="str">
        <f>Badges!C290</f>
        <v>An amazing race</v>
      </c>
      <c r="S13" s="351" t="str">
        <f>IF(Badges!G290="A","A"," ")</f>
        <v xml:space="preserve"> </v>
      </c>
    </row>
    <row r="14" spans="1:21" x14ac:dyDescent="0.2">
      <c r="A14" s="612" t="str">
        <f>Summary!A13</f>
        <v>Trailblazing</v>
      </c>
      <c r="B14" s="613"/>
      <c r="C14" s="353" t="str">
        <f>IF(Badges!G213="C","C",IF(Badges!G213="P","P",""))</f>
        <v/>
      </c>
      <c r="E14" s="348"/>
      <c r="F14" s="349" t="str">
        <f>Badges!C68</f>
        <v>Pick an existing piece</v>
      </c>
      <c r="G14" s="351" t="str">
        <f>IF(Badges!G68="A","A"," ")</f>
        <v xml:space="preserve"> </v>
      </c>
      <c r="I14" s="348"/>
      <c r="J14" s="349" t="str">
        <f>Badges!C142</f>
        <v>Get creative with the definition of</v>
      </c>
      <c r="K14" s="351" t="str">
        <f>IF(Badges!G142="A","A"," ")</f>
        <v xml:space="preserve"> </v>
      </c>
      <c r="M14" s="348"/>
      <c r="N14" s="349" t="str">
        <f>Badges!C217</f>
        <v xml:space="preserve">Ask an expert  </v>
      </c>
      <c r="O14" s="351" t="str">
        <f>IF(Badges!G217="A","A"," ")</f>
        <v xml:space="preserve"> </v>
      </c>
      <c r="Q14" s="348"/>
      <c r="R14" s="349" t="str">
        <f>Badges!C291</f>
        <v>Target practice</v>
      </c>
      <c r="S14" s="351" t="str">
        <f>IF(Badges!G291="A","A"," ")</f>
        <v xml:space="preserve"> </v>
      </c>
    </row>
    <row r="15" spans="1:21" x14ac:dyDescent="0.2">
      <c r="A15" s="614" t="str">
        <f>Summary!A14</f>
        <v>Babysitter</v>
      </c>
      <c r="B15" s="615"/>
      <c r="C15" s="354" t="str">
        <f>IF(Badges!G236="C","C",IF(Badges!G236="P","P",""))</f>
        <v/>
      </c>
      <c r="E15" s="348">
        <v>5</v>
      </c>
      <c r="F15" s="349" t="str">
        <f>Badges!C69</f>
        <v>Get onstage</v>
      </c>
      <c r="G15" s="350"/>
      <c r="I15" s="602" t="str">
        <f>Badges!B145</f>
        <v>Woodworker</v>
      </c>
      <c r="J15" s="603"/>
      <c r="K15" s="603"/>
      <c r="M15" s="348"/>
      <c r="N15" s="349" t="str">
        <f>Badges!C218</f>
        <v>Find information at the library or</v>
      </c>
      <c r="O15" s="351" t="str">
        <f>IF(Badges!G218="A","A"," ")</f>
        <v xml:space="preserve"> </v>
      </c>
      <c r="Q15" s="348"/>
      <c r="R15" s="349" t="str">
        <f>Badges!C292</f>
        <v>Tests of strength</v>
      </c>
      <c r="S15" s="351" t="str">
        <f>IF(Badges!G292="A","A"," ")</f>
        <v xml:space="preserve"> </v>
      </c>
    </row>
    <row r="16" spans="1:21" x14ac:dyDescent="0.2">
      <c r="A16" s="616" t="str">
        <f>Summary!A15</f>
        <v>It's Your Story -- Tell It!</v>
      </c>
      <c r="B16" s="617"/>
      <c r="C16" s="618"/>
      <c r="E16" s="348"/>
      <c r="F16" s="349" t="str">
        <f>Badges!C70</f>
        <v>Create a theater in your own home</v>
      </c>
      <c r="G16" s="351" t="str">
        <f>IF(Badges!G70="A","A","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IF(Badges!G260="C","C",IF(Badges!G260="P","P",""))</f>
        <v/>
      </c>
      <c r="E17" s="348"/>
      <c r="F17" s="349" t="str">
        <f>Badges!C71</f>
        <v>Perform at school</v>
      </c>
      <c r="G17" s="351" t="str">
        <f>IF(Badges!G71="A","A"," ")</f>
        <v xml:space="preserve"> </v>
      </c>
      <c r="I17" s="348"/>
      <c r="J17" s="349" t="str">
        <f>Badges!C147</f>
        <v>Write your name in nails</v>
      </c>
      <c r="K17" s="351" t="str">
        <f>IF(Badges!G146="A","A"," ")</f>
        <v xml:space="preserve"> </v>
      </c>
      <c r="M17" s="348"/>
      <c r="N17" s="349" t="str">
        <f>Badges!C220</f>
        <v>Attend a babysitter training course</v>
      </c>
      <c r="O17" s="351" t="str">
        <f>IF(Badges!G220="A","A"," ")</f>
        <v xml:space="preserve"> </v>
      </c>
      <c r="Q17" s="348"/>
      <c r="R17" s="349" t="str">
        <f>Badges!C294</f>
        <v>Construction challenge</v>
      </c>
      <c r="S17" s="351" t="str">
        <f>IF(Badges!G294="A","A"," ")</f>
        <v xml:space="preserve"> </v>
      </c>
    </row>
    <row r="18" spans="1:19" x14ac:dyDescent="0.2">
      <c r="A18" s="612" t="str">
        <f>Summary!A17</f>
        <v>Animal Helpers</v>
      </c>
      <c r="B18" s="613"/>
      <c r="C18" s="353" t="str">
        <f>IF(Badges!G283="C","C",IF(Badges!G283="P","P",""))</f>
        <v/>
      </c>
      <c r="E18" s="348"/>
      <c r="F18" s="349" t="str">
        <f>Badges!C72</f>
        <v>Go to your audience</v>
      </c>
      <c r="G18" s="351" t="str">
        <f>IF(Badges!G72="A","A"," ")</f>
        <v xml:space="preserve"> </v>
      </c>
      <c r="I18" s="348"/>
      <c r="J18" s="349" t="str">
        <f>Badges!C148</f>
        <v>Make a design with nails on wood</v>
      </c>
      <c r="K18" s="351" t="str">
        <f>IF(Badges!G147="A","A"," ")</f>
        <v xml:space="preserve"> </v>
      </c>
      <c r="M18" s="348"/>
      <c r="N18" s="349" t="str">
        <f>Badges!C221</f>
        <v>Interview five moms about what they</v>
      </c>
      <c r="O18" s="351" t="str">
        <f>IF(Badges!G221="A","A"," ")</f>
        <v xml:space="preserve"> </v>
      </c>
      <c r="Q18" s="348"/>
      <c r="R18" s="349" t="str">
        <f>Badges!C295</f>
        <v>Soar winners</v>
      </c>
      <c r="S18" s="351" t="str">
        <f>IF(Badges!G295="A","A"," ")</f>
        <v xml:space="preserve"> </v>
      </c>
    </row>
    <row r="19" spans="1:19" x14ac:dyDescent="0.2">
      <c r="A19" s="612" t="str">
        <f>Summary!A18</f>
        <v>Field Day</v>
      </c>
      <c r="B19" s="613"/>
      <c r="C19" s="353" t="str">
        <f>IF(Badges!G306="C","C",IF(Badges!G306="P","P",""))</f>
        <v/>
      </c>
      <c r="E19" s="602" t="str">
        <f>Badges!B75</f>
        <v>Science of Happiness</v>
      </c>
      <c r="F19" s="603"/>
      <c r="G19" s="603"/>
      <c r="I19" s="348"/>
      <c r="J19" s="349" t="str">
        <f>Badges!C149</f>
        <v>Create a sculpture</v>
      </c>
      <c r="K19" s="351" t="str">
        <f>IF(Badges!G148="A","A"," ")</f>
        <v xml:space="preserve"> </v>
      </c>
      <c r="M19" s="348"/>
      <c r="N19" s="349" t="str">
        <f>Badges!C222</f>
        <v>Interview five experienced babysitters</v>
      </c>
      <c r="O19" s="351" t="str">
        <f>IF(Badges!G222="A","A"," ")</f>
        <v xml:space="preserve"> </v>
      </c>
      <c r="Q19" s="348"/>
      <c r="R19" s="349" t="str">
        <f>Badges!C296</f>
        <v>Make it "flink."</v>
      </c>
      <c r="S19" s="351" t="str">
        <f>IF(Badges!G296="A","A"," ")</f>
        <v xml:space="preserve"> </v>
      </c>
    </row>
    <row r="20" spans="1:19" x14ac:dyDescent="0.2">
      <c r="A20" s="612" t="str">
        <f>Summary!A19</f>
        <v>Entrepreneur</v>
      </c>
      <c r="B20" s="613"/>
      <c r="C20" s="353" t="str">
        <f>IF(Badges!G329="C","C",IF(Badges!G329="P","P",""))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IF(Badges!G352="C","C",IF(Badges!G352="P","P",""))</f>
        <v/>
      </c>
      <c r="E21" s="348"/>
      <c r="F21" s="349" t="str">
        <f>Badges!C77</f>
        <v>Get into a state of "flow"</v>
      </c>
      <c r="G21" s="351" t="str">
        <f>IF(Badges!G77="A","A"," ")</f>
        <v xml:space="preserve"> </v>
      </c>
      <c r="I21" s="348"/>
      <c r="J21" s="349" t="str">
        <f>Badges!C151</f>
        <v>Level up</v>
      </c>
      <c r="K21" s="351" t="str">
        <f>IF(Badges!G150="A","A"," ")</f>
        <v xml:space="preserve"> </v>
      </c>
      <c r="M21" s="348"/>
      <c r="N21" s="349" t="str">
        <f>Badges!C224</f>
        <v>Interview an educational toy or game</v>
      </c>
      <c r="O21" s="351" t="str">
        <f>IF(Badges!G224="A","A"," ")</f>
        <v xml:space="preserve"> </v>
      </c>
      <c r="Q21" s="348"/>
      <c r="R21" s="349" t="str">
        <f>Badges!C298</f>
        <v>From read to reality</v>
      </c>
      <c r="S21" s="351" t="str">
        <f>IF(Badges!G298="A","A"," ")</f>
        <v xml:space="preserve"> </v>
      </c>
    </row>
    <row r="22" spans="1:19" x14ac:dyDescent="0.2">
      <c r="A22" s="355"/>
      <c r="B22" s="356"/>
      <c r="C22" s="394"/>
      <c r="E22" s="348"/>
      <c r="F22" s="349" t="str">
        <f>Badges!C78</f>
        <v>Count three blessings</v>
      </c>
      <c r="G22" s="351" t="str">
        <f>IF(Badges!G78="A","A"," ")</f>
        <v xml:space="preserve"> </v>
      </c>
      <c r="I22" s="348"/>
      <c r="J22" s="349" t="str">
        <f>Badges!C152</f>
        <v>Make it right</v>
      </c>
      <c r="K22" s="351" t="str">
        <f>IF(Badges!G151="A","A"," ")</f>
        <v xml:space="preserve"> </v>
      </c>
      <c r="M22" s="348"/>
      <c r="N22" s="349" t="str">
        <f>Badges!C225</f>
        <v>Observe kids at a toy store for two</v>
      </c>
      <c r="O22" s="351" t="str">
        <f>IF(Badges!G225="A","A"," ")</f>
        <v xml:space="preserve"> </v>
      </c>
      <c r="Q22" s="348"/>
      <c r="R22" s="349" t="str">
        <f>Badges!C299</f>
        <v>From virtual to reality</v>
      </c>
      <c r="S22" s="351" t="str">
        <f>IF(Badges!G299="A","A"," ")</f>
        <v xml:space="preserve"> </v>
      </c>
    </row>
    <row r="23" spans="1:19" x14ac:dyDescent="0.2">
      <c r="A23" s="602" t="str">
        <f>Badges!B6</f>
        <v>Digital Movie Maker</v>
      </c>
      <c r="B23" s="603"/>
      <c r="C23" s="603"/>
      <c r="E23" s="348"/>
      <c r="F23" s="349" t="str">
        <f>Badges!C79</f>
        <v>Stop and smell the roses</v>
      </c>
      <c r="G23" s="351" t="str">
        <f>IF(Badges!G79="A","A"," ")</f>
        <v xml:space="preserve"> </v>
      </c>
      <c r="I23" s="348"/>
      <c r="J23" s="349" t="str">
        <f>Badges!C153</f>
        <v>Do a survey</v>
      </c>
      <c r="K23" s="351" t="str">
        <f>IF(Badges!G152="A","A"," ")</f>
        <v xml:space="preserve"> </v>
      </c>
      <c r="M23" s="348"/>
      <c r="N23" s="349" t="str">
        <f>Badges!C226</f>
        <v>Volunteer for at least two hours</v>
      </c>
      <c r="O23" s="351" t="str">
        <f>IF(Badges!G226="A","A"," ")</f>
        <v xml:space="preserve"> </v>
      </c>
      <c r="Q23" s="348"/>
      <c r="R23" s="349" t="str">
        <f>Badges!C300</f>
        <v>From board to reality</v>
      </c>
      <c r="S23" s="351" t="str">
        <f>IF(Badges!G300="A","A","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IF(Badges!G8="A","A"," ")</f>
        <v xml:space="preserve"> </v>
      </c>
      <c r="E25" s="348"/>
      <c r="F25" s="349" t="str">
        <f>Badges!C81</f>
        <v>Focus on what's realistic</v>
      </c>
      <c r="G25" s="351" t="str">
        <f>IF(Badges!G81="A","A"," ")</f>
        <v xml:space="preserve"> </v>
      </c>
      <c r="I25" s="348"/>
      <c r="J25" s="349" t="str">
        <f>Badges!C155</f>
        <v>Fix loose screws</v>
      </c>
      <c r="K25" s="351" t="str">
        <f>IF(Badges!G154="A","A"," ")</f>
        <v xml:space="preserve"> </v>
      </c>
      <c r="M25" s="348"/>
      <c r="N25" s="349" t="str">
        <f>Badges!C228</f>
        <v>Market yourself</v>
      </c>
      <c r="O25" s="351" t="str">
        <f>IF(Badges!G228="A","A"," ")</f>
        <v xml:space="preserve"> </v>
      </c>
      <c r="Q25" s="348"/>
      <c r="R25" s="349" t="str">
        <f>Badges!C302</f>
        <v>A puzzle pentathlon</v>
      </c>
      <c r="S25" s="351" t="str">
        <f>IF(Badges!G302="A","A"," ")</f>
        <v xml:space="preserve"> </v>
      </c>
    </row>
    <row r="26" spans="1:19" x14ac:dyDescent="0.2">
      <c r="A26" s="348"/>
      <c r="B26" s="349" t="str">
        <f>Badges!C9</f>
        <v>Take a class</v>
      </c>
      <c r="C26" s="351" t="str">
        <f>IF(Badges!G9="A","A"," ")</f>
        <v xml:space="preserve"> </v>
      </c>
      <c r="E26" s="348"/>
      <c r="F26" s="349" t="str">
        <f>Badges!C82</f>
        <v>Try to use your strengths</v>
      </c>
      <c r="G26" s="351" t="str">
        <f>IF(Badges!G82="A","A"," ")</f>
        <v xml:space="preserve"> </v>
      </c>
      <c r="I26" s="348"/>
      <c r="J26" s="349" t="str">
        <f>Badges!C156</f>
        <v>Attach it, detach it</v>
      </c>
      <c r="K26" s="351" t="str">
        <f>IF(Badges!G155="A","A"," ")</f>
        <v xml:space="preserve"> </v>
      </c>
      <c r="M26" s="348"/>
      <c r="N26" s="349" t="str">
        <f>Badges!C229</f>
        <v xml:space="preserve">Create a questionnaire to give to </v>
      </c>
      <c r="O26" s="351" t="str">
        <f>IF(Badges!G229="A","A"," ")</f>
        <v xml:space="preserve"> </v>
      </c>
      <c r="Q26" s="348"/>
      <c r="R26" s="349" t="str">
        <f>Badges!C303</f>
        <v>A relay pentathlon</v>
      </c>
      <c r="S26" s="351" t="str">
        <f>IF(Badges!G303="A","A"," ")</f>
        <v xml:space="preserve"> </v>
      </c>
    </row>
    <row r="27" spans="1:19" x14ac:dyDescent="0.2">
      <c r="A27" s="348"/>
      <c r="B27" s="349" t="str">
        <f>Badges!C10</f>
        <v>Teach yourself</v>
      </c>
      <c r="C27" s="351" t="str">
        <f>IF(Badges!G10="A","A"," ")</f>
        <v xml:space="preserve"> </v>
      </c>
      <c r="E27" s="348"/>
      <c r="F27" s="349" t="str">
        <f>Badges!C79</f>
        <v>Stop and smell the roses</v>
      </c>
      <c r="G27" s="351" t="str">
        <f>IF(Badges!G83="A","A"," ")</f>
        <v xml:space="preserve"> </v>
      </c>
      <c r="I27" s="348"/>
      <c r="J27" s="349" t="str">
        <f>Badges!C157</f>
        <v>Build with a screwdriver</v>
      </c>
      <c r="K27" s="351" t="str">
        <f>IF(Badges!G156="A","A"," ")</f>
        <v xml:space="preserve"> </v>
      </c>
      <c r="M27" s="348"/>
      <c r="N27" s="349" t="str">
        <f>Badges!C230</f>
        <v>Conduct interviews with potential</v>
      </c>
      <c r="O27" s="351" t="str">
        <f>IF(Badges!G230="A","A"," ")</f>
        <v xml:space="preserve"> </v>
      </c>
      <c r="Q27" s="348"/>
      <c r="R27" s="349" t="str">
        <f>Badges!C304</f>
        <v>A wheel pentathlon</v>
      </c>
      <c r="S27" s="351" t="str">
        <f>IF(Badges!G304="A","A","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IF(Badges!G12="A","A"," ")</f>
        <v xml:space="preserve"> </v>
      </c>
      <c r="E29" s="348"/>
      <c r="F29" s="349" t="str">
        <f>Badges!C85</f>
        <v>Make a gratitude visit</v>
      </c>
      <c r="G29" s="351" t="str">
        <f>IF(Badges!G85="A","A"," ")</f>
        <v xml:space="preserve"> </v>
      </c>
      <c r="I29" s="348"/>
      <c r="J29" s="349" t="str">
        <f>Badges!C159</f>
        <v>End the alphabet</v>
      </c>
      <c r="K29" s="351" t="str">
        <f>IF(Badges!G158="A","A"," ")</f>
        <v xml:space="preserve"> </v>
      </c>
      <c r="M29" s="348"/>
      <c r="N29" s="349" t="str">
        <f>Badges!C232</f>
        <v>Come prepared for a game</v>
      </c>
      <c r="O29" s="351" t="str">
        <f>IF(Badges!G232="A","A"," ")</f>
        <v xml:space="preserve"> </v>
      </c>
      <c r="Q29" s="348">
        <v>1</v>
      </c>
      <c r="R29" s="349" t="str">
        <f>Badges!C308</f>
        <v>Brainstorm business ideas</v>
      </c>
      <c r="S29" s="350"/>
    </row>
    <row r="30" spans="1:19" x14ac:dyDescent="0.2">
      <c r="A30" s="348"/>
      <c r="B30" s="349" t="str">
        <f>Badges!C13</f>
        <v>Film a celebration</v>
      </c>
      <c r="C30" s="351" t="str">
        <f>IF(Badges!G13="A","A"," ")</f>
        <v xml:space="preserve"> </v>
      </c>
      <c r="E30" s="348"/>
      <c r="F30" s="349" t="str">
        <f>Badges!C86</f>
        <v>Write a forgiveness letter</v>
      </c>
      <c r="G30" s="351" t="str">
        <f>IF(Badges!G86="A","A"," ")</f>
        <v xml:space="preserve"> </v>
      </c>
      <c r="I30" s="348"/>
      <c r="J30" s="349" t="str">
        <f>Badges!C160</f>
        <v>Square it off</v>
      </c>
      <c r="K30" s="351" t="str">
        <f>IF(Badges!G159="A","A"," ")</f>
        <v xml:space="preserve"> </v>
      </c>
      <c r="M30" s="348"/>
      <c r="N30" s="349" t="str">
        <f>Badges!C233</f>
        <v>Make a tasty snack</v>
      </c>
      <c r="O30" s="351" t="str">
        <f>IF(Badges!G233="A","A"," ")</f>
        <v xml:space="preserve"> </v>
      </c>
      <c r="Q30" s="348"/>
      <c r="R30" s="349" t="str">
        <f>Badges!C309</f>
        <v>Interview your client</v>
      </c>
      <c r="S30" s="351" t="str">
        <f>IF(Badges!G309="A","A"," ")</f>
        <v xml:space="preserve"> </v>
      </c>
    </row>
    <row r="31" spans="1:19" x14ac:dyDescent="0.2">
      <c r="A31" s="348"/>
      <c r="B31" s="349" t="str">
        <f>Badges!C14</f>
        <v>Film a day in your life</v>
      </c>
      <c r="C31" s="351" t="str">
        <f>IF(Badges!G14="A","A"," ")</f>
        <v xml:space="preserve"> </v>
      </c>
      <c r="E31" s="348"/>
      <c r="F31" s="349" t="str">
        <f>Badges!C83</f>
        <v>Be happy for others</v>
      </c>
      <c r="G31" s="351" t="str">
        <f>IF(Badges!G87="A","A"," ")</f>
        <v xml:space="preserve"> </v>
      </c>
      <c r="I31" s="348"/>
      <c r="J31" s="349" t="str">
        <f>Badges!C161</f>
        <v>Make a simple doll</v>
      </c>
      <c r="K31" s="351" t="str">
        <f>IF(Badges!G160="A","A"," ")</f>
        <v xml:space="preserve"> </v>
      </c>
      <c r="M31" s="348"/>
      <c r="N31" s="349" t="str">
        <f>Badges!C234</f>
        <v>Plan a fun craft</v>
      </c>
      <c r="O31" s="351" t="str">
        <f>IF(Badges!G234="A","A"," ")</f>
        <v xml:space="preserve"> </v>
      </c>
      <c r="Q31" s="348"/>
      <c r="R31" s="349" t="str">
        <f>Badges!C310</f>
        <v>Become a keen observer</v>
      </c>
      <c r="S31" s="351" t="str">
        <f>IF(Badges!G310="A","A","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IF(Badges!G311="A","A"," ")</f>
        <v xml:space="preserve"> </v>
      </c>
    </row>
    <row r="33" spans="1:19" x14ac:dyDescent="0.2">
      <c r="A33" s="348"/>
      <c r="B33" s="349" t="str">
        <f>Badges!C16</f>
        <v>Share a scene from a book in the</v>
      </c>
      <c r="C33" s="351" t="str">
        <f>IF(Badges!G16="A","A"," ")</f>
        <v xml:space="preserve"> </v>
      </c>
      <c r="E33" s="348"/>
      <c r="F33" s="349" t="str">
        <f>Badges!C89</f>
        <v xml:space="preserve">Design your own five-question </v>
      </c>
      <c r="G33" s="351" t="str">
        <f>IF(Badges!G89="A","A"," ")</f>
        <v xml:space="preserve"> </v>
      </c>
      <c r="I33" s="348"/>
      <c r="J33" s="349" t="str">
        <f>Badges!C163</f>
        <v>Build with your expert</v>
      </c>
      <c r="K33" s="351" t="str">
        <f>IF(Badges!G162="A","A","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IF(Badges!G17="A","A"," ")</f>
        <v xml:space="preserve"> </v>
      </c>
      <c r="E34" s="348"/>
      <c r="F34" s="349" t="str">
        <f>Badges!C90</f>
        <v>Try quick polling</v>
      </c>
      <c r="G34" s="351" t="str">
        <f>IF(Badges!G90="A","A"," ")</f>
        <v xml:space="preserve"> </v>
      </c>
      <c r="I34" s="348"/>
      <c r="J34" s="349" t="str">
        <f>Badges!C164</f>
        <v>Build with home improvers</v>
      </c>
      <c r="K34" s="351" t="str">
        <f>IF(Badges!G163="A","A"," ")</f>
        <v xml:space="preserve"> </v>
      </c>
      <c r="M34" s="348"/>
      <c r="N34" s="349" t="str">
        <f>Badges!C240</f>
        <v>Share night art</v>
      </c>
      <c r="O34" s="351" t="str">
        <f>IF(Badges!G240="A","A"," ")</f>
        <v xml:space="preserve"> </v>
      </c>
      <c r="Q34" s="348"/>
      <c r="R34" s="349" t="str">
        <f>Badges!C313</f>
        <v>Divide your idea into different parts</v>
      </c>
      <c r="S34" s="351" t="str">
        <f>IF(Badges!G313="A","A"," ")</f>
        <v xml:space="preserve"> </v>
      </c>
    </row>
    <row r="35" spans="1:19" x14ac:dyDescent="0.2">
      <c r="A35" s="348"/>
      <c r="B35" s="349" t="str">
        <f>Badges!C18</f>
        <v>Share a family story</v>
      </c>
      <c r="C35" s="351" t="str">
        <f>IF(Badges!G18="A","A"," ")</f>
        <v xml:space="preserve"> </v>
      </c>
      <c r="E35" s="348"/>
      <c r="F35" s="349" t="str">
        <f>Badges!C87</f>
        <v>Make something meaningful</v>
      </c>
      <c r="G35" s="351" t="str">
        <f>IF(Badges!G91="A","A"," ")</f>
        <v xml:space="preserve"> </v>
      </c>
      <c r="I35" s="348"/>
      <c r="J35" s="349" t="str">
        <f>Badges!C165</f>
        <v>Build at a craft store or artisan</v>
      </c>
      <c r="K35" s="351" t="str">
        <f>IF(Badges!G164="A","A"," ")</f>
        <v xml:space="preserve"> </v>
      </c>
      <c r="M35" s="348"/>
      <c r="N35" s="349" t="str">
        <f>Badges!C241</f>
        <v>Get into nightlife</v>
      </c>
      <c r="O35" s="351" t="str">
        <f>IF(Badges!G241="A","A"," ")</f>
        <v xml:space="preserve"> </v>
      </c>
      <c r="Q35" s="348"/>
      <c r="R35" s="349" t="str">
        <f>Badges!C314</f>
        <v>Beat your competitors</v>
      </c>
      <c r="S35" s="351" t="str">
        <f>IF(Badges!G314="A","A","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IF(Badges!G242="A","A"," ")</f>
        <v xml:space="preserve"> </v>
      </c>
      <c r="Q36" s="348"/>
      <c r="R36" s="349" t="str">
        <f>Badges!C315</f>
        <v>Use a "guideline."</v>
      </c>
      <c r="S36" s="351" t="str">
        <f>IF(Badges!G315="A","A"," ")</f>
        <v xml:space="preserve"> </v>
      </c>
    </row>
    <row r="37" spans="1:19" ht="12.75" customHeight="1" x14ac:dyDescent="0.2">
      <c r="A37" s="348"/>
      <c r="B37" s="349" t="str">
        <f>Badges!C20</f>
        <v>Work solo</v>
      </c>
      <c r="C37" s="351" t="str">
        <f>IF(Badges!G20="A","A"," ")</f>
        <v xml:space="preserve"> </v>
      </c>
      <c r="E37" s="348"/>
      <c r="F37" s="349" t="str">
        <f>Badges!C93</f>
        <v>Find a happiness helper</v>
      </c>
      <c r="G37" s="351" t="str">
        <f>IF(Badges!G93="A","A","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IF(Badges!G21="A","A"," ")</f>
        <v xml:space="preserve"> </v>
      </c>
      <c r="E38" s="348"/>
      <c r="F38" s="349" t="str">
        <f>Badges!C94</f>
        <v>Create an inspiration collage with</v>
      </c>
      <c r="G38" s="351" t="str">
        <f>IF(Badges!G94="A","A"," ")</f>
        <v xml:space="preserve"> </v>
      </c>
      <c r="I38" s="348"/>
      <c r="J38" s="349" t="str">
        <f>Badges!C170</f>
        <v>Organize a CSI-themed night for</v>
      </c>
      <c r="K38" s="351" t="str">
        <f>IF(Badges!G170="A","A"," ")</f>
        <v xml:space="preserve"> </v>
      </c>
      <c r="M38" s="348"/>
      <c r="N38" s="349" t="str">
        <f>Badges!C244</f>
        <v>Tour your neighborhood at night</v>
      </c>
      <c r="O38" s="351" t="str">
        <f>IF(Badges!G244="A","A"," ")</f>
        <v xml:space="preserve"> </v>
      </c>
      <c r="Q38" s="348"/>
      <c r="R38" s="349" t="str">
        <f>Badges!C317</f>
        <v>Seed money</v>
      </c>
      <c r="S38" s="351" t="str">
        <f>IF(Badges!G317="A","A"," ")</f>
        <v xml:space="preserve"> </v>
      </c>
    </row>
    <row r="39" spans="1:19" x14ac:dyDescent="0.2">
      <c r="A39" s="348"/>
      <c r="B39" s="349" t="str">
        <f>Badges!C22</f>
        <v>Work with a mentor</v>
      </c>
      <c r="C39" s="351" t="str">
        <f>IF(Badges!G22="A","A"," ")</f>
        <v xml:space="preserve"> </v>
      </c>
      <c r="E39" s="348"/>
      <c r="F39" s="349" t="str">
        <f>Badges!C91</f>
        <v>Focus on one friend</v>
      </c>
      <c r="G39" s="351" t="str">
        <f>IF(Badges!G95="A","A"," ")</f>
        <v xml:space="preserve"> </v>
      </c>
      <c r="I39" s="348"/>
      <c r="J39" s="349" t="str">
        <f>Badges!C171</f>
        <v>Host an "Identity Crisis" party</v>
      </c>
      <c r="K39" s="351" t="str">
        <f>IF(Badges!G171="A","A"," ")</f>
        <v xml:space="preserve"> </v>
      </c>
      <c r="M39" s="348"/>
      <c r="N39" s="349" t="str">
        <f>Badges!C245</f>
        <v>Visit a park, trail, lake, stream, or</v>
      </c>
      <c r="O39" s="351" t="str">
        <f>IF(Badges!G245="A","A"," ")</f>
        <v xml:space="preserve"> </v>
      </c>
      <c r="Q39" s="348"/>
      <c r="R39" s="349" t="str">
        <f>Badges!C318</f>
        <v>Business models</v>
      </c>
      <c r="S39" s="351" t="str">
        <f>IF(Badges!G318="A","A","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IF(Badges!G172="A","A"," ")</f>
        <v xml:space="preserve"> </v>
      </c>
      <c r="M40" s="348"/>
      <c r="N40" s="349" t="str">
        <f>Badges!C246</f>
        <v>Visit a place that's open 24 hours</v>
      </c>
      <c r="O40" s="351" t="str">
        <f>IF(Badges!G246="A","A"," ")</f>
        <v xml:space="preserve"> </v>
      </c>
      <c r="Q40" s="348"/>
      <c r="R40" s="349" t="str">
        <f>Badges!C319</f>
        <v>Merchandising</v>
      </c>
      <c r="S40" s="351" t="str">
        <f>IF(Badges!G319="A","A"," ")</f>
        <v xml:space="preserve"> </v>
      </c>
    </row>
    <row r="41" spans="1:19" x14ac:dyDescent="0.2">
      <c r="A41" s="348"/>
      <c r="B41" s="349" t="str">
        <f>Badges!C24</f>
        <v>Add a sound track</v>
      </c>
      <c r="C41" s="351" t="str">
        <f>IF(Badges!G24="A","A","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IF(Badges!G25="A","A"," ")</f>
        <v xml:space="preserve"> </v>
      </c>
      <c r="E42" s="348"/>
      <c r="F42" s="349" t="str">
        <f>Badges!C100</f>
        <v xml:space="preserve">Watch one movie or three shows in </v>
      </c>
      <c r="G42" s="351" t="str">
        <f>IF(Badges!G100="A","A"," ")</f>
        <v xml:space="preserve"> </v>
      </c>
      <c r="I42" s="348"/>
      <c r="J42" s="349" t="str">
        <f>Badges!C174</f>
        <v>Interview someone in forensics</v>
      </c>
      <c r="K42" s="351" t="str">
        <f>IF(Badges!G174="A","A"," ")</f>
        <v xml:space="preserve"> </v>
      </c>
      <c r="M42" s="348"/>
      <c r="N42" s="349" t="str">
        <f>Badges!C248</f>
        <v>Be an investigative reporter</v>
      </c>
      <c r="O42" s="351" t="str">
        <f>IF(Badges!G248="A","A"," ")</f>
        <v xml:space="preserve"> </v>
      </c>
      <c r="Q42" s="348"/>
      <c r="R42" s="349" t="str">
        <f>Badges!C321</f>
        <v>Write up a five-point business plan</v>
      </c>
      <c r="S42" s="351" t="str">
        <f>IF(Badges!G321="A","A"," ")</f>
        <v xml:space="preserve"> </v>
      </c>
    </row>
    <row r="43" spans="1:19" ht="12.75" customHeight="1" x14ac:dyDescent="0.2">
      <c r="A43" s="348"/>
      <c r="B43" s="349" t="str">
        <f>Badges!C26</f>
        <v>Add transitions</v>
      </c>
      <c r="C43" s="351" t="str">
        <f>IF(Badges!G26="A","A"," ")</f>
        <v xml:space="preserve"> </v>
      </c>
      <c r="E43" s="348"/>
      <c r="F43" s="349" t="str">
        <f>Badges!C101</f>
        <v>Host a script-dissection party with</v>
      </c>
      <c r="G43" s="351" t="str">
        <f>IF(Badges!G101="A","A"," ")</f>
        <v xml:space="preserve"> </v>
      </c>
      <c r="I43" s="348"/>
      <c r="J43" s="349" t="str">
        <f>Badges!C175</f>
        <v>Try the eyewitness challenge</v>
      </c>
      <c r="K43" s="351" t="str">
        <f>IF(Badges!G175="A","A"," ")</f>
        <v xml:space="preserve"> </v>
      </c>
      <c r="M43" s="348"/>
      <c r="N43" s="349" t="str">
        <f>Badges!C249</f>
        <v>Take part in the night shift</v>
      </c>
      <c r="O43" s="351" t="str">
        <f>IF(Badges!G249="A","A"," ")</f>
        <v xml:space="preserve"> </v>
      </c>
      <c r="Q43" s="348"/>
      <c r="R43" s="349" t="str">
        <f>Badges!C322</f>
        <v>Develop your "pitch."</v>
      </c>
      <c r="S43" s="351" t="str">
        <f>IF(Badges!G322="A","A"," ")</f>
        <v xml:space="preserve"> </v>
      </c>
    </row>
    <row r="44" spans="1:19" x14ac:dyDescent="0.2">
      <c r="A44" s="602" t="str">
        <f>Badges!B29</f>
        <v>Eating for Beauty</v>
      </c>
      <c r="B44" s="603"/>
      <c r="C44" s="603"/>
      <c r="E44" s="348"/>
      <c r="F44" s="349" t="str">
        <f>Badges!C102</f>
        <v>Read two scripts</v>
      </c>
      <c r="G44" s="351" t="str">
        <f>IF(Badges!G102="A","A"," ")</f>
        <v xml:space="preserve"> </v>
      </c>
      <c r="I44" s="348"/>
      <c r="J44" s="349" t="str">
        <f>Badges!C176</f>
        <v>Make some impressions</v>
      </c>
      <c r="K44" s="351" t="str">
        <f>IF(Badges!G176="A","A"," ")</f>
        <v xml:space="preserve"> </v>
      </c>
      <c r="M44" s="348"/>
      <c r="N44" s="349" t="str">
        <f>Badges!C250</f>
        <v>Create a photo essay</v>
      </c>
      <c r="O44" s="351" t="str">
        <f>IF(Badges!G250="A","A"," ")</f>
        <v xml:space="preserve"> </v>
      </c>
      <c r="Q44" s="348"/>
      <c r="R44" s="349" t="str">
        <f>Badges!C323</f>
        <v>Make a mock up of an</v>
      </c>
      <c r="S44" s="351" t="str">
        <f>IF(Badges!G323="A","A","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IF(Badges!G31="A","A"," ")</f>
        <v xml:space="preserve"> </v>
      </c>
      <c r="E46" s="348"/>
      <c r="F46" s="349" t="str">
        <f>Badges!C104</f>
        <v>Look into your own life</v>
      </c>
      <c r="G46" s="351" t="str">
        <f>IF(Badges!G104="A","A"," ")</f>
        <v xml:space="preserve"> </v>
      </c>
      <c r="I46" s="348"/>
      <c r="J46" s="349" t="str">
        <f>Badges!C178</f>
        <v>Forensic chemistry</v>
      </c>
      <c r="K46" s="351" t="str">
        <f>IF(Badges!G178="A","A"," ")</f>
        <v xml:space="preserve"> </v>
      </c>
      <c r="M46" s="348"/>
      <c r="N46" s="349" t="str">
        <f>Badges!C252</f>
        <v>Examine the night sky</v>
      </c>
      <c r="O46" s="351" t="str">
        <f>IF(Badges!G252="A","A"," ")</f>
        <v xml:space="preserve"> </v>
      </c>
      <c r="Q46" s="348"/>
      <c r="R46" s="349" t="str">
        <f>Badges!C325</f>
        <v>Present your idea to someone who</v>
      </c>
      <c r="S46" s="351" t="str">
        <f>IF(Badges!G325="A","A"," ")</f>
        <v xml:space="preserve"> </v>
      </c>
    </row>
    <row r="47" spans="1:19" x14ac:dyDescent="0.2">
      <c r="A47" s="348"/>
      <c r="B47" s="349" t="str">
        <f>Badges!C32</f>
        <v>Have a food-log challenge with</v>
      </c>
      <c r="C47" s="351" t="str">
        <f>IF(Badges!G32="A","A"," ")</f>
        <v xml:space="preserve"> </v>
      </c>
      <c r="E47" s="348"/>
      <c r="F47" s="349" t="str">
        <f>Badges!C105</f>
        <v>Add to a story you already know</v>
      </c>
      <c r="G47" s="351" t="str">
        <f>IF(Badges!G105="A","A"," ")</f>
        <v xml:space="preserve"> </v>
      </c>
      <c r="I47" s="348"/>
      <c r="J47" s="349" t="str">
        <f>Badges!C179</f>
        <v>Forensic physics</v>
      </c>
      <c r="K47" s="351" t="str">
        <f>IF(Badges!G179="A","A"," ")</f>
        <v xml:space="preserve"> </v>
      </c>
      <c r="M47" s="348"/>
      <c r="N47" s="349" t="str">
        <f>Badges!C253</f>
        <v>Create a nocturnal animal</v>
      </c>
      <c r="O47" s="351" t="str">
        <f>IF(Badges!G253="A","A"," ")</f>
        <v xml:space="preserve"> </v>
      </c>
      <c r="Q47" s="348"/>
      <c r="R47" s="349" t="str">
        <f>Badges!C326</f>
        <v>Present to an expert</v>
      </c>
      <c r="S47" s="351" t="str">
        <f>IF(Badges!G326="A","A"," ")</f>
        <v xml:space="preserve"> </v>
      </c>
    </row>
    <row r="48" spans="1:19" x14ac:dyDescent="0.2">
      <c r="A48" s="348"/>
      <c r="B48" s="349" t="str">
        <f>Badges!C33</f>
        <v>Make your own food pyramid</v>
      </c>
      <c r="C48" s="351" t="str">
        <f>IF(Badges!G33="A","A"," ")</f>
        <v xml:space="preserve"> </v>
      </c>
      <c r="E48" s="348"/>
      <c r="F48" s="349" t="str">
        <f>Badges!C106</f>
        <v>Play Story Maker</v>
      </c>
      <c r="G48" s="351" t="str">
        <f>IF(Badges!G106="A","A"," ")</f>
        <v xml:space="preserve"> </v>
      </c>
      <c r="I48" s="348"/>
      <c r="J48" s="349" t="str">
        <f>Badges!C180</f>
        <v>Forensic biology</v>
      </c>
      <c r="K48" s="351" t="str">
        <f>IF(Badges!G180="A","A"," ")</f>
        <v xml:space="preserve"> </v>
      </c>
      <c r="M48" s="348"/>
      <c r="N48" s="349" t="str">
        <f>Badges!C254</f>
        <v>Sketch a landscape plan for your</v>
      </c>
      <c r="O48" s="351" t="str">
        <f>IF(Badges!G254="A","A"," ")</f>
        <v xml:space="preserve"> </v>
      </c>
      <c r="Q48" s="348"/>
      <c r="R48" s="349" t="str">
        <f>Badges!C327</f>
        <v>Gather a group of clients</v>
      </c>
      <c r="S48" s="351" t="str">
        <f>IF(Badges!G327="A","A","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IF(Badges!G35="A","A"," ")</f>
        <v xml:space="preserve"> </v>
      </c>
      <c r="E50" s="348"/>
      <c r="F50" s="349" t="str">
        <f>Badges!C108</f>
        <v>Spend some time people watching</v>
      </c>
      <c r="G50" s="351" t="str">
        <f>IF(Badges!G108="A","A"," ")</f>
        <v xml:space="preserve"> </v>
      </c>
      <c r="I50" s="348"/>
      <c r="J50" s="349" t="str">
        <f>Badges!C182</f>
        <v>Find out about "tells"</v>
      </c>
      <c r="K50" s="351" t="str">
        <f>IF(Badges!G182="A","A"," ")</f>
        <v xml:space="preserve"> </v>
      </c>
      <c r="M50" s="348"/>
      <c r="N50" s="349" t="str">
        <f>Badges!C256</f>
        <v>A "night" activity for younger Girl</v>
      </c>
      <c r="O50" s="351" t="str">
        <f>IF(Badges!G256="A","A"," ")</f>
        <v xml:space="preserve"> </v>
      </c>
      <c r="Q50" s="348">
        <v>1</v>
      </c>
      <c r="R50" s="349" t="str">
        <f>Badges!C331</f>
        <v>Explore "oops!" and "wow!"</v>
      </c>
      <c r="S50" s="350"/>
    </row>
    <row r="51" spans="1:19" x14ac:dyDescent="0.2">
      <c r="A51" s="348"/>
      <c r="B51" s="349" t="str">
        <f>Badges!C36</f>
        <v>Make a Top 10 list of antioxidant-</v>
      </c>
      <c r="C51" s="351" t="str">
        <f>IF(Badges!G36="A","A"," ")</f>
        <v xml:space="preserve"> </v>
      </c>
      <c r="E51" s="348"/>
      <c r="F51" s="349" t="str">
        <f>Badges!C109</f>
        <v>Exaggerate details about people</v>
      </c>
      <c r="G51" s="351" t="str">
        <f>IF(Badges!G109="A","A"," ")</f>
        <v xml:space="preserve"> </v>
      </c>
      <c r="I51" s="348"/>
      <c r="J51" s="349" t="str">
        <f>Badges!C183</f>
        <v>Research body language</v>
      </c>
      <c r="K51" s="351" t="str">
        <f>IF(Badges!G183="A","A"," ")</f>
        <v xml:space="preserve"> </v>
      </c>
      <c r="M51" s="348"/>
      <c r="N51" s="349" t="str">
        <f>Badges!C257</f>
        <v>A "Power Down!" night</v>
      </c>
      <c r="O51" s="351" t="str">
        <f>IF(Badges!G257="A","A"," ")</f>
        <v xml:space="preserve"> </v>
      </c>
      <c r="Q51" s="348"/>
      <c r="R51" s="349" t="str">
        <f>Badges!C332</f>
        <v>Brainstorm some "oops" and "wow"</v>
      </c>
      <c r="S51" s="351" t="str">
        <f>IF(Badges!G332="A","A"," ")</f>
        <v xml:space="preserve"> </v>
      </c>
    </row>
    <row r="52" spans="1:19" x14ac:dyDescent="0.2">
      <c r="A52" s="348"/>
      <c r="B52" s="349" t="str">
        <f>Badges!C37</f>
        <v>Do a grocery-store scavenger hunt</v>
      </c>
      <c r="C52" s="351" t="str">
        <f>IF(Badges!G37="A","A"," ")</f>
        <v xml:space="preserve"> </v>
      </c>
      <c r="E52" s="348"/>
      <c r="F52" s="349" t="str">
        <f>Badges!C110</f>
        <v>Mix and match</v>
      </c>
      <c r="G52" s="351" t="str">
        <f>IF(Badges!G110="A","A"," ")</f>
        <v xml:space="preserve"> </v>
      </c>
      <c r="I52" s="348"/>
      <c r="J52" s="349" t="str">
        <f>Badges!C184</f>
        <v>Check out voice analysis</v>
      </c>
      <c r="K52" s="351" t="str">
        <f>IF(Badges!G184="A","A"," ")</f>
        <v xml:space="preserve"> </v>
      </c>
      <c r="M52" s="348"/>
      <c r="N52" s="349" t="str">
        <f>Badges!C258</f>
        <v>A nighttime legend</v>
      </c>
      <c r="O52" s="351" t="str">
        <f>IF(Badges!G258="A","A"," ")</f>
        <v xml:space="preserve"> </v>
      </c>
      <c r="Q52" s="348"/>
      <c r="R52" s="349" t="str">
        <f>Badges!C333</f>
        <v>Interview someone with a job that</v>
      </c>
      <c r="S52" s="351" t="str">
        <f>IF(Badges!G333="A","A","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IF(Badges!G334="A","A"," ")</f>
        <v xml:space="preserve"> </v>
      </c>
    </row>
    <row r="54" spans="1:19" x14ac:dyDescent="0.2">
      <c r="A54" s="348"/>
      <c r="B54" s="349" t="str">
        <f>Badges!C39</f>
        <v>Food makeovers</v>
      </c>
      <c r="C54" s="351" t="str">
        <f>IF(Badges!G39="A","A"," ")</f>
        <v xml:space="preserve"> </v>
      </c>
      <c r="E54" s="348"/>
      <c r="F54" s="349" t="str">
        <f>Badges!C112</f>
        <v>Fill out the worksheet using your</v>
      </c>
      <c r="G54" s="351" t="str">
        <f>IF(Badges!G112="A","A"," ")</f>
        <v xml:space="preserve"> </v>
      </c>
      <c r="I54" s="348"/>
      <c r="J54" s="349" t="str">
        <f>Badges!C186</f>
        <v>Write a scene or script for your own</v>
      </c>
      <c r="K54" s="351" t="str">
        <f>IF(Badges!G186="A","A","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IF(Badges!G40="A","A"," ")</f>
        <v xml:space="preserve"> </v>
      </c>
      <c r="E55" s="348"/>
      <c r="F55" s="349" t="str">
        <f>Badges!C113</f>
        <v>Find your plot twists in the news</v>
      </c>
      <c r="G55" s="351" t="str">
        <f>IF(Badges!G113="A","A"," ")</f>
        <v xml:space="preserve"> </v>
      </c>
      <c r="I55" s="348"/>
      <c r="J55" s="349" t="str">
        <f>Badges!C187</f>
        <v>Sketch or sculpt a "suspect" or</v>
      </c>
      <c r="K55" s="351" t="str">
        <f>IF(Badges!G187="A","A"," ")</f>
        <v xml:space="preserve"> </v>
      </c>
      <c r="M55" s="348"/>
      <c r="N55" s="349" t="str">
        <f>Badges!C263</f>
        <v>Find out how views of animals have</v>
      </c>
      <c r="O55" s="351" t="str">
        <f>IF(Badges!G263="A","A"," ")</f>
        <v xml:space="preserve"> </v>
      </c>
      <c r="Q55" s="348"/>
      <c r="R55" s="349" t="str">
        <f>Badges!C336</f>
        <v>Go through your last 50 texts</v>
      </c>
      <c r="S55" s="351" t="str">
        <f>IF(Badges!G336="A","A"," ")</f>
        <v xml:space="preserve"> </v>
      </c>
    </row>
    <row r="56" spans="1:19" x14ac:dyDescent="0.2">
      <c r="A56" s="348"/>
      <c r="B56" s="349" t="str">
        <f>Badges!C41</f>
        <v>Chemical detective</v>
      </c>
      <c r="C56" s="351" t="str">
        <f>IF(Badges!G41="A","A"," ")</f>
        <v xml:space="preserve"> </v>
      </c>
      <c r="E56" s="348"/>
      <c r="F56" s="349" t="str">
        <f>Badges!C114</f>
        <v>Use plot twists from a familiar story</v>
      </c>
      <c r="G56" s="351" t="str">
        <f>IF(Badges!G114="A","A"," ")</f>
        <v xml:space="preserve"> </v>
      </c>
      <c r="I56" s="348"/>
      <c r="J56" s="349" t="str">
        <f>Badges!C188</f>
        <v>Create or re-create a spy scenario</v>
      </c>
      <c r="K56" s="351" t="str">
        <f>IF(Badges!G188="A","A"," ")</f>
        <v xml:space="preserve"> </v>
      </c>
      <c r="M56" s="348"/>
      <c r="N56" s="349" t="str">
        <f>Badges!C264</f>
        <v>Watch a documentary series on the</v>
      </c>
      <c r="O56" s="351" t="str">
        <f>IF(Badges!G264="A","A"," ")</f>
        <v xml:space="preserve"> </v>
      </c>
      <c r="Q56" s="348"/>
      <c r="R56" s="349" t="str">
        <f>Badges!C337</f>
        <v>Interview a psychologist, guidance</v>
      </c>
      <c r="S56" s="351" t="str">
        <f>IF(Badges!G337="A","A","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IF(Badges!G265="A","A"," ")</f>
        <v xml:space="preserve"> </v>
      </c>
      <c r="Q57" s="348"/>
      <c r="R57" s="349" t="str">
        <f>Badges!C338</f>
        <v>Start a kindness practice</v>
      </c>
      <c r="S57" s="351" t="str">
        <f>IF(Badges!G338="A","A"," ")</f>
        <v xml:space="preserve"> </v>
      </c>
    </row>
    <row r="58" spans="1:19" x14ac:dyDescent="0.2">
      <c r="A58" s="348"/>
      <c r="B58" s="349" t="str">
        <f>Badges!C43</f>
        <v>Make an illustrated chart of snooze/</v>
      </c>
      <c r="C58" s="351" t="str">
        <f>IF(Badges!G43="A","A"," ")</f>
        <v xml:space="preserve"> </v>
      </c>
      <c r="E58" s="348"/>
      <c r="F58" s="349" t="str">
        <f>Badges!C116</f>
        <v>Work solo</v>
      </c>
      <c r="G58" s="351" t="str">
        <f>IF(Badges!G116="A","A","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IF(Badges!G44="A","A"," ")</f>
        <v xml:space="preserve"> </v>
      </c>
      <c r="E59" s="348"/>
      <c r="F59" s="349" t="str">
        <f>Badges!C117</f>
        <v>Work with a friend</v>
      </c>
      <c r="G59" s="351" t="str">
        <f>IF(Badges!G117="A","A"," ")</f>
        <v xml:space="preserve"> </v>
      </c>
      <c r="I59" s="348"/>
      <c r="J59" s="349" t="str">
        <f>Badges!C193</f>
        <v>Ask an older Girl Scout or Girl Scout</v>
      </c>
      <c r="K59" s="351" t="str">
        <f>IF(Badges!G193="A","A"," ")</f>
        <v xml:space="preserve"> </v>
      </c>
      <c r="M59" s="348"/>
      <c r="N59" s="349" t="str">
        <f>Badges!C267</f>
        <v>Check out a safety team that uses</v>
      </c>
      <c r="O59" s="351" t="str">
        <f>IF(Badges!G267="A","A"," ")</f>
        <v xml:space="preserve"> </v>
      </c>
      <c r="Q59" s="348"/>
      <c r="R59" s="349" t="str">
        <f>Badges!C340</f>
        <v>Get into e-mail etiquette</v>
      </c>
      <c r="S59" s="351" t="str">
        <f>IF(Badges!G340="A","A"," ")</f>
        <v xml:space="preserve"> </v>
      </c>
    </row>
    <row r="60" spans="1:19" x14ac:dyDescent="0.2">
      <c r="A60" s="348"/>
      <c r="B60" s="349" t="str">
        <f>Badges!C45</f>
        <v>REM it up</v>
      </c>
      <c r="C60" s="351" t="str">
        <f>IF(Badges!G45="A","A"," ")</f>
        <v xml:space="preserve"> </v>
      </c>
      <c r="E60" s="348"/>
      <c r="F60" s="349" t="str">
        <f>Badges!C118</f>
        <v>Work with a mentor</v>
      </c>
      <c r="G60" s="351" t="str">
        <f>IF(Badges!G118="A","A"," ")</f>
        <v xml:space="preserve"> </v>
      </c>
      <c r="I60" s="348"/>
      <c r="J60" s="349" t="str">
        <f>Badges!C194</f>
        <v>Check with a member of a local</v>
      </c>
      <c r="K60" s="351" t="str">
        <f>IF(Badges!G194="A","A"," ")</f>
        <v xml:space="preserve"> </v>
      </c>
      <c r="M60" s="348"/>
      <c r="N60" s="349" t="str">
        <f>Badges!C268</f>
        <v>Talk to a trainer</v>
      </c>
      <c r="O60" s="351" t="str">
        <f>IF(Badges!G268="A","A"," ")</f>
        <v xml:space="preserve"> </v>
      </c>
      <c r="Q60" s="348"/>
      <c r="R60" s="349" t="str">
        <f>Badges!C341</f>
        <v>Find your best commenting voice</v>
      </c>
      <c r="S60" s="351" t="str">
        <f>IF(Badges!G341="A","A","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IF(Badges!G195="A","A"," ")</f>
        <v xml:space="preserve"> </v>
      </c>
      <c r="M61" s="348"/>
      <c r="N61" s="349" t="str">
        <f>Badges!C269</f>
        <v>Read stories about animal heroes</v>
      </c>
      <c r="O61" s="351" t="str">
        <f>IF(Badges!G269="A","A"," ")</f>
        <v xml:space="preserve"> </v>
      </c>
      <c r="Q61" s="348"/>
      <c r="R61" s="349" t="str">
        <f>Badges!C342</f>
        <v>Good net sportsmanship</v>
      </c>
      <c r="S61" s="351" t="str">
        <f>IF(Badges!G342="A","A"," ")</f>
        <v xml:space="preserve"> </v>
      </c>
    </row>
    <row r="62" spans="1:19" ht="12.75" customHeight="1" x14ac:dyDescent="0.2">
      <c r="A62" s="348"/>
      <c r="B62" s="349" t="str">
        <f>Badges!C47</f>
        <v>Take a poll of friends and family</v>
      </c>
      <c r="C62" s="351" t="str">
        <f>IF(Badges!G47="A","A","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IF(Badges!G48="A","A"," ")</f>
        <v xml:space="preserve"> </v>
      </c>
      <c r="E63" s="348"/>
      <c r="F63" s="349" t="str">
        <f>Badges!C124</f>
        <v>Survey a book collection</v>
      </c>
      <c r="G63" s="351" t="str">
        <f>IF(Badges!G124="A","A"," ")</f>
        <v xml:space="preserve"> </v>
      </c>
      <c r="I63" s="348"/>
      <c r="J63" s="349" t="str">
        <f>Badges!C197</f>
        <v>Participate in a physically</v>
      </c>
      <c r="K63" s="351" t="str">
        <f>IF(Badges!G197="A","A"," ")</f>
        <v xml:space="preserve"> </v>
      </c>
      <c r="M63" s="348"/>
      <c r="N63" s="349" t="str">
        <f>Badges!C271</f>
        <v>Talk to a vet or psychologist</v>
      </c>
      <c r="O63" s="351" t="str">
        <f>IF(Badges!G271="A","A"," ")</f>
        <v xml:space="preserve"> </v>
      </c>
      <c r="Q63" s="348"/>
      <c r="R63" s="349" t="str">
        <f>Badges!C344</f>
        <v>Discuss some character profiles</v>
      </c>
      <c r="S63" s="351" t="str">
        <f>IF(Badges!G344="A","A"," ")</f>
        <v xml:space="preserve"> </v>
      </c>
    </row>
    <row r="64" spans="1:19" x14ac:dyDescent="0.2">
      <c r="A64" s="348"/>
      <c r="B64" s="349" t="str">
        <f>Badges!C49</f>
        <v>Create a chart or blog post</v>
      </c>
      <c r="C64" s="351" t="str">
        <f>IF(Badges!G49="A","A"," ")</f>
        <v xml:space="preserve"> </v>
      </c>
      <c r="E64" s="348"/>
      <c r="F64" s="349" t="str">
        <f>Badges!C125</f>
        <v>Interview or visit a book artist or</v>
      </c>
      <c r="G64" s="351" t="str">
        <f>IF(Badges!G125="A","A"," ")</f>
        <v xml:space="preserve"> </v>
      </c>
      <c r="I64" s="348"/>
      <c r="J64" s="349" t="str">
        <f>Badges!C198</f>
        <v>Build a teamwork and endurance</v>
      </c>
      <c r="K64" s="351" t="str">
        <f>IF(Badges!G198="A","A"," ")</f>
        <v xml:space="preserve"> </v>
      </c>
      <c r="M64" s="348"/>
      <c r="N64" s="349" t="str">
        <f>Badges!C272</f>
        <v>Visit an organization that uses</v>
      </c>
      <c r="O64" s="351" t="str">
        <f>IF(Badges!G272="A","A"," ")</f>
        <v xml:space="preserve"> </v>
      </c>
      <c r="Q64" s="348"/>
      <c r="R64" s="349" t="str">
        <f>Badges!C345</f>
        <v>Get feedback on a profile of your</v>
      </c>
      <c r="S64" s="351" t="str">
        <f>IF(Badges!G345="A","A"," ")</f>
        <v xml:space="preserve"> </v>
      </c>
    </row>
    <row r="65" spans="1:19" x14ac:dyDescent="0.2">
      <c r="A65" s="602" t="str">
        <f>Badges!B52</f>
        <v>Public Speaker</v>
      </c>
      <c r="B65" s="603"/>
      <c r="C65" s="603"/>
      <c r="E65" s="348"/>
      <c r="F65" s="349" t="str">
        <f>Badges!C126</f>
        <v>Tour a book arts center or art</v>
      </c>
      <c r="G65" s="351" t="str">
        <f>IF(Badges!G126="A","A"," ")</f>
        <v xml:space="preserve"> </v>
      </c>
      <c r="I65" s="348"/>
      <c r="J65" s="349" t="str">
        <f>Badges!C199</f>
        <v>Try a "boot camp" exercise course</v>
      </c>
      <c r="K65" s="351" t="str">
        <f>IF(Badges!G199="A","A"," ")</f>
        <v xml:space="preserve"> </v>
      </c>
      <c r="M65" s="348"/>
      <c r="N65" s="349" t="str">
        <f>Badges!C273</f>
        <v>Interview at least five pet owners</v>
      </c>
      <c r="O65" s="351" t="str">
        <f>IF(Badges!G273="A","A"," ")</f>
        <v xml:space="preserve"> </v>
      </c>
      <c r="Q65" s="348"/>
      <c r="R65" s="349" t="str">
        <f>Badges!C346</f>
        <v>Read three stories that discuss</v>
      </c>
      <c r="S65" s="351" t="str">
        <f>IF(Badges!G346="A","A","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IF(Badges!G54="A","A"," ")</f>
        <v xml:space="preserve"> </v>
      </c>
      <c r="E67" s="348"/>
      <c r="F67" s="349" t="str">
        <f>Badges!C128</f>
        <v>Mend an old book</v>
      </c>
      <c r="G67" s="351" t="str">
        <f>IF(Badges!G128="A","A"," ")</f>
        <v xml:space="preserve"> </v>
      </c>
      <c r="I67" s="348"/>
      <c r="J67" s="349" t="str">
        <f>Badges!C201</f>
        <v>Find three recipes for quick meals</v>
      </c>
      <c r="K67" s="351" t="str">
        <f>IF(Badges!G201="A","A"," ")</f>
        <v xml:space="preserve"> </v>
      </c>
      <c r="M67" s="348"/>
      <c r="N67" s="349" t="str">
        <f>Badges!C275</f>
        <v>Talk to someone who trains</v>
      </c>
      <c r="O67" s="351" t="str">
        <f>IF(Badges!G275="A","A"," ")</f>
        <v xml:space="preserve"> </v>
      </c>
      <c r="Q67" s="348"/>
      <c r="R67" s="349" t="str">
        <f>Badges!C348</f>
        <v>Make it a pledge</v>
      </c>
      <c r="S67" s="351" t="str">
        <f>IF(Badges!G348="A","A"," ")</f>
        <v xml:space="preserve"> </v>
      </c>
    </row>
    <row r="68" spans="1:19" x14ac:dyDescent="0.2">
      <c r="A68" s="348"/>
      <c r="B68" s="349" t="str">
        <f>Badges!C55</f>
        <v>Read aloud two political speeches</v>
      </c>
      <c r="C68" s="351" t="str">
        <f>IF(Badges!G55="A","A"," ")</f>
        <v xml:space="preserve"> </v>
      </c>
      <c r="E68" s="348"/>
      <c r="F68" s="349" t="str">
        <f>Badges!C129</f>
        <v>Take an old book apart</v>
      </c>
      <c r="G68" s="351" t="str">
        <f>IF(Badges!G129="A","A"," ")</f>
        <v xml:space="preserve"> </v>
      </c>
      <c r="I68" s="348"/>
      <c r="J68" s="349" t="str">
        <f>Badges!C202</f>
        <v>Get into quick-energy snacks</v>
      </c>
      <c r="K68" s="351" t="str">
        <f>IF(Badges!G202="A","A"," ")</f>
        <v xml:space="preserve"> </v>
      </c>
      <c r="M68" s="348"/>
      <c r="N68" s="349" t="str">
        <f>Badges!C276</f>
        <v>Speak to someone who has an</v>
      </c>
      <c r="O68" s="351" t="str">
        <f>IF(Badges!G276="A","A"," ")</f>
        <v xml:space="preserve"> </v>
      </c>
      <c r="Q68" s="348"/>
      <c r="R68" s="349" t="str">
        <f>Badges!C349</f>
        <v>Edit into a top 10</v>
      </c>
      <c r="S68" s="351" t="str">
        <f>IF(Badges!G349="A","A"," ")</f>
        <v xml:space="preserve"> </v>
      </c>
    </row>
    <row r="69" spans="1:19" x14ac:dyDescent="0.2">
      <c r="A69" s="348"/>
      <c r="B69" s="447" t="str">
        <f>Badges!C56</f>
        <v>Read aloud three poems or one</v>
      </c>
      <c r="C69" s="448" t="str">
        <f>IF(Badges!G56="A","A"," ")</f>
        <v xml:space="preserve"> </v>
      </c>
      <c r="E69" s="348"/>
      <c r="F69" s="349" t="str">
        <f>Badges!C130</f>
        <v>Visit an antique or rare bookseller</v>
      </c>
      <c r="G69" s="351" t="str">
        <f>IF(Badges!G130="A","A"," ")</f>
        <v xml:space="preserve"> </v>
      </c>
      <c r="I69" s="348"/>
      <c r="J69" s="447" t="str">
        <f>Badges!C203</f>
        <v>Trash the trash challenge</v>
      </c>
      <c r="K69" s="448" t="str">
        <f>IF(Badges!G203="A","A"," ")</f>
        <v xml:space="preserve"> </v>
      </c>
      <c r="M69" s="348"/>
      <c r="N69" s="447" t="str">
        <f>Badges!C277</f>
        <v xml:space="preserve">Research the pros and cons of </v>
      </c>
      <c r="O69" s="448" t="str">
        <f>IF(Badges!G277="A","A"," ")</f>
        <v xml:space="preserve"> </v>
      </c>
      <c r="Q69" s="348"/>
      <c r="R69" s="447" t="str">
        <f>Badges!C350</f>
        <v>Present it</v>
      </c>
      <c r="S69" s="448" t="str">
        <f>IF(Badges!G350="A","A"," ")</f>
        <v xml:space="preserve"> </v>
      </c>
    </row>
    <row r="70" spans="1:19" ht="23.25" x14ac:dyDescent="0.35">
      <c r="A70" s="623" t="str">
        <f ca="1">MID(CELL("filename",A8),FIND(IF(ISERROR(FIND("]",CELL("filename",A8))),"$","]"),CELL("filename",A8))+1,256)</f>
        <v>Cadette 4</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IF(Badges!G376="C","C",IF(Badges!G376="P","P",""))</f>
        <v/>
      </c>
      <c r="E73" s="348"/>
      <c r="F73" s="349" t="str">
        <f>Badges!C383</f>
        <v>Make an illustrated quote book</v>
      </c>
      <c r="G73" s="351" t="str">
        <f>IF(Badges!G383="A","A"," ")</f>
        <v xml:space="preserve"> </v>
      </c>
      <c r="I73" s="348"/>
      <c r="J73" s="349" t="str">
        <f>Badges!C456</f>
        <v>Talk to first aiders</v>
      </c>
      <c r="K73" s="351" t="str">
        <f>IF(Badges!G456="A","A"," ")</f>
        <v xml:space="preserve"> </v>
      </c>
      <c r="M73" s="348"/>
      <c r="N73" s="349" t="str">
        <f>Badges!C530</f>
        <v>Lead with your heart</v>
      </c>
      <c r="O73" s="351" t="str">
        <f>IF(Badges!G530="A","A"," ")</f>
        <v xml:space="preserve"> </v>
      </c>
      <c r="Q73" s="348"/>
      <c r="R73" s="349" t="str">
        <f>Badges!C640</f>
        <v>Take an archery class on a range, in your community center, or at a
recreational facility.</v>
      </c>
      <c r="S73" s="351" t="str">
        <f>IF(Badges!G640="A","A"," ")</f>
        <v xml:space="preserve"> </v>
      </c>
    </row>
    <row r="74" spans="1:19" x14ac:dyDescent="0.2">
      <c r="A74" s="612" t="str">
        <f>Summary!A23</f>
        <v>Good Sportsmanship</v>
      </c>
      <c r="B74" s="613"/>
      <c r="C74" s="353" t="str">
        <f>IF(Badges!G399="C","C",IF(Badges!G399="P","P",""))</f>
        <v/>
      </c>
      <c r="E74" s="348"/>
      <c r="F74" s="349" t="str">
        <f>Badges!C384</f>
        <v>Talk to an athletic director, coach</v>
      </c>
      <c r="G74" s="351" t="str">
        <f>IF(Badges!G384="A","A"," ")</f>
        <v xml:space="preserve"> </v>
      </c>
      <c r="I74" s="348"/>
      <c r="J74" s="349" t="str">
        <f>Badges!C457</f>
        <v>Ask a wilderness expert</v>
      </c>
      <c r="K74" s="351" t="str">
        <f>IF(Badges!G457="A","A"," ")</f>
        <v xml:space="preserve"> </v>
      </c>
      <c r="M74" s="348"/>
      <c r="N74" s="349" t="str">
        <f>Badges!C531</f>
        <v>Team up with others</v>
      </c>
      <c r="O74" s="351" t="str">
        <f>IF(Badges!G531="A","A"," ")</f>
        <v xml:space="preserve"> </v>
      </c>
      <c r="Q74" s="348"/>
      <c r="R74" s="349" t="str">
        <f>Badges!C641</f>
        <v>Work with an instructor or archery expert.</v>
      </c>
      <c r="S74" s="351" t="str">
        <f>IF(Badges!G641="A","A"," ")</f>
        <v xml:space="preserve"> </v>
      </c>
    </row>
    <row r="75" spans="1:19" x14ac:dyDescent="0.2">
      <c r="A75" s="612" t="str">
        <f>Summary!A24</f>
        <v>Finding Common Ground</v>
      </c>
      <c r="B75" s="613"/>
      <c r="C75" s="353" t="str">
        <f>IF(Badges!G422="C","C",IF(Badges!G422="P","P",""))</f>
        <v/>
      </c>
      <c r="E75" s="348"/>
      <c r="F75" s="447" t="str">
        <f>Badges!C385</f>
        <v>Get a biography of a female athlete</v>
      </c>
      <c r="G75" s="448" t="str">
        <f>IF(Badges!G385="A","A"," ")</f>
        <v xml:space="preserve"> </v>
      </c>
      <c r="I75" s="348"/>
      <c r="J75" s="349" t="str">
        <f>Badges!C458</f>
        <v>Find out about common injuries</v>
      </c>
      <c r="K75" s="351" t="str">
        <f>IF(Badges!G458="A","A"," ")</f>
        <v xml:space="preserve"> </v>
      </c>
      <c r="M75" s="348"/>
      <c r="N75" s="349" t="str">
        <f>Badges!C532</f>
        <v>Learn from a professional</v>
      </c>
      <c r="O75" s="351" t="str">
        <f>IF(Badges!G532="A","A"," ")</f>
        <v xml:space="preserve"> </v>
      </c>
      <c r="Q75" s="348"/>
      <c r="R75" s="349" t="str">
        <f>Badges!C642</f>
        <v>Take part in archery at a Girl Scout camp</v>
      </c>
      <c r="S75" s="351" t="str">
        <f>IF(Badges!G642="A","A"," ")</f>
        <v xml:space="preserve"> </v>
      </c>
    </row>
    <row r="76" spans="1:19" x14ac:dyDescent="0.2">
      <c r="A76" s="612" t="str">
        <f>Summary!A25</f>
        <v>New Cuisines</v>
      </c>
      <c r="B76" s="613"/>
      <c r="C76" s="353" t="str">
        <f>IF(Badges!G445="C","C",IF(Badges!G445="P","P",""))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IF(Badges!G468="C","C",IF(Badges!G468="P","P",""))</f>
        <v/>
      </c>
      <c r="E77" s="348"/>
      <c r="F77" s="349" t="str">
        <f>Badges!C387</f>
        <v>Play Trust, like they did on Survivor</v>
      </c>
      <c r="G77" s="351" t="str">
        <f>IF(Badges!G387="A","A"," ")</f>
        <v xml:space="preserve"> </v>
      </c>
      <c r="I77" s="348"/>
      <c r="J77" s="349" t="str">
        <f>Badges!C460</f>
        <v>Research the signs of shock and</v>
      </c>
      <c r="K77" s="351" t="str">
        <f>IF(Badges!G460="A","A"," ")</f>
        <v xml:space="preserve"> </v>
      </c>
      <c r="M77" s="348"/>
      <c r="N77" s="349" t="str">
        <f>Badges!C534</f>
        <v>Make a savings action plan</v>
      </c>
      <c r="O77" s="351" t="str">
        <f>IF(Badges!G534="A","A"," ")</f>
        <v xml:space="preserve"> </v>
      </c>
      <c r="Q77" s="348"/>
      <c r="R77" s="349" t="str">
        <f>Badges!C644</f>
        <v>Challenge yourself</v>
      </c>
      <c r="S77" s="351" t="str">
        <f>IF(Badges!G644="A","A"," ")</f>
        <v xml:space="preserve"> </v>
      </c>
    </row>
    <row r="78" spans="1:19" x14ac:dyDescent="0.2">
      <c r="A78" s="612" t="str">
        <f>Summary!A27</f>
        <v>Cadette Girl Scout Way</v>
      </c>
      <c r="B78" s="613"/>
      <c r="C78" s="353" t="str">
        <f>IF(Badges!G491="C","C",IF(Badges!G491="P","P",""))</f>
        <v/>
      </c>
      <c r="E78" s="348"/>
      <c r="F78" s="349" t="str">
        <f>Badges!C388</f>
        <v>Play three team-building games</v>
      </c>
      <c r="G78" s="351" t="str">
        <f>IF(Badges!G388="A","A"," ")</f>
        <v xml:space="preserve"> </v>
      </c>
      <c r="I78" s="348"/>
      <c r="J78" s="349" t="str">
        <f>Badges!C461</f>
        <v>Interview a doctor or nurse about the</v>
      </c>
      <c r="K78" s="351" t="str">
        <f>IF(Badges!G461="A","A"," ")</f>
        <v xml:space="preserve"> </v>
      </c>
      <c r="M78" s="348"/>
      <c r="N78" s="349" t="str">
        <f>Badges!C535</f>
        <v>Form a support group</v>
      </c>
      <c r="O78" s="351" t="str">
        <f>IF(Badges!G535="A","A"," ")</f>
        <v xml:space="preserve"> </v>
      </c>
      <c r="Q78" s="348"/>
      <c r="R78" s="349" t="str">
        <f>Badges!C645</f>
        <v>Take part in a group challenge</v>
      </c>
      <c r="S78" s="351" t="str">
        <f>IF(Badges!G645="A","A"," ")</f>
        <v xml:space="preserve"> </v>
      </c>
    </row>
    <row r="79" spans="1:19" x14ac:dyDescent="0.2">
      <c r="A79" s="614" t="str">
        <f>Summary!A28</f>
        <v>Trees</v>
      </c>
      <c r="B79" s="615"/>
      <c r="C79" s="354" t="str">
        <f>IF(Badges!G514="C","C",IF(Badges!G514="P","P",""))</f>
        <v/>
      </c>
      <c r="E79" s="348"/>
      <c r="F79" s="349" t="str">
        <f>Badges!C389</f>
        <v>Play Capture the Flag</v>
      </c>
      <c r="G79" s="351" t="str">
        <f>IF(Badges!G389="A","A"," ")</f>
        <v xml:space="preserve"> </v>
      </c>
      <c r="I79" s="348"/>
      <c r="J79" s="349" t="str">
        <f>Badges!C462</f>
        <v>Ask an EMT or first responder to</v>
      </c>
      <c r="K79" s="351" t="str">
        <f>IF(Badges!G462="A","A"," ")</f>
        <v xml:space="preserve"> </v>
      </c>
      <c r="M79" s="348"/>
      <c r="N79" s="349" t="str">
        <f>Badges!C536</f>
        <v>Imagine yourself in the future</v>
      </c>
      <c r="O79" s="351" t="str">
        <f>IF(Badges!G536="A","A"," ")</f>
        <v xml:space="preserve"> </v>
      </c>
      <c r="Q79" s="348"/>
      <c r="R79" s="349" t="str">
        <f>Badges!C646</f>
        <v>Create a contest for a younger group of girls</v>
      </c>
      <c r="S79" s="351" t="str">
        <f>IF(Badges!G646="A","A","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IF(Badges!G538="C","C",IF(Badges!G538="P","P",""))</f>
        <v/>
      </c>
      <c r="E81" s="348"/>
      <c r="F81" s="349" t="str">
        <f>Badges!C391</f>
        <v>But I landed my triple axel</v>
      </c>
      <c r="G81" s="351" t="str">
        <f>IF(Badges!G391="A","A"," ")</f>
        <v xml:space="preserve"> </v>
      </c>
      <c r="I81" s="348"/>
      <c r="J81" s="349" t="str">
        <f>Badges!C464</f>
        <v>Take a first aid course</v>
      </c>
      <c r="K81" s="351" t="str">
        <f>IF(Badges!G464="A","A"," ")</f>
        <v xml:space="preserve"> </v>
      </c>
      <c r="M81" s="348">
        <v>1</v>
      </c>
      <c r="N81" s="349" t="str">
        <f>Badges!C563</f>
        <v>Explore dream jobs</v>
      </c>
      <c r="O81" s="350"/>
      <c r="Q81" s="630" t="str">
        <f>'Age-Level'!B5</f>
        <v>Silver Torch Award</v>
      </c>
      <c r="R81" s="630"/>
      <c r="S81" s="352" t="str">
        <f>IF('Age-Level'!G8="C","C",IF('Age-Level'!G8="P","P",""))</f>
        <v/>
      </c>
    </row>
    <row r="82" spans="1:22" x14ac:dyDescent="0.2">
      <c r="A82" s="619" t="str">
        <f>Summary!A31</f>
        <v>Comparison Shopping</v>
      </c>
      <c r="B82" s="620"/>
      <c r="C82" s="352" t="str">
        <f>IF(Badges!G539="C","C",IF(Badges!G539="P","P",""))</f>
        <v/>
      </c>
      <c r="E82" s="348"/>
      <c r="F82" s="349" t="str">
        <f>Badges!C392</f>
        <v>Mind over matter</v>
      </c>
      <c r="G82" s="351" t="str">
        <f>IF(Badges!G392="A","A"," ")</f>
        <v xml:space="preserve"> </v>
      </c>
      <c r="I82" s="348"/>
      <c r="J82" s="349" t="str">
        <f>Badges!C465</f>
        <v>Ask a park ranger, lifeguard, or ski</v>
      </c>
      <c r="K82" s="351" t="str">
        <f>IF(Badges!G465="A","A"," ")</f>
        <v xml:space="preserve"> </v>
      </c>
      <c r="M82" s="348"/>
      <c r="N82" s="349" t="str">
        <f>Badges!C564</f>
        <v>Track your dreams</v>
      </c>
      <c r="O82" s="351" t="str">
        <f>IF(Badges!G564="A","A"," ")</f>
        <v xml:space="preserve"> </v>
      </c>
      <c r="Q82" s="630" t="str">
        <f>'Age-Level'!B9</f>
        <v>Cadette Community Service bar</v>
      </c>
      <c r="R82" s="630"/>
      <c r="S82" s="352" t="str">
        <f>IF('Age-Level'!G10="A","A"," ")</f>
        <v xml:space="preserve"> </v>
      </c>
    </row>
    <row r="83" spans="1:22" x14ac:dyDescent="0.2">
      <c r="A83" s="612" t="str">
        <f>Summary!A32</f>
        <v>Financing My Dreams</v>
      </c>
      <c r="B83" s="613"/>
      <c r="C83" s="353" t="str">
        <f>IF(Badges!G584="C","C",IF(Badges!G584="P","P",""))</f>
        <v/>
      </c>
      <c r="D83" s="344"/>
      <c r="E83" s="348"/>
      <c r="F83" s="349" t="str">
        <f>Badges!C393</f>
        <v>Play sports psychology games</v>
      </c>
      <c r="G83" s="351" t="str">
        <f>IF(Badges!G393="A","A"," ")</f>
        <v xml:space="preserve"> </v>
      </c>
      <c r="I83" s="348"/>
      <c r="J83" s="349" t="str">
        <f>Badges!C466</f>
        <v xml:space="preserve">Interview a doctor or nurse  </v>
      </c>
      <c r="K83" s="351" t="str">
        <f>IF(Badges!G466="A","A"," ")</f>
        <v xml:space="preserve"> </v>
      </c>
      <c r="M83" s="348"/>
      <c r="N83" s="349" t="str">
        <f>Badges!C565</f>
        <v>Talk to people about their jobs</v>
      </c>
      <c r="O83" s="351" t="str">
        <f>IF(Badges!G565="A","A"," ")</f>
        <v xml:space="preserve"> </v>
      </c>
      <c r="Q83" s="630" t="str">
        <f>'Age-Level'!B12</f>
        <v>Cadette Service to Girl Scouting bar</v>
      </c>
      <c r="R83" s="630"/>
      <c r="S83" s="352" t="str">
        <f>IF('Age-Level'!G13="A","A","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IF(Badges!G566="A","A"," ")</f>
        <v xml:space="preserve"> </v>
      </c>
      <c r="Q84" s="630" t="str">
        <f>'Age-Level'!B15</f>
        <v>Cadette Program Aide</v>
      </c>
      <c r="R84" s="630"/>
      <c r="S84" s="352" t="str">
        <f>IF('Age-Level'!G19="C","C",IF('Age-Level'!G19="P","P",""))</f>
        <v/>
      </c>
    </row>
    <row r="85" spans="1:22" x14ac:dyDescent="0.2">
      <c r="A85" s="612" t="str">
        <f>Summary!A34</f>
        <v>Business Plan</v>
      </c>
      <c r="B85" s="613"/>
      <c r="C85" s="353" t="str">
        <f>IF(Badges!G598="C","C",IF(Badges!G598="P","P",""))</f>
        <v/>
      </c>
      <c r="E85" s="348"/>
      <c r="F85" s="349" t="str">
        <f>Badges!C395</f>
        <v>Compete</v>
      </c>
      <c r="G85" s="351" t="str">
        <f>IF(Badges!G395="A","A","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IF('Age-Level'!G21="C","C",IF('Age-Level'!G21="P","P",""))</f>
        <v/>
      </c>
    </row>
    <row r="86" spans="1:22" x14ac:dyDescent="0.2">
      <c r="A86" s="612" t="str">
        <f>Summary!A35</f>
        <v>Marketing</v>
      </c>
      <c r="B86" s="613"/>
      <c r="C86" s="353" t="str">
        <f>IF(Badges!G599="C","C",IF(Badges!G599="P","P",""))</f>
        <v/>
      </c>
      <c r="E86" s="348"/>
      <c r="F86" s="349" t="str">
        <f>Badges!C396</f>
        <v>Play with little kids</v>
      </c>
      <c r="G86" s="351" t="str">
        <f>IF(Badges!G396="A","A"," ")</f>
        <v xml:space="preserve"> </v>
      </c>
      <c r="I86" s="348"/>
      <c r="J86" s="349" t="str">
        <f>Badges!C471</f>
        <v>Organize a songfest</v>
      </c>
      <c r="K86" s="351" t="str">
        <f>IF(Badges!G471="A","A"," ")</f>
        <v xml:space="preserve"> </v>
      </c>
      <c r="M86" s="348"/>
      <c r="N86" s="349" t="str">
        <f>Badges!C568</f>
        <v>Go house hunting</v>
      </c>
      <c r="O86" s="351" t="str">
        <f>IF(Badges!G568="A","A"," ")</f>
        <v xml:space="preserve"> </v>
      </c>
      <c r="Q86" s="629" t="str">
        <f>'Age-Level'!C23</f>
        <v>Cookie Rally (Year 1)</v>
      </c>
      <c r="R86" s="629"/>
      <c r="S86" s="358" t="str">
        <f>IF('Age-Level'!G23="A","A"," ")</f>
        <v xml:space="preserve"> </v>
      </c>
    </row>
    <row r="87" spans="1:22" x14ac:dyDescent="0.2">
      <c r="A87" s="612" t="str">
        <f>Summary!A36</f>
        <v>Think Big</v>
      </c>
      <c r="B87" s="613"/>
      <c r="C87" s="353" t="str">
        <f>IF(Badges!G624="C","C",IF(Badges!G624="P","P",""))</f>
        <v/>
      </c>
      <c r="E87" s="348"/>
      <c r="F87" s="349" t="str">
        <f>Badges!C397</f>
        <v>Take on the role of referee, umpire</v>
      </c>
      <c r="G87" s="351" t="str">
        <f>IF(Badges!G397="A","A"," ")</f>
        <v xml:space="preserve"> </v>
      </c>
      <c r="I87" s="348"/>
      <c r="J87" s="349" t="str">
        <f>Badges!C472</f>
        <v>Teach an international song</v>
      </c>
      <c r="K87" s="351" t="str">
        <f>IF(Badges!G472="A","A"," ")</f>
        <v xml:space="preserve"> </v>
      </c>
      <c r="M87" s="348"/>
      <c r="N87" s="349" t="str">
        <f>Badges!C569</f>
        <v>Get expert real estate device</v>
      </c>
      <c r="O87" s="351" t="str">
        <f>IF(Badges!G569="A","A"," ")</f>
        <v xml:space="preserve"> </v>
      </c>
      <c r="Q87" s="629" t="str">
        <f>'Age-Level'!C24</f>
        <v>Cookie Sales (Year 1)</v>
      </c>
      <c r="R87" s="629"/>
      <c r="S87" s="358" t="str">
        <f>IF('Age-Level'!G24="A","A","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IF(Badges!G473="A","A"," ")</f>
        <v xml:space="preserve"> </v>
      </c>
      <c r="M88" s="348"/>
      <c r="N88" s="349" t="str">
        <f>Badges!C570</f>
        <v>Browse real estate ads</v>
      </c>
      <c r="O88" s="351" t="str">
        <f>IF(Badges!G570="A","A"," ")</f>
        <v xml:space="preserve"> </v>
      </c>
      <c r="Q88" s="629" t="str">
        <f>'Age-Level'!C25</f>
        <v>Cookie Pin (Year 1)</v>
      </c>
      <c r="R88" s="629"/>
      <c r="S88" s="358" t="str">
        <f>IF('Age-Level'!G25="A","A"," ")</f>
        <v xml:space="preserve"> </v>
      </c>
    </row>
    <row r="89" spans="1:22" x14ac:dyDescent="0.2">
      <c r="A89" s="612" t="str">
        <f>Summary!A38</f>
        <v>Archery</v>
      </c>
      <c r="B89" s="613"/>
      <c r="C89" s="353" t="str">
        <f>IF(Badges!G648="C","C",IF(Badges!G648="P","P",""))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IF('Age-Level'!G26="A","A"," ")</f>
        <v xml:space="preserve"> </v>
      </c>
    </row>
    <row r="90" spans="1:22" x14ac:dyDescent="0.2">
      <c r="A90" s="497"/>
      <c r="B90" s="497"/>
      <c r="C90" s="368"/>
      <c r="E90" s="348"/>
      <c r="F90" s="349" t="str">
        <f>Badges!C402</f>
        <v>Difference of background</v>
      </c>
      <c r="G90" s="351" t="str">
        <f>IF(Badges!G402="A","A"," ")</f>
        <v xml:space="preserve"> </v>
      </c>
      <c r="I90" s="348"/>
      <c r="J90" s="349" t="str">
        <f>Badges!C475</f>
        <v>Focus on "be courageous and</v>
      </c>
      <c r="K90" s="351" t="str">
        <f>IF(Badges!G475="A","A"," ")</f>
        <v xml:space="preserve"> </v>
      </c>
      <c r="M90" s="348"/>
      <c r="N90" s="349" t="str">
        <f>Badges!C572</f>
        <v>Explore the world of travel</v>
      </c>
      <c r="O90" s="351" t="str">
        <f>IF(Badges!G572="A","A"," ")</f>
        <v xml:space="preserve"> </v>
      </c>
      <c r="Q90" s="629" t="str">
        <f>'Age-Level'!C27</f>
        <v>Cookie Sales (Year 2)</v>
      </c>
      <c r="R90" s="629"/>
      <c r="S90" s="358" t="str">
        <f>IF('Age-Level'!G27="A","A"," ")</f>
        <v xml:space="preserve"> </v>
      </c>
    </row>
    <row r="91" spans="1:22" x14ac:dyDescent="0.2">
      <c r="A91" s="635" t="s">
        <v>81</v>
      </c>
      <c r="B91" s="636"/>
      <c r="C91" s="637"/>
      <c r="E91" s="348"/>
      <c r="F91" s="349" t="str">
        <f>Badges!C403</f>
        <v>Difference of belief</v>
      </c>
      <c r="G91" s="351" t="str">
        <f>IF(Badges!G403="A","A"," ")</f>
        <v xml:space="preserve"> </v>
      </c>
      <c r="I91" s="348"/>
      <c r="J91" s="349" t="str">
        <f>Badges!C476</f>
        <v>Be confident and courageous</v>
      </c>
      <c r="K91" s="351" t="str">
        <f>IF(Badges!G476="A","A"," ")</f>
        <v xml:space="preserve"> </v>
      </c>
      <c r="M91" s="348"/>
      <c r="N91" s="349" t="str">
        <f>Badges!C573</f>
        <v>Visit a travel agent</v>
      </c>
      <c r="O91" s="351" t="str">
        <f>IF(Badges!G573="A","A"," ")</f>
        <v xml:space="preserve"> </v>
      </c>
      <c r="Q91" s="629" t="str">
        <f>'Age-Level'!C28</f>
        <v>Cookie Pin (Year 2)</v>
      </c>
      <c r="R91" s="629"/>
      <c r="S91" s="358" t="str">
        <f>IF('Age-Level'!G28="A","A"," ")</f>
        <v xml:space="preserve"> </v>
      </c>
    </row>
    <row r="92" spans="1:22" x14ac:dyDescent="0.2">
      <c r="B92" s="638" t="str">
        <f>Journey!A6</f>
        <v>aMAZE!</v>
      </c>
      <c r="C92" s="639"/>
      <c r="E92" s="348"/>
      <c r="F92" s="349" t="str">
        <f>Badges!C404</f>
        <v>Difference of opinion</v>
      </c>
      <c r="G92" s="351" t="str">
        <f>IF(Badges!G404="A","A"," ")</f>
        <v xml:space="preserve"> </v>
      </c>
      <c r="I92" s="348"/>
      <c r="J92" s="349" t="str">
        <f>Badges!C477</f>
        <v>Create a project honoring the</v>
      </c>
      <c r="K92" s="351" t="str">
        <f>IF(Badges!G477="A","A"," ")</f>
        <v xml:space="preserve"> </v>
      </c>
      <c r="M92" s="348"/>
      <c r="N92" s="349" t="str">
        <f>Badges!C574</f>
        <v>Create a tour group</v>
      </c>
      <c r="O92" s="351" t="str">
        <f>IF(Badges!G574="A","A"," ")</f>
        <v xml:space="preserve"> </v>
      </c>
      <c r="Q92" s="629" t="str">
        <f>'Age-Level'!C29</f>
        <v>Cookie Rally (Year 3)</v>
      </c>
      <c r="R92" s="629"/>
      <c r="S92" s="358" t="str">
        <f>IF('Age-Level'!G29="A","A"," ")</f>
        <v xml:space="preserve"> </v>
      </c>
    </row>
    <row r="93" spans="1:22" x14ac:dyDescent="0.2">
      <c r="B93" s="357" t="str">
        <f>Journey!B7</f>
        <v>The Interact Award</v>
      </c>
      <c r="C93" s="353" t="str">
        <f>IF(Journey!G17="C","C",IF(Journey!G17="P","P",""))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IF('Age-Level'!G30="A","A"," ")</f>
        <v xml:space="preserve"> </v>
      </c>
    </row>
    <row r="94" spans="1:22" x14ac:dyDescent="0.2">
      <c r="B94" s="357" t="str">
        <f>Journey!B18</f>
        <v>The Diplomat Award</v>
      </c>
      <c r="C94" s="353" t="str">
        <f>IF(Journey!G26="C","C",IF(Journey!G26="P","P",""))</f>
        <v/>
      </c>
      <c r="E94" s="348"/>
      <c r="F94" s="349" t="str">
        <f>Badges!C406</f>
        <v>Use one of the methods from the</v>
      </c>
      <c r="G94" s="351" t="str">
        <f>IF(Badges!G406="A","A"," ")</f>
        <v xml:space="preserve"> </v>
      </c>
      <c r="I94" s="348"/>
      <c r="J94" s="349" t="str">
        <f>Badges!C479</f>
        <v>Throw a community sisterhood</v>
      </c>
      <c r="K94" s="351" t="str">
        <f>IF(Badges!G479="A","A"," ")</f>
        <v xml:space="preserve"> </v>
      </c>
      <c r="M94" s="348"/>
      <c r="N94" s="349" t="str">
        <f>Badges!C576</f>
        <v>Find local philanthropists</v>
      </c>
      <c r="O94" s="351" t="str">
        <f>IF(Badges!G576="A","A"," ")</f>
        <v xml:space="preserve"> </v>
      </c>
      <c r="Q94" s="487" t="str">
        <f>'Age-Level'!C31</f>
        <v>Cookie Pin (Year 3)</v>
      </c>
      <c r="R94" s="487"/>
      <c r="S94" s="358" t="str">
        <f>IF('Age-Level'!G31="A","A"," ")</f>
        <v xml:space="preserve"> </v>
      </c>
    </row>
    <row r="95" spans="1:22" x14ac:dyDescent="0.2">
      <c r="B95" s="357" t="str">
        <f>Journey!B27</f>
        <v>The Peacemaker Award</v>
      </c>
      <c r="C95" s="353" t="str">
        <f>IF(Journey!G29="C","C",IF(Journey!G29="P","P",""))</f>
        <v/>
      </c>
      <c r="E95" s="348"/>
      <c r="F95" s="349" t="str">
        <f>Badges!C407</f>
        <v>Use two of the methods</v>
      </c>
      <c r="G95" s="351" t="str">
        <f>IF(Badges!G407="A","A"," ")</f>
        <v xml:space="preserve"> </v>
      </c>
      <c r="I95" s="348"/>
      <c r="J95" s="349" t="str">
        <f>Badges!C480</f>
        <v>Spotlight a hidden heroine</v>
      </c>
      <c r="K95" s="351" t="str">
        <f>IF(Badges!G480="A","A"," ")</f>
        <v xml:space="preserve"> </v>
      </c>
      <c r="M95" s="348"/>
      <c r="N95" s="349" t="str">
        <f>Badges!C577</f>
        <v>Learn what's going on in the world of</v>
      </c>
      <c r="O95" s="351" t="str">
        <f>IF(Badges!G577="A","A"," ")</f>
        <v xml:space="preserve"> </v>
      </c>
      <c r="Q95" s="487" t="str">
        <f>'Age-Level'!C33</f>
        <v>Fall Sales (Year 1)</v>
      </c>
      <c r="R95" s="487"/>
      <c r="S95" s="353" t="str">
        <f>IF('Age-Level'!G33="A","A","")</f>
        <v/>
      </c>
      <c r="U95" s="346"/>
      <c r="V95" s="346"/>
    </row>
    <row r="96" spans="1:22" x14ac:dyDescent="0.2">
      <c r="B96" s="357" t="str">
        <f>Journey!B31</f>
        <v>Leader in Action</v>
      </c>
      <c r="C96" s="353" t="str">
        <f>IF(Journey!G38="C","C",IF(Journey!G38="P","P",""))</f>
        <v/>
      </c>
      <c r="E96" s="348"/>
      <c r="F96" s="349" t="str">
        <f>Badges!C408</f>
        <v>Try them all</v>
      </c>
      <c r="G96" s="351" t="str">
        <f>IF(Badges!G408="A","A"," ")</f>
        <v xml:space="preserve"> </v>
      </c>
      <c r="I96" s="348"/>
      <c r="J96" s="349" t="str">
        <f>Badges!C481</f>
        <v>Team up for sisterhood</v>
      </c>
      <c r="K96" s="351" t="str">
        <f>IF(Badges!G481="A","A"," ")</f>
        <v xml:space="preserve"> </v>
      </c>
      <c r="M96" s="348"/>
      <c r="N96" s="349" t="str">
        <f>Badges!C578</f>
        <v>Research your favorite charity</v>
      </c>
      <c r="O96" s="351" t="str">
        <f>IF(Badges!G578="A","A"," ")</f>
        <v xml:space="preserve"> </v>
      </c>
      <c r="Q96" s="487" t="str">
        <f>'Age-Level'!C34</f>
        <v>Fall Sales (Year 2)</v>
      </c>
      <c r="R96" s="487"/>
      <c r="S96" s="353" t="str">
        <f>IF('Age-Level'!G34="A","A","")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IF('Age-Level'!G35="A","A","")</f>
        <v/>
      </c>
      <c r="U97" s="346"/>
      <c r="V97" s="346"/>
    </row>
    <row r="98" spans="1:23" ht="14.25" customHeight="1" x14ac:dyDescent="0.2">
      <c r="A98" s="486"/>
      <c r="B98" s="357" t="str">
        <f>Journey!B42</f>
        <v>Aware</v>
      </c>
      <c r="C98" s="353" t="str">
        <f>IF(Journey!G22="C","C",IF(Journey!G22="P","P",""))</f>
        <v/>
      </c>
      <c r="E98" s="348"/>
      <c r="F98" s="349" t="str">
        <f>Badges!C410</f>
        <v>Ask an expert to teach you the</v>
      </c>
      <c r="G98" s="351" t="str">
        <f>IF(Badges!G410="A","A"," ")</f>
        <v xml:space="preserve"> </v>
      </c>
      <c r="I98" s="348"/>
      <c r="J98" s="349" t="str">
        <f>Badges!C483</f>
        <v>Clean up a hiking trail-or clear a new</v>
      </c>
      <c r="K98" s="351" t="str">
        <f>IF(Badges!G483="A","A"," ")</f>
        <v xml:space="preserve"> </v>
      </c>
      <c r="M98" s="348"/>
      <c r="N98" s="349" t="str">
        <f>Badges!C580</f>
        <v>Plan with friends</v>
      </c>
      <c r="O98" s="351" t="str">
        <f>IF(Badges!G580="A","A"," ")</f>
        <v xml:space="preserve"> </v>
      </c>
      <c r="Q98" s="487" t="str">
        <f>'Age-Level'!C37</f>
        <v>Thinking Day (Year 1)</v>
      </c>
      <c r="R98" s="487"/>
      <c r="S98" s="353" t="str">
        <f>IF('Age-Level'!G37="A","A","")</f>
        <v/>
      </c>
      <c r="U98" s="346"/>
      <c r="V98" s="346"/>
    </row>
    <row r="99" spans="1:23" x14ac:dyDescent="0.2">
      <c r="A99" s="486"/>
      <c r="B99" s="357" t="str">
        <f>Journey!B48</f>
        <v>Alert</v>
      </c>
      <c r="C99" s="353" t="str">
        <f>IF(Journey!G31="C","C",IF(Journey!G31="P","P",""))</f>
        <v/>
      </c>
      <c r="E99" s="348"/>
      <c r="F99" s="349" t="str">
        <f>Badges!C411</f>
        <v>Watch candidates for elected office</v>
      </c>
      <c r="G99" s="351" t="str">
        <f>IF(Badges!G411="A","A"," ")</f>
        <v xml:space="preserve"> </v>
      </c>
      <c r="I99" s="348"/>
      <c r="J99" s="349" t="str">
        <f>Badges!C484</f>
        <v>Help clear an invasive species from</v>
      </c>
      <c r="K99" s="351" t="str">
        <f>IF(Badges!G484="A","A"," ")</f>
        <v xml:space="preserve"> </v>
      </c>
      <c r="M99" s="348"/>
      <c r="N99" s="349" t="str">
        <f>Badges!C581</f>
        <v>Plan with your family</v>
      </c>
      <c r="O99" s="351" t="str">
        <f>IF(Badges!G581="A","A"," ")</f>
        <v xml:space="preserve"> </v>
      </c>
      <c r="Q99" s="487" t="str">
        <f>'Age-Level'!C38</f>
        <v>Thinking Day (Year 2)</v>
      </c>
      <c r="R99" s="487"/>
      <c r="S99" s="353" t="str">
        <f>IF('Age-Level'!G38="A","A","")</f>
        <v/>
      </c>
      <c r="U99" s="488"/>
      <c r="V99" s="489"/>
      <c r="W99" s="439"/>
    </row>
    <row r="100" spans="1:23" x14ac:dyDescent="0.2">
      <c r="A100" s="486"/>
      <c r="B100" s="357" t="str">
        <f>Journey!B55</f>
        <v>Affirm</v>
      </c>
      <c r="C100" s="353" t="str">
        <f>IF(Journey!G34="C","C",IF(Journey!G34="P","P",""))</f>
        <v/>
      </c>
      <c r="E100" s="348"/>
      <c r="F100" s="349" t="str">
        <f>Badges!C412</f>
        <v>Understand a famous debate in</v>
      </c>
      <c r="G100" s="351" t="str">
        <f>IF(Badges!G412="A","A"," ")</f>
        <v xml:space="preserve"> </v>
      </c>
      <c r="I100" s="348"/>
      <c r="J100" s="349" t="str">
        <f>Badges!C485</f>
        <v>Help with three general-maintenance</v>
      </c>
      <c r="K100" s="351" t="str">
        <f>IF(Badges!G485="A","A"," ")</f>
        <v xml:space="preserve"> </v>
      </c>
      <c r="M100" s="348"/>
      <c r="N100" s="349" t="str">
        <f>Badges!C582</f>
        <v>Plan over and over again</v>
      </c>
      <c r="O100" s="351" t="str">
        <f>IF(Badges!G582="A","A"," ")</f>
        <v xml:space="preserve"> </v>
      </c>
      <c r="Q100" s="487" t="str">
        <f>'Age-Level'!C39</f>
        <v>Thinking Day (Year 3)</v>
      </c>
      <c r="R100" s="487"/>
      <c r="S100" s="353" t="str">
        <f>IF('Age-Level'!G39="A","A","")</f>
        <v/>
      </c>
      <c r="U100" s="346"/>
      <c r="V100" s="346"/>
    </row>
    <row r="101" spans="1:23" x14ac:dyDescent="0.2">
      <c r="A101" s="355"/>
      <c r="B101" s="357" t="str">
        <f>Journey!B62</f>
        <v>Leader in Action</v>
      </c>
      <c r="C101" s="353" t="str">
        <f>IF(Journey!G43="C","C",IF(Journey!G43="P","P",""))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IF('Age-Level'!G41="A","A","")</f>
        <v/>
      </c>
      <c r="U101" s="346"/>
      <c r="V101" s="346"/>
    </row>
    <row r="102" spans="1:23" x14ac:dyDescent="0.2">
      <c r="B102" s="494" t="str">
        <f>Journey!A75</f>
        <v>MEdia</v>
      </c>
      <c r="C102" s="495"/>
      <c r="E102" s="348"/>
      <c r="F102" s="349" t="str">
        <f>Badges!C414</f>
        <v>A community compromise</v>
      </c>
      <c r="G102" s="351" t="str">
        <f>IF(Badges!G414="A","A"," ")</f>
        <v xml:space="preserve"> </v>
      </c>
      <c r="I102" s="348"/>
      <c r="J102" s="349" t="str">
        <f>Badges!C487</f>
        <v>Make a tradition "to do" list</v>
      </c>
      <c r="K102" s="351" t="str">
        <f>IF(Badges!G487="A","A"," ")</f>
        <v xml:space="preserve"> </v>
      </c>
      <c r="M102" s="348">
        <v>1</v>
      </c>
      <c r="N102" s="349" t="str">
        <f>Badges!C587</f>
        <v>Write your mission statement and</v>
      </c>
      <c r="O102" s="350"/>
      <c r="Q102" s="487" t="str">
        <f>'Age-Level'!C43</f>
        <v>International Friendship Recognition</v>
      </c>
      <c r="R102" s="487"/>
      <c r="S102" s="353" t="str">
        <f>IF('Age-Level'!G43="A","A","")</f>
        <v/>
      </c>
      <c r="U102" s="346"/>
      <c r="V102" s="346"/>
    </row>
    <row r="103" spans="1:23" x14ac:dyDescent="0.2">
      <c r="B103" s="357" t="str">
        <f>Journey!C77</f>
        <v>Monitor</v>
      </c>
      <c r="C103" s="353" t="str">
        <f>IF(Journey!G78="C","C",IF(Journey!G78="P","P",""))</f>
        <v/>
      </c>
      <c r="E103" s="348"/>
      <c r="F103" s="349" t="str">
        <f>Badges!C415</f>
        <v>A family or friendship compromise</v>
      </c>
      <c r="G103" s="351" t="str">
        <f>IF(Badges!G415="A","A"," ")</f>
        <v xml:space="preserve"> </v>
      </c>
      <c r="I103" s="348"/>
      <c r="J103" s="349" t="str">
        <f>Badges!C488</f>
        <v>Go global</v>
      </c>
      <c r="K103" s="351" t="str">
        <f>IF(Badges!G488="A","A"," ")</f>
        <v xml:space="preserve"> </v>
      </c>
      <c r="M103" s="348"/>
      <c r="N103" s="349" t="str">
        <f>Badges!C588</f>
        <v>A mission statement is a short</v>
      </c>
      <c r="O103" s="351" t="str">
        <f>IF(Badges!G588="A","A"," ")</f>
        <v xml:space="preserve"> </v>
      </c>
      <c r="Q103" s="487" t="str">
        <f>'Age-Level'!C45</f>
        <v>Investiture</v>
      </c>
      <c r="R103" s="487"/>
      <c r="S103" s="353" t="str">
        <f>IF('Age-Level'!G45="A","A","")</f>
        <v/>
      </c>
      <c r="U103" s="346"/>
      <c r="V103" s="346"/>
    </row>
    <row r="104" spans="1:23" x14ac:dyDescent="0.2">
      <c r="B104" s="357" t="str">
        <f>Journey!C80</f>
        <v>Influence</v>
      </c>
      <c r="C104" s="353" t="str">
        <f>IF(Journey!G81="C","C",IF(Journey!G81="P","P",""))</f>
        <v/>
      </c>
      <c r="E104" s="348"/>
      <c r="F104" s="349" t="str">
        <f>Badges!C416</f>
        <v>A state or national compromise</v>
      </c>
      <c r="G104" s="351" t="str">
        <f>IF(Badges!G416="A","A"," ")</f>
        <v xml:space="preserve"> </v>
      </c>
      <c r="I104" s="348"/>
      <c r="J104" s="349" t="str">
        <f>Badges!C489</f>
        <v>Learn the history of your Girl Scout</v>
      </c>
      <c r="K104" s="351" t="str">
        <f>IF(Badges!G489="A","A"," ")</f>
        <v xml:space="preserve"> </v>
      </c>
      <c r="M104" s="348">
        <v>2</v>
      </c>
      <c r="N104" s="349" t="str">
        <f>Badges!C589</f>
        <v>Increase your customer base</v>
      </c>
      <c r="O104" s="350"/>
      <c r="Q104" s="487" t="str">
        <f>'Age-Level'!C46</f>
        <v>Rededication (1st year)</v>
      </c>
      <c r="R104" s="487"/>
      <c r="S104" s="363" t="str">
        <f>IF('Age-Level'!G46="A","A","")</f>
        <v/>
      </c>
      <c r="U104" s="346"/>
      <c r="V104" s="346"/>
    </row>
    <row r="105" spans="1:23" x14ac:dyDescent="0.2">
      <c r="B105" s="357" t="str">
        <f>Journey!C83</f>
        <v>Cultivate</v>
      </c>
      <c r="C105" s="353" t="str">
        <f>IF(Journey!G84="C","C",IF(Journey!G84="P","P",""))</f>
        <v/>
      </c>
      <c r="E105" s="348">
        <v>5</v>
      </c>
      <c r="F105" s="349" t="str">
        <f>Badges!C417</f>
        <v>Find common ground through</v>
      </c>
      <c r="G105" s="350"/>
      <c r="I105" s="492" t="str">
        <f>Badges!B492</f>
        <v>Trees</v>
      </c>
      <c r="J105" s="493"/>
      <c r="K105" s="493"/>
      <c r="M105" s="348"/>
      <c r="N105" s="349" t="str">
        <f>Badges!C590</f>
        <v>What's the number one reason</v>
      </c>
      <c r="O105" s="351" t="str">
        <f>IF(Badges!G590="A","A"," ")</f>
        <v xml:space="preserve"> </v>
      </c>
      <c r="Q105" s="487" t="str">
        <f>'Age-Level'!C47</f>
        <v>Rededication (2nd year)</v>
      </c>
      <c r="R105" s="487"/>
      <c r="S105" s="363" t="str">
        <f>IF('Age-Level'!G47="A","A","")</f>
        <v/>
      </c>
      <c r="U105" s="346"/>
      <c r="V105" s="346"/>
    </row>
    <row r="106" spans="1:23" x14ac:dyDescent="0.2">
      <c r="B106" s="357" t="str">
        <f>Journey!B86</f>
        <v>Leader in Action</v>
      </c>
      <c r="C106" s="353" t="str">
        <f>IF(Journey!G96="C","C",IF(Journey!G96="P","P",""))</f>
        <v/>
      </c>
      <c r="E106" s="348"/>
      <c r="F106" s="349" t="str">
        <f>Badges!C418</f>
        <v>Mediate a cookie conflict</v>
      </c>
      <c r="G106" s="351" t="str">
        <f>IF(Badges!G418="A","A","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IF('Age-Level'!G48="A","A","")</f>
        <v/>
      </c>
      <c r="U106" s="346"/>
      <c r="V106" s="346"/>
    </row>
    <row r="107" spans="1:23" x14ac:dyDescent="0.2">
      <c r="B107" s="365"/>
      <c r="C107" s="365"/>
      <c r="E107" s="348"/>
      <c r="F107" s="349" t="str">
        <f>Badges!C419</f>
        <v>Mediate with a pro</v>
      </c>
      <c r="G107" s="351" t="str">
        <f>IF(Badges!G419="A","A"," ")</f>
        <v xml:space="preserve"> </v>
      </c>
      <c r="I107" s="348"/>
      <c r="J107" s="349" t="str">
        <f>Badges!C494</f>
        <v>Take a tree trip</v>
      </c>
      <c r="K107" s="351" t="str">
        <f>IF(Badges!G494="A","A"," ")</f>
        <v xml:space="preserve"> </v>
      </c>
      <c r="M107" s="348"/>
      <c r="N107" s="349" t="str">
        <f>Badges!C592</f>
        <v>Decide what you want to do with</v>
      </c>
      <c r="O107" s="351" t="str">
        <f>IF(Badges!G592="A","A"," ")</f>
        <v xml:space="preserve"> </v>
      </c>
      <c r="Q107" s="487" t="str">
        <f>'Age-Level'!C49</f>
        <v>Rededication (4th year)</v>
      </c>
      <c r="R107" s="487"/>
      <c r="S107" s="363" t="str">
        <f>IF('Age-Level'!G49="A","A","")</f>
        <v/>
      </c>
      <c r="U107" s="346"/>
      <c r="V107" s="346"/>
    </row>
    <row r="108" spans="1:23" x14ac:dyDescent="0.2">
      <c r="A108" s="635" t="s">
        <v>138</v>
      </c>
      <c r="B108" s="636"/>
      <c r="C108" s="637"/>
      <c r="E108" s="348"/>
      <c r="F108" s="349" t="str">
        <f>Badges!C420</f>
        <v>Suggest solutions for a current</v>
      </c>
      <c r="G108" s="351" t="str">
        <f>IF(Badges!G420="A","A"," ")</f>
        <v xml:space="preserve"> </v>
      </c>
      <c r="I108" s="348"/>
      <c r="J108" s="349" t="str">
        <f>Badges!C495</f>
        <v>Design a tree house</v>
      </c>
      <c r="K108" s="351" t="str">
        <f>IF(Badges!G495="A","A"," ")</f>
        <v xml:space="preserve"> </v>
      </c>
      <c r="M108" s="348">
        <v>4</v>
      </c>
      <c r="N108" s="349" t="str">
        <f>Badges!C593</f>
        <v>Make a risk management plan</v>
      </c>
      <c r="O108" s="350"/>
      <c r="Q108" s="487" t="str">
        <f>'Age-Level'!C50</f>
        <v>Rededication (5th year)</v>
      </c>
      <c r="R108" s="487"/>
      <c r="S108" s="363" t="str">
        <f>IF('Age-Level'!G50="A","A","")</f>
        <v/>
      </c>
      <c r="U108" s="346"/>
      <c r="V108" s="346"/>
    </row>
    <row r="109" spans="1:23" x14ac:dyDescent="0.2">
      <c r="A109" s="360"/>
      <c r="B109" s="496" t="str">
        <f>Bridging!B6</f>
        <v>Pass It On!</v>
      </c>
      <c r="C109" s="352" t="str">
        <f>IF(Bridging!G10="C","C",IF(Bridging!G10="P","P",""))</f>
        <v/>
      </c>
      <c r="E109" s="492" t="str">
        <f>Badges!B423</f>
        <v>New Cuisines</v>
      </c>
      <c r="F109" s="493"/>
      <c r="G109" s="493"/>
      <c r="I109" s="348"/>
      <c r="J109" s="349" t="str">
        <f>Badges!C496</f>
        <v>Cook a tree dish</v>
      </c>
      <c r="K109" s="351" t="str">
        <f>IF(Badges!G496="A","A"," ")</f>
        <v xml:space="preserve"> </v>
      </c>
      <c r="M109" s="348"/>
      <c r="N109" s="349" t="str">
        <f>Badges!C594</f>
        <v>A risk management plan gets you</v>
      </c>
      <c r="O109" s="351" t="str">
        <f>IF(Badges!G594="A","A"," ")</f>
        <v xml:space="preserve"> </v>
      </c>
      <c r="Q109" s="487" t="str">
        <f>'Age-Level'!C51</f>
        <v>Rededication (6th year)</v>
      </c>
      <c r="R109" s="487"/>
      <c r="S109" s="363" t="str">
        <f>IF('Age-Level'!G51="A","A","")</f>
        <v/>
      </c>
      <c r="U109" s="346"/>
      <c r="V109" s="346"/>
    </row>
    <row r="110" spans="1:23" x14ac:dyDescent="0.2">
      <c r="A110" s="360"/>
      <c r="B110" s="361" t="str">
        <f>Bridging!B11</f>
        <v>Look Ahead!</v>
      </c>
      <c r="C110" s="352" t="str">
        <f>IF(Bridging!G15="C","C",IF(Bridging!G15="P","P",""))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IF('Age-Level'!G52="A","A","")</f>
        <v/>
      </c>
      <c r="U110" s="489"/>
      <c r="V110" s="489"/>
      <c r="W110" s="439"/>
    </row>
    <row r="111" spans="1:23" x14ac:dyDescent="0.2">
      <c r="A111" s="360"/>
      <c r="B111" s="487" t="str">
        <f>Bridging!C16</f>
        <v>Plan a Ceremony</v>
      </c>
      <c r="C111" s="352" t="str">
        <f>IF(Bridging!G17="C","C",IF(Bridging!G17="P","P",""))</f>
        <v/>
      </c>
      <c r="E111" s="348"/>
      <c r="F111" s="349" t="str">
        <f>Badges!C425</f>
        <v>Cook something from an area of the</v>
      </c>
      <c r="G111" s="351" t="str">
        <f>IF(Badges!G425="A","A"," ")</f>
        <v xml:space="preserve"> </v>
      </c>
      <c r="I111" s="348"/>
      <c r="J111" s="349" t="str">
        <f>Badges!C498</f>
        <v>Be a naturalist in your neighborhood</v>
      </c>
      <c r="K111" s="351" t="str">
        <f>IF(Badges!G498="A","A"," ")</f>
        <v xml:space="preserve"> </v>
      </c>
      <c r="M111" s="348"/>
      <c r="N111" s="349" t="str">
        <f>Badges!C596</f>
        <v>Once you have your business plan</v>
      </c>
      <c r="O111" s="351" t="str">
        <f>IF(Badges!G596="A","A"," ")</f>
        <v xml:space="preserve"> </v>
      </c>
      <c r="Q111" s="487" t="str">
        <f>'Age-Level'!C53</f>
        <v>Rededication (8th year)</v>
      </c>
      <c r="R111" s="487"/>
      <c r="S111" s="363" t="str">
        <f>IF('Age-Level'!G53="A","A","")</f>
        <v/>
      </c>
      <c r="U111" s="346"/>
      <c r="V111" s="346"/>
    </row>
    <row r="112" spans="1:23" x14ac:dyDescent="0.2">
      <c r="B112" s="362" t="s">
        <v>139</v>
      </c>
      <c r="C112" s="352" t="str">
        <f>IF(Bridging!G18="C","C",IF(Bridging!G18="P","P",""))</f>
        <v/>
      </c>
      <c r="E112" s="348"/>
      <c r="F112" s="349" t="str">
        <f>Badges!C426</f>
        <v>Find a relative, friend, or neighbor</v>
      </c>
      <c r="G112" s="351" t="str">
        <f>IF(Badges!G426="A","A"," ")</f>
        <v xml:space="preserve"> </v>
      </c>
      <c r="I112" s="348"/>
      <c r="J112" s="349" t="str">
        <f>Badges!C499</f>
        <v>Sketch and label the parts of a tree</v>
      </c>
      <c r="K112" s="351" t="str">
        <f>IF(Badges!G499="A","A","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IF(Badges!G427="A","A"," ")</f>
        <v xml:space="preserve"> </v>
      </c>
      <c r="I113" s="348"/>
      <c r="J113" s="349" t="str">
        <f>Badges!C500</f>
        <v>Delve into the forest life cycle</v>
      </c>
      <c r="K113" s="351" t="str">
        <f>IF(Badges!G500="A","A"," ")</f>
        <v xml:space="preserve"> </v>
      </c>
      <c r="M113" s="348">
        <v>1</v>
      </c>
      <c r="N113" s="349" t="str">
        <f>Badges!C613</f>
        <v>Come up with a big idea</v>
      </c>
      <c r="O113" s="350"/>
      <c r="Q113" s="372">
        <v>1</v>
      </c>
      <c r="R113" s="487" t="str">
        <f>'Age-Level'!C55</f>
        <v>Choose one line from the Law</v>
      </c>
      <c r="S113" s="363" t="str">
        <f>IF('Age-Level'!G55="A","A","")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IF(Badges!G614="A","A"," ")</f>
        <v xml:space="preserve"> </v>
      </c>
      <c r="Q114" s="371">
        <v>2</v>
      </c>
      <c r="R114" s="487" t="str">
        <f>'Age-Level'!C56</f>
        <v>Find a woman in your community</v>
      </c>
      <c r="S114" s="363" t="str">
        <f>IF('Age-Level'!G56="A","A","")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IF(Badges!G429="A","A"," ")</f>
        <v xml:space="preserve"> </v>
      </c>
      <c r="I115" s="348"/>
      <c r="J115" s="349" t="str">
        <f>Badges!C502</f>
        <v>Get tree crafty</v>
      </c>
      <c r="K115" s="351" t="str">
        <f>IF(Badges!G502="A","A"," ")</f>
        <v xml:space="preserve"> </v>
      </c>
      <c r="M115" s="348">
        <v>2</v>
      </c>
      <c r="N115" s="349" t="str">
        <f>Badges!C615</f>
        <v>Take your sales to the next level</v>
      </c>
      <c r="O115" s="350"/>
      <c r="Q115" s="371">
        <v>3</v>
      </c>
      <c r="R115" s="487" t="str">
        <f>'Age-Level'!C57</f>
        <v>Gather three inspirational quotes</v>
      </c>
      <c r="S115" s="363" t="str">
        <f>IF('Age-Level'!G57="A","A","")</f>
        <v/>
      </c>
      <c r="U115" s="346"/>
      <c r="V115" s="346"/>
    </row>
    <row r="116" spans="1:22" x14ac:dyDescent="0.2">
      <c r="A116" s="348"/>
      <c r="B116" s="349" t="str">
        <f>Badges!C356</f>
        <v>Collect comic strips from the</v>
      </c>
      <c r="C116" s="351" t="str">
        <f>IF(Badges!G356="A","A"," ")</f>
        <v xml:space="preserve"> </v>
      </c>
      <c r="E116" s="348"/>
      <c r="F116" s="349" t="str">
        <f>Badges!C430</f>
        <v>Research and cook a regional</v>
      </c>
      <c r="G116" s="351" t="str">
        <f>IF(Badges!G430="A","A"," ")</f>
        <v xml:space="preserve"> </v>
      </c>
      <c r="I116" s="348"/>
      <c r="J116" s="349" t="str">
        <f>Badges!C503</f>
        <v>Capture a tree on your canvas or the</v>
      </c>
      <c r="K116" s="351" t="str">
        <f>IF(Badges!G503="A","A"," ")</f>
        <v xml:space="preserve"> </v>
      </c>
      <c r="M116" s="348"/>
      <c r="N116" s="349" t="str">
        <f>Badges!C616</f>
        <v>When you have a big goal, you have</v>
      </c>
      <c r="O116" s="351" t="str">
        <f>IF(Badges!G616="A","A"," ")</f>
        <v xml:space="preserve"> </v>
      </c>
      <c r="Q116" s="371">
        <v>4</v>
      </c>
      <c r="R116" s="487" t="str">
        <f>'Age-Level'!C58</f>
        <v>Make something to remind you</v>
      </c>
      <c r="S116" s="363" t="str">
        <f>IF('Age-Level'!G58="A","A","")</f>
        <v/>
      </c>
    </row>
    <row r="117" spans="1:22" x14ac:dyDescent="0.2">
      <c r="A117" s="348"/>
      <c r="B117" s="349" t="str">
        <f>Badges!C357</f>
        <v>Visit with a comic artist</v>
      </c>
      <c r="C117" s="351" t="str">
        <f>IF(Badges!G357="A","A"," ")</f>
        <v xml:space="preserve"> </v>
      </c>
      <c r="E117" s="348"/>
      <c r="F117" s="349" t="str">
        <f>Badges!C431</f>
        <v>Find out how well you know your</v>
      </c>
      <c r="G117" s="351" t="str">
        <f>IF(Badges!G431="A","A"," ")</f>
        <v xml:space="preserve"> </v>
      </c>
      <c r="I117" s="348"/>
      <c r="J117" s="349" t="str">
        <f>Badges!C504</f>
        <v>Create your own tree legend</v>
      </c>
      <c r="K117" s="351" t="str">
        <f>IF(Badges!G504="A","A"," ")</f>
        <v xml:space="preserve"> </v>
      </c>
      <c r="M117" s="348">
        <v>3</v>
      </c>
      <c r="N117" s="349" t="str">
        <f>Badges!C617</f>
        <v>Sell your big dream to others</v>
      </c>
      <c r="O117" s="350"/>
      <c r="Q117" s="371">
        <v>5</v>
      </c>
      <c r="R117" s="487" t="str">
        <f>'Age-Level'!C59</f>
        <v xml:space="preserve">Make a commitment to live what </v>
      </c>
      <c r="S117" s="363" t="str">
        <f>IF('Age-Level'!G59="A","A","")</f>
        <v/>
      </c>
    </row>
    <row r="118" spans="1:22" x14ac:dyDescent="0.2">
      <c r="A118" s="348"/>
      <c r="B118" s="349" t="str">
        <f>Badges!C358</f>
        <v>Make sticky-note comics</v>
      </c>
      <c r="C118" s="351" t="str">
        <f>IF(Badges!G358="A","A","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IF(Badges!G618="A","A","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IF(Badges!G433="A","A"," ")</f>
        <v xml:space="preserve"> </v>
      </c>
      <c r="I119" s="348"/>
      <c r="J119" s="349" t="str">
        <f>Badges!C506</f>
        <v>Debate logging, clear-cutting, and</v>
      </c>
      <c r="K119" s="351" t="str">
        <f>IF(Badges!G506="A","A"," ")</f>
        <v xml:space="preserve"> </v>
      </c>
      <c r="M119" s="348">
        <v>4</v>
      </c>
      <c r="N119" s="349" t="str">
        <f>Badges!C619</f>
        <v>Ask experts to help you take your</v>
      </c>
      <c r="O119" s="350"/>
      <c r="Q119" s="372">
        <v>1</v>
      </c>
      <c r="R119" s="487" t="str">
        <f>'Age-Level'!C62</f>
        <v>Choose one line from the Law</v>
      </c>
      <c r="S119" s="363" t="str">
        <f>IF('Age-Level'!G62="A","A","")</f>
        <v/>
      </c>
    </row>
    <row r="120" spans="1:22" x14ac:dyDescent="0.2">
      <c r="A120" s="348"/>
      <c r="B120" s="349" t="str">
        <f>Badges!C360</f>
        <v>Think of a story from your life</v>
      </c>
      <c r="C120" s="351" t="str">
        <f>IF(Badges!G360="A","A"," ")</f>
        <v xml:space="preserve"> </v>
      </c>
      <c r="E120" s="348"/>
      <c r="F120" s="349" t="str">
        <f>Badges!C434</f>
        <v>Ask a grandparent or other relative</v>
      </c>
      <c r="G120" s="351" t="str">
        <f>IF(Badges!G434="A","A"," ")</f>
        <v xml:space="preserve"> </v>
      </c>
      <c r="I120" s="348"/>
      <c r="J120" s="349" t="str">
        <f>Badges!C507</f>
        <v>Chart how wood travels</v>
      </c>
      <c r="K120" s="351" t="str">
        <f>IF(Badges!G507="A","A"," ")</f>
        <v xml:space="preserve"> </v>
      </c>
      <c r="M120" s="348"/>
      <c r="N120" s="349" t="str">
        <f>Badges!C620</f>
        <v>Show your plan to a businesswoman</v>
      </c>
      <c r="O120" s="351" t="str">
        <f>IF(Badges!G620="A","A"," ")</f>
        <v xml:space="preserve"> </v>
      </c>
      <c r="Q120" s="371">
        <v>2</v>
      </c>
      <c r="R120" s="487" t="str">
        <f>'Age-Level'!C63</f>
        <v>Find a woman in your community</v>
      </c>
      <c r="S120" s="363" t="str">
        <f>IF('Age-Level'!G63="A","A","")</f>
        <v/>
      </c>
    </row>
    <row r="121" spans="1:22" x14ac:dyDescent="0.2">
      <c r="A121" s="348"/>
      <c r="B121" s="349" t="str">
        <f>Badges!C361</f>
        <v>Think of a story from a book or</v>
      </c>
      <c r="C121" s="351" t="str">
        <f>IF(Badges!G361="A","A"," ")</f>
        <v xml:space="preserve"> </v>
      </c>
      <c r="E121" s="348"/>
      <c r="F121" s="349" t="str">
        <f>Badges!C435</f>
        <v>Pick a piece of the past that excites</v>
      </c>
      <c r="G121" s="351" t="str">
        <f>IF(Badges!G435="A","A"," ")</f>
        <v xml:space="preserve"> </v>
      </c>
      <c r="I121" s="348"/>
      <c r="J121" s="349" t="str">
        <f>Badges!C508</f>
        <v>Create a dream tree garden</v>
      </c>
      <c r="K121" s="351" t="str">
        <f>IF(Badges!G508="A","A"," ")</f>
        <v xml:space="preserve"> </v>
      </c>
      <c r="M121" s="348">
        <v>5</v>
      </c>
      <c r="N121" s="349" t="str">
        <f>Badges!C621</f>
        <v>Share your experience in a big way</v>
      </c>
      <c r="O121" s="350"/>
      <c r="Q121" s="371">
        <v>3</v>
      </c>
      <c r="R121" s="487" t="str">
        <f>'Age-Level'!C64</f>
        <v>Gather three inspirational quotes</v>
      </c>
      <c r="S121" s="363" t="str">
        <f>IF('Age-Level'!G64="A","A","")</f>
        <v/>
      </c>
    </row>
    <row r="122" spans="1:22" x14ac:dyDescent="0.2">
      <c r="A122" s="348"/>
      <c r="B122" s="349" t="str">
        <f>Badges!C362</f>
        <v>Make something up</v>
      </c>
      <c r="C122" s="351" t="str">
        <f>IF(Badges!G362="A","A","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IF(Badges!G622="A","A"," ")</f>
        <v xml:space="preserve"> </v>
      </c>
      <c r="Q122" s="371">
        <v>4</v>
      </c>
      <c r="R122" s="487" t="str">
        <f>'Age-Level'!C65</f>
        <v>Make something to remind you</v>
      </c>
      <c r="S122" s="363" t="str">
        <f>IF('Age-Level'!G65="A","A","")</f>
        <v/>
      </c>
    </row>
    <row r="123" spans="1:22" x14ac:dyDescent="0.2">
      <c r="A123" s="348">
        <v>3</v>
      </c>
      <c r="B123" s="349" t="str">
        <f>Badges!C363</f>
        <v>Draw it out</v>
      </c>
      <c r="C123" s="350"/>
      <c r="E123" s="348"/>
      <c r="F123" s="349" t="str">
        <f>Badges!C437</f>
        <v>Take a processed food you love and</v>
      </c>
      <c r="G123" s="351" t="str">
        <f>IF(Badges!G437="A","A"," ")</f>
        <v xml:space="preserve"> </v>
      </c>
      <c r="I123" s="348"/>
      <c r="J123" s="349" t="str">
        <f>Badges!C510</f>
        <v>Plant a tree</v>
      </c>
      <c r="K123" s="351" t="str">
        <f>IF(Badges!G510="A","A"," ")</f>
        <v xml:space="preserve"> </v>
      </c>
      <c r="M123" s="492" t="str">
        <f>Badges!B626</f>
        <v>Archery</v>
      </c>
      <c r="N123" s="493"/>
      <c r="O123" s="493"/>
      <c r="Q123" s="371">
        <v>5</v>
      </c>
      <c r="R123" s="487" t="str">
        <f>'Age-Level'!C66</f>
        <v xml:space="preserve">Make a commitment to live what </v>
      </c>
      <c r="S123" s="363" t="str">
        <f>IF('Age-Level'!G66="A","A","")</f>
        <v/>
      </c>
    </row>
    <row r="124" spans="1:22" x14ac:dyDescent="0.2">
      <c r="A124" s="348"/>
      <c r="B124" s="349" t="str">
        <f>Badges!C364</f>
        <v>Use tracing paper</v>
      </c>
      <c r="C124" s="351" t="str">
        <f>IF(Badges!G364="A","A"," ")</f>
        <v xml:space="preserve"> </v>
      </c>
      <c r="E124" s="348"/>
      <c r="F124" s="349" t="str">
        <f>Badges!C438</f>
        <v>Choose a veggie protein and find a</v>
      </c>
      <c r="G124" s="351" t="str">
        <f>IF(Badges!G438="A","A"," ")</f>
        <v xml:space="preserve"> </v>
      </c>
      <c r="I124" s="348"/>
      <c r="J124" s="349" t="str">
        <f>Badges!C511</f>
        <v>Tend to a tree somewhere in your</v>
      </c>
      <c r="K124" s="351" t="str">
        <f>IF(Badges!G511="A","A","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IF(Badges!G365="A","A"," ")</f>
        <v xml:space="preserve"> </v>
      </c>
      <c r="E125" s="348"/>
      <c r="F125" s="349" t="str">
        <f>Badges!C439</f>
        <v>Try a recipe for a special diet</v>
      </c>
      <c r="G125" s="351" t="str">
        <f>IF(Badges!G439="A","A"," ")</f>
        <v xml:space="preserve"> </v>
      </c>
      <c r="I125" s="348"/>
      <c r="J125" s="349" t="str">
        <f>Badges!C512</f>
        <v>Shadow one of the tree caretakers</v>
      </c>
      <c r="K125" s="351" t="str">
        <f>IF(Badges!G512="A","A"," ")</f>
        <v xml:space="preserve"> </v>
      </c>
      <c r="M125" s="348"/>
      <c r="N125" s="349" t="str">
        <f>Badges!C628</f>
        <v>Visit an outdoor outfitter or a sporting goods store</v>
      </c>
      <c r="O125" s="351" t="str">
        <f>IF(Badges!G628="A","A"," ")</f>
        <v xml:space="preserve"> </v>
      </c>
      <c r="Q125" s="372">
        <v>1</v>
      </c>
      <c r="R125" s="487" t="str">
        <f>'Age-Level'!C69</f>
        <v>Choose one line from the Law</v>
      </c>
      <c r="S125" s="363" t="str">
        <f>IF('Age-Level'!G69="A","A","")</f>
        <v/>
      </c>
    </row>
    <row r="126" spans="1:22" x14ac:dyDescent="0.2">
      <c r="A126" s="348"/>
      <c r="B126" s="349" t="str">
        <f>Badges!C366</f>
        <v>Use a how-to book, video, or</v>
      </c>
      <c r="C126" s="351" t="str">
        <f>IF(Badges!G366="A","A","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IF(Badges!G629="A","A"," ")</f>
        <v xml:space="preserve"> </v>
      </c>
      <c r="Q126" s="371">
        <v>2</v>
      </c>
      <c r="R126" s="487" t="str">
        <f>'Age-Level'!C70</f>
        <v>Find a woman in your community</v>
      </c>
      <c r="S126" s="363" t="str">
        <f>IF('Age-Level'!G70="A","A","")</f>
        <v/>
      </c>
    </row>
    <row r="127" spans="1:22" x14ac:dyDescent="0.2">
      <c r="A127" s="348">
        <v>4</v>
      </c>
      <c r="B127" s="349" t="str">
        <f>Badges!C367</f>
        <v>Frame it in four panels</v>
      </c>
      <c r="C127" s="350"/>
      <c r="E127" s="348"/>
      <c r="F127" s="349" t="str">
        <f>Badges!C441</f>
        <v>Throw a potluck party</v>
      </c>
      <c r="G127" s="351" t="str">
        <f>IF(Badges!G441="A","A"," ")</f>
        <v xml:space="preserve"> </v>
      </c>
      <c r="I127" s="348">
        <v>1</v>
      </c>
      <c r="J127" s="349" t="str">
        <f>Badges!C517</f>
        <v>Practice budgeting for your values</v>
      </c>
      <c r="K127" s="350"/>
      <c r="M127" s="348"/>
      <c r="N127" s="349" t="str">
        <f>Badges!C630</f>
        <v>Work with an archery expert at a range or Girl Scout camp</v>
      </c>
      <c r="O127" s="351" t="str">
        <f>IF(Badges!G630="A","A"," ")</f>
        <v xml:space="preserve"> </v>
      </c>
      <c r="Q127" s="371">
        <v>3</v>
      </c>
      <c r="R127" s="487" t="str">
        <f>'Age-Level'!C71</f>
        <v>Gather three inspirational quotes</v>
      </c>
      <c r="S127" s="363" t="str">
        <f>IF('Age-Level'!G71="A","A","")</f>
        <v/>
      </c>
    </row>
    <row r="128" spans="1:22" x14ac:dyDescent="0.2">
      <c r="A128" s="348"/>
      <c r="B128" s="349" t="str">
        <f>Badges!C368</f>
        <v>Use facial expressions</v>
      </c>
      <c r="C128" s="351" t="str">
        <f>IF(Badges!G368="A","A"," ")</f>
        <v xml:space="preserve"> </v>
      </c>
      <c r="E128" s="348"/>
      <c r="F128" s="349" t="str">
        <f>Badges!C442</f>
        <v>Host a "new cuisine" party</v>
      </c>
      <c r="G128" s="351" t="str">
        <f>IF(Badges!G442="A","A"," ")</f>
        <v xml:space="preserve"> </v>
      </c>
      <c r="I128" s="348"/>
      <c r="J128" s="349" t="str">
        <f>Badges!C518</f>
        <v>Create a team values list</v>
      </c>
      <c r="K128" s="351" t="str">
        <f>IF(Badges!G518="A","A"," ")</f>
        <v xml:space="preserve"> </v>
      </c>
      <c r="M128" s="348">
        <v>2</v>
      </c>
      <c r="N128" s="349" t="str">
        <f>Badges!C631</f>
        <v>Learn about archery safety</v>
      </c>
      <c r="O128" s="350"/>
      <c r="Q128" s="371">
        <v>4</v>
      </c>
      <c r="R128" s="487" t="str">
        <f>'Age-Level'!C72</f>
        <v>Make something to remind you</v>
      </c>
      <c r="S128" s="363" t="str">
        <f>IF('Age-Level'!G72="A","A","")</f>
        <v/>
      </c>
    </row>
    <row r="129" spans="1:20" x14ac:dyDescent="0.2">
      <c r="A129" s="348"/>
      <c r="B129" s="349" t="str">
        <f>Badges!C369</f>
        <v>Use body postures</v>
      </c>
      <c r="C129" s="351" t="str">
        <f>IF(Badges!G369="A","A"," ")</f>
        <v xml:space="preserve"> </v>
      </c>
      <c r="E129" s="348"/>
      <c r="F129" s="349" t="str">
        <f>Badges!C443</f>
        <v>Hold a progressive dinner with</v>
      </c>
      <c r="G129" s="351" t="str">
        <f>IF(Badges!G443="A","A"," ")</f>
        <v xml:space="preserve"> </v>
      </c>
      <c r="I129" s="348"/>
      <c r="J129" s="349" t="str">
        <f>Badges!C519</f>
        <v>Make your own values list</v>
      </c>
      <c r="K129" s="351" t="str">
        <f>IF(Badges!G519="A","A"," ")</f>
        <v xml:space="preserve"> </v>
      </c>
      <c r="M129" s="348"/>
      <c r="N129" s="349" t="str">
        <f>Badges!C632</f>
        <v>Visti an archery range</v>
      </c>
      <c r="O129" s="351" t="str">
        <f>IF(Badges!G632="A","A"," ")</f>
        <v xml:space="preserve"> </v>
      </c>
      <c r="Q129" s="371">
        <v>5</v>
      </c>
      <c r="R129" s="487" t="str">
        <f>'Age-Level'!C73</f>
        <v xml:space="preserve">Make a commitment to live what </v>
      </c>
      <c r="S129" s="363" t="str">
        <f>IF('Age-Level'!G73="A","A","")</f>
        <v/>
      </c>
    </row>
    <row r="130" spans="1:20" x14ac:dyDescent="0.2">
      <c r="A130" s="348"/>
      <c r="B130" s="349" t="str">
        <f>Badges!C370</f>
        <v xml:space="preserve">Use both facial expressions and </v>
      </c>
      <c r="C130" s="351" t="str">
        <f>IF(Badges!G370="A","A"," ")</f>
        <v xml:space="preserve"> </v>
      </c>
      <c r="E130" s="492" t="str">
        <f>Badges!B446</f>
        <v>Cadette First Aid</v>
      </c>
      <c r="F130" s="493"/>
      <c r="G130" s="493"/>
      <c r="I130" s="348"/>
      <c r="J130" s="349" t="str">
        <f>Badges!C520</f>
        <v>Find out how other people budget to</v>
      </c>
      <c r="K130" s="351" t="str">
        <f>IF(Badges!G520="A","A"," ")</f>
        <v xml:space="preserve"> </v>
      </c>
      <c r="M130" s="348"/>
      <c r="N130" s="349" t="str">
        <f>Badges!C633</f>
        <v>Invite an archery expert to talk to your troop</v>
      </c>
      <c r="O130" s="351" t="str">
        <f>IF(Badges!G633="A","A","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IF(Badges!G634="A","A"," ")</f>
        <v xml:space="preserve"> </v>
      </c>
      <c r="Q131" s="372">
        <v>1</v>
      </c>
      <c r="R131" s="487" t="str">
        <f>'Age-Level'!C76</f>
        <v>Learn how to make a room safe for a</v>
      </c>
      <c r="S131" s="363" t="str">
        <f>IF('Age-Level'!G76="A","A","")</f>
        <v/>
      </c>
    </row>
    <row r="132" spans="1:20" x14ac:dyDescent="0.2">
      <c r="A132" s="348"/>
      <c r="B132" s="349" t="str">
        <f>Badges!C372</f>
        <v>Add some dialogue</v>
      </c>
      <c r="C132" s="351" t="str">
        <f>IF(Badges!G372="A","A"," ")</f>
        <v xml:space="preserve"> </v>
      </c>
      <c r="E132" s="348"/>
      <c r="F132" s="349" t="str">
        <f>Badges!C448</f>
        <v>Take a babysitting class</v>
      </c>
      <c r="G132" s="351" t="str">
        <f>IF(Badges!G448="A","A"," ")</f>
        <v xml:space="preserve"> </v>
      </c>
      <c r="I132" s="348"/>
      <c r="J132" s="349" t="str">
        <f>Badges!C522</f>
        <v>Get on the "write" track</v>
      </c>
      <c r="K132" s="351" t="str">
        <f>IF(Badges!G522="A","A"," ")</f>
        <v xml:space="preserve"> </v>
      </c>
      <c r="M132" s="348">
        <v>3</v>
      </c>
      <c r="N132" s="349" t="str">
        <f>Badges!C635</f>
        <v>Practice archery before you go on a range</v>
      </c>
      <c r="O132" s="350"/>
      <c r="Q132" s="371">
        <v>2</v>
      </c>
      <c r="R132" s="487" t="str">
        <f>'Age-Level'!C77</f>
        <v>Find out about water safety</v>
      </c>
      <c r="S132" s="363" t="str">
        <f>IF('Age-Level'!G77="A","A","")</f>
        <v/>
      </c>
    </row>
    <row r="133" spans="1:20" x14ac:dyDescent="0.2">
      <c r="A133" s="348"/>
      <c r="B133" s="349" t="str">
        <f>Badges!C373</f>
        <v>Add thought bubbles</v>
      </c>
      <c r="C133" s="351" t="str">
        <f>IF(Badges!G373="A","A"," ")</f>
        <v xml:space="preserve"> </v>
      </c>
      <c r="E133" s="348"/>
      <c r="F133" s="349" t="str">
        <f>Badges!C449</f>
        <v>Ask a medical professional</v>
      </c>
      <c r="G133" s="351" t="str">
        <f>IF(Badges!G449="A","A"," ")</f>
        <v xml:space="preserve"> </v>
      </c>
      <c r="I133" s="348"/>
      <c r="J133" s="349" t="str">
        <f>Badges!C523</f>
        <v>Spot spending habits</v>
      </c>
      <c r="K133" s="351" t="str">
        <f>IF(Badges!G523="A","A"," ")</f>
        <v xml:space="preserve"> </v>
      </c>
      <c r="M133" s="348"/>
      <c r="N133" s="349" t="str">
        <f>Badges!C636</f>
        <v>Work with an instructor or older girl with archery experience</v>
      </c>
      <c r="O133" s="351" t="str">
        <f>IF(Badges!G636="A","A"," ")</f>
        <v xml:space="preserve"> </v>
      </c>
      <c r="Q133" s="371">
        <v>3</v>
      </c>
      <c r="R133" s="487" t="str">
        <f>'Age-Level'!C78</f>
        <v>Teach a Daisy or Brownie what to do if</v>
      </c>
      <c r="S133" s="363" t="str">
        <f>IF('Age-Level'!G78="A","A","")</f>
        <v/>
      </c>
    </row>
    <row r="134" spans="1:20" x14ac:dyDescent="0.2">
      <c r="A134" s="348"/>
      <c r="B134" s="349" t="str">
        <f>Badges!C374</f>
        <v>Run a narrative in separate</v>
      </c>
      <c r="C134" s="351" t="str">
        <f>IF(Badges!G374="A","A"," ")</f>
        <v xml:space="preserve"> </v>
      </c>
      <c r="E134" s="348"/>
      <c r="F134" s="349" t="str">
        <f>Badges!C450</f>
        <v>Talk to child care professionals</v>
      </c>
      <c r="G134" s="351" t="str">
        <f>IF(Badges!G450="A","A"," ")</f>
        <v xml:space="preserve"> </v>
      </c>
      <c r="I134" s="348"/>
      <c r="J134" s="349" t="str">
        <f>Badges!C524</f>
        <v>Pretend you're a psychologist</v>
      </c>
      <c r="K134" s="351" t="str">
        <f>IF(Badges!G524="A","A"," ")</f>
        <v xml:space="preserve"> </v>
      </c>
      <c r="M134" s="348"/>
      <c r="N134" s="349" t="str">
        <f>Badges!C637</f>
        <v>Join an archery class at a community center, range, or Girl Scout camp</v>
      </c>
      <c r="O134" s="351" t="str">
        <f>IF(Badges!G637="A","A"," ")</f>
        <v xml:space="preserve"> </v>
      </c>
      <c r="Q134" s="371">
        <v>4</v>
      </c>
      <c r="R134" s="487" t="str">
        <f>'Age-Level'!C79</f>
        <v>With your family, make sure you have</v>
      </c>
      <c r="S134" s="363" t="str">
        <f>IF('Age-Level'!G79="A","A","")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IF(Badges!G638="A","A"," ")</f>
        <v xml:space="preserve"> </v>
      </c>
      <c r="Q135" s="371">
        <v>5</v>
      </c>
      <c r="R135" s="487" t="str">
        <f>'Age-Level'!C80</f>
        <v>Discuss bullying with your Girl Scout</v>
      </c>
      <c r="S135" s="363" t="str">
        <f>IF('Age-Level'!G80="A","A","")</f>
        <v/>
      </c>
    </row>
    <row r="136" spans="1:20" x14ac:dyDescent="0.2">
      <c r="A136" s="348">
        <v>1</v>
      </c>
      <c r="B136" s="349" t="str">
        <f>Badges!C378</f>
        <v>Create your own definition of</v>
      </c>
      <c r="C136" s="350"/>
      <c r="E136" s="348"/>
      <c r="F136" s="349" t="str">
        <f>Badges!C452</f>
        <v>Talk to a medical professional</v>
      </c>
      <c r="G136" s="351" t="str">
        <f>IF(Badges!G452="A","A"," ")</f>
        <v xml:space="preserve"> </v>
      </c>
      <c r="I136" s="348"/>
      <c r="J136" s="349" t="str">
        <f>Badges!C526</f>
        <v>Do field research</v>
      </c>
      <c r="K136" s="351" t="str">
        <f>IF(Badges!G526="A","A"," ")</f>
        <v xml:space="preserve"> </v>
      </c>
      <c r="Q136" s="371"/>
      <c r="R136" s="372"/>
      <c r="S136" s="500"/>
      <c r="T136" s="355"/>
    </row>
    <row r="137" spans="1:20" x14ac:dyDescent="0.2">
      <c r="A137" s="348"/>
      <c r="B137" s="349" t="str">
        <f>Badges!C379</f>
        <v>Go to a sports event</v>
      </c>
      <c r="C137" s="351" t="str">
        <f>IF(Badges!G379="A","A"," ")</f>
        <v xml:space="preserve"> </v>
      </c>
      <c r="E137" s="348"/>
      <c r="F137" s="349" t="str">
        <f>Badges!C453</f>
        <v>Take a course</v>
      </c>
      <c r="G137" s="351" t="str">
        <f>IF(Badges!G453="A","A"," ")</f>
        <v xml:space="preserve"> </v>
      </c>
      <c r="I137" s="348"/>
      <c r="J137" s="349" t="str">
        <f>Badges!C527</f>
        <v>Let money talk</v>
      </c>
      <c r="K137" s="351" t="str">
        <f>IF(Badges!G527="A","A"," ")</f>
        <v xml:space="preserve"> </v>
      </c>
      <c r="Q137" s="371"/>
      <c r="R137" s="371"/>
      <c r="S137" s="341"/>
    </row>
    <row r="138" spans="1:20" x14ac:dyDescent="0.2">
      <c r="A138" s="348"/>
      <c r="B138" s="349" t="str">
        <f>Badges!C380</f>
        <v>Watch a sports series</v>
      </c>
      <c r="C138" s="351" t="str">
        <f>IF(Badges!G380="A","A"," ")</f>
        <v xml:space="preserve"> </v>
      </c>
      <c r="E138" s="348"/>
      <c r="F138" s="349" t="str">
        <f>Badges!C454</f>
        <v>Talk to an emergency responder</v>
      </c>
      <c r="G138" s="351" t="str">
        <f>IF(Badges!G454="A","A"," ")</f>
        <v xml:space="preserve"> </v>
      </c>
      <c r="I138" s="348"/>
      <c r="J138" s="349" t="str">
        <f>Badges!C528</f>
        <v>Hit the books</v>
      </c>
      <c r="K138" s="351" t="str">
        <f>IF(Badges!G528="A","A"," ")</f>
        <v xml:space="preserve"> </v>
      </c>
      <c r="Q138" s="371"/>
      <c r="R138" s="371"/>
      <c r="S138" s="341"/>
    </row>
    <row r="139" spans="1:20" x14ac:dyDescent="0.2">
      <c r="A139" s="348"/>
      <c r="B139" s="349" t="str">
        <f>Badges!C381</f>
        <v>Head to the Web</v>
      </c>
      <c r="C139" s="351" t="str">
        <f>IF(Badges!G381="A","A","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4</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Patches'!G5="A","A","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Patches'!G6="A","A"," ")</f>
        <v xml:space="preserve"> </v>
      </c>
      <c r="H142" s="355"/>
      <c r="I142" s="348">
        <v>1</v>
      </c>
      <c r="J142" s="396" t="str">
        <f>'Council Own'!C7</f>
        <v>&lt;List Requirement Here&gt;</v>
      </c>
      <c r="K142" s="358" t="str">
        <f>IF('Council Own'!G7="A","A"," ")</f>
        <v xml:space="preserve"> </v>
      </c>
      <c r="L142" s="355"/>
      <c r="M142" s="348">
        <v>1</v>
      </c>
      <c r="N142" s="396" t="str">
        <f>'Council Own'!C55</f>
        <v>&lt;List Requirement Here&gt;</v>
      </c>
      <c r="O142" s="358" t="str">
        <f>IF('Council Own'!G55="A","A"," ")</f>
        <v xml:space="preserve"> </v>
      </c>
      <c r="Q142" s="348">
        <v>1</v>
      </c>
      <c r="R142" s="396" t="str">
        <f>'Council Own'!C103</f>
        <v>&lt;List Requirement Here&gt;</v>
      </c>
      <c r="S142" s="358" t="str">
        <f>IF('Council Own'!G103="A","A"," ")</f>
        <v xml:space="preserve"> </v>
      </c>
    </row>
    <row r="143" spans="1:20" x14ac:dyDescent="0.2">
      <c r="A143" s="612" t="str">
        <f>'Council Own'!B6</f>
        <v>&lt;&lt;List Badge Here&gt;&gt;</v>
      </c>
      <c r="B143" s="613"/>
      <c r="C143" s="353" t="str">
        <f>IF('Council Own'!G28="C","C",IF('Council Own'!G28="P","P",""))</f>
        <v/>
      </c>
      <c r="E143" s="633" t="str">
        <f>'Fun Patches'!C7</f>
        <v>&lt;LIST PATCH HERE&gt;</v>
      </c>
      <c r="F143" s="634"/>
      <c r="G143" s="358" t="str">
        <f>IF('Fun Patches'!G7="A","A"," ")</f>
        <v xml:space="preserve"> </v>
      </c>
      <c r="H143" s="355"/>
      <c r="I143" s="348"/>
      <c r="J143" s="396" t="str">
        <f>'Council Own'!C8</f>
        <v>&lt;List Requirement Here&gt;</v>
      </c>
      <c r="K143" s="358" t="str">
        <f>IF('Council Own'!G8="A","A"," ")</f>
        <v xml:space="preserve"> </v>
      </c>
      <c r="L143" s="355"/>
      <c r="M143" s="348"/>
      <c r="N143" s="396" t="str">
        <f>'Council Own'!C56</f>
        <v>&lt;List Requirement Here&gt;</v>
      </c>
      <c r="O143" s="358" t="str">
        <f>IF('Council Own'!G56="A","A"," ")</f>
        <v xml:space="preserve"> </v>
      </c>
      <c r="Q143" s="348"/>
      <c r="R143" s="396" t="str">
        <f>'Council Own'!C104</f>
        <v>&lt;List Requirement Here&gt;</v>
      </c>
      <c r="S143" s="358" t="str">
        <f>IF('Council Own'!G104="A","A"," ")</f>
        <v xml:space="preserve"> </v>
      </c>
    </row>
    <row r="144" spans="1:20" x14ac:dyDescent="0.2">
      <c r="A144" s="612" t="str">
        <f>'Council Own'!B30</f>
        <v>&lt;&lt;List Badge Here&gt;&gt;</v>
      </c>
      <c r="B144" s="613"/>
      <c r="C144" s="353" t="str">
        <f>IF('Council Own'!G52="C","C",IF('Council Own'!G52="P","P",""))</f>
        <v/>
      </c>
      <c r="E144" s="633" t="str">
        <f>'Fun Patches'!C8</f>
        <v>&lt;LIST PATCH HERE&gt;</v>
      </c>
      <c r="F144" s="634"/>
      <c r="G144" s="358" t="str">
        <f>IF('Fun Patches'!G8="A","A"," ")</f>
        <v xml:space="preserve"> </v>
      </c>
      <c r="H144" s="355"/>
      <c r="I144" s="348"/>
      <c r="J144" s="396" t="str">
        <f>'Council Own'!C9</f>
        <v>&lt;List Requirement Here&gt;</v>
      </c>
      <c r="K144" s="358" t="str">
        <f>IF('Council Own'!G9="A","A"," ")</f>
        <v xml:space="preserve"> </v>
      </c>
      <c r="L144" s="355"/>
      <c r="M144" s="348"/>
      <c r="N144" s="396" t="str">
        <f>'Council Own'!C57</f>
        <v>&lt;List Requirement Here&gt;</v>
      </c>
      <c r="O144" s="358" t="str">
        <f>IF('Council Own'!G57="A","A"," ")</f>
        <v xml:space="preserve"> </v>
      </c>
      <c r="Q144" s="348"/>
      <c r="R144" s="396" t="str">
        <f>'Council Own'!C105</f>
        <v>&lt;List Requirement Here&gt;</v>
      </c>
      <c r="S144" s="358" t="str">
        <f>IF('Council Own'!G105="A","A"," ")</f>
        <v xml:space="preserve"> </v>
      </c>
    </row>
    <row r="145" spans="1:19" x14ac:dyDescent="0.2">
      <c r="A145" s="612" t="str">
        <f>'Council Own'!B54</f>
        <v>&lt;&lt;List Badge Here&gt;&gt;</v>
      </c>
      <c r="B145" s="613"/>
      <c r="C145" s="353" t="str">
        <f>IF('Council Own'!G76="C","C",IF('Council Own'!G76="P","P",""))</f>
        <v/>
      </c>
      <c r="E145" s="633" t="str">
        <f>'Fun Patches'!C9</f>
        <v>&lt;LIST PATCH HERE&gt;</v>
      </c>
      <c r="F145" s="634"/>
      <c r="G145" s="358" t="str">
        <f>IF('Fun Patches'!G9="A","A"," ")</f>
        <v xml:space="preserve"> </v>
      </c>
      <c r="H145" s="355"/>
      <c r="I145" s="348"/>
      <c r="J145" s="396" t="str">
        <f>'Council Own'!C10</f>
        <v>&lt;List Requirement Here&gt;</v>
      </c>
      <c r="K145" s="358" t="str">
        <f>IF('Council Own'!G10="A","A"," ")</f>
        <v xml:space="preserve"> </v>
      </c>
      <c r="L145" s="355"/>
      <c r="M145" s="348"/>
      <c r="N145" s="396" t="str">
        <f>'Council Own'!C58</f>
        <v>&lt;List Requirement Here&gt;</v>
      </c>
      <c r="O145" s="358" t="str">
        <f>IF('Council Own'!G58="A","A"," ")</f>
        <v xml:space="preserve"> </v>
      </c>
      <c r="Q145" s="348"/>
      <c r="R145" s="396" t="str">
        <f>'Council Own'!C106</f>
        <v>&lt;List Requirement Here&gt;</v>
      </c>
      <c r="S145" s="358" t="str">
        <f>IF('Council Own'!G106="A","A"," ")</f>
        <v xml:space="preserve"> </v>
      </c>
    </row>
    <row r="146" spans="1:19" x14ac:dyDescent="0.2">
      <c r="A146" s="612" t="str">
        <f>'Council Own'!B78</f>
        <v>&lt;&lt;List Badge Here&gt;&gt;</v>
      </c>
      <c r="B146" s="613"/>
      <c r="C146" s="353" t="str">
        <f>IF('Council Own'!G100="C","C",IF('Council Own'!G100="P","P",""))</f>
        <v/>
      </c>
      <c r="E146" s="633" t="str">
        <f>'Fun Patches'!C10</f>
        <v>&lt;LIST PATCH HERE&gt;</v>
      </c>
      <c r="F146" s="634"/>
      <c r="G146" s="358" t="str">
        <f>IF('Fun Patches'!G10="A","A"," ")</f>
        <v xml:space="preserve"> </v>
      </c>
      <c r="I146" s="348">
        <v>2</v>
      </c>
      <c r="J146" s="396" t="str">
        <f>'Council Own'!C11</f>
        <v>&lt;List Requirement Here&gt;</v>
      </c>
      <c r="K146" s="358" t="str">
        <f>IF('Council Own'!G11="A","A"," ")</f>
        <v xml:space="preserve"> </v>
      </c>
      <c r="M146" s="348">
        <v>2</v>
      </c>
      <c r="N146" s="396" t="str">
        <f>'Council Own'!C59</f>
        <v>&lt;List Requirement Here&gt;</v>
      </c>
      <c r="O146" s="358" t="str">
        <f>IF('Council Own'!G59="A","A"," ")</f>
        <v xml:space="preserve"> </v>
      </c>
      <c r="Q146" s="348">
        <v>2</v>
      </c>
      <c r="R146" s="396" t="str">
        <f>'Council Own'!C107</f>
        <v>&lt;List Requirement Here&gt;</v>
      </c>
      <c r="S146" s="358" t="str">
        <f>IF('Council Own'!G107="A","A"," ")</f>
        <v xml:space="preserve"> </v>
      </c>
    </row>
    <row r="147" spans="1:19" ht="12.75" customHeight="1" x14ac:dyDescent="0.2">
      <c r="A147" s="612" t="str">
        <f>'Council Own'!B102</f>
        <v>&lt;&lt;List Badge Here&gt;&gt;</v>
      </c>
      <c r="B147" s="613"/>
      <c r="C147" s="353" t="str">
        <f>IF('Council Own'!G124="C","C",IF('Council Own'!G124="P","P",""))</f>
        <v/>
      </c>
      <c r="E147" s="633" t="str">
        <f>'Fun Patches'!C11</f>
        <v>&lt;LIST PATCH HERE&gt;</v>
      </c>
      <c r="F147" s="634"/>
      <c r="G147" s="358" t="str">
        <f>IF('Fun Patches'!G11="A","A"," ")</f>
        <v xml:space="preserve"> </v>
      </c>
      <c r="I147" s="348"/>
      <c r="J147" s="396" t="str">
        <f>'Council Own'!C12</f>
        <v>&lt;List Requirement Here&gt;</v>
      </c>
      <c r="K147" s="358" t="str">
        <f>IF('Council Own'!G12="A","A"," ")</f>
        <v xml:space="preserve"> </v>
      </c>
      <c r="M147" s="348"/>
      <c r="N147" s="396" t="str">
        <f>'Council Own'!C60</f>
        <v>&lt;List Requirement Here&gt;</v>
      </c>
      <c r="O147" s="358" t="str">
        <f>IF('Council Own'!G60="A","A"," ")</f>
        <v xml:space="preserve"> </v>
      </c>
      <c r="Q147" s="348"/>
      <c r="R147" s="396" t="str">
        <f>'Council Own'!C108</f>
        <v>&lt;List Requirement Here&gt;</v>
      </c>
      <c r="S147" s="358" t="str">
        <f>IF('Council Own'!G108="A","A"," ")</f>
        <v xml:space="preserve"> </v>
      </c>
    </row>
    <row r="148" spans="1:19" ht="12.75" customHeight="1" x14ac:dyDescent="0.2">
      <c r="A148" s="612" t="str">
        <f>'Council Own'!B126</f>
        <v>&lt;&lt;List Badge Here&gt;&gt;</v>
      </c>
      <c r="B148" s="613"/>
      <c r="C148" s="353" t="str">
        <f>IF('Council Own'!G148="C","C",IF('Council Own'!G148="P","P",""))</f>
        <v/>
      </c>
      <c r="E148" s="633" t="str">
        <f>'Fun Patches'!C12</f>
        <v>&lt;LIST PATCH HERE&gt;</v>
      </c>
      <c r="F148" s="634"/>
      <c r="G148" s="358" t="str">
        <f>IF('Fun Patches'!G12="A","A"," ")</f>
        <v xml:space="preserve"> </v>
      </c>
      <c r="I148" s="348"/>
      <c r="J148" s="396" t="str">
        <f>'Council Own'!C13</f>
        <v>&lt;List Requirement Here&gt;</v>
      </c>
      <c r="K148" s="358" t="str">
        <f>IF('Council Own'!G13="A","A"," ")</f>
        <v xml:space="preserve"> </v>
      </c>
      <c r="M148" s="348"/>
      <c r="N148" s="396" t="str">
        <f>'Council Own'!C61</f>
        <v>&lt;List Requirement Here&gt;</v>
      </c>
      <c r="O148" s="358" t="str">
        <f>IF('Council Own'!G61="A","A"," ")</f>
        <v xml:space="preserve"> </v>
      </c>
      <c r="Q148" s="348"/>
      <c r="R148" s="396" t="str">
        <f>'Council Own'!C109</f>
        <v>&lt;List Requirement Here&gt;</v>
      </c>
      <c r="S148" s="358" t="str">
        <f>IF('Council Own'!G109="A","A"," ")</f>
        <v xml:space="preserve"> </v>
      </c>
    </row>
    <row r="149" spans="1:19" x14ac:dyDescent="0.2">
      <c r="E149" s="633" t="str">
        <f>'Fun Patches'!C13</f>
        <v>&lt;LIST PATCH HERE&gt;</v>
      </c>
      <c r="F149" s="634"/>
      <c r="G149" s="358" t="str">
        <f>IF('Fun Patches'!G13="A","A"," ")</f>
        <v xml:space="preserve"> </v>
      </c>
      <c r="I149" s="348"/>
      <c r="J149" s="396" t="str">
        <f>'Council Own'!C14</f>
        <v>&lt;List Requirement Here&gt;</v>
      </c>
      <c r="K149" s="358" t="str">
        <f>IF('Council Own'!G14="A","A"," ")</f>
        <v xml:space="preserve"> </v>
      </c>
      <c r="M149" s="348"/>
      <c r="N149" s="396" t="str">
        <f>'Council Own'!C62</f>
        <v>&lt;List Requirement Here&gt;</v>
      </c>
      <c r="O149" s="358" t="str">
        <f>IF('Council Own'!G62="A","A"," ")</f>
        <v xml:space="preserve"> </v>
      </c>
      <c r="Q149" s="348"/>
      <c r="R149" s="396" t="str">
        <f>'Council Own'!C110</f>
        <v>&lt;List Requirement Here&gt;</v>
      </c>
      <c r="S149" s="358" t="str">
        <f>IF('Council Own'!G110="A","A"," ")</f>
        <v xml:space="preserve"> </v>
      </c>
    </row>
    <row r="150" spans="1:19" x14ac:dyDescent="0.2">
      <c r="E150" s="633" t="str">
        <f>'Fun Patches'!C14</f>
        <v>&lt;LIST PATCH HERE&gt;</v>
      </c>
      <c r="F150" s="634"/>
      <c r="G150" s="358" t="str">
        <f>IF('Fun Patches'!G14="A","A"," ")</f>
        <v xml:space="preserve"> </v>
      </c>
      <c r="I150" s="348">
        <v>3</v>
      </c>
      <c r="J150" s="396" t="str">
        <f>'Council Own'!C15</f>
        <v>&lt;List Requirement Here&gt;</v>
      </c>
      <c r="K150" s="358" t="str">
        <f>IF('Council Own'!G15="A","A"," ")</f>
        <v xml:space="preserve"> </v>
      </c>
      <c r="M150" s="348">
        <v>3</v>
      </c>
      <c r="N150" s="396" t="str">
        <f>'Council Own'!C63</f>
        <v>&lt;List Requirement Here&gt;</v>
      </c>
      <c r="O150" s="358" t="str">
        <f>IF('Council Own'!G63="A","A"," ")</f>
        <v xml:space="preserve"> </v>
      </c>
      <c r="Q150" s="348">
        <v>3</v>
      </c>
      <c r="R150" s="396" t="str">
        <f>'Council Own'!C111</f>
        <v>&lt;List Requirement Here&gt;</v>
      </c>
      <c r="S150" s="358" t="str">
        <f>IF('Council Own'!G111="A","A"," ")</f>
        <v xml:space="preserve"> </v>
      </c>
    </row>
    <row r="151" spans="1:19" x14ac:dyDescent="0.2">
      <c r="E151" s="633" t="str">
        <f>'Fun Patches'!C15</f>
        <v>&lt;LIST PATCH HERE&gt;</v>
      </c>
      <c r="F151" s="634"/>
      <c r="G151" s="358" t="str">
        <f>IF('Fun Patches'!G15="A","A"," ")</f>
        <v xml:space="preserve"> </v>
      </c>
      <c r="I151" s="348"/>
      <c r="J151" s="396" t="str">
        <f>'Council Own'!C16</f>
        <v>&lt;List Requirement Here&gt;</v>
      </c>
      <c r="K151" s="358" t="str">
        <f>IF('Council Own'!G16="A","A"," ")</f>
        <v xml:space="preserve"> </v>
      </c>
      <c r="M151" s="348"/>
      <c r="N151" s="396" t="str">
        <f>'Council Own'!C64</f>
        <v>&lt;List Requirement Here&gt;</v>
      </c>
      <c r="O151" s="358" t="str">
        <f>IF('Council Own'!G64="A","A"," ")</f>
        <v xml:space="preserve"> </v>
      </c>
      <c r="Q151" s="348"/>
      <c r="R151" s="396" t="str">
        <f>'Council Own'!C112</f>
        <v>&lt;List Requirement Here&gt;</v>
      </c>
      <c r="S151" s="358" t="str">
        <f>IF('Council Own'!G112="A","A"," ")</f>
        <v xml:space="preserve"> </v>
      </c>
    </row>
    <row r="152" spans="1:19" x14ac:dyDescent="0.2">
      <c r="A152" s="616" t="s">
        <v>834</v>
      </c>
      <c r="B152" s="617"/>
      <c r="C152" s="618"/>
      <c r="E152" s="633" t="str">
        <f>'Fun Patches'!C16</f>
        <v>&lt;LIST PATCH HERE&gt;</v>
      </c>
      <c r="F152" s="634"/>
      <c r="G152" s="358" t="str">
        <f>IF('Fun Patches'!G16="A","A"," ")</f>
        <v xml:space="preserve"> </v>
      </c>
      <c r="I152" s="348"/>
      <c r="J152" s="396" t="str">
        <f>'Council Own'!C17</f>
        <v>&lt;List Requirement Here&gt;</v>
      </c>
      <c r="K152" s="358" t="str">
        <f>IF('Council Own'!G17="A","A"," ")</f>
        <v xml:space="preserve"> </v>
      </c>
      <c r="M152" s="348"/>
      <c r="N152" s="396" t="str">
        <f>'Council Own'!C65</f>
        <v>&lt;List Requirement Here&gt;</v>
      </c>
      <c r="O152" s="358" t="str">
        <f>IF('Council Own'!G65="A","A"," ")</f>
        <v xml:space="preserve"> </v>
      </c>
      <c r="Q152" s="348"/>
      <c r="R152" s="396" t="str">
        <f>'Council Own'!C113</f>
        <v>&lt;List Requirement Here&gt;</v>
      </c>
      <c r="S152" s="358" t="str">
        <f>IF('Council Own'!G113="A","A"," ")</f>
        <v xml:space="preserve"> </v>
      </c>
    </row>
    <row r="153" spans="1:19" x14ac:dyDescent="0.2">
      <c r="A153" s="257" t="str">
        <f>Silver!C8</f>
        <v>Go on a Cadette Journey</v>
      </c>
      <c r="B153" s="257"/>
      <c r="C153" s="445" t="str">
        <f>IF(Silver!G8="C","C"," ")</f>
        <v xml:space="preserve"> </v>
      </c>
      <c r="E153" s="650" t="str">
        <f>'Fun Patches'!C17</f>
        <v>&lt;LIST PATCH HERE&gt;</v>
      </c>
      <c r="F153" s="651"/>
      <c r="G153" s="351" t="str">
        <f>IF('Fun Patches'!G17="A","A"," ")</f>
        <v xml:space="preserve"> </v>
      </c>
      <c r="I153" s="348"/>
      <c r="J153" s="396" t="str">
        <f>'Council Own'!C18</f>
        <v>&lt;List Requirement Here&gt;</v>
      </c>
      <c r="K153" s="358" t="str">
        <f>IF('Council Own'!G18="A","A"," ")</f>
        <v xml:space="preserve"> </v>
      </c>
      <c r="M153" s="348"/>
      <c r="N153" s="396" t="str">
        <f>'Council Own'!C66</f>
        <v>&lt;List Requirement Here&gt;</v>
      </c>
      <c r="O153" s="358" t="str">
        <f>IF('Council Own'!G66="A","A"," ")</f>
        <v xml:space="preserve"> </v>
      </c>
      <c r="Q153" s="348"/>
      <c r="R153" s="396" t="str">
        <f>'Council Own'!C114</f>
        <v>&lt;List Requirement Here&gt;</v>
      </c>
      <c r="S153" s="358" t="str">
        <f>IF('Council Own'!G114="A","A"," ")</f>
        <v xml:space="preserve"> </v>
      </c>
    </row>
    <row r="154" spans="1:19" x14ac:dyDescent="0.2">
      <c r="A154" s="257" t="str">
        <f>Silver!C9</f>
        <v>Identify issues you care about</v>
      </c>
      <c r="B154" s="257"/>
      <c r="C154" s="445" t="str">
        <f>IF(Silver!G9="A","A"," ")</f>
        <v xml:space="preserve"> </v>
      </c>
      <c r="E154" s="633" t="str">
        <f>'Fun Patches'!C18</f>
        <v>&lt;LIST PATCH HERE&gt;</v>
      </c>
      <c r="F154" s="634"/>
      <c r="G154" s="358" t="str">
        <f>IF('Fun Patches'!G18="A","A"," ")</f>
        <v xml:space="preserve"> </v>
      </c>
      <c r="I154" s="348">
        <v>4</v>
      </c>
      <c r="J154" s="396" t="str">
        <f>'Council Own'!C19</f>
        <v>&lt;List Requirement Here&gt;</v>
      </c>
      <c r="K154" s="358" t="str">
        <f>IF('Council Own'!G19="A","A"," ")</f>
        <v xml:space="preserve"> </v>
      </c>
      <c r="M154" s="348">
        <v>4</v>
      </c>
      <c r="N154" s="396" t="str">
        <f>'Council Own'!C67</f>
        <v>&lt;List Requirement Here&gt;</v>
      </c>
      <c r="O154" s="358" t="str">
        <f>IF('Council Own'!G67="A","A"," ")</f>
        <v xml:space="preserve"> </v>
      </c>
      <c r="Q154" s="348">
        <v>4</v>
      </c>
      <c r="R154" s="396" t="str">
        <f>'Council Own'!C115</f>
        <v>&lt;List Requirement Here&gt;</v>
      </c>
      <c r="S154" s="358" t="str">
        <f>IF('Council Own'!G115="A","A"," ")</f>
        <v xml:space="preserve"> </v>
      </c>
    </row>
    <row r="155" spans="1:19" x14ac:dyDescent="0.2">
      <c r="A155" s="257" t="str">
        <f>Silver!C10</f>
        <v>Build your GS Silver Team or go solo</v>
      </c>
      <c r="B155" s="257"/>
      <c r="C155" s="445" t="str">
        <f>IF(Silver!G10="A","A"," ")</f>
        <v xml:space="preserve"> </v>
      </c>
      <c r="E155" s="633" t="str">
        <f>'Fun Patches'!C19</f>
        <v>&lt;LIST PATCH HERE&gt;</v>
      </c>
      <c r="F155" s="634"/>
      <c r="G155" s="358" t="str">
        <f>IF('Fun Patches'!G19="A","A"," ")</f>
        <v xml:space="preserve"> </v>
      </c>
      <c r="I155" s="348"/>
      <c r="J155" s="396" t="str">
        <f>'Council Own'!C20</f>
        <v>&lt;List Requirement Here&gt;</v>
      </c>
      <c r="K155" s="358" t="str">
        <f>IF('Council Own'!G20="A","A"," ")</f>
        <v xml:space="preserve"> </v>
      </c>
      <c r="M155" s="348"/>
      <c r="N155" s="396" t="str">
        <f>'Council Own'!C68</f>
        <v>&lt;List Requirement Here&gt;</v>
      </c>
      <c r="O155" s="358" t="str">
        <f>IF('Council Own'!G68="A","A"," ")</f>
        <v xml:space="preserve"> </v>
      </c>
      <c r="Q155" s="348"/>
      <c r="R155" s="396" t="str">
        <f>'Council Own'!C116</f>
        <v>&lt;List Requirement Here&gt;</v>
      </c>
      <c r="S155" s="358" t="str">
        <f>IF('Council Own'!G116="A","A"," ")</f>
        <v xml:space="preserve"> </v>
      </c>
    </row>
    <row r="156" spans="1:19" x14ac:dyDescent="0.2">
      <c r="A156" s="257" t="str">
        <f>Silver!C11</f>
        <v>Explore your community</v>
      </c>
      <c r="B156" s="257"/>
      <c r="C156" s="445" t="str">
        <f>IF(Silver!G11="A","A"," ")</f>
        <v xml:space="preserve"> </v>
      </c>
      <c r="E156" s="633" t="str">
        <f>'Fun Patches'!C20</f>
        <v>&lt;LIST PATCH HERE&gt;</v>
      </c>
      <c r="F156" s="634"/>
      <c r="G156" s="358" t="str">
        <f>IF('Fun Patches'!G20="A","A"," ")</f>
        <v xml:space="preserve"> </v>
      </c>
      <c r="I156" s="348"/>
      <c r="J156" s="396" t="str">
        <f>'Council Own'!C21</f>
        <v>&lt;List Requirement Here&gt;</v>
      </c>
      <c r="K156" s="358" t="str">
        <f>IF('Council Own'!G21="A","A"," ")</f>
        <v xml:space="preserve"> </v>
      </c>
      <c r="M156" s="348"/>
      <c r="N156" s="396" t="str">
        <f>'Council Own'!C69</f>
        <v>&lt;List Requirement Here&gt;</v>
      </c>
      <c r="O156" s="358" t="str">
        <f>IF('Council Own'!G69="A","A"," ")</f>
        <v xml:space="preserve"> </v>
      </c>
      <c r="Q156" s="348"/>
      <c r="R156" s="396" t="str">
        <f>'Council Own'!C117</f>
        <v>&lt;List Requirement Here&gt;</v>
      </c>
      <c r="S156" s="358" t="str">
        <f>IF('Council Own'!G117="A","A"," ")</f>
        <v xml:space="preserve"> </v>
      </c>
    </row>
    <row r="157" spans="1:19" x14ac:dyDescent="0.2">
      <c r="A157" s="257" t="str">
        <f>Silver!C12</f>
        <v>Pick your Take Action Project</v>
      </c>
      <c r="B157" s="257"/>
      <c r="C157" s="445" t="str">
        <f>IF(Silver!G12="A","A"," ")</f>
        <v xml:space="preserve"> </v>
      </c>
      <c r="E157" s="633" t="str">
        <f>'Fun Patches'!C21</f>
        <v>&lt;LIST PATCH HERE&gt;</v>
      </c>
      <c r="F157" s="634"/>
      <c r="G157" s="358" t="str">
        <f>IF('Fun Patches'!G21="A","A"," ")</f>
        <v xml:space="preserve"> </v>
      </c>
      <c r="I157" s="348"/>
      <c r="J157" s="396" t="str">
        <f>'Council Own'!C22</f>
        <v>&lt;List Requirement Here&gt;</v>
      </c>
      <c r="K157" s="358" t="str">
        <f>IF('Council Own'!G22="A","A"," ")</f>
        <v xml:space="preserve"> </v>
      </c>
      <c r="M157" s="348"/>
      <c r="N157" s="396" t="str">
        <f>'Council Own'!C70</f>
        <v>&lt;List Requirement Here&gt;</v>
      </c>
      <c r="O157" s="358" t="str">
        <f>IF('Council Own'!G70="A","A"," ")</f>
        <v xml:space="preserve"> </v>
      </c>
      <c r="Q157" s="348"/>
      <c r="R157" s="396" t="str">
        <f>'Council Own'!C118</f>
        <v>&lt;List Requirement Here&gt;</v>
      </c>
      <c r="S157" s="358" t="str">
        <f>IF('Council Own'!G118="A","A"," ")</f>
        <v xml:space="preserve"> </v>
      </c>
    </row>
    <row r="158" spans="1:19" x14ac:dyDescent="0.2">
      <c r="A158" s="257" t="str">
        <f>Silver!C13</f>
        <v>Develop your Project</v>
      </c>
      <c r="B158" s="257"/>
      <c r="C158" s="445" t="str">
        <f>IF(Silver!G13="A","A"," ")</f>
        <v xml:space="preserve"> </v>
      </c>
      <c r="E158" s="633" t="str">
        <f>'Fun Patches'!C22</f>
        <v>&lt;LIST PATCH HERE&gt;</v>
      </c>
      <c r="F158" s="634"/>
      <c r="G158" s="358" t="str">
        <f>IF('Fun Patches'!G22="A","A"," ")</f>
        <v xml:space="preserve"> </v>
      </c>
      <c r="I158" s="348">
        <v>5</v>
      </c>
      <c r="J158" s="396" t="str">
        <f>'Council Own'!C23</f>
        <v>&lt;List Requirement Here&gt;</v>
      </c>
      <c r="K158" s="358" t="str">
        <f>IF('Council Own'!G23="A","A"," ")</f>
        <v xml:space="preserve"> </v>
      </c>
      <c r="M158" s="348">
        <v>5</v>
      </c>
      <c r="N158" s="396" t="str">
        <f>'Council Own'!C71</f>
        <v>&lt;List Requirement Here&gt;</v>
      </c>
      <c r="O158" s="358" t="str">
        <f>IF('Council Own'!G71="A","A"," ")</f>
        <v xml:space="preserve"> </v>
      </c>
      <c r="Q158" s="348">
        <v>5</v>
      </c>
      <c r="R158" s="396" t="str">
        <f>'Council Own'!C119</f>
        <v>&lt;List Requirement Here&gt;</v>
      </c>
      <c r="S158" s="358" t="str">
        <f>IF('Council Own'!G119="A","A"," ")</f>
        <v xml:space="preserve"> </v>
      </c>
    </row>
    <row r="159" spans="1:19" x14ac:dyDescent="0.2">
      <c r="A159" s="257" t="str">
        <f>Silver!C14</f>
        <v>Make a plan and put it into motion</v>
      </c>
      <c r="B159" s="257"/>
      <c r="C159" s="445" t="str">
        <f>IF(Silver!G14="A","A"," ")</f>
        <v xml:space="preserve"> </v>
      </c>
      <c r="E159" s="633" t="str">
        <f>'Fun Patches'!C23</f>
        <v>&lt;LIST PATCH HERE&gt;</v>
      </c>
      <c r="F159" s="634"/>
      <c r="G159" s="358" t="str">
        <f>IF('Fun Patches'!G23="A","A"," ")</f>
        <v xml:space="preserve"> </v>
      </c>
      <c r="I159" s="348"/>
      <c r="J159" s="396" t="str">
        <f>'Council Own'!C24</f>
        <v>&lt;List Requirement Here&gt;</v>
      </c>
      <c r="K159" s="358" t="str">
        <f>IF('Council Own'!G24="A","A"," ")</f>
        <v xml:space="preserve"> </v>
      </c>
      <c r="M159" s="348"/>
      <c r="N159" s="396" t="str">
        <f>'Council Own'!C72</f>
        <v>&lt;List Requirement Here&gt;</v>
      </c>
      <c r="O159" s="358" t="str">
        <f>IF('Council Own'!G72="A","A"," ")</f>
        <v xml:space="preserve"> </v>
      </c>
      <c r="Q159" s="348"/>
      <c r="R159" s="396" t="str">
        <f>'Council Own'!C120</f>
        <v>&lt;List Requirement Here&gt;</v>
      </c>
      <c r="S159" s="358" t="str">
        <f>IF('Council Own'!G120="A","A"," ")</f>
        <v xml:space="preserve"> </v>
      </c>
    </row>
    <row r="160" spans="1:19" x14ac:dyDescent="0.2">
      <c r="A160" s="257" t="str">
        <f>Silver!C15</f>
        <v>Reflect, share your story, and celebrate</v>
      </c>
      <c r="B160" s="257"/>
      <c r="C160" s="445" t="str">
        <f>IF(Silver!G15="A","A"," ")</f>
        <v xml:space="preserve"> </v>
      </c>
      <c r="E160" s="633" t="str">
        <f>'Fun Patches'!C24</f>
        <v>&lt;LIST PATCH HERE&gt;</v>
      </c>
      <c r="F160" s="634"/>
      <c r="G160" s="358" t="str">
        <f>IF('Fun Patches'!G24="A","A"," ")</f>
        <v xml:space="preserve"> </v>
      </c>
      <c r="I160" s="348"/>
      <c r="J160" s="396" t="str">
        <f>'Council Own'!C25</f>
        <v>&lt;List Requirement Here&gt;</v>
      </c>
      <c r="K160" s="358" t="str">
        <f>IF('Council Own'!G25="A","A"," ")</f>
        <v xml:space="preserve"> </v>
      </c>
      <c r="M160" s="348"/>
      <c r="N160" s="396" t="str">
        <f>'Council Own'!C73</f>
        <v>&lt;List Requirement Here&gt;</v>
      </c>
      <c r="O160" s="358" t="str">
        <f>IF('Council Own'!G73="A","A"," ")</f>
        <v xml:space="preserve"> </v>
      </c>
      <c r="Q160" s="348"/>
      <c r="R160" s="396" t="str">
        <f>'Council Own'!C121</f>
        <v>&lt;List Requirement Here&gt;</v>
      </c>
      <c r="S160" s="358" t="str">
        <f>IF('Council Own'!G121="A","A"," ")</f>
        <v xml:space="preserve"> </v>
      </c>
    </row>
    <row r="161" spans="2:19" x14ac:dyDescent="0.2">
      <c r="B161" s="435" t="s">
        <v>139</v>
      </c>
      <c r="C161" s="445" t="str">
        <f>IF(Silver!G16="C","C",IF(Silver!G16="P","P",""))</f>
        <v/>
      </c>
      <c r="E161" s="633" t="str">
        <f>'Fun Patches'!C25</f>
        <v>&lt;LIST PATCH HERE&gt;</v>
      </c>
      <c r="F161" s="634"/>
      <c r="G161" s="358" t="str">
        <f>IF('Fun Patches'!G25="A","A"," ")</f>
        <v xml:space="preserve"> </v>
      </c>
      <c r="I161" s="348"/>
      <c r="J161" s="396" t="str">
        <f>'Council Own'!C26</f>
        <v>&lt;List Requirement Here&gt;</v>
      </c>
      <c r="K161" s="358" t="str">
        <f>IF('Council Own'!G26="A","A"," ")</f>
        <v xml:space="preserve"> </v>
      </c>
      <c r="M161" s="348"/>
      <c r="N161" s="396" t="str">
        <f>'Council Own'!C74</f>
        <v>&lt;List Requirement Here&gt;</v>
      </c>
      <c r="O161" s="358" t="str">
        <f>IF('Council Own'!G68="A","A"," ")</f>
        <v xml:space="preserve"> </v>
      </c>
      <c r="Q161" s="348"/>
      <c r="R161" s="396" t="str">
        <f>'Council Own'!C122</f>
        <v>&lt;List Requirement Here&gt;</v>
      </c>
      <c r="S161" s="358" t="str">
        <f>IF('Council Own'!G122="A","A"," ")</f>
        <v xml:space="preserve"> </v>
      </c>
    </row>
    <row r="162" spans="2:19" x14ac:dyDescent="0.2">
      <c r="E162" s="633" t="str">
        <f>'Fun Patches'!C26</f>
        <v>&lt;LIST PATCH HERE&gt;</v>
      </c>
      <c r="F162" s="634"/>
      <c r="G162" s="358" t="str">
        <f>IF('Fun Patches'!G26="A","A","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Patches'!G27="A","A"," ")</f>
        <v xml:space="preserve"> </v>
      </c>
      <c r="I163" s="348">
        <v>1</v>
      </c>
      <c r="J163" s="396" t="str">
        <f>'Council Own'!C31</f>
        <v>&lt;List Requirement Here&gt;</v>
      </c>
      <c r="K163" s="358" t="str">
        <f>IF('Council Own'!G31="A","A"," ")</f>
        <v xml:space="preserve"> </v>
      </c>
      <c r="M163" s="348">
        <v>1</v>
      </c>
      <c r="N163" s="396" t="str">
        <f>'Council Own'!C79</f>
        <v>&lt;List Requirement Here&gt;</v>
      </c>
      <c r="O163" s="358" t="str">
        <f>IF('Council Own'!G79="A","A"," ")</f>
        <v xml:space="preserve"> </v>
      </c>
      <c r="Q163" s="348">
        <v>1</v>
      </c>
      <c r="R163" s="396" t="str">
        <f>'Council Own'!C127</f>
        <v>&lt;List Requirement Here&gt;</v>
      </c>
      <c r="S163" s="358" t="str">
        <f>IF('Council Own'!G127="A","A"," ")</f>
        <v xml:space="preserve"> </v>
      </c>
    </row>
    <row r="164" spans="2:19" x14ac:dyDescent="0.2">
      <c r="E164" s="633" t="str">
        <f>'Fun Patches'!C28</f>
        <v>&lt;LIST PATCH HERE&gt;</v>
      </c>
      <c r="F164" s="634"/>
      <c r="G164" s="358" t="str">
        <f>IF('Fun Patches'!G28="A","A"," ")</f>
        <v xml:space="preserve"> </v>
      </c>
      <c r="I164" s="348"/>
      <c r="J164" s="396" t="str">
        <f>'Council Own'!C32</f>
        <v>&lt;List Requirement Here&gt;</v>
      </c>
      <c r="K164" s="358" t="str">
        <f>IF('Council Own'!G32="A","A"," ")</f>
        <v xml:space="preserve"> </v>
      </c>
      <c r="M164" s="348"/>
      <c r="N164" s="396" t="str">
        <f>'Council Own'!C80</f>
        <v>&lt;List Requirement Here&gt;</v>
      </c>
      <c r="O164" s="358" t="str">
        <f>IF('Council Own'!G80="A","A"," ")</f>
        <v xml:space="preserve"> </v>
      </c>
      <c r="Q164" s="348"/>
      <c r="R164" s="396" t="str">
        <f>'Council Own'!C128</f>
        <v>&lt;List Requirement Here&gt;</v>
      </c>
      <c r="S164" s="358" t="str">
        <f>IF('Council Own'!G128="A","A"," ")</f>
        <v xml:space="preserve"> </v>
      </c>
    </row>
    <row r="165" spans="2:19" x14ac:dyDescent="0.2">
      <c r="E165" s="633" t="str">
        <f>'Fun Patches'!C29</f>
        <v>&lt;LIST PATCH HERE&gt;</v>
      </c>
      <c r="F165" s="634"/>
      <c r="G165" s="358" t="str">
        <f>IF('Fun Patches'!G29="A","A"," ")</f>
        <v xml:space="preserve"> </v>
      </c>
      <c r="I165" s="348"/>
      <c r="J165" s="396" t="str">
        <f>'Council Own'!C33</f>
        <v>&lt;List Requirement Here&gt;</v>
      </c>
      <c r="K165" s="358" t="str">
        <f>IF('Council Own'!G33="A","A"," ")</f>
        <v xml:space="preserve"> </v>
      </c>
      <c r="M165" s="348"/>
      <c r="N165" s="396" t="str">
        <f>'Council Own'!C81</f>
        <v>&lt;List Requirement Here&gt;</v>
      </c>
      <c r="O165" s="358" t="str">
        <f>IF('Council Own'!G81="A","A"," ")</f>
        <v xml:space="preserve"> </v>
      </c>
      <c r="Q165" s="348"/>
      <c r="R165" s="396" t="str">
        <f>'Council Own'!C129</f>
        <v>&lt;List Requirement Here&gt;</v>
      </c>
      <c r="S165" s="358" t="str">
        <f>IF('Council Own'!G129="A","A"," ")</f>
        <v xml:space="preserve"> </v>
      </c>
    </row>
    <row r="166" spans="2:19" x14ac:dyDescent="0.2">
      <c r="E166" s="633" t="str">
        <f>'Fun Patches'!C30</f>
        <v>&lt;LIST PATCH HERE&gt;</v>
      </c>
      <c r="F166" s="634"/>
      <c r="G166" s="358" t="str">
        <f>IF('Fun Patches'!G30="A","A"," ")</f>
        <v xml:space="preserve"> </v>
      </c>
      <c r="I166" s="348"/>
      <c r="J166" s="396" t="str">
        <f>'Council Own'!C34</f>
        <v>&lt;List Requirement Here&gt;</v>
      </c>
      <c r="K166" s="358" t="str">
        <f>IF('Council Own'!G34="A","A"," ")</f>
        <v xml:space="preserve"> </v>
      </c>
      <c r="M166" s="348"/>
      <c r="N166" s="396" t="str">
        <f>'Council Own'!C82</f>
        <v>&lt;List Requirement Here&gt;</v>
      </c>
      <c r="O166" s="358" t="str">
        <f>IF('Council Own'!G82="A","A"," ")</f>
        <v xml:space="preserve"> </v>
      </c>
      <c r="Q166" s="348"/>
      <c r="R166" s="396" t="str">
        <f>'Council Own'!C130</f>
        <v>&lt;List Requirement Here&gt;</v>
      </c>
      <c r="S166" s="358" t="str">
        <f>IF('Council Own'!G130="A","A"," ")</f>
        <v xml:space="preserve"> </v>
      </c>
    </row>
    <row r="167" spans="2:19" x14ac:dyDescent="0.2">
      <c r="E167" s="633" t="str">
        <f>'Fun Patches'!C31</f>
        <v>&lt;LIST PATCH HERE&gt;</v>
      </c>
      <c r="F167" s="634"/>
      <c r="G167" s="358" t="str">
        <f>IF('Fun Patches'!G31="A","A"," ")</f>
        <v xml:space="preserve"> </v>
      </c>
      <c r="I167" s="348">
        <v>2</v>
      </c>
      <c r="J167" s="396" t="str">
        <f>'Council Own'!C35</f>
        <v>&lt;List Requirement Here&gt;</v>
      </c>
      <c r="K167" s="358" t="str">
        <f>IF('Council Own'!G35="A","A"," ")</f>
        <v xml:space="preserve"> </v>
      </c>
      <c r="M167" s="348">
        <v>2</v>
      </c>
      <c r="N167" s="396" t="str">
        <f>'Council Own'!C83</f>
        <v>&lt;List Requirement Here&gt;</v>
      </c>
      <c r="O167" s="358" t="str">
        <f>IF('Council Own'!G83="A","A"," ")</f>
        <v xml:space="preserve"> </v>
      </c>
      <c r="Q167" s="348">
        <v>2</v>
      </c>
      <c r="R167" s="396" t="str">
        <f>'Council Own'!C131</f>
        <v>&lt;List Requirement Here&gt;</v>
      </c>
      <c r="S167" s="358" t="str">
        <f>IF('Council Own'!G131="A","A"," ")</f>
        <v xml:space="preserve"> </v>
      </c>
    </row>
    <row r="168" spans="2:19" x14ac:dyDescent="0.2">
      <c r="E168" s="633" t="str">
        <f>'Fun Patches'!C32</f>
        <v>&lt;LIST PATCH HERE&gt;</v>
      </c>
      <c r="F168" s="634"/>
      <c r="G168" s="358" t="str">
        <f>IF('Fun Patches'!G32="A","A"," ")</f>
        <v xml:space="preserve"> </v>
      </c>
      <c r="I168" s="348"/>
      <c r="J168" s="396" t="str">
        <f>'Council Own'!C36</f>
        <v>&lt;List Requirement Here&gt;</v>
      </c>
      <c r="K168" s="358" t="str">
        <f>IF('Council Own'!G36="A","A"," ")</f>
        <v xml:space="preserve"> </v>
      </c>
      <c r="M168" s="348"/>
      <c r="N168" s="396" t="str">
        <f>'Council Own'!C84</f>
        <v>&lt;List Requirement Here&gt;</v>
      </c>
      <c r="O168" s="358" t="str">
        <f>IF('Council Own'!G84="A","A"," ")</f>
        <v xml:space="preserve"> </v>
      </c>
      <c r="Q168" s="348"/>
      <c r="R168" s="396" t="str">
        <f>'Council Own'!C132</f>
        <v>&lt;List Requirement Here&gt;</v>
      </c>
      <c r="S168" s="358" t="str">
        <f>IF('Council Own'!G132="A","A"," ")</f>
        <v xml:space="preserve"> </v>
      </c>
    </row>
    <row r="169" spans="2:19" x14ac:dyDescent="0.2">
      <c r="E169" s="633" t="str">
        <f>'Fun Patches'!C33</f>
        <v>&lt;LIST PATCH HERE&gt;</v>
      </c>
      <c r="F169" s="634"/>
      <c r="G169" s="358" t="str">
        <f>IF('Fun Patches'!G33="A","A"," ")</f>
        <v xml:space="preserve"> </v>
      </c>
      <c r="I169" s="348"/>
      <c r="J169" s="396" t="str">
        <f>'Council Own'!C37</f>
        <v>&lt;List Requirement Here&gt;</v>
      </c>
      <c r="K169" s="358" t="str">
        <f>IF('Council Own'!G37="A","A"," ")</f>
        <v xml:space="preserve"> </v>
      </c>
      <c r="M169" s="348"/>
      <c r="N169" s="396" t="str">
        <f>'Council Own'!C85</f>
        <v>&lt;List Requirement Here&gt;</v>
      </c>
      <c r="O169" s="358" t="str">
        <f>IF('Council Own'!G85="A","A"," ")</f>
        <v xml:space="preserve"> </v>
      </c>
      <c r="Q169" s="348"/>
      <c r="R169" s="396" t="str">
        <f>'Council Own'!C133</f>
        <v>&lt;List Requirement Here&gt;</v>
      </c>
      <c r="S169" s="358" t="str">
        <f>IF('Council Own'!G133="A","A"," ")</f>
        <v xml:space="preserve"> </v>
      </c>
    </row>
    <row r="170" spans="2:19" x14ac:dyDescent="0.2">
      <c r="E170" s="633" t="str">
        <f>'Fun Patches'!C34</f>
        <v>&lt;LIST PATCH HERE&gt;</v>
      </c>
      <c r="F170" s="634"/>
      <c r="G170" s="358" t="str">
        <f>IF('Fun Patches'!G34="A","A"," ")</f>
        <v xml:space="preserve"> </v>
      </c>
      <c r="I170" s="348"/>
      <c r="J170" s="396" t="str">
        <f>'Council Own'!C38</f>
        <v>&lt;List Requirement Here&gt;</v>
      </c>
      <c r="K170" s="358" t="str">
        <f>IF('Council Own'!G38="A","A"," ")</f>
        <v xml:space="preserve"> </v>
      </c>
      <c r="M170" s="348"/>
      <c r="N170" s="396" t="str">
        <f>'Council Own'!C86</f>
        <v>&lt;List Requirement Here&gt;</v>
      </c>
      <c r="O170" s="358" t="str">
        <f>IF('Council Own'!G86="A","A"," ")</f>
        <v xml:space="preserve"> </v>
      </c>
      <c r="Q170" s="348"/>
      <c r="R170" s="396" t="str">
        <f>'Council Own'!C134</f>
        <v>&lt;List Requirement Here&gt;</v>
      </c>
      <c r="S170" s="358" t="str">
        <f>IF('Council Own'!G134="A","A"," ")</f>
        <v xml:space="preserve"> </v>
      </c>
    </row>
    <row r="171" spans="2:19" x14ac:dyDescent="0.2">
      <c r="E171" s="633" t="str">
        <f>'Fun Patches'!C35</f>
        <v>&lt;LIST PATCH HERE&gt;</v>
      </c>
      <c r="F171" s="634"/>
      <c r="G171" s="358" t="str">
        <f>IF('Fun Patches'!G35="A","A"," ")</f>
        <v xml:space="preserve"> </v>
      </c>
      <c r="I171" s="348">
        <v>3</v>
      </c>
      <c r="J171" s="396" t="str">
        <f>'Council Own'!C39</f>
        <v>&lt;List Requirement Here&gt;</v>
      </c>
      <c r="K171" s="358" t="str">
        <f>IF('Council Own'!G39="A","A"," ")</f>
        <v xml:space="preserve"> </v>
      </c>
      <c r="M171" s="348">
        <v>3</v>
      </c>
      <c r="N171" s="396" t="str">
        <f>'Council Own'!C87</f>
        <v>&lt;List Requirement Here&gt;</v>
      </c>
      <c r="O171" s="358" t="str">
        <f>IF('Council Own'!G87="A","A"," ")</f>
        <v xml:space="preserve"> </v>
      </c>
      <c r="Q171" s="348">
        <v>3</v>
      </c>
      <c r="R171" s="396" t="str">
        <f>'Council Own'!C135</f>
        <v>&lt;List Requirement Here&gt;</v>
      </c>
      <c r="S171" s="358" t="str">
        <f>IF('Council Own'!G135="A","A"," ")</f>
        <v xml:space="preserve"> </v>
      </c>
    </row>
    <row r="172" spans="2:19" ht="12.75" customHeight="1" x14ac:dyDescent="0.2">
      <c r="E172" s="633" t="str">
        <f>'Fun Patches'!C36</f>
        <v>&lt;LIST PATCH HERE&gt;</v>
      </c>
      <c r="F172" s="634"/>
      <c r="G172" s="358" t="str">
        <f>IF('Fun Patches'!G36="A","A"," ")</f>
        <v xml:space="preserve"> </v>
      </c>
      <c r="I172" s="348"/>
      <c r="J172" s="396" t="str">
        <f>'Council Own'!C40</f>
        <v>&lt;List Requirement Here&gt;</v>
      </c>
      <c r="K172" s="358" t="str">
        <f>IF('Council Own'!G40="A","A"," ")</f>
        <v xml:space="preserve"> </v>
      </c>
      <c r="M172" s="348"/>
      <c r="N172" s="396" t="str">
        <f>'Council Own'!C88</f>
        <v>&lt;List Requirement Here&gt;</v>
      </c>
      <c r="O172" s="358" t="str">
        <f>IF('Council Own'!G88="A","A"," ")</f>
        <v xml:space="preserve"> </v>
      </c>
      <c r="Q172" s="348"/>
      <c r="R172" s="396" t="str">
        <f>'Council Own'!C136</f>
        <v>&lt;List Requirement Here&gt;</v>
      </c>
      <c r="S172" s="358" t="str">
        <f>IF('Council Own'!G136="A","A"," ")</f>
        <v xml:space="preserve"> </v>
      </c>
    </row>
    <row r="173" spans="2:19" ht="12.75" customHeight="1" x14ac:dyDescent="0.2">
      <c r="E173" s="633" t="str">
        <f>'Fun Patches'!C37</f>
        <v>&lt;LIST PATCH HERE&gt;</v>
      </c>
      <c r="F173" s="634"/>
      <c r="G173" s="358" t="str">
        <f>IF('Fun Patches'!G37="A","A"," ")</f>
        <v xml:space="preserve"> </v>
      </c>
      <c r="I173" s="348"/>
      <c r="J173" s="396" t="str">
        <f>'Council Own'!C41</f>
        <v>&lt;List Requirement Here&gt;</v>
      </c>
      <c r="K173" s="358" t="str">
        <f>IF('Council Own'!G41="A","A"," ")</f>
        <v xml:space="preserve"> </v>
      </c>
      <c r="M173" s="348"/>
      <c r="N173" s="396" t="str">
        <f>'Council Own'!C89</f>
        <v>&lt;List Requirement Here&gt;</v>
      </c>
      <c r="O173" s="358" t="str">
        <f>IF('Council Own'!G89="A","A"," ")</f>
        <v xml:space="preserve"> </v>
      </c>
      <c r="Q173" s="348"/>
      <c r="R173" s="396" t="str">
        <f>'Council Own'!C137</f>
        <v>&lt;List Requirement Here&gt;</v>
      </c>
      <c r="S173" s="358" t="str">
        <f>IF('Council Own'!G137="A","A"," ")</f>
        <v xml:space="preserve"> </v>
      </c>
    </row>
    <row r="174" spans="2:19" x14ac:dyDescent="0.2">
      <c r="E174" s="633" t="str">
        <f>'Fun Patches'!C38</f>
        <v>&lt;LIST PATCH HERE&gt;</v>
      </c>
      <c r="F174" s="634"/>
      <c r="G174" s="358" t="str">
        <f>IF('Fun Patches'!G38="A","A"," ")</f>
        <v xml:space="preserve"> </v>
      </c>
      <c r="I174" s="348"/>
      <c r="J174" s="396" t="str">
        <f>'Council Own'!C42</f>
        <v>&lt;List Requirement Here&gt;</v>
      </c>
      <c r="K174" s="358" t="str">
        <f>IF('Council Own'!G42="A","A"," ")</f>
        <v xml:space="preserve"> </v>
      </c>
      <c r="M174" s="348"/>
      <c r="N174" s="396" t="str">
        <f>'Council Own'!C90</f>
        <v>&lt;List Requirement Here&gt;</v>
      </c>
      <c r="O174" s="358" t="str">
        <f>IF('Council Own'!G90="A","A"," ")</f>
        <v xml:space="preserve"> </v>
      </c>
      <c r="Q174" s="348"/>
      <c r="R174" s="396" t="str">
        <f>'Council Own'!C138</f>
        <v>&lt;List Requirement Here&gt;</v>
      </c>
      <c r="S174" s="358" t="str">
        <f>IF('Council Own'!G138="A","A"," ")</f>
        <v xml:space="preserve"> </v>
      </c>
    </row>
    <row r="175" spans="2:19" x14ac:dyDescent="0.2">
      <c r="E175" s="633" t="str">
        <f>'Fun Patches'!C39</f>
        <v>&lt;LIST PATCH HERE&gt;</v>
      </c>
      <c r="F175" s="634"/>
      <c r="G175" s="358" t="str">
        <f>IF('Fun Patches'!G39="A","A"," ")</f>
        <v xml:space="preserve"> </v>
      </c>
      <c r="I175" s="348">
        <v>4</v>
      </c>
      <c r="J175" s="396" t="str">
        <f>'Council Own'!C43</f>
        <v>&lt;List Requirement Here&gt;</v>
      </c>
      <c r="K175" s="358" t="str">
        <f>IF('Council Own'!G43="A","A"," ")</f>
        <v xml:space="preserve"> </v>
      </c>
      <c r="M175" s="348">
        <v>4</v>
      </c>
      <c r="N175" s="396" t="str">
        <f>'Council Own'!C91</f>
        <v>&lt;List Requirement Here&gt;</v>
      </c>
      <c r="O175" s="358" t="str">
        <f>IF('Council Own'!G91="A","A"," ")</f>
        <v xml:space="preserve"> </v>
      </c>
      <c r="Q175" s="348">
        <v>4</v>
      </c>
      <c r="R175" s="396" t="str">
        <f>'Council Own'!C139</f>
        <v>&lt;List Requirement Here&gt;</v>
      </c>
      <c r="S175" s="358" t="str">
        <f>IF('Council Own'!G139="A","A"," ")</f>
        <v xml:space="preserve"> </v>
      </c>
    </row>
    <row r="176" spans="2:19" x14ac:dyDescent="0.2">
      <c r="E176" s="633" t="str">
        <f>'Fun Patches'!C40</f>
        <v>&lt;LIST PATCH HERE&gt;</v>
      </c>
      <c r="F176" s="634"/>
      <c r="G176" s="358" t="str">
        <f>IF('Fun Patches'!G40="A","A"," ")</f>
        <v xml:space="preserve"> </v>
      </c>
      <c r="I176" s="348"/>
      <c r="J176" s="396" t="str">
        <f>'Council Own'!C44</f>
        <v>&lt;List Requirement Here&gt;</v>
      </c>
      <c r="K176" s="358" t="str">
        <f>IF('Council Own'!G44="A","A"," ")</f>
        <v xml:space="preserve"> </v>
      </c>
      <c r="M176" s="348"/>
      <c r="N176" s="396" t="str">
        <f>'Council Own'!C92</f>
        <v>&lt;List Requirement Here&gt;</v>
      </c>
      <c r="O176" s="358" t="str">
        <f>IF('Council Own'!G92="A","A"," ")</f>
        <v xml:space="preserve"> </v>
      </c>
      <c r="Q176" s="348"/>
      <c r="R176" s="396" t="str">
        <f>'Council Own'!C140</f>
        <v>&lt;List Requirement Here&gt;</v>
      </c>
      <c r="S176" s="358" t="str">
        <f>IF('Council Own'!G140="A","A"," ")</f>
        <v xml:space="preserve"> </v>
      </c>
    </row>
    <row r="177" spans="1:19" x14ac:dyDescent="0.2">
      <c r="E177" s="633" t="str">
        <f>'Fun Patches'!C41</f>
        <v>&lt;LIST PATCH HERE&gt;</v>
      </c>
      <c r="F177" s="634"/>
      <c r="G177" s="358" t="str">
        <f>IF('Fun Patches'!G41="A","A"," ")</f>
        <v xml:space="preserve"> </v>
      </c>
      <c r="I177" s="348"/>
      <c r="J177" s="396" t="str">
        <f>'Council Own'!C45</f>
        <v>&lt;List Requirement Here&gt;</v>
      </c>
      <c r="K177" s="358" t="str">
        <f>IF('Council Own'!G45="A","A"," ")</f>
        <v xml:space="preserve"> </v>
      </c>
      <c r="M177" s="348"/>
      <c r="N177" s="396" t="str">
        <f>'Council Own'!C93</f>
        <v>&lt;List Requirement Here&gt;</v>
      </c>
      <c r="O177" s="358" t="str">
        <f>IF('Council Own'!G93="A","A"," ")</f>
        <v xml:space="preserve"> </v>
      </c>
      <c r="Q177" s="348"/>
      <c r="R177" s="396" t="str">
        <f>'Council Own'!C141</f>
        <v>&lt;List Requirement Here&gt;</v>
      </c>
      <c r="S177" s="358" t="str">
        <f>IF('Council Own'!G141="A","A"," ")</f>
        <v xml:space="preserve"> </v>
      </c>
    </row>
    <row r="178" spans="1:19" x14ac:dyDescent="0.2">
      <c r="E178" s="633" t="str">
        <f>'Fun Patches'!C42</f>
        <v>&lt;LIST PATCH HERE&gt;</v>
      </c>
      <c r="F178" s="634"/>
      <c r="G178" s="358" t="str">
        <f>IF('Fun Patches'!G42="A","A"," ")</f>
        <v xml:space="preserve"> </v>
      </c>
      <c r="I178" s="348"/>
      <c r="J178" s="396" t="str">
        <f>'Council Own'!C46</f>
        <v>&lt;List Requirement Here&gt;</v>
      </c>
      <c r="K178" s="358" t="str">
        <f>IF('Council Own'!G46="A","A"," ")</f>
        <v xml:space="preserve"> </v>
      </c>
      <c r="M178" s="348"/>
      <c r="N178" s="396" t="str">
        <f>'Council Own'!C94</f>
        <v>&lt;List Requirement Here&gt;</v>
      </c>
      <c r="O178" s="358" t="str">
        <f>IF('Council Own'!G94="A","A"," ")</f>
        <v xml:space="preserve"> </v>
      </c>
      <c r="Q178" s="348"/>
      <c r="R178" s="396" t="str">
        <f>'Council Own'!C142</f>
        <v>&lt;List Requirement Here&gt;</v>
      </c>
      <c r="S178" s="358" t="str">
        <f>IF('Council Own'!G142="A","A"," ")</f>
        <v xml:space="preserve"> </v>
      </c>
    </row>
    <row r="179" spans="1:19" x14ac:dyDescent="0.2">
      <c r="E179" s="633" t="str">
        <f>'Fun Patches'!C43</f>
        <v>&lt;LIST PATCH HERE&gt;</v>
      </c>
      <c r="F179" s="634"/>
      <c r="G179" s="358" t="str">
        <f>IF('Fun Patches'!G43="A","A"," ")</f>
        <v xml:space="preserve"> </v>
      </c>
      <c r="I179" s="348">
        <v>5</v>
      </c>
      <c r="J179" s="396" t="str">
        <f>'Council Own'!C47</f>
        <v>&lt;List Requirement Here&gt;</v>
      </c>
      <c r="K179" s="358" t="str">
        <f>IF('Council Own'!G47="A","A"," ")</f>
        <v xml:space="preserve"> </v>
      </c>
      <c r="M179" s="348">
        <v>5</v>
      </c>
      <c r="N179" s="396" t="str">
        <f>'Council Own'!C95</f>
        <v>&lt;List Requirement Here&gt;</v>
      </c>
      <c r="O179" s="358" t="str">
        <f>IF('Council Own'!G95="A","A"," ")</f>
        <v xml:space="preserve"> </v>
      </c>
      <c r="Q179" s="348">
        <v>5</v>
      </c>
      <c r="R179" s="396" t="str">
        <f>'Council Own'!C143</f>
        <v>&lt;List Requirement Here&gt;</v>
      </c>
      <c r="S179" s="358" t="str">
        <f>IF('Council Own'!G143="A","A"," ")</f>
        <v xml:space="preserve"> </v>
      </c>
    </row>
    <row r="180" spans="1:19" x14ac:dyDescent="0.2">
      <c r="E180" s="633" t="str">
        <f>'Fun Patches'!C44</f>
        <v>&lt;LIST PATCH HERE&gt;</v>
      </c>
      <c r="F180" s="634"/>
      <c r="G180" s="358" t="str">
        <f>IF('Fun Patches'!G44="A","A"," ")</f>
        <v xml:space="preserve"> </v>
      </c>
      <c r="I180" s="348"/>
      <c r="J180" s="396" t="str">
        <f>'Council Own'!C48</f>
        <v>&lt;List Requirement Here&gt;</v>
      </c>
      <c r="K180" s="358" t="str">
        <f>IF('Council Own'!G48="A","A"," ")</f>
        <v xml:space="preserve"> </v>
      </c>
      <c r="M180" s="348"/>
      <c r="N180" s="396" t="str">
        <f>'Council Own'!C96</f>
        <v>&lt;List Requirement Here&gt;</v>
      </c>
      <c r="O180" s="358" t="str">
        <f>IF('Council Own'!G96="A","A"," ")</f>
        <v xml:space="preserve"> </v>
      </c>
      <c r="Q180" s="348"/>
      <c r="R180" s="396" t="str">
        <f>'Council Own'!C144</f>
        <v>&lt;List Requirement Here&gt;</v>
      </c>
      <c r="S180" s="358" t="str">
        <f>IF('Council Own'!G144="A","A"," ")</f>
        <v xml:space="preserve"> </v>
      </c>
    </row>
    <row r="181" spans="1:19" x14ac:dyDescent="0.2">
      <c r="E181" s="633" t="str">
        <f>'Fun Patches'!C45</f>
        <v>&lt;LIST PATCH HERE&gt;</v>
      </c>
      <c r="F181" s="634"/>
      <c r="G181" s="358" t="str">
        <f>IF('Fun Patches'!G45="A","A"," ")</f>
        <v xml:space="preserve"> </v>
      </c>
      <c r="I181" s="348"/>
      <c r="J181" s="396" t="str">
        <f>'Council Own'!C49</f>
        <v>&lt;List Requirement Here&gt;</v>
      </c>
      <c r="K181" s="358" t="str">
        <f>IF('Council Own'!G49="A","A"," ")</f>
        <v xml:space="preserve"> </v>
      </c>
      <c r="M181" s="348"/>
      <c r="N181" s="396" t="str">
        <f>'Council Own'!C97</f>
        <v>&lt;List Requirement Here&gt;</v>
      </c>
      <c r="O181" s="358" t="str">
        <f>IF('Council Own'!G97="A","A"," ")</f>
        <v xml:space="preserve"> </v>
      </c>
      <c r="Q181" s="348"/>
      <c r="R181" s="396" t="str">
        <f>'Council Own'!C145</f>
        <v>&lt;List Requirement Here&gt;</v>
      </c>
      <c r="S181" s="358" t="str">
        <f>IF('Council Own'!G145="A","A"," ")</f>
        <v xml:space="preserve"> </v>
      </c>
    </row>
    <row r="182" spans="1:19" x14ac:dyDescent="0.2">
      <c r="E182" s="633" t="str">
        <f>'Fun Patches'!C46</f>
        <v>&lt;LIST PATCH HERE&gt;</v>
      </c>
      <c r="F182" s="634"/>
      <c r="G182" s="358" t="str">
        <f>IF('Fun Patches'!G46="A","A"," ")</f>
        <v xml:space="preserve"> </v>
      </c>
      <c r="I182" s="348"/>
      <c r="J182" s="396" t="str">
        <f>'Council Own'!C50</f>
        <v>&lt;List Requirement Here&gt;</v>
      </c>
      <c r="K182" s="358" t="str">
        <f>IF('Council Own'!G50="A","A"," ")</f>
        <v xml:space="preserve"> </v>
      </c>
      <c r="M182" s="348"/>
      <c r="N182" s="396" t="str">
        <f>'Council Own'!C98</f>
        <v>&lt;List Requirement Here&gt;</v>
      </c>
      <c r="O182" s="358" t="str">
        <f>IF('Council Own'!G98="A","A"," ")</f>
        <v xml:space="preserve"> </v>
      </c>
      <c r="Q182" s="348"/>
      <c r="R182" s="396" t="str">
        <f>'Council Own'!C146</f>
        <v>&lt;List Requirement Here&gt;</v>
      </c>
      <c r="S182" s="358" t="str">
        <f>IF('Council Own'!G146="A","A"," ")</f>
        <v xml:space="preserve"> </v>
      </c>
    </row>
    <row r="183" spans="1:19" x14ac:dyDescent="0.2">
      <c r="E183" s="650" t="str">
        <f>'Fun Patches'!C47</f>
        <v>&lt;LIST PATCH HERE&gt;</v>
      </c>
      <c r="F183" s="651"/>
      <c r="G183" s="351" t="str">
        <f>IF('Fun Patches'!G47="A","A"," ")</f>
        <v xml:space="preserve"> </v>
      </c>
      <c r="I183" s="395"/>
      <c r="J183" s="364"/>
      <c r="K183" s="398"/>
    </row>
    <row r="184" spans="1:19" x14ac:dyDescent="0.2">
      <c r="E184" s="633" t="str">
        <f>'Fun Patches'!C48</f>
        <v>&lt;LIST PATCH HERE&gt;</v>
      </c>
      <c r="F184" s="634"/>
      <c r="G184" s="358" t="str">
        <f>IF('Fun Patches'!G48="A","A"," ")</f>
        <v xml:space="preserve"> </v>
      </c>
      <c r="I184" s="395"/>
      <c r="J184" s="364"/>
      <c r="K184" s="398"/>
    </row>
    <row r="185" spans="1:19" x14ac:dyDescent="0.2">
      <c r="E185" s="633" t="str">
        <f>'Fun Patches'!C49</f>
        <v>&lt;LIST PATCH HERE&gt;</v>
      </c>
      <c r="F185" s="634"/>
      <c r="G185" s="358" t="str">
        <f>IF('Fun Patches'!G49="A","A"," ")</f>
        <v xml:space="preserve"> </v>
      </c>
      <c r="I185" s="395"/>
      <c r="J185" s="364"/>
      <c r="K185" s="398"/>
    </row>
    <row r="186" spans="1:19" x14ac:dyDescent="0.2">
      <c r="A186" s="635" t="s">
        <v>70</v>
      </c>
      <c r="B186" s="636"/>
      <c r="C186" s="637"/>
      <c r="E186" s="633" t="str">
        <f>'Fun Patches'!C50</f>
        <v>&lt;LIST PATCH HERE&gt;</v>
      </c>
      <c r="F186" s="634"/>
      <c r="G186" s="358" t="str">
        <f>IF('Fun Patches'!G50="A","A"," ")</f>
        <v xml:space="preserve"> </v>
      </c>
      <c r="I186" s="395"/>
      <c r="J186" s="364"/>
      <c r="K186" s="398"/>
    </row>
    <row r="187" spans="1:19" x14ac:dyDescent="0.2">
      <c r="A187" s="644" t="s">
        <v>67</v>
      </c>
      <c r="B187" s="645"/>
      <c r="C187" s="646"/>
      <c r="E187" s="633" t="str">
        <f>'Fun Patches'!C51</f>
        <v>&lt;LIST PATCH HERE&gt;</v>
      </c>
      <c r="F187" s="634"/>
      <c r="G187" s="358" t="str">
        <f>IF('Fun Patches'!G51="A","A"," ")</f>
        <v xml:space="preserve"> </v>
      </c>
      <c r="I187" s="395"/>
      <c r="J187" s="364"/>
      <c r="K187" s="398"/>
    </row>
    <row r="188" spans="1:19" x14ac:dyDescent="0.2">
      <c r="A188" s="644" t="s">
        <v>68</v>
      </c>
      <c r="B188" s="645"/>
      <c r="C188" s="646"/>
      <c r="E188" s="633" t="str">
        <f>'Fun Patches'!C52</f>
        <v>&lt;LIST PATCH HERE&gt;</v>
      </c>
      <c r="F188" s="634"/>
      <c r="G188" s="358" t="str">
        <f>IF('Fun Patches'!G52="A","A"," ")</f>
        <v xml:space="preserve"> </v>
      </c>
      <c r="I188" s="395"/>
      <c r="J188" s="364"/>
      <c r="K188" s="398"/>
    </row>
    <row r="189" spans="1:19" x14ac:dyDescent="0.2">
      <c r="A189" s="640" t="s">
        <v>69</v>
      </c>
      <c r="B189" s="641"/>
      <c r="C189" s="642"/>
      <c r="E189" s="633" t="str">
        <f>'Fun Patches'!C53</f>
        <v>&lt;LIST PATCH HERE&gt;</v>
      </c>
      <c r="F189" s="634"/>
      <c r="G189" s="358" t="str">
        <f>IF('Fun Patches'!G53="A","A"," ")</f>
        <v xml:space="preserve"> </v>
      </c>
      <c r="J189" s="355"/>
      <c r="K189" s="355"/>
    </row>
    <row r="190" spans="1:19" x14ac:dyDescent="0.2">
      <c r="E190" s="633" t="str">
        <f>'Fun Patches'!C54</f>
        <v>&lt;LIST PATCH HERE&gt;</v>
      </c>
      <c r="F190" s="634"/>
      <c r="G190" s="358" t="str">
        <f>IF('Fun Patches'!G54="A","A","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ugXYXzZ/l8wozAkdvuhBsQ1YpTZSWpouDJCkkfJhuj9h6y9AN9HYT0GZ4wOIvUdP9kaGYCqTXi5zvsTfwX7jeQ==" saltValue="lctZSSWBdisGgCp07zgOmg=="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W229"/>
  <sheetViews>
    <sheetView showGridLines="0" topLeftCell="A34" zoomScale="90" zoomScaleNormal="90" workbookViewId="0">
      <selection activeCell="N65" sqref="N65"/>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5</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IF(Badges!H58="A","A"," ")</f>
        <v xml:space="preserve"> </v>
      </c>
      <c r="I4" s="348"/>
      <c r="J4" s="349" t="str">
        <f>Badges!C132</f>
        <v>Fold method and glue method</v>
      </c>
      <c r="K4" s="351" t="str">
        <f>IF(Badges!H132="A","A"," ")</f>
        <v xml:space="preserve"> </v>
      </c>
      <c r="M4" s="348"/>
      <c r="N4" s="349" t="str">
        <f>Badges!C205</f>
        <v>Learn how to purify water</v>
      </c>
      <c r="O4" s="351" t="str">
        <f>IF(Badges!H205="A","A"," ")</f>
        <v xml:space="preserve"> </v>
      </c>
      <c r="Q4" s="348"/>
      <c r="R4" s="349" t="str">
        <f>Badges!C279</f>
        <v>Get a sense of different animals'</v>
      </c>
      <c r="S4" s="351" t="str">
        <f>IF(Badges!H279="A","A"," ")</f>
        <v xml:space="preserve"> </v>
      </c>
      <c r="T4" s="340"/>
      <c r="U4" s="340"/>
    </row>
    <row r="5" spans="1:21" ht="12.75" customHeight="1" x14ac:dyDescent="0.2">
      <c r="A5" s="619" t="str">
        <f>Summary!A4</f>
        <v>Digital Movie Maker</v>
      </c>
      <c r="B5" s="620"/>
      <c r="C5" s="352" t="str">
        <f>IF(Badges!H28="C","C",IF(Badges!H28="P","P",""))</f>
        <v/>
      </c>
      <c r="E5" s="348"/>
      <c r="F5" s="349" t="str">
        <f>Badges!C59</f>
        <v>Videotape yourself miming one</v>
      </c>
      <c r="G5" s="351" t="str">
        <f>IF(Badges!H59="A","A"," ")</f>
        <v xml:space="preserve"> </v>
      </c>
      <c r="I5" s="348"/>
      <c r="J5" s="349" t="str">
        <f>Badges!C133</f>
        <v>Fold method and stitch method</v>
      </c>
      <c r="K5" s="351" t="str">
        <f>IF(Badges!H133="A","A"," ")</f>
        <v xml:space="preserve"> </v>
      </c>
      <c r="M5" s="348"/>
      <c r="N5" s="349" t="str">
        <f>Badges!C206</f>
        <v>Practice navigating with a map and</v>
      </c>
      <c r="O5" s="351" t="str">
        <f>IF(Badges!H206="A","A"," ")</f>
        <v xml:space="preserve"> </v>
      </c>
      <c r="Q5" s="348"/>
      <c r="R5" s="349" t="str">
        <f>Badges!C280</f>
        <v>Talk to an animal expert at a zoo</v>
      </c>
      <c r="S5" s="351" t="str">
        <f>IF(Badges!H280="A","A"," ")</f>
        <v xml:space="preserve"> </v>
      </c>
      <c r="T5" s="340"/>
      <c r="U5" s="340"/>
    </row>
    <row r="6" spans="1:21" ht="12.75" customHeight="1" x14ac:dyDescent="0.2">
      <c r="A6" s="612" t="str">
        <f>Summary!A5</f>
        <v>Eating for Beauty</v>
      </c>
      <c r="B6" s="613"/>
      <c r="C6" s="353" t="str">
        <f>IF(Badges!H51="C","C",IF(Badges!H51="P","P",""))</f>
        <v/>
      </c>
      <c r="E6" s="348"/>
      <c r="F6" s="349" t="str">
        <f>Badges!C60</f>
        <v>Pretend an item is something else</v>
      </c>
      <c r="G6" s="351" t="str">
        <f>IF(Badges!H60="A","A"," ")</f>
        <v xml:space="preserve"> </v>
      </c>
      <c r="I6" s="348"/>
      <c r="J6" s="349" t="str">
        <f>Badges!C134</f>
        <v>Glue method and stitch method</v>
      </c>
      <c r="K6" s="351" t="str">
        <f>IF(Badges!H134="A","A"," ")</f>
        <v xml:space="preserve"> </v>
      </c>
      <c r="M6" s="348"/>
      <c r="N6" s="349" t="str">
        <f>Badges!C207</f>
        <v>Pitch your tent three times in three</v>
      </c>
      <c r="O6" s="351" t="str">
        <f>IF(Badges!H207="A","A"," ")</f>
        <v xml:space="preserve"> </v>
      </c>
      <c r="Q6" s="348"/>
      <c r="R6" s="349" t="str">
        <f>Badges!C281</f>
        <v>Practice being a scientist</v>
      </c>
      <c r="S6" s="351" t="str">
        <f>IF(Badges!H281="A","A"," ")</f>
        <v xml:space="preserve"> </v>
      </c>
      <c r="T6" s="340"/>
      <c r="U6" s="340"/>
    </row>
    <row r="7" spans="1:21" x14ac:dyDescent="0.2">
      <c r="A7" s="612" t="str">
        <f>Summary!A6</f>
        <v>Public Speaker</v>
      </c>
      <c r="B7" s="613"/>
      <c r="C7" s="353" t="str">
        <f>IF(Badges!H74="C","C",IF(Badges!H74="P","P",""))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IF(Badges!H97="C","C",IF(Badges!H97="P","P",""))</f>
        <v/>
      </c>
      <c r="E8" s="348"/>
      <c r="F8" s="349" t="str">
        <f>Badges!C62</f>
        <v>Repeat one word, one sentence, and</v>
      </c>
      <c r="G8" s="351" t="str">
        <f>IF(Badges!H62="A","A"," ")</f>
        <v xml:space="preserve"> </v>
      </c>
      <c r="I8" s="348"/>
      <c r="J8" s="349" t="str">
        <f>Badges!C136</f>
        <v>Make an organizational book</v>
      </c>
      <c r="K8" s="351" t="str">
        <f>IF(Badges!H136="A","A"," ")</f>
        <v xml:space="preserve"> </v>
      </c>
      <c r="M8" s="348"/>
      <c r="N8" s="349" t="str">
        <f>Badges!C209</f>
        <v>Play stuff-sack dramatics</v>
      </c>
      <c r="O8" s="351" t="str">
        <f>IF(Badges!H209="A","A"," ")</f>
        <v xml:space="preserve"> </v>
      </c>
      <c r="Q8" s="348">
        <v>1</v>
      </c>
      <c r="R8" s="349" t="str">
        <f>Badges!C285</f>
        <v>Team up and dress up</v>
      </c>
      <c r="S8" s="350"/>
    </row>
    <row r="9" spans="1:21" x14ac:dyDescent="0.2">
      <c r="A9" s="614" t="str">
        <f>Summary!A8</f>
        <v>Screenwriter</v>
      </c>
      <c r="B9" s="615"/>
      <c r="C9" s="354" t="str">
        <f>IF(Badges!H120="C","C",IF(Badges!H120="P","P",""))</f>
        <v/>
      </c>
      <c r="E9" s="348"/>
      <c r="F9" s="349" t="str">
        <f>Badges!C63</f>
        <v>Tell your own story, from birth until</v>
      </c>
      <c r="G9" s="351" t="str">
        <f>IF(Badges!H63="A","A"," ")</f>
        <v xml:space="preserve"> </v>
      </c>
      <c r="I9" s="348"/>
      <c r="J9" s="349" t="str">
        <f>Badges!C137</f>
        <v>Make a scrapbook, memory book,</v>
      </c>
      <c r="K9" s="351" t="str">
        <f>IF(Badges!H137="A","A"," ")</f>
        <v xml:space="preserve"> </v>
      </c>
      <c r="M9" s="348"/>
      <c r="N9" s="349" t="str">
        <f>Badges!C210</f>
        <v>See the stars</v>
      </c>
      <c r="O9" s="351" t="str">
        <f>IF(Badges!H210="A","A"," ")</f>
        <v xml:space="preserve"> </v>
      </c>
      <c r="Q9" s="348"/>
      <c r="R9" s="349" t="str">
        <f>Badges!C286</f>
        <v>Go, Blue! Go, Red!</v>
      </c>
      <c r="S9" s="351" t="str">
        <f>IF(Badges!H286="A","A"," ")</f>
        <v xml:space="preserve"> </v>
      </c>
    </row>
    <row r="10" spans="1:21" x14ac:dyDescent="0.2">
      <c r="A10" s="616" t="str">
        <f>Summary!A9</f>
        <v>It's Your Planet -- Love It!</v>
      </c>
      <c r="B10" s="617"/>
      <c r="C10" s="618"/>
      <c r="E10" s="348"/>
      <c r="F10" s="349" t="str">
        <f>Badges!C64</f>
        <v>Practice impressions of three</v>
      </c>
      <c r="G10" s="351" t="str">
        <f>IF(Badges!H64="A","A"," ")</f>
        <v xml:space="preserve"> </v>
      </c>
      <c r="I10" s="348"/>
      <c r="J10" s="349" t="str">
        <f>Badges!C138</f>
        <v>Make a gift book</v>
      </c>
      <c r="K10" s="351" t="str">
        <f>IF(Badges!H138="A","A"," ")</f>
        <v xml:space="preserve"> </v>
      </c>
      <c r="M10" s="348"/>
      <c r="N10" s="349" t="str">
        <f>Badges!C211</f>
        <v>Tell a progressive story</v>
      </c>
      <c r="O10" s="351" t="str">
        <f>IF(Badges!H211="A","A"," ")</f>
        <v xml:space="preserve"> </v>
      </c>
      <c r="Q10" s="348"/>
      <c r="R10" s="349" t="str">
        <f>Badges!C287</f>
        <v>Unique uniforms</v>
      </c>
      <c r="S10" s="351" t="str">
        <f>IF(Badges!H287="A","A"," ")</f>
        <v xml:space="preserve"> </v>
      </c>
    </row>
    <row r="11" spans="1:21" x14ac:dyDescent="0.2">
      <c r="A11" s="619" t="str">
        <f>Summary!A10</f>
        <v>Book Artist</v>
      </c>
      <c r="B11" s="620"/>
      <c r="C11" s="352" t="str">
        <f>IF(Badges!H144="C","C",IF(Badges!H144="P","P",""))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IF(Badges!H288="A","A"," ")</f>
        <v xml:space="preserve"> </v>
      </c>
    </row>
    <row r="12" spans="1:21" x14ac:dyDescent="0.2">
      <c r="A12" s="612" t="str">
        <f>Summary!A11</f>
        <v>Woodworker</v>
      </c>
      <c r="B12" s="613"/>
      <c r="C12" s="353" t="str">
        <f>IF(Badges!H167="C","C",IF(Badges!H167="P","P",""))</f>
        <v/>
      </c>
      <c r="E12" s="348"/>
      <c r="F12" s="349" t="str">
        <f>Badges!C66</f>
        <v>Write a speech about something</v>
      </c>
      <c r="G12" s="351" t="str">
        <f>IF(Badges!H66="A","A"," ")</f>
        <v xml:space="preserve"> </v>
      </c>
      <c r="I12" s="348"/>
      <c r="J12" s="349" t="str">
        <f>Badges!C140</f>
        <v xml:space="preserve">Make a book from something </v>
      </c>
      <c r="K12" s="351" t="str">
        <f>IF(Badges!H140="A","A","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IF(Badges!H190="C","C",IF(Badges!H190="P","P",""))</f>
        <v/>
      </c>
      <c r="E13" s="348"/>
      <c r="F13" s="349" t="str">
        <f>Badges!C67</f>
        <v>Create a piece for a character</v>
      </c>
      <c r="G13" s="351" t="str">
        <f>IF(Badges!H67="A","A"," ")</f>
        <v xml:space="preserve"> </v>
      </c>
      <c r="I13" s="348"/>
      <c r="J13" s="349" t="str">
        <f>Badges!C141</f>
        <v>Try a different binding technique or</v>
      </c>
      <c r="K13" s="351" t="str">
        <f>IF(Badges!H141="A","A"," ")</f>
        <v xml:space="preserve"> </v>
      </c>
      <c r="M13" s="348"/>
      <c r="N13" s="349" t="str">
        <f>Badges!C216</f>
        <v>Observe kids in person for at least</v>
      </c>
      <c r="O13" s="351" t="str">
        <f>IF(Badges!H216="A","A"," ")</f>
        <v xml:space="preserve"> </v>
      </c>
      <c r="Q13" s="348"/>
      <c r="R13" s="349" t="str">
        <f>Badges!C290</f>
        <v>An amazing race</v>
      </c>
      <c r="S13" s="351" t="str">
        <f>IF(Badges!H290="A","A"," ")</f>
        <v xml:space="preserve"> </v>
      </c>
    </row>
    <row r="14" spans="1:21" x14ac:dyDescent="0.2">
      <c r="A14" s="612" t="str">
        <f>Summary!A13</f>
        <v>Trailblazing</v>
      </c>
      <c r="B14" s="613"/>
      <c r="C14" s="353" t="str">
        <f>IF(Badges!H213="C","C",IF(Badges!H213="P","P",""))</f>
        <v/>
      </c>
      <c r="E14" s="348"/>
      <c r="F14" s="349" t="str">
        <f>Badges!C68</f>
        <v>Pick an existing piece</v>
      </c>
      <c r="G14" s="351" t="str">
        <f>IF(Badges!H68="A","A"," ")</f>
        <v xml:space="preserve"> </v>
      </c>
      <c r="I14" s="348"/>
      <c r="J14" s="349" t="str">
        <f>Badges!C142</f>
        <v>Get creative with the definition of</v>
      </c>
      <c r="K14" s="351" t="str">
        <f>IF(Badges!H142="A","A"," ")</f>
        <v xml:space="preserve"> </v>
      </c>
      <c r="M14" s="348"/>
      <c r="N14" s="349" t="str">
        <f>Badges!C217</f>
        <v xml:space="preserve">Ask an expert  </v>
      </c>
      <c r="O14" s="351" t="str">
        <f>IF(Badges!H217="A","A"," ")</f>
        <v xml:space="preserve"> </v>
      </c>
      <c r="Q14" s="348"/>
      <c r="R14" s="349" t="str">
        <f>Badges!C291</f>
        <v>Target practice</v>
      </c>
      <c r="S14" s="351" t="str">
        <f>IF(Badges!H291="A","A"," ")</f>
        <v xml:space="preserve"> </v>
      </c>
    </row>
    <row r="15" spans="1:21" x14ac:dyDescent="0.2">
      <c r="A15" s="614" t="str">
        <f>Summary!A14</f>
        <v>Babysitter</v>
      </c>
      <c r="B15" s="615"/>
      <c r="C15" s="354" t="str">
        <f>IF(Badges!H236="C","C",IF(Badges!H236="P","P",""))</f>
        <v/>
      </c>
      <c r="E15" s="348">
        <v>5</v>
      </c>
      <c r="F15" s="349" t="str">
        <f>Badges!C69</f>
        <v>Get onstage</v>
      </c>
      <c r="G15" s="350"/>
      <c r="I15" s="602" t="str">
        <f>Badges!B145</f>
        <v>Woodworker</v>
      </c>
      <c r="J15" s="603"/>
      <c r="K15" s="603"/>
      <c r="M15" s="348"/>
      <c r="N15" s="349" t="str">
        <f>Badges!C218</f>
        <v>Find information at the library or</v>
      </c>
      <c r="O15" s="351" t="str">
        <f>IF(Badges!H218="A","A"," ")</f>
        <v xml:space="preserve"> </v>
      </c>
      <c r="Q15" s="348"/>
      <c r="R15" s="349" t="str">
        <f>Badges!C292</f>
        <v>Tests of strength</v>
      </c>
      <c r="S15" s="351" t="str">
        <f>IF(Badges!H292="A","A"," ")</f>
        <v xml:space="preserve"> </v>
      </c>
    </row>
    <row r="16" spans="1:21" x14ac:dyDescent="0.2">
      <c r="A16" s="616" t="str">
        <f>Summary!A15</f>
        <v>It's Your Story -- Tell It!</v>
      </c>
      <c r="B16" s="617"/>
      <c r="C16" s="618"/>
      <c r="E16" s="348"/>
      <c r="F16" s="349" t="str">
        <f>Badges!C70</f>
        <v>Create a theater in your own home</v>
      </c>
      <c r="G16" s="351" t="str">
        <f>IF(Badges!H70="A","A","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IF(Badges!H260="C","C",IF(Badges!H260="P","P",""))</f>
        <v/>
      </c>
      <c r="E17" s="348"/>
      <c r="F17" s="349" t="str">
        <f>Badges!C71</f>
        <v>Perform at school</v>
      </c>
      <c r="G17" s="351" t="str">
        <f>IF(Badges!H71="A","A"," ")</f>
        <v xml:space="preserve"> </v>
      </c>
      <c r="I17" s="348"/>
      <c r="J17" s="349" t="str">
        <f>Badges!C147</f>
        <v>Write your name in nails</v>
      </c>
      <c r="K17" s="351" t="str">
        <f>IF(Badges!H146="A","A"," ")</f>
        <v xml:space="preserve"> </v>
      </c>
      <c r="M17" s="348"/>
      <c r="N17" s="349" t="str">
        <f>Badges!C220</f>
        <v>Attend a babysitter training course</v>
      </c>
      <c r="O17" s="351" t="str">
        <f>IF(Badges!H220="A","A"," ")</f>
        <v xml:space="preserve"> </v>
      </c>
      <c r="Q17" s="348"/>
      <c r="R17" s="349" t="str">
        <f>Badges!C294</f>
        <v>Construction challenge</v>
      </c>
      <c r="S17" s="351" t="str">
        <f>IF(Badges!H294="A","A"," ")</f>
        <v xml:space="preserve"> </v>
      </c>
    </row>
    <row r="18" spans="1:19" x14ac:dyDescent="0.2">
      <c r="A18" s="612" t="str">
        <f>Summary!A17</f>
        <v>Animal Helpers</v>
      </c>
      <c r="B18" s="613"/>
      <c r="C18" s="353" t="str">
        <f>IF(Badges!H283="C","C",IF(Badges!H283="P","P",""))</f>
        <v/>
      </c>
      <c r="E18" s="348"/>
      <c r="F18" s="349" t="str">
        <f>Badges!C72</f>
        <v>Go to your audience</v>
      </c>
      <c r="G18" s="351" t="str">
        <f>IF(Badges!H72="A","A"," ")</f>
        <v xml:space="preserve"> </v>
      </c>
      <c r="I18" s="348"/>
      <c r="J18" s="349" t="str">
        <f>Badges!C148</f>
        <v>Make a design with nails on wood</v>
      </c>
      <c r="K18" s="351" t="str">
        <f>IF(Badges!H147="A","A"," ")</f>
        <v xml:space="preserve"> </v>
      </c>
      <c r="M18" s="348"/>
      <c r="N18" s="349" t="str">
        <f>Badges!C221</f>
        <v>Interview five moms about what they</v>
      </c>
      <c r="O18" s="351" t="str">
        <f>IF(Badges!H221="A","A"," ")</f>
        <v xml:space="preserve"> </v>
      </c>
      <c r="Q18" s="348"/>
      <c r="R18" s="349" t="str">
        <f>Badges!C295</f>
        <v>Soar winners</v>
      </c>
      <c r="S18" s="351" t="str">
        <f>IF(Badges!H295="A","A"," ")</f>
        <v xml:space="preserve"> </v>
      </c>
    </row>
    <row r="19" spans="1:19" x14ac:dyDescent="0.2">
      <c r="A19" s="612" t="str">
        <f>Summary!A18</f>
        <v>Field Day</v>
      </c>
      <c r="B19" s="613"/>
      <c r="C19" s="353" t="str">
        <f>IF(Badges!H306="C","C",IF(Badges!H306="P","P",""))</f>
        <v/>
      </c>
      <c r="E19" s="602" t="str">
        <f>Badges!B75</f>
        <v>Science of Happiness</v>
      </c>
      <c r="F19" s="603"/>
      <c r="G19" s="603"/>
      <c r="I19" s="348"/>
      <c r="J19" s="349" t="str">
        <f>Badges!C149</f>
        <v>Create a sculpture</v>
      </c>
      <c r="K19" s="351" t="str">
        <f>IF(Badges!H148="A","A"," ")</f>
        <v xml:space="preserve"> </v>
      </c>
      <c r="M19" s="348"/>
      <c r="N19" s="349" t="str">
        <f>Badges!C222</f>
        <v>Interview five experienced babysitters</v>
      </c>
      <c r="O19" s="351" t="str">
        <f>IF(Badges!H222="A","A"," ")</f>
        <v xml:space="preserve"> </v>
      </c>
      <c r="Q19" s="348"/>
      <c r="R19" s="349" t="str">
        <f>Badges!C296</f>
        <v>Make it "flink."</v>
      </c>
      <c r="S19" s="351" t="str">
        <f>IF(Badges!H296="A","A"," ")</f>
        <v xml:space="preserve"> </v>
      </c>
    </row>
    <row r="20" spans="1:19" x14ac:dyDescent="0.2">
      <c r="A20" s="612" t="str">
        <f>Summary!A19</f>
        <v>Entrepreneur</v>
      </c>
      <c r="B20" s="613"/>
      <c r="C20" s="353" t="str">
        <f>IF(Badges!H329="C","C",IF(Badges!H329="P","P",""))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IF(Badges!H352="C","C",IF(Badges!H352="P","P",""))</f>
        <v/>
      </c>
      <c r="E21" s="348"/>
      <c r="F21" s="349" t="str">
        <f>Badges!C77</f>
        <v>Get into a state of "flow"</v>
      </c>
      <c r="G21" s="351" t="str">
        <f>IF(Badges!H77="A","A"," ")</f>
        <v xml:space="preserve"> </v>
      </c>
      <c r="I21" s="348"/>
      <c r="J21" s="349" t="str">
        <f>Badges!C151</f>
        <v>Level up</v>
      </c>
      <c r="K21" s="351" t="str">
        <f>IF(Badges!H150="A","A"," ")</f>
        <v xml:space="preserve"> </v>
      </c>
      <c r="M21" s="348"/>
      <c r="N21" s="349" t="str">
        <f>Badges!C224</f>
        <v>Interview an educational toy or game</v>
      </c>
      <c r="O21" s="351" t="str">
        <f>IF(Badges!H224="A","A"," ")</f>
        <v xml:space="preserve"> </v>
      </c>
      <c r="Q21" s="348"/>
      <c r="R21" s="349" t="str">
        <f>Badges!C298</f>
        <v>From read to reality</v>
      </c>
      <c r="S21" s="351" t="str">
        <f>IF(Badges!H298="A","A"," ")</f>
        <v xml:space="preserve"> </v>
      </c>
    </row>
    <row r="22" spans="1:19" x14ac:dyDescent="0.2">
      <c r="A22" s="355"/>
      <c r="B22" s="356"/>
      <c r="C22" s="394"/>
      <c r="E22" s="348"/>
      <c r="F22" s="349" t="str">
        <f>Badges!C78</f>
        <v>Count three blessings</v>
      </c>
      <c r="G22" s="351" t="str">
        <f>IF(Badges!H78="A","A"," ")</f>
        <v xml:space="preserve"> </v>
      </c>
      <c r="I22" s="348"/>
      <c r="J22" s="349" t="str">
        <f>Badges!C152</f>
        <v>Make it right</v>
      </c>
      <c r="K22" s="351" t="str">
        <f>IF(Badges!H151="A","A"," ")</f>
        <v xml:space="preserve"> </v>
      </c>
      <c r="M22" s="348"/>
      <c r="N22" s="349" t="str">
        <f>Badges!C225</f>
        <v>Observe kids at a toy store for two</v>
      </c>
      <c r="O22" s="351" t="str">
        <f>IF(Badges!H225="A","A"," ")</f>
        <v xml:space="preserve"> </v>
      </c>
      <c r="Q22" s="348"/>
      <c r="R22" s="349" t="str">
        <f>Badges!C299</f>
        <v>From virtual to reality</v>
      </c>
      <c r="S22" s="351" t="str">
        <f>IF(Badges!H299="A","A"," ")</f>
        <v xml:space="preserve"> </v>
      </c>
    </row>
    <row r="23" spans="1:19" x14ac:dyDescent="0.2">
      <c r="A23" s="602" t="str">
        <f>Badges!B6</f>
        <v>Digital Movie Maker</v>
      </c>
      <c r="B23" s="603"/>
      <c r="C23" s="603"/>
      <c r="E23" s="348"/>
      <c r="F23" s="349" t="str">
        <f>Badges!C79</f>
        <v>Stop and smell the roses</v>
      </c>
      <c r="G23" s="351" t="str">
        <f>IF(Badges!H79="A","A"," ")</f>
        <v xml:space="preserve"> </v>
      </c>
      <c r="I23" s="348"/>
      <c r="J23" s="349" t="str">
        <f>Badges!C153</f>
        <v>Do a survey</v>
      </c>
      <c r="K23" s="351" t="str">
        <f>IF(Badges!H152="A","A"," ")</f>
        <v xml:space="preserve"> </v>
      </c>
      <c r="M23" s="348"/>
      <c r="N23" s="349" t="str">
        <f>Badges!C226</f>
        <v>Volunteer for at least two hours</v>
      </c>
      <c r="O23" s="351" t="str">
        <f>IF(Badges!H226="A","A"," ")</f>
        <v xml:space="preserve"> </v>
      </c>
      <c r="Q23" s="348"/>
      <c r="R23" s="349" t="str">
        <f>Badges!C300</f>
        <v>From board to reality</v>
      </c>
      <c r="S23" s="351" t="str">
        <f>IF(Badges!H300="A","A","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IF(Badges!H8="A","A"," ")</f>
        <v xml:space="preserve"> </v>
      </c>
      <c r="E25" s="348"/>
      <c r="F25" s="349" t="str">
        <f>Badges!C81</f>
        <v>Focus on what's realistic</v>
      </c>
      <c r="G25" s="351" t="str">
        <f>IF(Badges!H81="A","A"," ")</f>
        <v xml:space="preserve"> </v>
      </c>
      <c r="I25" s="348"/>
      <c r="J25" s="349" t="str">
        <f>Badges!C155</f>
        <v>Fix loose screws</v>
      </c>
      <c r="K25" s="351" t="str">
        <f>IF(Badges!H154="A","A"," ")</f>
        <v xml:space="preserve"> </v>
      </c>
      <c r="M25" s="348"/>
      <c r="N25" s="349" t="str">
        <f>Badges!C228</f>
        <v>Market yourself</v>
      </c>
      <c r="O25" s="351" t="str">
        <f>IF(Badges!H228="A","A"," ")</f>
        <v xml:space="preserve"> </v>
      </c>
      <c r="Q25" s="348"/>
      <c r="R25" s="349" t="str">
        <f>Badges!C302</f>
        <v>A puzzle pentathlon</v>
      </c>
      <c r="S25" s="351" t="str">
        <f>IF(Badges!H302="A","A"," ")</f>
        <v xml:space="preserve"> </v>
      </c>
    </row>
    <row r="26" spans="1:19" x14ac:dyDescent="0.2">
      <c r="A26" s="348"/>
      <c r="B26" s="349" t="str">
        <f>Badges!C9</f>
        <v>Take a class</v>
      </c>
      <c r="C26" s="351" t="str">
        <f>IF(Badges!H9="A","A"," ")</f>
        <v xml:space="preserve"> </v>
      </c>
      <c r="E26" s="348"/>
      <c r="F26" s="349" t="str">
        <f>Badges!C82</f>
        <v>Try to use your strengths</v>
      </c>
      <c r="G26" s="351" t="str">
        <f>IF(Badges!H82="A","A"," ")</f>
        <v xml:space="preserve"> </v>
      </c>
      <c r="I26" s="348"/>
      <c r="J26" s="349" t="str">
        <f>Badges!C156</f>
        <v>Attach it, detach it</v>
      </c>
      <c r="K26" s="351" t="str">
        <f>IF(Badges!H155="A","A"," ")</f>
        <v xml:space="preserve"> </v>
      </c>
      <c r="M26" s="348"/>
      <c r="N26" s="349" t="str">
        <f>Badges!C229</f>
        <v xml:space="preserve">Create a questionnaire to give to </v>
      </c>
      <c r="O26" s="351" t="str">
        <f>IF(Badges!H229="A","A"," ")</f>
        <v xml:space="preserve"> </v>
      </c>
      <c r="Q26" s="348"/>
      <c r="R26" s="349" t="str">
        <f>Badges!C303</f>
        <v>A relay pentathlon</v>
      </c>
      <c r="S26" s="351" t="str">
        <f>IF(Badges!H303="A","A"," ")</f>
        <v xml:space="preserve"> </v>
      </c>
    </row>
    <row r="27" spans="1:19" x14ac:dyDescent="0.2">
      <c r="A27" s="348"/>
      <c r="B27" s="349" t="str">
        <f>Badges!C10</f>
        <v>Teach yourself</v>
      </c>
      <c r="C27" s="351" t="str">
        <f>IF(Badges!H10="A","A"," ")</f>
        <v xml:space="preserve"> </v>
      </c>
      <c r="E27" s="348"/>
      <c r="F27" s="349" t="str">
        <f>Badges!C79</f>
        <v>Stop and smell the roses</v>
      </c>
      <c r="G27" s="351" t="str">
        <f>IF(Badges!H83="A","A"," ")</f>
        <v xml:space="preserve"> </v>
      </c>
      <c r="I27" s="348"/>
      <c r="J27" s="349" t="str">
        <f>Badges!C157</f>
        <v>Build with a screwdriver</v>
      </c>
      <c r="K27" s="351" t="str">
        <f>IF(Badges!H156="A","A"," ")</f>
        <v xml:space="preserve"> </v>
      </c>
      <c r="M27" s="348"/>
      <c r="N27" s="349" t="str">
        <f>Badges!C230</f>
        <v>Conduct interviews with potential</v>
      </c>
      <c r="O27" s="351" t="str">
        <f>IF(Badges!H230="A","A"," ")</f>
        <v xml:space="preserve"> </v>
      </c>
      <c r="Q27" s="348"/>
      <c r="R27" s="349" t="str">
        <f>Badges!C304</f>
        <v>A wheel pentathlon</v>
      </c>
      <c r="S27" s="351" t="str">
        <f>IF(Badges!H304="A","A","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IF(Badges!H12="A","A"," ")</f>
        <v xml:space="preserve"> </v>
      </c>
      <c r="E29" s="348"/>
      <c r="F29" s="349" t="str">
        <f>Badges!C85</f>
        <v>Make a gratitude visit</v>
      </c>
      <c r="G29" s="351" t="str">
        <f>IF(Badges!H85="A","A"," ")</f>
        <v xml:space="preserve"> </v>
      </c>
      <c r="I29" s="348"/>
      <c r="J29" s="349" t="str">
        <f>Badges!C159</f>
        <v>End the alphabet</v>
      </c>
      <c r="K29" s="351" t="str">
        <f>IF(Badges!H158="A","A"," ")</f>
        <v xml:space="preserve"> </v>
      </c>
      <c r="M29" s="348"/>
      <c r="N29" s="349" t="str">
        <f>Badges!C232</f>
        <v>Come prepared for a game</v>
      </c>
      <c r="O29" s="351" t="str">
        <f>IF(Badges!H232="A","A"," ")</f>
        <v xml:space="preserve"> </v>
      </c>
      <c r="Q29" s="348">
        <v>1</v>
      </c>
      <c r="R29" s="349" t="str">
        <f>Badges!C308</f>
        <v>Brainstorm business ideas</v>
      </c>
      <c r="S29" s="350"/>
    </row>
    <row r="30" spans="1:19" x14ac:dyDescent="0.2">
      <c r="A30" s="348"/>
      <c r="B30" s="349" t="str">
        <f>Badges!C13</f>
        <v>Film a celebration</v>
      </c>
      <c r="C30" s="351" t="str">
        <f>IF(Badges!H13="A","A"," ")</f>
        <v xml:space="preserve"> </v>
      </c>
      <c r="E30" s="348"/>
      <c r="F30" s="349" t="str">
        <f>Badges!C86</f>
        <v>Write a forgiveness letter</v>
      </c>
      <c r="G30" s="351" t="str">
        <f>IF(Badges!H86="A","A"," ")</f>
        <v xml:space="preserve"> </v>
      </c>
      <c r="I30" s="348"/>
      <c r="J30" s="349" t="str">
        <f>Badges!C160</f>
        <v>Square it off</v>
      </c>
      <c r="K30" s="351" t="str">
        <f>IF(Badges!H159="A","A"," ")</f>
        <v xml:space="preserve"> </v>
      </c>
      <c r="M30" s="348"/>
      <c r="N30" s="349" t="str">
        <f>Badges!C233</f>
        <v>Make a tasty snack</v>
      </c>
      <c r="O30" s="351" t="str">
        <f>IF(Badges!H233="A","A"," ")</f>
        <v xml:space="preserve"> </v>
      </c>
      <c r="Q30" s="348"/>
      <c r="R30" s="349" t="str">
        <f>Badges!C309</f>
        <v>Interview your client</v>
      </c>
      <c r="S30" s="351" t="str">
        <f>IF(Badges!H309="A","A"," ")</f>
        <v xml:space="preserve"> </v>
      </c>
    </row>
    <row r="31" spans="1:19" x14ac:dyDescent="0.2">
      <c r="A31" s="348"/>
      <c r="B31" s="349" t="str">
        <f>Badges!C14</f>
        <v>Film a day in your life</v>
      </c>
      <c r="C31" s="351" t="str">
        <f>IF(Badges!H14="A","A"," ")</f>
        <v xml:space="preserve"> </v>
      </c>
      <c r="E31" s="348"/>
      <c r="F31" s="349" t="str">
        <f>Badges!C83</f>
        <v>Be happy for others</v>
      </c>
      <c r="G31" s="351" t="str">
        <f>IF(Badges!H87="A","A"," ")</f>
        <v xml:space="preserve"> </v>
      </c>
      <c r="I31" s="348"/>
      <c r="J31" s="349" t="str">
        <f>Badges!C161</f>
        <v>Make a simple doll</v>
      </c>
      <c r="K31" s="351" t="str">
        <f>IF(Badges!H160="A","A"," ")</f>
        <v xml:space="preserve"> </v>
      </c>
      <c r="M31" s="348"/>
      <c r="N31" s="349" t="str">
        <f>Badges!C234</f>
        <v>Plan a fun craft</v>
      </c>
      <c r="O31" s="351" t="str">
        <f>IF(Badges!H234="A","A"," ")</f>
        <v xml:space="preserve"> </v>
      </c>
      <c r="Q31" s="348"/>
      <c r="R31" s="349" t="str">
        <f>Badges!C310</f>
        <v>Become a keen observer</v>
      </c>
      <c r="S31" s="351" t="str">
        <f>IF(Badges!H310="A","A","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IF(Badges!H311="A","A"," ")</f>
        <v xml:space="preserve"> </v>
      </c>
    </row>
    <row r="33" spans="1:19" x14ac:dyDescent="0.2">
      <c r="A33" s="348"/>
      <c r="B33" s="349" t="str">
        <f>Badges!C16</f>
        <v>Share a scene from a book in the</v>
      </c>
      <c r="C33" s="351" t="str">
        <f>IF(Badges!H16="A","A"," ")</f>
        <v xml:space="preserve"> </v>
      </c>
      <c r="E33" s="348"/>
      <c r="F33" s="349" t="str">
        <f>Badges!C89</f>
        <v xml:space="preserve">Design your own five-question </v>
      </c>
      <c r="G33" s="351" t="str">
        <f>IF(Badges!H89="A","A"," ")</f>
        <v xml:space="preserve"> </v>
      </c>
      <c r="I33" s="348"/>
      <c r="J33" s="349" t="str">
        <f>Badges!C163</f>
        <v>Build with your expert</v>
      </c>
      <c r="K33" s="351" t="str">
        <f>IF(Badges!H162="A","A","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IF(Badges!H17="A","A"," ")</f>
        <v xml:space="preserve"> </v>
      </c>
      <c r="E34" s="348"/>
      <c r="F34" s="349" t="str">
        <f>Badges!C90</f>
        <v>Try quick polling</v>
      </c>
      <c r="G34" s="351" t="str">
        <f>IF(Badges!H90="A","A"," ")</f>
        <v xml:space="preserve"> </v>
      </c>
      <c r="I34" s="348"/>
      <c r="J34" s="349" t="str">
        <f>Badges!C164</f>
        <v>Build with home improvers</v>
      </c>
      <c r="K34" s="351" t="str">
        <f>IF(Badges!H163="A","A"," ")</f>
        <v xml:space="preserve"> </v>
      </c>
      <c r="M34" s="348"/>
      <c r="N34" s="349" t="str">
        <f>Badges!C240</f>
        <v>Share night art</v>
      </c>
      <c r="O34" s="351" t="str">
        <f>IF(Badges!H240="A","A"," ")</f>
        <v xml:space="preserve"> </v>
      </c>
      <c r="Q34" s="348"/>
      <c r="R34" s="349" t="str">
        <f>Badges!C313</f>
        <v>Divide your idea into different parts</v>
      </c>
      <c r="S34" s="351" t="str">
        <f>IF(Badges!H313="A","A"," ")</f>
        <v xml:space="preserve"> </v>
      </c>
    </row>
    <row r="35" spans="1:19" x14ac:dyDescent="0.2">
      <c r="A35" s="348"/>
      <c r="B35" s="349" t="str">
        <f>Badges!C18</f>
        <v>Share a family story</v>
      </c>
      <c r="C35" s="351" t="str">
        <f>IF(Badges!H18="A","A"," ")</f>
        <v xml:space="preserve"> </v>
      </c>
      <c r="E35" s="348"/>
      <c r="F35" s="349" t="str">
        <f>Badges!C87</f>
        <v>Make something meaningful</v>
      </c>
      <c r="G35" s="351" t="str">
        <f>IF(Badges!H91="A","A"," ")</f>
        <v xml:space="preserve"> </v>
      </c>
      <c r="I35" s="348"/>
      <c r="J35" s="349" t="str">
        <f>Badges!C165</f>
        <v>Build at a craft store or artisan</v>
      </c>
      <c r="K35" s="351" t="str">
        <f>IF(Badges!H164="A","A"," ")</f>
        <v xml:space="preserve"> </v>
      </c>
      <c r="M35" s="348"/>
      <c r="N35" s="349" t="str">
        <f>Badges!C241</f>
        <v>Get into nightlife</v>
      </c>
      <c r="O35" s="351" t="str">
        <f>IF(Badges!H241="A","A"," ")</f>
        <v xml:space="preserve"> </v>
      </c>
      <c r="Q35" s="348"/>
      <c r="R35" s="349" t="str">
        <f>Badges!C314</f>
        <v>Beat your competitors</v>
      </c>
      <c r="S35" s="351" t="str">
        <f>IF(Badges!H314="A","A","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IF(Badges!H242="A","A"," ")</f>
        <v xml:space="preserve"> </v>
      </c>
      <c r="Q36" s="348"/>
      <c r="R36" s="349" t="str">
        <f>Badges!C315</f>
        <v>Use a "guideline."</v>
      </c>
      <c r="S36" s="351" t="str">
        <f>IF(Badges!H315="A","A"," ")</f>
        <v xml:space="preserve"> </v>
      </c>
    </row>
    <row r="37" spans="1:19" ht="12.75" customHeight="1" x14ac:dyDescent="0.2">
      <c r="A37" s="348"/>
      <c r="B37" s="349" t="str">
        <f>Badges!C20</f>
        <v>Work solo</v>
      </c>
      <c r="C37" s="351" t="str">
        <f>IF(Badges!H20="A","A"," ")</f>
        <v xml:space="preserve"> </v>
      </c>
      <c r="E37" s="348"/>
      <c r="F37" s="349" t="str">
        <f>Badges!C93</f>
        <v>Find a happiness helper</v>
      </c>
      <c r="G37" s="351" t="str">
        <f>IF(Badges!H93="A","A","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IF(Badges!H21="A","A"," ")</f>
        <v xml:space="preserve"> </v>
      </c>
      <c r="E38" s="348"/>
      <c r="F38" s="349" t="str">
        <f>Badges!C94</f>
        <v>Create an inspiration collage with</v>
      </c>
      <c r="G38" s="351" t="str">
        <f>IF(Badges!H94="A","A"," ")</f>
        <v xml:space="preserve"> </v>
      </c>
      <c r="I38" s="348"/>
      <c r="J38" s="349" t="str">
        <f>Badges!C170</f>
        <v>Organize a CSI-themed night for</v>
      </c>
      <c r="K38" s="351" t="str">
        <f>IF(Badges!H170="A","A"," ")</f>
        <v xml:space="preserve"> </v>
      </c>
      <c r="M38" s="348"/>
      <c r="N38" s="349" t="str">
        <f>Badges!C244</f>
        <v>Tour your neighborhood at night</v>
      </c>
      <c r="O38" s="351" t="str">
        <f>IF(Badges!H244="A","A"," ")</f>
        <v xml:space="preserve"> </v>
      </c>
      <c r="Q38" s="348"/>
      <c r="R38" s="349" t="str">
        <f>Badges!C317</f>
        <v>Seed money</v>
      </c>
      <c r="S38" s="351" t="str">
        <f>IF(Badges!H317="A","A"," ")</f>
        <v xml:space="preserve"> </v>
      </c>
    </row>
    <row r="39" spans="1:19" x14ac:dyDescent="0.2">
      <c r="A39" s="348"/>
      <c r="B39" s="349" t="str">
        <f>Badges!C22</f>
        <v>Work with a mentor</v>
      </c>
      <c r="C39" s="351" t="str">
        <f>IF(Badges!H22="A","A"," ")</f>
        <v xml:space="preserve"> </v>
      </c>
      <c r="E39" s="348"/>
      <c r="F39" s="349" t="str">
        <f>Badges!C91</f>
        <v>Focus on one friend</v>
      </c>
      <c r="G39" s="351" t="str">
        <f>IF(Badges!H95="A","A"," ")</f>
        <v xml:space="preserve"> </v>
      </c>
      <c r="I39" s="348"/>
      <c r="J39" s="349" t="str">
        <f>Badges!C171</f>
        <v>Host an "Identity Crisis" party</v>
      </c>
      <c r="K39" s="351" t="str">
        <f>IF(Badges!H171="A","A"," ")</f>
        <v xml:space="preserve"> </v>
      </c>
      <c r="M39" s="348"/>
      <c r="N39" s="349" t="str">
        <f>Badges!C245</f>
        <v>Visit a park, trail, lake, stream, or</v>
      </c>
      <c r="O39" s="351" t="str">
        <f>IF(Badges!H245="A","A"," ")</f>
        <v xml:space="preserve"> </v>
      </c>
      <c r="Q39" s="348"/>
      <c r="R39" s="349" t="str">
        <f>Badges!C318</f>
        <v>Business models</v>
      </c>
      <c r="S39" s="351" t="str">
        <f>IF(Badges!H318="A","A","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IF(Badges!H172="A","A"," ")</f>
        <v xml:space="preserve"> </v>
      </c>
      <c r="M40" s="348"/>
      <c r="N40" s="349" t="str">
        <f>Badges!C246</f>
        <v>Visit a place that's open 24 hours</v>
      </c>
      <c r="O40" s="351" t="str">
        <f>IF(Badges!H246="A","A"," ")</f>
        <v xml:space="preserve"> </v>
      </c>
      <c r="Q40" s="348"/>
      <c r="R40" s="349" t="str">
        <f>Badges!C319</f>
        <v>Merchandising</v>
      </c>
      <c r="S40" s="351" t="str">
        <f>IF(Badges!H319="A","A"," ")</f>
        <v xml:space="preserve"> </v>
      </c>
    </row>
    <row r="41" spans="1:19" x14ac:dyDescent="0.2">
      <c r="A41" s="348"/>
      <c r="B41" s="349" t="str">
        <f>Badges!C24</f>
        <v>Add a sound track</v>
      </c>
      <c r="C41" s="351" t="str">
        <f>IF(Badges!H24="A","A","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IF(Badges!H25="A","A"," ")</f>
        <v xml:space="preserve"> </v>
      </c>
      <c r="E42" s="348"/>
      <c r="F42" s="349" t="str">
        <f>Badges!C100</f>
        <v xml:space="preserve">Watch one movie or three shows in </v>
      </c>
      <c r="G42" s="351" t="str">
        <f>IF(Badges!H100="A","A"," ")</f>
        <v xml:space="preserve"> </v>
      </c>
      <c r="I42" s="348"/>
      <c r="J42" s="349" t="str">
        <f>Badges!C174</f>
        <v>Interview someone in forensics</v>
      </c>
      <c r="K42" s="351" t="str">
        <f>IF(Badges!H174="A","A"," ")</f>
        <v xml:space="preserve"> </v>
      </c>
      <c r="M42" s="348"/>
      <c r="N42" s="349" t="str">
        <f>Badges!C248</f>
        <v>Be an investigative reporter</v>
      </c>
      <c r="O42" s="351" t="str">
        <f>IF(Badges!H248="A","A"," ")</f>
        <v xml:space="preserve"> </v>
      </c>
      <c r="Q42" s="348"/>
      <c r="R42" s="349" t="str">
        <f>Badges!C321</f>
        <v>Write up a five-point business plan</v>
      </c>
      <c r="S42" s="351" t="str">
        <f>IF(Badges!H321="A","A"," ")</f>
        <v xml:space="preserve"> </v>
      </c>
    </row>
    <row r="43" spans="1:19" ht="12.75" customHeight="1" x14ac:dyDescent="0.2">
      <c r="A43" s="348"/>
      <c r="B43" s="349" t="str">
        <f>Badges!C26</f>
        <v>Add transitions</v>
      </c>
      <c r="C43" s="351" t="str">
        <f>IF(Badges!H26="A","A"," ")</f>
        <v xml:space="preserve"> </v>
      </c>
      <c r="E43" s="348"/>
      <c r="F43" s="349" t="str">
        <f>Badges!C101</f>
        <v>Host a script-dissection party with</v>
      </c>
      <c r="G43" s="351" t="str">
        <f>IF(Badges!H101="A","A"," ")</f>
        <v xml:space="preserve"> </v>
      </c>
      <c r="I43" s="348"/>
      <c r="J43" s="349" t="str">
        <f>Badges!C175</f>
        <v>Try the eyewitness challenge</v>
      </c>
      <c r="K43" s="351" t="str">
        <f>IF(Badges!H175="A","A"," ")</f>
        <v xml:space="preserve"> </v>
      </c>
      <c r="M43" s="348"/>
      <c r="N43" s="349" t="str">
        <f>Badges!C249</f>
        <v>Take part in the night shift</v>
      </c>
      <c r="O43" s="351" t="str">
        <f>IF(Badges!H249="A","A"," ")</f>
        <v xml:space="preserve"> </v>
      </c>
      <c r="Q43" s="348"/>
      <c r="R43" s="349" t="str">
        <f>Badges!C322</f>
        <v>Develop your "pitch."</v>
      </c>
      <c r="S43" s="351" t="str">
        <f>IF(Badges!H322="A","A"," ")</f>
        <v xml:space="preserve"> </v>
      </c>
    </row>
    <row r="44" spans="1:19" x14ac:dyDescent="0.2">
      <c r="A44" s="602" t="str">
        <f>Badges!B29</f>
        <v>Eating for Beauty</v>
      </c>
      <c r="B44" s="603"/>
      <c r="C44" s="603"/>
      <c r="E44" s="348"/>
      <c r="F44" s="349" t="str">
        <f>Badges!C102</f>
        <v>Read two scripts</v>
      </c>
      <c r="G44" s="351" t="str">
        <f>IF(Badges!H102="A","A"," ")</f>
        <v xml:space="preserve"> </v>
      </c>
      <c r="I44" s="348"/>
      <c r="J44" s="349" t="str">
        <f>Badges!C176</f>
        <v>Make some impressions</v>
      </c>
      <c r="K44" s="351" t="str">
        <f>IF(Badges!H176="A","A"," ")</f>
        <v xml:space="preserve"> </v>
      </c>
      <c r="M44" s="348"/>
      <c r="N44" s="349" t="str">
        <f>Badges!C250</f>
        <v>Create a photo essay</v>
      </c>
      <c r="O44" s="351" t="str">
        <f>IF(Badges!H250="A","A"," ")</f>
        <v xml:space="preserve"> </v>
      </c>
      <c r="Q44" s="348"/>
      <c r="R44" s="349" t="str">
        <f>Badges!C323</f>
        <v>Make a mock up of an</v>
      </c>
      <c r="S44" s="351" t="str">
        <f>IF(Badges!H323="A","A","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IF(Badges!H31="A","A"," ")</f>
        <v xml:space="preserve"> </v>
      </c>
      <c r="E46" s="348"/>
      <c r="F46" s="349" t="str">
        <f>Badges!C104</f>
        <v>Look into your own life</v>
      </c>
      <c r="G46" s="351" t="str">
        <f>IF(Badges!H104="A","A"," ")</f>
        <v xml:space="preserve"> </v>
      </c>
      <c r="I46" s="348"/>
      <c r="J46" s="349" t="str">
        <f>Badges!C178</f>
        <v>Forensic chemistry</v>
      </c>
      <c r="K46" s="351" t="str">
        <f>IF(Badges!H178="A","A"," ")</f>
        <v xml:space="preserve"> </v>
      </c>
      <c r="M46" s="348"/>
      <c r="N46" s="349" t="str">
        <f>Badges!C252</f>
        <v>Examine the night sky</v>
      </c>
      <c r="O46" s="351" t="str">
        <f>IF(Badges!H252="A","A"," ")</f>
        <v xml:space="preserve"> </v>
      </c>
      <c r="Q46" s="348"/>
      <c r="R46" s="349" t="str">
        <f>Badges!C325</f>
        <v>Present your idea to someone who</v>
      </c>
      <c r="S46" s="351" t="str">
        <f>IF(Badges!H325="A","A"," ")</f>
        <v xml:space="preserve"> </v>
      </c>
    </row>
    <row r="47" spans="1:19" x14ac:dyDescent="0.2">
      <c r="A47" s="348"/>
      <c r="B47" s="349" t="str">
        <f>Badges!C32</f>
        <v>Have a food-log challenge with</v>
      </c>
      <c r="C47" s="351" t="str">
        <f>IF(Badges!H32="A","A"," ")</f>
        <v xml:space="preserve"> </v>
      </c>
      <c r="E47" s="348"/>
      <c r="F47" s="349" t="str">
        <f>Badges!C105</f>
        <v>Add to a story you already know</v>
      </c>
      <c r="G47" s="351" t="str">
        <f>IF(Badges!H105="A","A"," ")</f>
        <v xml:space="preserve"> </v>
      </c>
      <c r="I47" s="348"/>
      <c r="J47" s="349" t="str">
        <f>Badges!C179</f>
        <v>Forensic physics</v>
      </c>
      <c r="K47" s="351" t="str">
        <f>IF(Badges!H179="A","A"," ")</f>
        <v xml:space="preserve"> </v>
      </c>
      <c r="M47" s="348"/>
      <c r="N47" s="349" t="str">
        <f>Badges!C253</f>
        <v>Create a nocturnal animal</v>
      </c>
      <c r="O47" s="351" t="str">
        <f>IF(Badges!H253="A","A"," ")</f>
        <v xml:space="preserve"> </v>
      </c>
      <c r="Q47" s="348"/>
      <c r="R47" s="349" t="str">
        <f>Badges!C326</f>
        <v>Present to an expert</v>
      </c>
      <c r="S47" s="351" t="str">
        <f>IF(Badges!H326="A","A"," ")</f>
        <v xml:space="preserve"> </v>
      </c>
    </row>
    <row r="48" spans="1:19" x14ac:dyDescent="0.2">
      <c r="A48" s="348"/>
      <c r="B48" s="349" t="str">
        <f>Badges!C33</f>
        <v>Make your own food pyramid</v>
      </c>
      <c r="C48" s="351" t="str">
        <f>IF(Badges!H33="A","A"," ")</f>
        <v xml:space="preserve"> </v>
      </c>
      <c r="E48" s="348"/>
      <c r="F48" s="349" t="str">
        <f>Badges!C106</f>
        <v>Play Story Maker</v>
      </c>
      <c r="G48" s="351" t="str">
        <f>IF(Badges!H106="A","A"," ")</f>
        <v xml:space="preserve"> </v>
      </c>
      <c r="I48" s="348"/>
      <c r="J48" s="349" t="str">
        <f>Badges!C180</f>
        <v>Forensic biology</v>
      </c>
      <c r="K48" s="351" t="str">
        <f>IF(Badges!H180="A","A"," ")</f>
        <v xml:space="preserve"> </v>
      </c>
      <c r="M48" s="348"/>
      <c r="N48" s="349" t="str">
        <f>Badges!C254</f>
        <v>Sketch a landscape plan for your</v>
      </c>
      <c r="O48" s="351" t="str">
        <f>IF(Badges!H254="A","A"," ")</f>
        <v xml:space="preserve"> </v>
      </c>
      <c r="Q48" s="348"/>
      <c r="R48" s="349" t="str">
        <f>Badges!C327</f>
        <v>Gather a group of clients</v>
      </c>
      <c r="S48" s="351" t="str">
        <f>IF(Badges!H327="A","A","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IF(Badges!H35="A","A"," ")</f>
        <v xml:space="preserve"> </v>
      </c>
      <c r="E50" s="348"/>
      <c r="F50" s="349" t="str">
        <f>Badges!C108</f>
        <v>Spend some time people watching</v>
      </c>
      <c r="G50" s="351" t="str">
        <f>IF(Badges!H108="A","A"," ")</f>
        <v xml:space="preserve"> </v>
      </c>
      <c r="I50" s="348"/>
      <c r="J50" s="349" t="str">
        <f>Badges!C182</f>
        <v>Find out about "tells"</v>
      </c>
      <c r="K50" s="351" t="str">
        <f>IF(Badges!H182="A","A"," ")</f>
        <v xml:space="preserve"> </v>
      </c>
      <c r="M50" s="348"/>
      <c r="N50" s="349" t="str">
        <f>Badges!C256</f>
        <v>A "night" activity for younger Girl</v>
      </c>
      <c r="O50" s="351" t="str">
        <f>IF(Badges!H256="A","A"," ")</f>
        <v xml:space="preserve"> </v>
      </c>
      <c r="Q50" s="348">
        <v>1</v>
      </c>
      <c r="R50" s="349" t="str">
        <f>Badges!C331</f>
        <v>Explore "oops!" and "wow!"</v>
      </c>
      <c r="S50" s="350"/>
    </row>
    <row r="51" spans="1:19" x14ac:dyDescent="0.2">
      <c r="A51" s="348"/>
      <c r="B51" s="349" t="str">
        <f>Badges!C36</f>
        <v>Make a Top 10 list of antioxidant-</v>
      </c>
      <c r="C51" s="351" t="str">
        <f>IF(Badges!H36="A","A"," ")</f>
        <v xml:space="preserve"> </v>
      </c>
      <c r="E51" s="348"/>
      <c r="F51" s="349" t="str">
        <f>Badges!C109</f>
        <v>Exaggerate details about people</v>
      </c>
      <c r="G51" s="351" t="str">
        <f>IF(Badges!H109="A","A"," ")</f>
        <v xml:space="preserve"> </v>
      </c>
      <c r="I51" s="348"/>
      <c r="J51" s="349" t="str">
        <f>Badges!C183</f>
        <v>Research body language</v>
      </c>
      <c r="K51" s="351" t="str">
        <f>IF(Badges!H183="A","A"," ")</f>
        <v xml:space="preserve"> </v>
      </c>
      <c r="M51" s="348"/>
      <c r="N51" s="349" t="str">
        <f>Badges!C257</f>
        <v>A "Power Down!" night</v>
      </c>
      <c r="O51" s="351" t="str">
        <f>IF(Badges!H257="A","A"," ")</f>
        <v xml:space="preserve"> </v>
      </c>
      <c r="Q51" s="348"/>
      <c r="R51" s="349" t="str">
        <f>Badges!C332</f>
        <v>Brainstorm some "oops" and "wow"</v>
      </c>
      <c r="S51" s="351" t="str">
        <f>IF(Badges!H332="A","A"," ")</f>
        <v xml:space="preserve"> </v>
      </c>
    </row>
    <row r="52" spans="1:19" x14ac:dyDescent="0.2">
      <c r="A52" s="348"/>
      <c r="B52" s="349" t="str">
        <f>Badges!C37</f>
        <v>Do a grocery-store scavenger hunt</v>
      </c>
      <c r="C52" s="351" t="str">
        <f>IF(Badges!H37="A","A"," ")</f>
        <v xml:space="preserve"> </v>
      </c>
      <c r="E52" s="348"/>
      <c r="F52" s="349" t="str">
        <f>Badges!C110</f>
        <v>Mix and match</v>
      </c>
      <c r="G52" s="351" t="str">
        <f>IF(Badges!H110="A","A"," ")</f>
        <v xml:space="preserve"> </v>
      </c>
      <c r="I52" s="348"/>
      <c r="J52" s="349" t="str">
        <f>Badges!C184</f>
        <v>Check out voice analysis</v>
      </c>
      <c r="K52" s="351" t="str">
        <f>IF(Badges!H184="A","A"," ")</f>
        <v xml:space="preserve"> </v>
      </c>
      <c r="M52" s="348"/>
      <c r="N52" s="349" t="str">
        <f>Badges!C258</f>
        <v>A nighttime legend</v>
      </c>
      <c r="O52" s="351" t="str">
        <f>IF(Badges!H258="A","A"," ")</f>
        <v xml:space="preserve"> </v>
      </c>
      <c r="Q52" s="348"/>
      <c r="R52" s="349" t="str">
        <f>Badges!C333</f>
        <v>Interview someone with a job that</v>
      </c>
      <c r="S52" s="351" t="str">
        <f>IF(Badges!H333="A","A","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IF(Badges!H334="A","A"," ")</f>
        <v xml:space="preserve"> </v>
      </c>
    </row>
    <row r="54" spans="1:19" x14ac:dyDescent="0.2">
      <c r="A54" s="348"/>
      <c r="B54" s="349" t="str">
        <f>Badges!C39</f>
        <v>Food makeovers</v>
      </c>
      <c r="C54" s="351" t="str">
        <f>IF(Badges!H39="A","A"," ")</f>
        <v xml:space="preserve"> </v>
      </c>
      <c r="E54" s="348"/>
      <c r="F54" s="349" t="str">
        <f>Badges!C112</f>
        <v>Fill out the worksheet using your</v>
      </c>
      <c r="G54" s="351" t="str">
        <f>IF(Badges!H112="A","A"," ")</f>
        <v xml:space="preserve"> </v>
      </c>
      <c r="I54" s="348"/>
      <c r="J54" s="349" t="str">
        <f>Badges!C186</f>
        <v>Write a scene or script for your own</v>
      </c>
      <c r="K54" s="351" t="str">
        <f>IF(Badges!H186="A","A","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IF(Badges!H40="A","A"," ")</f>
        <v xml:space="preserve"> </v>
      </c>
      <c r="E55" s="348"/>
      <c r="F55" s="349" t="str">
        <f>Badges!C113</f>
        <v>Find your plot twists in the news</v>
      </c>
      <c r="G55" s="351" t="str">
        <f>IF(Badges!H113="A","A"," ")</f>
        <v xml:space="preserve"> </v>
      </c>
      <c r="I55" s="348"/>
      <c r="J55" s="349" t="str">
        <f>Badges!C187</f>
        <v>Sketch or sculpt a "suspect" or</v>
      </c>
      <c r="K55" s="351" t="str">
        <f>IF(Badges!H187="A","A"," ")</f>
        <v xml:space="preserve"> </v>
      </c>
      <c r="M55" s="348"/>
      <c r="N55" s="349" t="str">
        <f>Badges!C263</f>
        <v>Find out how views of animals have</v>
      </c>
      <c r="O55" s="351" t="str">
        <f>IF(Badges!H263="A","A"," ")</f>
        <v xml:space="preserve"> </v>
      </c>
      <c r="Q55" s="348"/>
      <c r="R55" s="349" t="str">
        <f>Badges!C336</f>
        <v>Go through your last 50 texts</v>
      </c>
      <c r="S55" s="351" t="str">
        <f>IF(Badges!H336="A","A"," ")</f>
        <v xml:space="preserve"> </v>
      </c>
    </row>
    <row r="56" spans="1:19" x14ac:dyDescent="0.2">
      <c r="A56" s="348"/>
      <c r="B56" s="349" t="str">
        <f>Badges!C41</f>
        <v>Chemical detective</v>
      </c>
      <c r="C56" s="351" t="str">
        <f>IF(Badges!H41="A","A"," ")</f>
        <v xml:space="preserve"> </v>
      </c>
      <c r="E56" s="348"/>
      <c r="F56" s="349" t="str">
        <f>Badges!C114</f>
        <v>Use plot twists from a familiar story</v>
      </c>
      <c r="G56" s="351" t="str">
        <f>IF(Badges!H114="A","A"," ")</f>
        <v xml:space="preserve"> </v>
      </c>
      <c r="I56" s="348"/>
      <c r="J56" s="349" t="str">
        <f>Badges!C188</f>
        <v>Create or re-create a spy scenario</v>
      </c>
      <c r="K56" s="351" t="str">
        <f>IF(Badges!H188="A","A"," ")</f>
        <v xml:space="preserve"> </v>
      </c>
      <c r="M56" s="348"/>
      <c r="N56" s="349" t="str">
        <f>Badges!C264</f>
        <v>Watch a documentary series on the</v>
      </c>
      <c r="O56" s="351" t="str">
        <f>IF(Badges!H264="A","A"," ")</f>
        <v xml:space="preserve"> </v>
      </c>
      <c r="Q56" s="348"/>
      <c r="R56" s="349" t="str">
        <f>Badges!C337</f>
        <v>Interview a psychologist, guidance</v>
      </c>
      <c r="S56" s="351" t="str">
        <f>IF(Badges!H337="A","A","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IF(Badges!H265="A","A"," ")</f>
        <v xml:space="preserve"> </v>
      </c>
      <c r="Q57" s="348"/>
      <c r="R57" s="349" t="str">
        <f>Badges!C338</f>
        <v>Start a kindness practice</v>
      </c>
      <c r="S57" s="351" t="str">
        <f>IF(Badges!H338="A","A"," ")</f>
        <v xml:space="preserve"> </v>
      </c>
    </row>
    <row r="58" spans="1:19" x14ac:dyDescent="0.2">
      <c r="A58" s="348"/>
      <c r="B58" s="349" t="str">
        <f>Badges!C43</f>
        <v>Make an illustrated chart of snooze/</v>
      </c>
      <c r="C58" s="351" t="str">
        <f>IF(Badges!H43="A","A"," ")</f>
        <v xml:space="preserve"> </v>
      </c>
      <c r="E58" s="348"/>
      <c r="F58" s="349" t="str">
        <f>Badges!C116</f>
        <v>Work solo</v>
      </c>
      <c r="G58" s="351" t="str">
        <f>IF(Badges!H116="A","A","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IF(Badges!H44="A","A"," ")</f>
        <v xml:space="preserve"> </v>
      </c>
      <c r="E59" s="348"/>
      <c r="F59" s="349" t="str">
        <f>Badges!C117</f>
        <v>Work with a friend</v>
      </c>
      <c r="G59" s="351" t="str">
        <f>IF(Badges!H117="A","A"," ")</f>
        <v xml:space="preserve"> </v>
      </c>
      <c r="I59" s="348"/>
      <c r="J59" s="349" t="str">
        <f>Badges!C193</f>
        <v>Ask an older Girl Scout or Girl Scout</v>
      </c>
      <c r="K59" s="351" t="str">
        <f>IF(Badges!H193="A","A"," ")</f>
        <v xml:space="preserve"> </v>
      </c>
      <c r="M59" s="348"/>
      <c r="N59" s="349" t="str">
        <f>Badges!C267</f>
        <v>Check out a safety team that uses</v>
      </c>
      <c r="O59" s="351" t="str">
        <f>IF(Badges!H267="A","A"," ")</f>
        <v xml:space="preserve"> </v>
      </c>
      <c r="Q59" s="348"/>
      <c r="R59" s="349" t="str">
        <f>Badges!C340</f>
        <v>Get into e-mail etiquette</v>
      </c>
      <c r="S59" s="351" t="str">
        <f>IF(Badges!H340="A","A"," ")</f>
        <v xml:space="preserve"> </v>
      </c>
    </row>
    <row r="60" spans="1:19" x14ac:dyDescent="0.2">
      <c r="A60" s="348"/>
      <c r="B60" s="349" t="str">
        <f>Badges!C45</f>
        <v>REM it up</v>
      </c>
      <c r="C60" s="351" t="str">
        <f>IF(Badges!H45="A","A"," ")</f>
        <v xml:space="preserve"> </v>
      </c>
      <c r="E60" s="348"/>
      <c r="F60" s="349" t="str">
        <f>Badges!C118</f>
        <v>Work with a mentor</v>
      </c>
      <c r="G60" s="351" t="str">
        <f>IF(Badges!H118="A","A"," ")</f>
        <v xml:space="preserve"> </v>
      </c>
      <c r="I60" s="348"/>
      <c r="J60" s="349" t="str">
        <f>Badges!C194</f>
        <v>Check with a member of a local</v>
      </c>
      <c r="K60" s="351" t="str">
        <f>IF(Badges!H194="A","A"," ")</f>
        <v xml:space="preserve"> </v>
      </c>
      <c r="M60" s="348"/>
      <c r="N60" s="349" t="str">
        <f>Badges!C268</f>
        <v>Talk to a trainer</v>
      </c>
      <c r="O60" s="351" t="str">
        <f>IF(Badges!H268="A","A"," ")</f>
        <v xml:space="preserve"> </v>
      </c>
      <c r="Q60" s="348"/>
      <c r="R60" s="349" t="str">
        <f>Badges!C341</f>
        <v>Find your best commenting voice</v>
      </c>
      <c r="S60" s="351" t="str">
        <f>IF(Badges!H341="A","A","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IF(Badges!H195="A","A"," ")</f>
        <v xml:space="preserve"> </v>
      </c>
      <c r="M61" s="348"/>
      <c r="N61" s="349" t="str">
        <f>Badges!C269</f>
        <v>Read stories about animal heroes</v>
      </c>
      <c r="O61" s="351" t="str">
        <f>IF(Badges!H269="A","A"," ")</f>
        <v xml:space="preserve"> </v>
      </c>
      <c r="Q61" s="348"/>
      <c r="R61" s="349" t="str">
        <f>Badges!C342</f>
        <v>Good net sportsmanship</v>
      </c>
      <c r="S61" s="351" t="str">
        <f>IF(Badges!H342="A","A"," ")</f>
        <v xml:space="preserve"> </v>
      </c>
    </row>
    <row r="62" spans="1:19" ht="12.75" customHeight="1" x14ac:dyDescent="0.2">
      <c r="A62" s="348"/>
      <c r="B62" s="349" t="str">
        <f>Badges!C47</f>
        <v>Take a poll of friends and family</v>
      </c>
      <c r="C62" s="351" t="str">
        <f>IF(Badges!H47="A","A","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IF(Badges!H48="A","A"," ")</f>
        <v xml:space="preserve"> </v>
      </c>
      <c r="E63" s="348"/>
      <c r="F63" s="349" t="str">
        <f>Badges!C124</f>
        <v>Survey a book collection</v>
      </c>
      <c r="G63" s="351" t="str">
        <f>IF(Badges!H124="A","A"," ")</f>
        <v xml:space="preserve"> </v>
      </c>
      <c r="I63" s="348"/>
      <c r="J63" s="349" t="str">
        <f>Badges!C197</f>
        <v>Participate in a physically</v>
      </c>
      <c r="K63" s="351" t="str">
        <f>IF(Badges!H197="A","A"," ")</f>
        <v xml:space="preserve"> </v>
      </c>
      <c r="M63" s="348"/>
      <c r="N63" s="349" t="str">
        <f>Badges!C271</f>
        <v>Talk to a vet or psychologist</v>
      </c>
      <c r="O63" s="351" t="str">
        <f>IF(Badges!H271="A","A"," ")</f>
        <v xml:space="preserve"> </v>
      </c>
      <c r="Q63" s="348"/>
      <c r="R63" s="349" t="str">
        <f>Badges!C344</f>
        <v>Discuss some character profiles</v>
      </c>
      <c r="S63" s="351" t="str">
        <f>IF(Badges!H344="A","A"," ")</f>
        <v xml:space="preserve"> </v>
      </c>
    </row>
    <row r="64" spans="1:19" x14ac:dyDescent="0.2">
      <c r="A64" s="348"/>
      <c r="B64" s="349" t="str">
        <f>Badges!C49</f>
        <v>Create a chart or blog post</v>
      </c>
      <c r="C64" s="351" t="str">
        <f>IF(Badges!H49="A","A"," ")</f>
        <v xml:space="preserve"> </v>
      </c>
      <c r="E64" s="348"/>
      <c r="F64" s="349" t="str">
        <f>Badges!C125</f>
        <v>Interview or visit a book artist or</v>
      </c>
      <c r="G64" s="351" t="str">
        <f>IF(Badges!H125="A","A"," ")</f>
        <v xml:space="preserve"> </v>
      </c>
      <c r="I64" s="348"/>
      <c r="J64" s="349" t="str">
        <f>Badges!C198</f>
        <v>Build a teamwork and endurance</v>
      </c>
      <c r="K64" s="351" t="str">
        <f>IF(Badges!H198="A","A"," ")</f>
        <v xml:space="preserve"> </v>
      </c>
      <c r="M64" s="348"/>
      <c r="N64" s="349" t="str">
        <f>Badges!C272</f>
        <v>Visit an organization that uses</v>
      </c>
      <c r="O64" s="351" t="str">
        <f>IF(Badges!H272="A","A"," ")</f>
        <v xml:space="preserve"> </v>
      </c>
      <c r="Q64" s="348"/>
      <c r="R64" s="349" t="str">
        <f>Badges!C345</f>
        <v>Get feedback on a profile of your</v>
      </c>
      <c r="S64" s="351" t="str">
        <f>IF(Badges!H345="A","A"," ")</f>
        <v xml:space="preserve"> </v>
      </c>
    </row>
    <row r="65" spans="1:19" x14ac:dyDescent="0.2">
      <c r="A65" s="602" t="str">
        <f>Badges!B52</f>
        <v>Public Speaker</v>
      </c>
      <c r="B65" s="603"/>
      <c r="C65" s="603"/>
      <c r="E65" s="348"/>
      <c r="F65" s="349" t="str">
        <f>Badges!C126</f>
        <v>Tour a book arts center or art</v>
      </c>
      <c r="G65" s="351" t="str">
        <f>IF(Badges!H126="A","A"," ")</f>
        <v xml:space="preserve"> </v>
      </c>
      <c r="I65" s="348"/>
      <c r="J65" s="349" t="str">
        <f>Badges!C199</f>
        <v>Try a "boot camp" exercise course</v>
      </c>
      <c r="K65" s="351" t="str">
        <f>IF(Badges!H199="A","A"," ")</f>
        <v xml:space="preserve"> </v>
      </c>
      <c r="M65" s="348"/>
      <c r="N65" s="349" t="str">
        <f>Badges!C273</f>
        <v>Interview at least five pet owners</v>
      </c>
      <c r="O65" s="351" t="str">
        <f>IF(Badges!H273="A","A"," ")</f>
        <v xml:space="preserve"> </v>
      </c>
      <c r="Q65" s="348"/>
      <c r="R65" s="349" t="str">
        <f>Badges!C346</f>
        <v>Read three stories that discuss</v>
      </c>
      <c r="S65" s="351" t="str">
        <f>IF(Badges!H346="A","A","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IF(Badges!H54="A","A"," ")</f>
        <v xml:space="preserve"> </v>
      </c>
      <c r="E67" s="348"/>
      <c r="F67" s="349" t="str">
        <f>Badges!C128</f>
        <v>Mend an old book</v>
      </c>
      <c r="G67" s="351" t="str">
        <f>IF(Badges!H128="A","A"," ")</f>
        <v xml:space="preserve"> </v>
      </c>
      <c r="I67" s="348"/>
      <c r="J67" s="349" t="str">
        <f>Badges!C201</f>
        <v>Find three recipes for quick meals</v>
      </c>
      <c r="K67" s="351" t="str">
        <f>IF(Badges!H201="A","A"," ")</f>
        <v xml:space="preserve"> </v>
      </c>
      <c r="M67" s="348"/>
      <c r="N67" s="349" t="str">
        <f>Badges!C275</f>
        <v>Talk to someone who trains</v>
      </c>
      <c r="O67" s="351" t="str">
        <f>IF(Badges!H275="A","A"," ")</f>
        <v xml:space="preserve"> </v>
      </c>
      <c r="Q67" s="348"/>
      <c r="R67" s="349" t="str">
        <f>Badges!C348</f>
        <v>Make it a pledge</v>
      </c>
      <c r="S67" s="351" t="str">
        <f>IF(Badges!H348="A","A"," ")</f>
        <v xml:space="preserve"> </v>
      </c>
    </row>
    <row r="68" spans="1:19" x14ac:dyDescent="0.2">
      <c r="A68" s="348"/>
      <c r="B68" s="349" t="str">
        <f>Badges!C55</f>
        <v>Read aloud two political speeches</v>
      </c>
      <c r="C68" s="351" t="str">
        <f>IF(Badges!H55="A","A"," ")</f>
        <v xml:space="preserve"> </v>
      </c>
      <c r="E68" s="348"/>
      <c r="F68" s="349" t="str">
        <f>Badges!C129</f>
        <v>Take an old book apart</v>
      </c>
      <c r="G68" s="351" t="str">
        <f>IF(Badges!H129="A","A"," ")</f>
        <v xml:space="preserve"> </v>
      </c>
      <c r="I68" s="348"/>
      <c r="J68" s="349" t="str">
        <f>Badges!C202</f>
        <v>Get into quick-energy snacks</v>
      </c>
      <c r="K68" s="351" t="str">
        <f>IF(Badges!H202="A","A"," ")</f>
        <v xml:space="preserve"> </v>
      </c>
      <c r="M68" s="348"/>
      <c r="N68" s="349" t="str">
        <f>Badges!C276</f>
        <v>Speak to someone who has an</v>
      </c>
      <c r="O68" s="351" t="str">
        <f>IF(Badges!H276="A","A"," ")</f>
        <v xml:space="preserve"> </v>
      </c>
      <c r="Q68" s="348"/>
      <c r="R68" s="349" t="str">
        <f>Badges!C349</f>
        <v>Edit into a top 10</v>
      </c>
      <c r="S68" s="351" t="str">
        <f>IF(Badges!H349="A","A"," ")</f>
        <v xml:space="preserve"> </v>
      </c>
    </row>
    <row r="69" spans="1:19" x14ac:dyDescent="0.2">
      <c r="A69" s="348"/>
      <c r="B69" s="447" t="str">
        <f>Badges!C56</f>
        <v>Read aloud three poems or one</v>
      </c>
      <c r="C69" s="448" t="str">
        <f>IF(Badges!H56="A","A"," ")</f>
        <v xml:space="preserve"> </v>
      </c>
      <c r="E69" s="348"/>
      <c r="F69" s="349" t="str">
        <f>Badges!C130</f>
        <v>Visit an antique or rare bookseller</v>
      </c>
      <c r="G69" s="351" t="str">
        <f>IF(Badges!H130="A","A"," ")</f>
        <v xml:space="preserve"> </v>
      </c>
      <c r="I69" s="348"/>
      <c r="J69" s="447" t="str">
        <f>Badges!C203</f>
        <v>Trash the trash challenge</v>
      </c>
      <c r="K69" s="448" t="str">
        <f>IF(Badges!H203="A","A"," ")</f>
        <v xml:space="preserve"> </v>
      </c>
      <c r="M69" s="348"/>
      <c r="N69" s="447" t="str">
        <f>Badges!C277</f>
        <v xml:space="preserve">Research the pros and cons of </v>
      </c>
      <c r="O69" s="448" t="str">
        <f>IF(Badges!H277="A","A"," ")</f>
        <v xml:space="preserve"> </v>
      </c>
      <c r="Q69" s="348"/>
      <c r="R69" s="447" t="str">
        <f>Badges!C350</f>
        <v>Present it</v>
      </c>
      <c r="S69" s="448" t="str">
        <f>IF(Badges!H350="A","A"," ")</f>
        <v xml:space="preserve"> </v>
      </c>
    </row>
    <row r="70" spans="1:19" ht="23.25" x14ac:dyDescent="0.35">
      <c r="A70" s="623" t="str">
        <f ca="1">MID(CELL("filename",A8),FIND(IF(ISERROR(FIND("]",CELL("filename",A8))),"$","]"),CELL("filename",A8))+1,256)</f>
        <v>Cadette 5</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IF(Badges!H376="C","C",IF(Badges!H376="P","P",""))</f>
        <v/>
      </c>
      <c r="E73" s="348"/>
      <c r="F73" s="349" t="str">
        <f>Badges!C383</f>
        <v>Make an illustrated quote book</v>
      </c>
      <c r="G73" s="351" t="str">
        <f>IF(Badges!H383="A","A"," ")</f>
        <v xml:space="preserve"> </v>
      </c>
      <c r="I73" s="348"/>
      <c r="J73" s="349" t="str">
        <f>Badges!C456</f>
        <v>Talk to first aiders</v>
      </c>
      <c r="K73" s="351" t="str">
        <f>IF(Badges!H456="A","A"," ")</f>
        <v xml:space="preserve"> </v>
      </c>
      <c r="M73" s="348"/>
      <c r="N73" s="349" t="str">
        <f>Badges!C530</f>
        <v>Lead with your heart</v>
      </c>
      <c r="O73" s="351" t="str">
        <f>IF(Badges!H530="A","A"," ")</f>
        <v xml:space="preserve"> </v>
      </c>
      <c r="Q73" s="348"/>
      <c r="R73" s="349" t="str">
        <f>Badges!C640</f>
        <v>Take an archery class on a range, in your community center, or at a
recreational facility.</v>
      </c>
      <c r="S73" s="351" t="str">
        <f>IF(Badges!H640="A","A"," ")</f>
        <v xml:space="preserve"> </v>
      </c>
    </row>
    <row r="74" spans="1:19" x14ac:dyDescent="0.2">
      <c r="A74" s="612" t="str">
        <f>Summary!A23</f>
        <v>Good Sportsmanship</v>
      </c>
      <c r="B74" s="613"/>
      <c r="C74" s="353" t="str">
        <f>IF(Badges!H399="C","C",IF(Badges!H399="P","P",""))</f>
        <v/>
      </c>
      <c r="E74" s="348"/>
      <c r="F74" s="349" t="str">
        <f>Badges!C384</f>
        <v>Talk to an athletic director, coach</v>
      </c>
      <c r="G74" s="351" t="str">
        <f>IF(Badges!H384="A","A"," ")</f>
        <v xml:space="preserve"> </v>
      </c>
      <c r="I74" s="348"/>
      <c r="J74" s="349" t="str">
        <f>Badges!C457</f>
        <v>Ask a wilderness expert</v>
      </c>
      <c r="K74" s="351" t="str">
        <f>IF(Badges!H457="A","A"," ")</f>
        <v xml:space="preserve"> </v>
      </c>
      <c r="M74" s="348"/>
      <c r="N74" s="349" t="str">
        <f>Badges!C531</f>
        <v>Team up with others</v>
      </c>
      <c r="O74" s="351" t="str">
        <f>IF(Badges!H531="A","A"," ")</f>
        <v xml:space="preserve"> </v>
      </c>
      <c r="Q74" s="348"/>
      <c r="R74" s="349" t="str">
        <f>Badges!C641</f>
        <v>Work with an instructor or archery expert.</v>
      </c>
      <c r="S74" s="351" t="str">
        <f>IF(Badges!H641="A","A"," ")</f>
        <v xml:space="preserve"> </v>
      </c>
    </row>
    <row r="75" spans="1:19" x14ac:dyDescent="0.2">
      <c r="A75" s="612" t="str">
        <f>Summary!A24</f>
        <v>Finding Common Ground</v>
      </c>
      <c r="B75" s="613"/>
      <c r="C75" s="353" t="str">
        <f>IF(Badges!H422="C","C",IF(Badges!H422="P","P",""))</f>
        <v/>
      </c>
      <c r="E75" s="348"/>
      <c r="F75" s="447" t="str">
        <f>Badges!C385</f>
        <v>Get a biography of a female athlete</v>
      </c>
      <c r="G75" s="448" t="str">
        <f>IF(Badges!H385="A","A"," ")</f>
        <v xml:space="preserve"> </v>
      </c>
      <c r="I75" s="348"/>
      <c r="J75" s="349" t="str">
        <f>Badges!C458</f>
        <v>Find out about common injuries</v>
      </c>
      <c r="K75" s="351" t="str">
        <f>IF(Badges!H458="A","A"," ")</f>
        <v xml:space="preserve"> </v>
      </c>
      <c r="M75" s="348"/>
      <c r="N75" s="349" t="str">
        <f>Badges!C532</f>
        <v>Learn from a professional</v>
      </c>
      <c r="O75" s="351" t="str">
        <f>IF(Badges!H532="A","A"," ")</f>
        <v xml:space="preserve"> </v>
      </c>
      <c r="Q75" s="348"/>
      <c r="R75" s="349" t="str">
        <f>Badges!C642</f>
        <v>Take part in archery at a Girl Scout camp</v>
      </c>
      <c r="S75" s="351" t="str">
        <f>IF(Badges!H642="A","A"," ")</f>
        <v xml:space="preserve"> </v>
      </c>
    </row>
    <row r="76" spans="1:19" x14ac:dyDescent="0.2">
      <c r="A76" s="612" t="str">
        <f>Summary!A25</f>
        <v>New Cuisines</v>
      </c>
      <c r="B76" s="613"/>
      <c r="C76" s="353" t="str">
        <f>IF(Badges!H445="C","C",IF(Badges!H445="P","P",""))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IF(Badges!H468="C","C",IF(Badges!H468="P","P",""))</f>
        <v/>
      </c>
      <c r="E77" s="348"/>
      <c r="F77" s="349" t="str">
        <f>Badges!C387</f>
        <v>Play Trust, like they did on Survivor</v>
      </c>
      <c r="G77" s="351" t="str">
        <f>IF(Badges!H387="A","A"," ")</f>
        <v xml:space="preserve"> </v>
      </c>
      <c r="I77" s="348"/>
      <c r="J77" s="349" t="str">
        <f>Badges!C460</f>
        <v>Research the signs of shock and</v>
      </c>
      <c r="K77" s="351" t="str">
        <f>IF(Badges!H460="A","A"," ")</f>
        <v xml:space="preserve"> </v>
      </c>
      <c r="M77" s="348"/>
      <c r="N77" s="349" t="str">
        <f>Badges!C534</f>
        <v>Make a savings action plan</v>
      </c>
      <c r="O77" s="351" t="str">
        <f>IF(Badges!H534="A","A"," ")</f>
        <v xml:space="preserve"> </v>
      </c>
      <c r="Q77" s="348"/>
      <c r="R77" s="349" t="str">
        <f>Badges!C644</f>
        <v>Challenge yourself</v>
      </c>
      <c r="S77" s="351" t="str">
        <f>IF(Badges!H644="A","A"," ")</f>
        <v xml:space="preserve"> </v>
      </c>
    </row>
    <row r="78" spans="1:19" x14ac:dyDescent="0.2">
      <c r="A78" s="612" t="str">
        <f>Summary!A27</f>
        <v>Cadette Girl Scout Way</v>
      </c>
      <c r="B78" s="613"/>
      <c r="C78" s="353" t="str">
        <f>IF(Badges!H491="C","C",IF(Badges!H491="P","P",""))</f>
        <v/>
      </c>
      <c r="E78" s="348"/>
      <c r="F78" s="349" t="str">
        <f>Badges!C388</f>
        <v>Play three team-building games</v>
      </c>
      <c r="G78" s="351" t="str">
        <f>IF(Badges!H388="A","A"," ")</f>
        <v xml:space="preserve"> </v>
      </c>
      <c r="I78" s="348"/>
      <c r="J78" s="349" t="str">
        <f>Badges!C461</f>
        <v>Interview a doctor or nurse about the</v>
      </c>
      <c r="K78" s="351" t="str">
        <f>IF(Badges!H461="A","A"," ")</f>
        <v xml:space="preserve"> </v>
      </c>
      <c r="M78" s="348"/>
      <c r="N78" s="349" t="str">
        <f>Badges!C535</f>
        <v>Form a support group</v>
      </c>
      <c r="O78" s="351" t="str">
        <f>IF(Badges!H535="A","A"," ")</f>
        <v xml:space="preserve"> </v>
      </c>
      <c r="Q78" s="348"/>
      <c r="R78" s="349" t="str">
        <f>Badges!C645</f>
        <v>Take part in a group challenge</v>
      </c>
      <c r="S78" s="351" t="str">
        <f>IF(Badges!H645="A","A"," ")</f>
        <v xml:space="preserve"> </v>
      </c>
    </row>
    <row r="79" spans="1:19" x14ac:dyDescent="0.2">
      <c r="A79" s="614" t="str">
        <f>Summary!A28</f>
        <v>Trees</v>
      </c>
      <c r="B79" s="615"/>
      <c r="C79" s="354" t="str">
        <f>IF(Badges!H514="C","C",IF(Badges!H514="P","P",""))</f>
        <v/>
      </c>
      <c r="E79" s="348"/>
      <c r="F79" s="349" t="str">
        <f>Badges!C389</f>
        <v>Play Capture the Flag</v>
      </c>
      <c r="G79" s="351" t="str">
        <f>IF(Badges!H389="A","A"," ")</f>
        <v xml:space="preserve"> </v>
      </c>
      <c r="I79" s="348"/>
      <c r="J79" s="349" t="str">
        <f>Badges!C462</f>
        <v>Ask an EMT or first responder to</v>
      </c>
      <c r="K79" s="351" t="str">
        <f>IF(Badges!H462="A","A"," ")</f>
        <v xml:space="preserve"> </v>
      </c>
      <c r="M79" s="348"/>
      <c r="N79" s="349" t="str">
        <f>Badges!C536</f>
        <v>Imagine yourself in the future</v>
      </c>
      <c r="O79" s="351" t="str">
        <f>IF(Badges!H536="A","A"," ")</f>
        <v xml:space="preserve"> </v>
      </c>
      <c r="Q79" s="348"/>
      <c r="R79" s="349" t="str">
        <f>Badges!C646</f>
        <v>Create a contest for a younger group of girls</v>
      </c>
      <c r="S79" s="351" t="str">
        <f>IF(Badges!H646="A","A","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IF(Badges!H538="C","C",IF(Badges!H538="P","P",""))</f>
        <v/>
      </c>
      <c r="E81" s="348"/>
      <c r="F81" s="349" t="str">
        <f>Badges!C391</f>
        <v>But I landed my triple axel</v>
      </c>
      <c r="G81" s="351" t="str">
        <f>IF(Badges!H391="A","A"," ")</f>
        <v xml:space="preserve"> </v>
      </c>
      <c r="I81" s="348"/>
      <c r="J81" s="349" t="str">
        <f>Badges!C464</f>
        <v>Take a first aid course</v>
      </c>
      <c r="K81" s="351" t="str">
        <f>IF(Badges!H464="A","A"," ")</f>
        <v xml:space="preserve"> </v>
      </c>
      <c r="M81" s="348">
        <v>1</v>
      </c>
      <c r="N81" s="349" t="str">
        <f>Badges!C563</f>
        <v>Explore dream jobs</v>
      </c>
      <c r="O81" s="350"/>
      <c r="Q81" s="630" t="str">
        <f>'Age-Level'!B5</f>
        <v>Silver Torch Award</v>
      </c>
      <c r="R81" s="630"/>
      <c r="S81" s="352" t="str">
        <f>IF('Age-Level'!H8="C","C",IF('Age-Level'!H8="P","P",""))</f>
        <v/>
      </c>
    </row>
    <row r="82" spans="1:22" x14ac:dyDescent="0.2">
      <c r="A82" s="619" t="str">
        <f>Summary!A31</f>
        <v>Comparison Shopping</v>
      </c>
      <c r="B82" s="620"/>
      <c r="C82" s="352" t="str">
        <f>IF(Badges!H539="C","C",IF(Badges!H539="P","P",""))</f>
        <v/>
      </c>
      <c r="E82" s="348"/>
      <c r="F82" s="349" t="str">
        <f>Badges!C392</f>
        <v>Mind over matter</v>
      </c>
      <c r="G82" s="351" t="str">
        <f>IF(Badges!H392="A","A"," ")</f>
        <v xml:space="preserve"> </v>
      </c>
      <c r="I82" s="348"/>
      <c r="J82" s="349" t="str">
        <f>Badges!C465</f>
        <v>Ask a park ranger, lifeguard, or ski</v>
      </c>
      <c r="K82" s="351" t="str">
        <f>IF(Badges!H465="A","A"," ")</f>
        <v xml:space="preserve"> </v>
      </c>
      <c r="M82" s="348"/>
      <c r="N82" s="349" t="str">
        <f>Badges!C564</f>
        <v>Track your dreams</v>
      </c>
      <c r="O82" s="351" t="str">
        <f>IF(Badges!H564="A","A"," ")</f>
        <v xml:space="preserve"> </v>
      </c>
      <c r="Q82" s="630" t="str">
        <f>'Age-Level'!B9</f>
        <v>Cadette Community Service bar</v>
      </c>
      <c r="R82" s="630"/>
      <c r="S82" s="352" t="str">
        <f>IF('Age-Level'!H10="A","A"," ")</f>
        <v xml:space="preserve"> </v>
      </c>
    </row>
    <row r="83" spans="1:22" x14ac:dyDescent="0.2">
      <c r="A83" s="612" t="str">
        <f>Summary!A32</f>
        <v>Financing My Dreams</v>
      </c>
      <c r="B83" s="613"/>
      <c r="C83" s="353" t="str">
        <f>IF(Badges!H584="C","C",IF(Badges!H584="P","P",""))</f>
        <v/>
      </c>
      <c r="D83" s="344"/>
      <c r="E83" s="348"/>
      <c r="F83" s="349" t="str">
        <f>Badges!C393</f>
        <v>Play sports psychology games</v>
      </c>
      <c r="G83" s="351" t="str">
        <f>IF(Badges!H393="A","A"," ")</f>
        <v xml:space="preserve"> </v>
      </c>
      <c r="I83" s="348"/>
      <c r="J83" s="349" t="str">
        <f>Badges!C466</f>
        <v xml:space="preserve">Interview a doctor or nurse  </v>
      </c>
      <c r="K83" s="351" t="str">
        <f>IF(Badges!H466="A","A"," ")</f>
        <v xml:space="preserve"> </v>
      </c>
      <c r="M83" s="348"/>
      <c r="N83" s="349" t="str">
        <f>Badges!C565</f>
        <v>Talk to people about their jobs</v>
      </c>
      <c r="O83" s="351" t="str">
        <f>IF(Badges!H565="A","A"," ")</f>
        <v xml:space="preserve"> </v>
      </c>
      <c r="Q83" s="630" t="str">
        <f>'Age-Level'!B12</f>
        <v>Cadette Service to Girl Scouting bar</v>
      </c>
      <c r="R83" s="630"/>
      <c r="S83" s="352" t="str">
        <f>IF('Age-Level'!H13="A","A","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IF(Badges!H566="A","A"," ")</f>
        <v xml:space="preserve"> </v>
      </c>
      <c r="Q84" s="630" t="str">
        <f>'Age-Level'!B15</f>
        <v>Cadette Program Aide</v>
      </c>
      <c r="R84" s="630"/>
      <c r="S84" s="352" t="str">
        <f>IF('Age-Level'!H19="C","C",IF('Age-Level'!H19="P","P",""))</f>
        <v/>
      </c>
    </row>
    <row r="85" spans="1:22" x14ac:dyDescent="0.2">
      <c r="A85" s="612" t="str">
        <f>Summary!A34</f>
        <v>Business Plan</v>
      </c>
      <c r="B85" s="613"/>
      <c r="C85" s="353" t="str">
        <f>IF(Badges!H598="C","C",IF(Badges!H598="P","P",""))</f>
        <v/>
      </c>
      <c r="E85" s="348"/>
      <c r="F85" s="349" t="str">
        <f>Badges!C395</f>
        <v>Compete</v>
      </c>
      <c r="G85" s="351" t="str">
        <f>IF(Badges!H395="A","A","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IF('Age-Level'!H21="C","C",IF('Age-Level'!H21="P","P",""))</f>
        <v/>
      </c>
    </row>
    <row r="86" spans="1:22" x14ac:dyDescent="0.2">
      <c r="A86" s="612" t="str">
        <f>Summary!A35</f>
        <v>Marketing</v>
      </c>
      <c r="B86" s="613"/>
      <c r="C86" s="353" t="str">
        <f>IF(Badges!H599="C","C",IF(Badges!H599="P","P",""))</f>
        <v/>
      </c>
      <c r="E86" s="348"/>
      <c r="F86" s="349" t="str">
        <f>Badges!C396</f>
        <v>Play with little kids</v>
      </c>
      <c r="G86" s="351" t="str">
        <f>IF(Badges!H396="A","A"," ")</f>
        <v xml:space="preserve"> </v>
      </c>
      <c r="I86" s="348"/>
      <c r="J86" s="349" t="str">
        <f>Badges!C471</f>
        <v>Organize a songfest</v>
      </c>
      <c r="K86" s="351" t="str">
        <f>IF(Badges!H471="A","A"," ")</f>
        <v xml:space="preserve"> </v>
      </c>
      <c r="M86" s="348"/>
      <c r="N86" s="349" t="str">
        <f>Badges!C568</f>
        <v>Go house hunting</v>
      </c>
      <c r="O86" s="351" t="str">
        <f>IF(Badges!H568="A","A"," ")</f>
        <v xml:space="preserve"> </v>
      </c>
      <c r="Q86" s="629" t="str">
        <f>'Age-Level'!C23</f>
        <v>Cookie Rally (Year 1)</v>
      </c>
      <c r="R86" s="629"/>
      <c r="S86" s="358" t="str">
        <f>IF('Age-Level'!H23="A","A"," ")</f>
        <v xml:space="preserve"> </v>
      </c>
    </row>
    <row r="87" spans="1:22" x14ac:dyDescent="0.2">
      <c r="A87" s="612" t="str">
        <f>Summary!A36</f>
        <v>Think Big</v>
      </c>
      <c r="B87" s="613"/>
      <c r="C87" s="353" t="str">
        <f>IF(Badges!H624="C","C",IF(Badges!H624="P","P",""))</f>
        <v/>
      </c>
      <c r="E87" s="348"/>
      <c r="F87" s="349" t="str">
        <f>Badges!C397</f>
        <v>Take on the role of referee, umpire</v>
      </c>
      <c r="G87" s="351" t="str">
        <f>IF(Badges!H397="A","A"," ")</f>
        <v xml:space="preserve"> </v>
      </c>
      <c r="I87" s="348"/>
      <c r="J87" s="349" t="str">
        <f>Badges!C472</f>
        <v>Teach an international song</v>
      </c>
      <c r="K87" s="351" t="str">
        <f>IF(Badges!H472="A","A"," ")</f>
        <v xml:space="preserve"> </v>
      </c>
      <c r="M87" s="348"/>
      <c r="N87" s="349" t="str">
        <f>Badges!C569</f>
        <v>Get expert real estate device</v>
      </c>
      <c r="O87" s="351" t="str">
        <f>IF(Badges!H569="A","A"," ")</f>
        <v xml:space="preserve"> </v>
      </c>
      <c r="Q87" s="629" t="str">
        <f>'Age-Level'!C24</f>
        <v>Cookie Sales (Year 1)</v>
      </c>
      <c r="R87" s="629"/>
      <c r="S87" s="358" t="str">
        <f>IF('Age-Level'!H24="A","A","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IF(Badges!H473="A","A"," ")</f>
        <v xml:space="preserve"> </v>
      </c>
      <c r="M88" s="348"/>
      <c r="N88" s="349" t="str">
        <f>Badges!C570</f>
        <v>Browse real estate ads</v>
      </c>
      <c r="O88" s="351" t="str">
        <f>IF(Badges!H570="A","A"," ")</f>
        <v xml:space="preserve"> </v>
      </c>
      <c r="Q88" s="629" t="str">
        <f>'Age-Level'!C25</f>
        <v>Cookie Pin (Year 1)</v>
      </c>
      <c r="R88" s="629"/>
      <c r="S88" s="358" t="str">
        <f>IF('Age-Level'!H25="A","A"," ")</f>
        <v xml:space="preserve"> </v>
      </c>
    </row>
    <row r="89" spans="1:22" x14ac:dyDescent="0.2">
      <c r="A89" s="612" t="str">
        <f>Summary!A38</f>
        <v>Archery</v>
      </c>
      <c r="B89" s="613"/>
      <c r="C89" s="353" t="str">
        <f>IF(Badges!H648="C","C",IF(Badges!H648="P","P",""))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IF('Age-Level'!H26="A","A"," ")</f>
        <v xml:space="preserve"> </v>
      </c>
    </row>
    <row r="90" spans="1:22" x14ac:dyDescent="0.2">
      <c r="A90" s="497"/>
      <c r="B90" s="497"/>
      <c r="C90" s="368"/>
      <c r="E90" s="348"/>
      <c r="F90" s="349" t="str">
        <f>Badges!C402</f>
        <v>Difference of background</v>
      </c>
      <c r="G90" s="351" t="str">
        <f>IF(Badges!H402="A","A"," ")</f>
        <v xml:space="preserve"> </v>
      </c>
      <c r="I90" s="348"/>
      <c r="J90" s="349" t="str">
        <f>Badges!C475</f>
        <v>Focus on "be courageous and</v>
      </c>
      <c r="K90" s="351" t="str">
        <f>IF(Badges!H475="A","A"," ")</f>
        <v xml:space="preserve"> </v>
      </c>
      <c r="M90" s="348"/>
      <c r="N90" s="349" t="str">
        <f>Badges!C572</f>
        <v>Explore the world of travel</v>
      </c>
      <c r="O90" s="351" t="str">
        <f>IF(Badges!H572="A","A"," ")</f>
        <v xml:space="preserve"> </v>
      </c>
      <c r="Q90" s="629" t="str">
        <f>'Age-Level'!C27</f>
        <v>Cookie Sales (Year 2)</v>
      </c>
      <c r="R90" s="629"/>
      <c r="S90" s="358" t="str">
        <f>IF('Age-Level'!H27="A","A"," ")</f>
        <v xml:space="preserve"> </v>
      </c>
    </row>
    <row r="91" spans="1:22" x14ac:dyDescent="0.2">
      <c r="A91" s="635" t="s">
        <v>81</v>
      </c>
      <c r="B91" s="636"/>
      <c r="C91" s="637"/>
      <c r="E91" s="348"/>
      <c r="F91" s="349" t="str">
        <f>Badges!C403</f>
        <v>Difference of belief</v>
      </c>
      <c r="G91" s="351" t="str">
        <f>IF(Badges!H403="A","A"," ")</f>
        <v xml:space="preserve"> </v>
      </c>
      <c r="I91" s="348"/>
      <c r="J91" s="349" t="str">
        <f>Badges!C476</f>
        <v>Be confident and courageous</v>
      </c>
      <c r="K91" s="351" t="str">
        <f>IF(Badges!H476="A","A"," ")</f>
        <v xml:space="preserve"> </v>
      </c>
      <c r="M91" s="348"/>
      <c r="N91" s="349" t="str">
        <f>Badges!C573</f>
        <v>Visit a travel agent</v>
      </c>
      <c r="O91" s="351" t="str">
        <f>IF(Badges!H573="A","A"," ")</f>
        <v xml:space="preserve"> </v>
      </c>
      <c r="Q91" s="629" t="str">
        <f>'Age-Level'!C28</f>
        <v>Cookie Pin (Year 2)</v>
      </c>
      <c r="R91" s="629"/>
      <c r="S91" s="358" t="str">
        <f>IF('Age-Level'!H28="A","A"," ")</f>
        <v xml:space="preserve"> </v>
      </c>
    </row>
    <row r="92" spans="1:22" x14ac:dyDescent="0.2">
      <c r="B92" s="638" t="str">
        <f>Journey!A6</f>
        <v>aMAZE!</v>
      </c>
      <c r="C92" s="639"/>
      <c r="E92" s="348"/>
      <c r="F92" s="349" t="str">
        <f>Badges!C404</f>
        <v>Difference of opinion</v>
      </c>
      <c r="G92" s="351" t="str">
        <f>IF(Badges!H404="A","A"," ")</f>
        <v xml:space="preserve"> </v>
      </c>
      <c r="I92" s="348"/>
      <c r="J92" s="349" t="str">
        <f>Badges!C477</f>
        <v>Create a project honoring the</v>
      </c>
      <c r="K92" s="351" t="str">
        <f>IF(Badges!H477="A","A"," ")</f>
        <v xml:space="preserve"> </v>
      </c>
      <c r="M92" s="348"/>
      <c r="N92" s="349" t="str">
        <f>Badges!C574</f>
        <v>Create a tour group</v>
      </c>
      <c r="O92" s="351" t="str">
        <f>IF(Badges!H574="A","A"," ")</f>
        <v xml:space="preserve"> </v>
      </c>
      <c r="Q92" s="629" t="str">
        <f>'Age-Level'!C29</f>
        <v>Cookie Rally (Year 3)</v>
      </c>
      <c r="R92" s="629"/>
      <c r="S92" s="358" t="str">
        <f>IF('Age-Level'!H29="A","A"," ")</f>
        <v xml:space="preserve"> </v>
      </c>
    </row>
    <row r="93" spans="1:22" x14ac:dyDescent="0.2">
      <c r="B93" s="357" t="str">
        <f>Journey!B7</f>
        <v>The Interact Award</v>
      </c>
      <c r="C93" s="353" t="str">
        <f>IF(Journey!H17="C","C",IF(Journey!H17="P","P",""))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IF('Age-Level'!H30="A","A"," ")</f>
        <v xml:space="preserve"> </v>
      </c>
    </row>
    <row r="94" spans="1:22" x14ac:dyDescent="0.2">
      <c r="B94" s="357" t="str">
        <f>Journey!B18</f>
        <v>The Diplomat Award</v>
      </c>
      <c r="C94" s="353" t="str">
        <f>IF(Journey!H26="C","C",IF(Journey!H26="P","P",""))</f>
        <v/>
      </c>
      <c r="E94" s="348"/>
      <c r="F94" s="349" t="str">
        <f>Badges!C406</f>
        <v>Use one of the methods from the</v>
      </c>
      <c r="G94" s="351" t="str">
        <f>IF(Badges!H406="A","A"," ")</f>
        <v xml:space="preserve"> </v>
      </c>
      <c r="I94" s="348"/>
      <c r="J94" s="349" t="str">
        <f>Badges!C479</f>
        <v>Throw a community sisterhood</v>
      </c>
      <c r="K94" s="351" t="str">
        <f>IF(Badges!H479="A","A"," ")</f>
        <v xml:space="preserve"> </v>
      </c>
      <c r="M94" s="348"/>
      <c r="N94" s="349" t="str">
        <f>Badges!C576</f>
        <v>Find local philanthropists</v>
      </c>
      <c r="O94" s="351" t="str">
        <f>IF(Badges!H576="A","A"," ")</f>
        <v xml:space="preserve"> </v>
      </c>
      <c r="Q94" s="487" t="str">
        <f>'Age-Level'!C31</f>
        <v>Cookie Pin (Year 3)</v>
      </c>
      <c r="R94" s="487"/>
      <c r="S94" s="358" t="str">
        <f>IF('Age-Level'!H31="A","A"," ")</f>
        <v xml:space="preserve"> </v>
      </c>
    </row>
    <row r="95" spans="1:22" x14ac:dyDescent="0.2">
      <c r="B95" s="357" t="str">
        <f>Journey!B27</f>
        <v>The Peacemaker Award</v>
      </c>
      <c r="C95" s="353" t="str">
        <f>IF(Journey!H29="C","C",IF(Journey!H29="P","P",""))</f>
        <v/>
      </c>
      <c r="E95" s="348"/>
      <c r="F95" s="349" t="str">
        <f>Badges!C407</f>
        <v>Use two of the methods</v>
      </c>
      <c r="G95" s="351" t="str">
        <f>IF(Badges!H407="A","A"," ")</f>
        <v xml:space="preserve"> </v>
      </c>
      <c r="I95" s="348"/>
      <c r="J95" s="349" t="str">
        <f>Badges!C480</f>
        <v>Spotlight a hidden heroine</v>
      </c>
      <c r="K95" s="351" t="str">
        <f>IF(Badges!H480="A","A"," ")</f>
        <v xml:space="preserve"> </v>
      </c>
      <c r="M95" s="348"/>
      <c r="N95" s="349" t="str">
        <f>Badges!C577</f>
        <v>Learn what's going on in the world of</v>
      </c>
      <c r="O95" s="351" t="str">
        <f>IF(Badges!H577="A","A"," ")</f>
        <v xml:space="preserve"> </v>
      </c>
      <c r="Q95" s="487" t="str">
        <f>'Age-Level'!C33</f>
        <v>Fall Sales (Year 1)</v>
      </c>
      <c r="R95" s="487"/>
      <c r="S95" s="353" t="str">
        <f>IF('Age-Level'!H33="A","A","")</f>
        <v/>
      </c>
      <c r="U95" s="346"/>
      <c r="V95" s="346"/>
    </row>
    <row r="96" spans="1:22" x14ac:dyDescent="0.2">
      <c r="B96" s="357" t="str">
        <f>Journey!B31</f>
        <v>Leader in Action</v>
      </c>
      <c r="C96" s="353" t="str">
        <f>IF(Journey!H38="C","C",IF(Journey!H38="P","P",""))</f>
        <v/>
      </c>
      <c r="E96" s="348"/>
      <c r="F96" s="349" t="str">
        <f>Badges!C408</f>
        <v>Try them all</v>
      </c>
      <c r="G96" s="351" t="str">
        <f>IF(Badges!H408="A","A"," ")</f>
        <v xml:space="preserve"> </v>
      </c>
      <c r="I96" s="348"/>
      <c r="J96" s="349" t="str">
        <f>Badges!C481</f>
        <v>Team up for sisterhood</v>
      </c>
      <c r="K96" s="351" t="str">
        <f>IF(Badges!H481="A","A"," ")</f>
        <v xml:space="preserve"> </v>
      </c>
      <c r="M96" s="348"/>
      <c r="N96" s="349" t="str">
        <f>Badges!C578</f>
        <v>Research your favorite charity</v>
      </c>
      <c r="O96" s="351" t="str">
        <f>IF(Badges!H578="A","A"," ")</f>
        <v xml:space="preserve"> </v>
      </c>
      <c r="Q96" s="487" t="str">
        <f>'Age-Level'!C34</f>
        <v>Fall Sales (Year 2)</v>
      </c>
      <c r="R96" s="487"/>
      <c r="S96" s="353" t="str">
        <f>IF('Age-Level'!H34="A","A","")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IF('Age-Level'!H35="A","A","")</f>
        <v/>
      </c>
      <c r="U97" s="346"/>
      <c r="V97" s="346"/>
    </row>
    <row r="98" spans="1:23" ht="14.25" customHeight="1" x14ac:dyDescent="0.2">
      <c r="A98" s="486"/>
      <c r="B98" s="357" t="str">
        <f>Journey!B42</f>
        <v>Aware</v>
      </c>
      <c r="C98" s="353" t="str">
        <f>IF(Journey!H22="C","C",IF(Journey!H22="P","P",""))</f>
        <v/>
      </c>
      <c r="E98" s="348"/>
      <c r="F98" s="349" t="str">
        <f>Badges!C410</f>
        <v>Ask an expert to teach you the</v>
      </c>
      <c r="G98" s="351" t="str">
        <f>IF(Badges!H410="A","A"," ")</f>
        <v xml:space="preserve"> </v>
      </c>
      <c r="I98" s="348"/>
      <c r="J98" s="349" t="str">
        <f>Badges!C483</f>
        <v>Clean up a hiking trail-or clear a new</v>
      </c>
      <c r="K98" s="351" t="str">
        <f>IF(Badges!H483="A","A"," ")</f>
        <v xml:space="preserve"> </v>
      </c>
      <c r="M98" s="348"/>
      <c r="N98" s="349" t="str">
        <f>Badges!C580</f>
        <v>Plan with friends</v>
      </c>
      <c r="O98" s="351" t="str">
        <f>IF(Badges!H580="A","A"," ")</f>
        <v xml:space="preserve"> </v>
      </c>
      <c r="Q98" s="487" t="str">
        <f>'Age-Level'!C37</f>
        <v>Thinking Day (Year 1)</v>
      </c>
      <c r="R98" s="487"/>
      <c r="S98" s="353" t="str">
        <f>IF('Age-Level'!H37="A","A","")</f>
        <v/>
      </c>
      <c r="U98" s="346"/>
      <c r="V98" s="346"/>
    </row>
    <row r="99" spans="1:23" x14ac:dyDescent="0.2">
      <c r="A99" s="486"/>
      <c r="B99" s="357" t="str">
        <f>Journey!B48</f>
        <v>Alert</v>
      </c>
      <c r="C99" s="353" t="str">
        <f>IF(Journey!H31="C","C",IF(Journey!H31="P","P",""))</f>
        <v/>
      </c>
      <c r="E99" s="348"/>
      <c r="F99" s="349" t="str">
        <f>Badges!C411</f>
        <v>Watch candidates for elected office</v>
      </c>
      <c r="G99" s="351" t="str">
        <f>IF(Badges!H411="A","A"," ")</f>
        <v xml:space="preserve"> </v>
      </c>
      <c r="I99" s="348"/>
      <c r="J99" s="349" t="str">
        <f>Badges!C484</f>
        <v>Help clear an invasive species from</v>
      </c>
      <c r="K99" s="351" t="str">
        <f>IF(Badges!H484="A","A"," ")</f>
        <v xml:space="preserve"> </v>
      </c>
      <c r="M99" s="348"/>
      <c r="N99" s="349" t="str">
        <f>Badges!C581</f>
        <v>Plan with your family</v>
      </c>
      <c r="O99" s="351" t="str">
        <f>IF(Badges!H581="A","A"," ")</f>
        <v xml:space="preserve"> </v>
      </c>
      <c r="Q99" s="487" t="str">
        <f>'Age-Level'!C38</f>
        <v>Thinking Day (Year 2)</v>
      </c>
      <c r="R99" s="487"/>
      <c r="S99" s="353" t="str">
        <f>IF('Age-Level'!H38="A","A","")</f>
        <v/>
      </c>
      <c r="U99" s="488"/>
      <c r="V99" s="489"/>
      <c r="W99" s="439"/>
    </row>
    <row r="100" spans="1:23" x14ac:dyDescent="0.2">
      <c r="A100" s="486"/>
      <c r="B100" s="357" t="str">
        <f>Journey!B55</f>
        <v>Affirm</v>
      </c>
      <c r="C100" s="353" t="str">
        <f>IF(Journey!H34="C","C",IF(Journey!H34="P","P",""))</f>
        <v/>
      </c>
      <c r="E100" s="348"/>
      <c r="F100" s="349" t="str">
        <f>Badges!C412</f>
        <v>Understand a famous debate in</v>
      </c>
      <c r="G100" s="351" t="str">
        <f>IF(Badges!H412="A","A"," ")</f>
        <v xml:space="preserve"> </v>
      </c>
      <c r="I100" s="348"/>
      <c r="J100" s="349" t="str">
        <f>Badges!C485</f>
        <v>Help with three general-maintenance</v>
      </c>
      <c r="K100" s="351" t="str">
        <f>IF(Badges!H485="A","A"," ")</f>
        <v xml:space="preserve"> </v>
      </c>
      <c r="M100" s="348"/>
      <c r="N100" s="349" t="str">
        <f>Badges!C582</f>
        <v>Plan over and over again</v>
      </c>
      <c r="O100" s="351" t="str">
        <f>IF(Badges!H582="A","A"," ")</f>
        <v xml:space="preserve"> </v>
      </c>
      <c r="Q100" s="487" t="str">
        <f>'Age-Level'!C39</f>
        <v>Thinking Day (Year 3)</v>
      </c>
      <c r="R100" s="487"/>
      <c r="S100" s="353" t="str">
        <f>IF('Age-Level'!H39="A","A","")</f>
        <v/>
      </c>
      <c r="U100" s="346"/>
      <c r="V100" s="346"/>
    </row>
    <row r="101" spans="1:23" x14ac:dyDescent="0.2">
      <c r="A101" s="355"/>
      <c r="B101" s="357" t="str">
        <f>Journey!B62</f>
        <v>Leader in Action</v>
      </c>
      <c r="C101" s="353" t="str">
        <f>IF(Journey!H43="C","C",IF(Journey!H43="P","P",""))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IF('Age-Level'!H41="A","A","")</f>
        <v/>
      </c>
      <c r="U101" s="346"/>
      <c r="V101" s="346"/>
    </row>
    <row r="102" spans="1:23" x14ac:dyDescent="0.2">
      <c r="B102" s="494" t="str">
        <f>Journey!A75</f>
        <v>MEdia</v>
      </c>
      <c r="C102" s="495"/>
      <c r="E102" s="348"/>
      <c r="F102" s="349" t="str">
        <f>Badges!C414</f>
        <v>A community compromise</v>
      </c>
      <c r="G102" s="351" t="str">
        <f>IF(Badges!H414="A","A"," ")</f>
        <v xml:space="preserve"> </v>
      </c>
      <c r="I102" s="348"/>
      <c r="J102" s="349" t="str">
        <f>Badges!C487</f>
        <v>Make a tradition "to do" list</v>
      </c>
      <c r="K102" s="351" t="str">
        <f>IF(Badges!H487="A","A"," ")</f>
        <v xml:space="preserve"> </v>
      </c>
      <c r="M102" s="348">
        <v>1</v>
      </c>
      <c r="N102" s="349" t="str">
        <f>Badges!C587</f>
        <v>Write your mission statement and</v>
      </c>
      <c r="O102" s="350"/>
      <c r="Q102" s="487" t="str">
        <f>'Age-Level'!C43</f>
        <v>International Friendship Recognition</v>
      </c>
      <c r="R102" s="487"/>
      <c r="S102" s="353" t="str">
        <f>IF('Age-Level'!H43="A","A","")</f>
        <v/>
      </c>
      <c r="U102" s="346"/>
      <c r="V102" s="346"/>
    </row>
    <row r="103" spans="1:23" x14ac:dyDescent="0.2">
      <c r="B103" s="357" t="str">
        <f>Journey!C77</f>
        <v>Monitor</v>
      </c>
      <c r="C103" s="353" t="str">
        <f>IF(Journey!H78="C","C",IF(Journey!H78="P","P",""))</f>
        <v/>
      </c>
      <c r="E103" s="348"/>
      <c r="F103" s="349" t="str">
        <f>Badges!C415</f>
        <v>A family or friendship compromise</v>
      </c>
      <c r="G103" s="351" t="str">
        <f>IF(Badges!H415="A","A"," ")</f>
        <v xml:space="preserve"> </v>
      </c>
      <c r="I103" s="348"/>
      <c r="J103" s="349" t="str">
        <f>Badges!C488</f>
        <v>Go global</v>
      </c>
      <c r="K103" s="351" t="str">
        <f>IF(Badges!H488="A","A"," ")</f>
        <v xml:space="preserve"> </v>
      </c>
      <c r="M103" s="348"/>
      <c r="N103" s="349" t="str">
        <f>Badges!C588</f>
        <v>A mission statement is a short</v>
      </c>
      <c r="O103" s="351" t="str">
        <f>IF(Badges!H588="A","A"," ")</f>
        <v xml:space="preserve"> </v>
      </c>
      <c r="Q103" s="487" t="str">
        <f>'Age-Level'!C45</f>
        <v>Investiture</v>
      </c>
      <c r="R103" s="487"/>
      <c r="S103" s="353" t="str">
        <f>IF('Age-Level'!H45="A","A","")</f>
        <v/>
      </c>
      <c r="U103" s="346"/>
      <c r="V103" s="346"/>
    </row>
    <row r="104" spans="1:23" x14ac:dyDescent="0.2">
      <c r="B104" s="357" t="str">
        <f>Journey!C80</f>
        <v>Influence</v>
      </c>
      <c r="C104" s="353" t="str">
        <f>IF(Journey!H81="C","C",IF(Journey!H81="P","P",""))</f>
        <v/>
      </c>
      <c r="E104" s="348"/>
      <c r="F104" s="349" t="str">
        <f>Badges!C416</f>
        <v>A state or national compromise</v>
      </c>
      <c r="G104" s="351" t="str">
        <f>IF(Badges!H416="A","A"," ")</f>
        <v xml:space="preserve"> </v>
      </c>
      <c r="I104" s="348"/>
      <c r="J104" s="349" t="str">
        <f>Badges!C489</f>
        <v>Learn the history of your Girl Scout</v>
      </c>
      <c r="K104" s="351" t="str">
        <f>IF(Badges!H489="A","A"," ")</f>
        <v xml:space="preserve"> </v>
      </c>
      <c r="M104" s="348">
        <v>2</v>
      </c>
      <c r="N104" s="349" t="str">
        <f>Badges!C589</f>
        <v>Increase your customer base</v>
      </c>
      <c r="O104" s="350"/>
      <c r="Q104" s="487" t="str">
        <f>'Age-Level'!C46</f>
        <v>Rededication (1st year)</v>
      </c>
      <c r="R104" s="487"/>
      <c r="S104" s="363" t="str">
        <f>IF('Age-Level'!H46="A","A","")</f>
        <v/>
      </c>
      <c r="U104" s="346"/>
      <c r="V104" s="346"/>
    </row>
    <row r="105" spans="1:23" x14ac:dyDescent="0.2">
      <c r="B105" s="357" t="str">
        <f>Journey!C83</f>
        <v>Cultivate</v>
      </c>
      <c r="C105" s="353" t="str">
        <f>IF(Journey!H84="C","C",IF(Journey!H84="P","P",""))</f>
        <v/>
      </c>
      <c r="E105" s="348">
        <v>5</v>
      </c>
      <c r="F105" s="349" t="str">
        <f>Badges!C417</f>
        <v>Find common ground through</v>
      </c>
      <c r="G105" s="350"/>
      <c r="I105" s="492" t="str">
        <f>Badges!B492</f>
        <v>Trees</v>
      </c>
      <c r="J105" s="493"/>
      <c r="K105" s="493"/>
      <c r="M105" s="348"/>
      <c r="N105" s="349" t="str">
        <f>Badges!C590</f>
        <v>What's the number one reason</v>
      </c>
      <c r="O105" s="351" t="str">
        <f>IF(Badges!H590="A","A"," ")</f>
        <v xml:space="preserve"> </v>
      </c>
      <c r="Q105" s="487" t="str">
        <f>'Age-Level'!C47</f>
        <v>Rededication (2nd year)</v>
      </c>
      <c r="R105" s="487"/>
      <c r="S105" s="363" t="str">
        <f>IF('Age-Level'!H47="A","A","")</f>
        <v/>
      </c>
      <c r="U105" s="346"/>
      <c r="V105" s="346"/>
    </row>
    <row r="106" spans="1:23" x14ac:dyDescent="0.2">
      <c r="B106" s="357" t="str">
        <f>Journey!B86</f>
        <v>Leader in Action</v>
      </c>
      <c r="C106" s="353" t="str">
        <f>IF(Journey!H96="C","C",IF(Journey!H96="P","P",""))</f>
        <v/>
      </c>
      <c r="E106" s="348"/>
      <c r="F106" s="349" t="str">
        <f>Badges!C418</f>
        <v>Mediate a cookie conflict</v>
      </c>
      <c r="G106" s="351" t="str">
        <f>IF(Badges!H418="A","A","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IF('Age-Level'!H48="A","A","")</f>
        <v/>
      </c>
      <c r="U106" s="346"/>
      <c r="V106" s="346"/>
    </row>
    <row r="107" spans="1:23" x14ac:dyDescent="0.2">
      <c r="B107" s="365"/>
      <c r="C107" s="365"/>
      <c r="E107" s="348"/>
      <c r="F107" s="349" t="str">
        <f>Badges!C419</f>
        <v>Mediate with a pro</v>
      </c>
      <c r="G107" s="351" t="str">
        <f>IF(Badges!H419="A","A"," ")</f>
        <v xml:space="preserve"> </v>
      </c>
      <c r="I107" s="348"/>
      <c r="J107" s="349" t="str">
        <f>Badges!C494</f>
        <v>Take a tree trip</v>
      </c>
      <c r="K107" s="351" t="str">
        <f>IF(Badges!H494="A","A"," ")</f>
        <v xml:space="preserve"> </v>
      </c>
      <c r="M107" s="348"/>
      <c r="N107" s="349" t="str">
        <f>Badges!C592</f>
        <v>Decide what you want to do with</v>
      </c>
      <c r="O107" s="351" t="str">
        <f>IF(Badges!H592="A","A"," ")</f>
        <v xml:space="preserve"> </v>
      </c>
      <c r="Q107" s="487" t="str">
        <f>'Age-Level'!C49</f>
        <v>Rededication (4th year)</v>
      </c>
      <c r="R107" s="487"/>
      <c r="S107" s="363" t="str">
        <f>IF('Age-Level'!H49="A","A","")</f>
        <v/>
      </c>
      <c r="U107" s="346"/>
      <c r="V107" s="346"/>
    </row>
    <row r="108" spans="1:23" x14ac:dyDescent="0.2">
      <c r="A108" s="635" t="s">
        <v>138</v>
      </c>
      <c r="B108" s="636"/>
      <c r="C108" s="637"/>
      <c r="E108" s="348"/>
      <c r="F108" s="349" t="str">
        <f>Badges!C420</f>
        <v>Suggest solutions for a current</v>
      </c>
      <c r="G108" s="351" t="str">
        <f>IF(Badges!H420="A","A"," ")</f>
        <v xml:space="preserve"> </v>
      </c>
      <c r="I108" s="348"/>
      <c r="J108" s="349" t="str">
        <f>Badges!C495</f>
        <v>Design a tree house</v>
      </c>
      <c r="K108" s="351" t="str">
        <f>IF(Badges!H495="A","A"," ")</f>
        <v xml:space="preserve"> </v>
      </c>
      <c r="M108" s="348">
        <v>4</v>
      </c>
      <c r="N108" s="349" t="str">
        <f>Badges!C593</f>
        <v>Make a risk management plan</v>
      </c>
      <c r="O108" s="350"/>
      <c r="Q108" s="487" t="str">
        <f>'Age-Level'!C50</f>
        <v>Rededication (5th year)</v>
      </c>
      <c r="R108" s="487"/>
      <c r="S108" s="363" t="str">
        <f>IF('Age-Level'!H50="A","A","")</f>
        <v/>
      </c>
      <c r="U108" s="346"/>
      <c r="V108" s="346"/>
    </row>
    <row r="109" spans="1:23" x14ac:dyDescent="0.2">
      <c r="A109" s="360"/>
      <c r="B109" s="496" t="str">
        <f>Bridging!B6</f>
        <v>Pass It On!</v>
      </c>
      <c r="C109" s="352" t="str">
        <f>IF(Bridging!H10="C","C",IF(Bridging!H10="P","P",""))</f>
        <v/>
      </c>
      <c r="E109" s="492" t="str">
        <f>Badges!B423</f>
        <v>New Cuisines</v>
      </c>
      <c r="F109" s="493"/>
      <c r="G109" s="493"/>
      <c r="I109" s="348"/>
      <c r="J109" s="349" t="str">
        <f>Badges!C496</f>
        <v>Cook a tree dish</v>
      </c>
      <c r="K109" s="351" t="str">
        <f>IF(Badges!H496="A","A"," ")</f>
        <v xml:space="preserve"> </v>
      </c>
      <c r="M109" s="348"/>
      <c r="N109" s="349" t="str">
        <f>Badges!C594</f>
        <v>A risk management plan gets you</v>
      </c>
      <c r="O109" s="351" t="str">
        <f>IF(Badges!H594="A","A"," ")</f>
        <v xml:space="preserve"> </v>
      </c>
      <c r="Q109" s="487" t="str">
        <f>'Age-Level'!C51</f>
        <v>Rededication (6th year)</v>
      </c>
      <c r="R109" s="487"/>
      <c r="S109" s="363" t="str">
        <f>IF('Age-Level'!H51="A","A","")</f>
        <v/>
      </c>
      <c r="U109" s="346"/>
      <c r="V109" s="346"/>
    </row>
    <row r="110" spans="1:23" x14ac:dyDescent="0.2">
      <c r="A110" s="360"/>
      <c r="B110" s="361" t="str">
        <f>Bridging!B11</f>
        <v>Look Ahead!</v>
      </c>
      <c r="C110" s="352" t="str">
        <f>IF(Bridging!H15="C","C",IF(Bridging!H15="P","P",""))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IF('Age-Level'!H52="A","A","")</f>
        <v/>
      </c>
      <c r="U110" s="489"/>
      <c r="V110" s="489"/>
      <c r="W110" s="439"/>
    </row>
    <row r="111" spans="1:23" x14ac:dyDescent="0.2">
      <c r="A111" s="360"/>
      <c r="B111" s="487" t="str">
        <f>Bridging!C16</f>
        <v>Plan a Ceremony</v>
      </c>
      <c r="C111" s="352" t="str">
        <f>IF(Bridging!H17="C","C",IF(Bridging!H17="P","P",""))</f>
        <v/>
      </c>
      <c r="E111" s="348"/>
      <c r="F111" s="349" t="str">
        <f>Badges!C425</f>
        <v>Cook something from an area of the</v>
      </c>
      <c r="G111" s="351" t="str">
        <f>IF(Badges!H425="A","A"," ")</f>
        <v xml:space="preserve"> </v>
      </c>
      <c r="I111" s="348"/>
      <c r="J111" s="349" t="str">
        <f>Badges!C498</f>
        <v>Be a naturalist in your neighborhood</v>
      </c>
      <c r="K111" s="351" t="str">
        <f>IF(Badges!H498="A","A"," ")</f>
        <v xml:space="preserve"> </v>
      </c>
      <c r="M111" s="348"/>
      <c r="N111" s="349" t="str">
        <f>Badges!C596</f>
        <v>Once you have your business plan</v>
      </c>
      <c r="O111" s="351" t="str">
        <f>IF(Badges!H596="A","A"," ")</f>
        <v xml:space="preserve"> </v>
      </c>
      <c r="Q111" s="487" t="str">
        <f>'Age-Level'!C53</f>
        <v>Rededication (8th year)</v>
      </c>
      <c r="R111" s="487"/>
      <c r="S111" s="363" t="str">
        <f>IF('Age-Level'!H53="A","A","")</f>
        <v/>
      </c>
      <c r="U111" s="346"/>
      <c r="V111" s="346"/>
    </row>
    <row r="112" spans="1:23" x14ac:dyDescent="0.2">
      <c r="B112" s="362" t="s">
        <v>139</v>
      </c>
      <c r="C112" s="352" t="str">
        <f>IF(Bridging!H18="C","C",IF(Bridging!H18="P","P",""))</f>
        <v/>
      </c>
      <c r="E112" s="348"/>
      <c r="F112" s="349" t="str">
        <f>Badges!C426</f>
        <v>Find a relative, friend, or neighbor</v>
      </c>
      <c r="G112" s="351" t="str">
        <f>IF(Badges!H426="A","A"," ")</f>
        <v xml:space="preserve"> </v>
      </c>
      <c r="I112" s="348"/>
      <c r="J112" s="349" t="str">
        <f>Badges!C499</f>
        <v>Sketch and label the parts of a tree</v>
      </c>
      <c r="K112" s="351" t="str">
        <f>IF(Badges!H499="A","A","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IF(Badges!H427="A","A"," ")</f>
        <v xml:space="preserve"> </v>
      </c>
      <c r="I113" s="348"/>
      <c r="J113" s="349" t="str">
        <f>Badges!C500</f>
        <v>Delve into the forest life cycle</v>
      </c>
      <c r="K113" s="351" t="str">
        <f>IF(Badges!H500="A","A"," ")</f>
        <v xml:space="preserve"> </v>
      </c>
      <c r="M113" s="348">
        <v>1</v>
      </c>
      <c r="N113" s="349" t="str">
        <f>Badges!C613</f>
        <v>Come up with a big idea</v>
      </c>
      <c r="O113" s="350"/>
      <c r="Q113" s="372">
        <v>1</v>
      </c>
      <c r="R113" s="487" t="str">
        <f>'Age-Level'!C55</f>
        <v>Choose one line from the Law</v>
      </c>
      <c r="S113" s="363" t="str">
        <f>IF('Age-Level'!H55="A","A","")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IF(Badges!H614="A","A"," ")</f>
        <v xml:space="preserve"> </v>
      </c>
      <c r="Q114" s="371">
        <v>2</v>
      </c>
      <c r="R114" s="487" t="str">
        <f>'Age-Level'!C56</f>
        <v>Find a woman in your community</v>
      </c>
      <c r="S114" s="363" t="str">
        <f>IF('Age-Level'!H56="A","A","")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IF(Badges!H429="A","A"," ")</f>
        <v xml:space="preserve"> </v>
      </c>
      <c r="I115" s="348"/>
      <c r="J115" s="349" t="str">
        <f>Badges!C502</f>
        <v>Get tree crafty</v>
      </c>
      <c r="K115" s="351" t="str">
        <f>IF(Badges!H502="A","A"," ")</f>
        <v xml:space="preserve"> </v>
      </c>
      <c r="M115" s="348">
        <v>2</v>
      </c>
      <c r="N115" s="349" t="str">
        <f>Badges!C615</f>
        <v>Take your sales to the next level</v>
      </c>
      <c r="O115" s="350"/>
      <c r="Q115" s="371">
        <v>3</v>
      </c>
      <c r="R115" s="487" t="str">
        <f>'Age-Level'!C57</f>
        <v>Gather three inspirational quotes</v>
      </c>
      <c r="S115" s="363" t="str">
        <f>IF('Age-Level'!H57="A","A","")</f>
        <v/>
      </c>
      <c r="U115" s="346"/>
      <c r="V115" s="346"/>
    </row>
    <row r="116" spans="1:22" x14ac:dyDescent="0.2">
      <c r="A116" s="348"/>
      <c r="B116" s="349" t="str">
        <f>Badges!C356</f>
        <v>Collect comic strips from the</v>
      </c>
      <c r="C116" s="351" t="str">
        <f>IF(Badges!H356="A","A"," ")</f>
        <v xml:space="preserve"> </v>
      </c>
      <c r="E116" s="348"/>
      <c r="F116" s="349" t="str">
        <f>Badges!C430</f>
        <v>Research and cook a regional</v>
      </c>
      <c r="G116" s="351" t="str">
        <f>IF(Badges!H430="A","A"," ")</f>
        <v xml:space="preserve"> </v>
      </c>
      <c r="I116" s="348"/>
      <c r="J116" s="349" t="str">
        <f>Badges!C503</f>
        <v>Capture a tree on your canvas or the</v>
      </c>
      <c r="K116" s="351" t="str">
        <f>IF(Badges!H503="A","A"," ")</f>
        <v xml:space="preserve"> </v>
      </c>
      <c r="M116" s="348"/>
      <c r="N116" s="349" t="str">
        <f>Badges!C616</f>
        <v>When you have a big goal, you have</v>
      </c>
      <c r="O116" s="351" t="str">
        <f>IF(Badges!H616="A","A"," ")</f>
        <v xml:space="preserve"> </v>
      </c>
      <c r="Q116" s="371">
        <v>4</v>
      </c>
      <c r="R116" s="487" t="str">
        <f>'Age-Level'!C58</f>
        <v>Make something to remind you</v>
      </c>
      <c r="S116" s="363" t="str">
        <f>IF('Age-Level'!H58="A","A","")</f>
        <v/>
      </c>
    </row>
    <row r="117" spans="1:22" x14ac:dyDescent="0.2">
      <c r="A117" s="348"/>
      <c r="B117" s="349" t="str">
        <f>Badges!C357</f>
        <v>Visit with a comic artist</v>
      </c>
      <c r="C117" s="351" t="str">
        <f>IF(Badges!H357="A","A"," ")</f>
        <v xml:space="preserve"> </v>
      </c>
      <c r="E117" s="348"/>
      <c r="F117" s="349" t="str">
        <f>Badges!C431</f>
        <v>Find out how well you know your</v>
      </c>
      <c r="G117" s="351" t="str">
        <f>IF(Badges!H431="A","A"," ")</f>
        <v xml:space="preserve"> </v>
      </c>
      <c r="I117" s="348"/>
      <c r="J117" s="349" t="str">
        <f>Badges!C504</f>
        <v>Create your own tree legend</v>
      </c>
      <c r="K117" s="351" t="str">
        <f>IF(Badges!H504="A","A"," ")</f>
        <v xml:space="preserve"> </v>
      </c>
      <c r="M117" s="348">
        <v>3</v>
      </c>
      <c r="N117" s="349" t="str">
        <f>Badges!C617</f>
        <v>Sell your big dream to others</v>
      </c>
      <c r="O117" s="350"/>
      <c r="Q117" s="371">
        <v>5</v>
      </c>
      <c r="R117" s="487" t="str">
        <f>'Age-Level'!C59</f>
        <v xml:space="preserve">Make a commitment to live what </v>
      </c>
      <c r="S117" s="363" t="str">
        <f>IF('Age-Level'!H59="A","A","")</f>
        <v/>
      </c>
    </row>
    <row r="118" spans="1:22" x14ac:dyDescent="0.2">
      <c r="A118" s="348"/>
      <c r="B118" s="349" t="str">
        <f>Badges!C358</f>
        <v>Make sticky-note comics</v>
      </c>
      <c r="C118" s="351" t="str">
        <f>IF(Badges!H358="A","A","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IF(Badges!H618="A","A","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IF(Badges!H433="A","A"," ")</f>
        <v xml:space="preserve"> </v>
      </c>
      <c r="I119" s="348"/>
      <c r="J119" s="349" t="str">
        <f>Badges!C506</f>
        <v>Debate logging, clear-cutting, and</v>
      </c>
      <c r="K119" s="351" t="str">
        <f>IF(Badges!H506="A","A"," ")</f>
        <v xml:space="preserve"> </v>
      </c>
      <c r="M119" s="348">
        <v>4</v>
      </c>
      <c r="N119" s="349" t="str">
        <f>Badges!C619</f>
        <v>Ask experts to help you take your</v>
      </c>
      <c r="O119" s="350"/>
      <c r="Q119" s="372">
        <v>1</v>
      </c>
      <c r="R119" s="487" t="str">
        <f>'Age-Level'!C62</f>
        <v>Choose one line from the Law</v>
      </c>
      <c r="S119" s="363" t="str">
        <f>IF('Age-Level'!H62="A","A","")</f>
        <v/>
      </c>
    </row>
    <row r="120" spans="1:22" x14ac:dyDescent="0.2">
      <c r="A120" s="348"/>
      <c r="B120" s="349" t="str">
        <f>Badges!C360</f>
        <v>Think of a story from your life</v>
      </c>
      <c r="C120" s="351" t="str">
        <f>IF(Badges!H360="A","A"," ")</f>
        <v xml:space="preserve"> </v>
      </c>
      <c r="E120" s="348"/>
      <c r="F120" s="349" t="str">
        <f>Badges!C434</f>
        <v>Ask a grandparent or other relative</v>
      </c>
      <c r="G120" s="351" t="str">
        <f>IF(Badges!H434="A","A"," ")</f>
        <v xml:space="preserve"> </v>
      </c>
      <c r="I120" s="348"/>
      <c r="J120" s="349" t="str">
        <f>Badges!C507</f>
        <v>Chart how wood travels</v>
      </c>
      <c r="K120" s="351" t="str">
        <f>IF(Badges!H507="A","A"," ")</f>
        <v xml:space="preserve"> </v>
      </c>
      <c r="M120" s="348"/>
      <c r="N120" s="349" t="str">
        <f>Badges!C620</f>
        <v>Show your plan to a businesswoman</v>
      </c>
      <c r="O120" s="351" t="str">
        <f>IF(Badges!H620="A","A"," ")</f>
        <v xml:space="preserve"> </v>
      </c>
      <c r="Q120" s="371">
        <v>2</v>
      </c>
      <c r="R120" s="487" t="str">
        <f>'Age-Level'!C63</f>
        <v>Find a woman in your community</v>
      </c>
      <c r="S120" s="363" t="str">
        <f>IF('Age-Level'!H63="A","A","")</f>
        <v/>
      </c>
    </row>
    <row r="121" spans="1:22" x14ac:dyDescent="0.2">
      <c r="A121" s="348"/>
      <c r="B121" s="349" t="str">
        <f>Badges!C361</f>
        <v>Think of a story from a book or</v>
      </c>
      <c r="C121" s="351" t="str">
        <f>IF(Badges!H361="A","A"," ")</f>
        <v xml:space="preserve"> </v>
      </c>
      <c r="E121" s="348"/>
      <c r="F121" s="349" t="str">
        <f>Badges!C435</f>
        <v>Pick a piece of the past that excites</v>
      </c>
      <c r="G121" s="351" t="str">
        <f>IF(Badges!H435="A","A"," ")</f>
        <v xml:space="preserve"> </v>
      </c>
      <c r="I121" s="348"/>
      <c r="J121" s="349" t="str">
        <f>Badges!C508</f>
        <v>Create a dream tree garden</v>
      </c>
      <c r="K121" s="351" t="str">
        <f>IF(Badges!H508="A","A"," ")</f>
        <v xml:space="preserve"> </v>
      </c>
      <c r="M121" s="348">
        <v>5</v>
      </c>
      <c r="N121" s="349" t="str">
        <f>Badges!C621</f>
        <v>Share your experience in a big way</v>
      </c>
      <c r="O121" s="350"/>
      <c r="Q121" s="371">
        <v>3</v>
      </c>
      <c r="R121" s="487" t="str">
        <f>'Age-Level'!C64</f>
        <v>Gather three inspirational quotes</v>
      </c>
      <c r="S121" s="363" t="str">
        <f>IF('Age-Level'!H64="A","A","")</f>
        <v/>
      </c>
    </row>
    <row r="122" spans="1:22" x14ac:dyDescent="0.2">
      <c r="A122" s="348"/>
      <c r="B122" s="349" t="str">
        <f>Badges!C362</f>
        <v>Make something up</v>
      </c>
      <c r="C122" s="351" t="str">
        <f>IF(Badges!H362="A","A","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IF(Badges!H622="A","A"," ")</f>
        <v xml:space="preserve"> </v>
      </c>
      <c r="Q122" s="371">
        <v>4</v>
      </c>
      <c r="R122" s="487" t="str">
        <f>'Age-Level'!C65</f>
        <v>Make something to remind you</v>
      </c>
      <c r="S122" s="363" t="str">
        <f>IF('Age-Level'!H65="A","A","")</f>
        <v/>
      </c>
    </row>
    <row r="123" spans="1:22" x14ac:dyDescent="0.2">
      <c r="A123" s="348">
        <v>3</v>
      </c>
      <c r="B123" s="349" t="str">
        <f>Badges!C363</f>
        <v>Draw it out</v>
      </c>
      <c r="C123" s="350"/>
      <c r="E123" s="348"/>
      <c r="F123" s="349" t="str">
        <f>Badges!C437</f>
        <v>Take a processed food you love and</v>
      </c>
      <c r="G123" s="351" t="str">
        <f>IF(Badges!H437="A","A"," ")</f>
        <v xml:space="preserve"> </v>
      </c>
      <c r="I123" s="348"/>
      <c r="J123" s="349" t="str">
        <f>Badges!C510</f>
        <v>Plant a tree</v>
      </c>
      <c r="K123" s="351" t="str">
        <f>IF(Badges!H510="A","A"," ")</f>
        <v xml:space="preserve"> </v>
      </c>
      <c r="M123" s="492" t="str">
        <f>Badges!B626</f>
        <v>Archery</v>
      </c>
      <c r="N123" s="493"/>
      <c r="O123" s="493"/>
      <c r="Q123" s="371">
        <v>5</v>
      </c>
      <c r="R123" s="487" t="str">
        <f>'Age-Level'!C66</f>
        <v xml:space="preserve">Make a commitment to live what </v>
      </c>
      <c r="S123" s="363" t="str">
        <f>IF('Age-Level'!H66="A","A","")</f>
        <v/>
      </c>
    </row>
    <row r="124" spans="1:22" x14ac:dyDescent="0.2">
      <c r="A124" s="348"/>
      <c r="B124" s="349" t="str">
        <f>Badges!C364</f>
        <v>Use tracing paper</v>
      </c>
      <c r="C124" s="351" t="str">
        <f>IF(Badges!H364="A","A"," ")</f>
        <v xml:space="preserve"> </v>
      </c>
      <c r="E124" s="348"/>
      <c r="F124" s="349" t="str">
        <f>Badges!C438</f>
        <v>Choose a veggie protein and find a</v>
      </c>
      <c r="G124" s="351" t="str">
        <f>IF(Badges!H438="A","A"," ")</f>
        <v xml:space="preserve"> </v>
      </c>
      <c r="I124" s="348"/>
      <c r="J124" s="349" t="str">
        <f>Badges!C511</f>
        <v>Tend to a tree somewhere in your</v>
      </c>
      <c r="K124" s="351" t="str">
        <f>IF(Badges!H511="A","A","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IF(Badges!H365="A","A"," ")</f>
        <v xml:space="preserve"> </v>
      </c>
      <c r="E125" s="348"/>
      <c r="F125" s="349" t="str">
        <f>Badges!C439</f>
        <v>Try a recipe for a special diet</v>
      </c>
      <c r="G125" s="351" t="str">
        <f>IF(Badges!H439="A","A"," ")</f>
        <v xml:space="preserve"> </v>
      </c>
      <c r="I125" s="348"/>
      <c r="J125" s="349" t="str">
        <f>Badges!C512</f>
        <v>Shadow one of the tree caretakers</v>
      </c>
      <c r="K125" s="351" t="str">
        <f>IF(Badges!H512="A","A"," ")</f>
        <v xml:space="preserve"> </v>
      </c>
      <c r="M125" s="348"/>
      <c r="N125" s="349" t="str">
        <f>Badges!C628</f>
        <v>Visit an outdoor outfitter or a sporting goods store</v>
      </c>
      <c r="O125" s="351" t="str">
        <f>IF(Badges!H628="A","A"," ")</f>
        <v xml:space="preserve"> </v>
      </c>
      <c r="Q125" s="372">
        <v>1</v>
      </c>
      <c r="R125" s="487" t="str">
        <f>'Age-Level'!C69</f>
        <v>Choose one line from the Law</v>
      </c>
      <c r="S125" s="363" t="str">
        <f>IF('Age-Level'!H69="A","A","")</f>
        <v/>
      </c>
    </row>
    <row r="126" spans="1:22" x14ac:dyDescent="0.2">
      <c r="A126" s="348"/>
      <c r="B126" s="349" t="str">
        <f>Badges!C366</f>
        <v>Use a how-to book, video, or</v>
      </c>
      <c r="C126" s="351" t="str">
        <f>IF(Badges!H366="A","A","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IF(Badges!H629="A","A"," ")</f>
        <v xml:space="preserve"> </v>
      </c>
      <c r="Q126" s="371">
        <v>2</v>
      </c>
      <c r="R126" s="487" t="str">
        <f>'Age-Level'!C70</f>
        <v>Find a woman in your community</v>
      </c>
      <c r="S126" s="363" t="str">
        <f>IF('Age-Level'!H70="A","A","")</f>
        <v/>
      </c>
    </row>
    <row r="127" spans="1:22" x14ac:dyDescent="0.2">
      <c r="A127" s="348">
        <v>4</v>
      </c>
      <c r="B127" s="349" t="str">
        <f>Badges!C367</f>
        <v>Frame it in four panels</v>
      </c>
      <c r="C127" s="350"/>
      <c r="E127" s="348"/>
      <c r="F127" s="349" t="str">
        <f>Badges!C441</f>
        <v>Throw a potluck party</v>
      </c>
      <c r="G127" s="351" t="str">
        <f>IF(Badges!H441="A","A"," ")</f>
        <v xml:space="preserve"> </v>
      </c>
      <c r="I127" s="348">
        <v>1</v>
      </c>
      <c r="J127" s="349" t="str">
        <f>Badges!C517</f>
        <v>Practice budgeting for your values</v>
      </c>
      <c r="K127" s="350"/>
      <c r="M127" s="348"/>
      <c r="N127" s="349" t="str">
        <f>Badges!C630</f>
        <v>Work with an archery expert at a range or Girl Scout camp</v>
      </c>
      <c r="O127" s="351" t="str">
        <f>IF(Badges!H630="A","A"," ")</f>
        <v xml:space="preserve"> </v>
      </c>
      <c r="Q127" s="371">
        <v>3</v>
      </c>
      <c r="R127" s="487" t="str">
        <f>'Age-Level'!C71</f>
        <v>Gather three inspirational quotes</v>
      </c>
      <c r="S127" s="363" t="str">
        <f>IF('Age-Level'!H71="A","A","")</f>
        <v/>
      </c>
    </row>
    <row r="128" spans="1:22" x14ac:dyDescent="0.2">
      <c r="A128" s="348"/>
      <c r="B128" s="349" t="str">
        <f>Badges!C368</f>
        <v>Use facial expressions</v>
      </c>
      <c r="C128" s="351" t="str">
        <f>IF(Badges!H368="A","A"," ")</f>
        <v xml:space="preserve"> </v>
      </c>
      <c r="E128" s="348"/>
      <c r="F128" s="349" t="str">
        <f>Badges!C442</f>
        <v>Host a "new cuisine" party</v>
      </c>
      <c r="G128" s="351" t="str">
        <f>IF(Badges!H442="A","A"," ")</f>
        <v xml:space="preserve"> </v>
      </c>
      <c r="I128" s="348"/>
      <c r="J128" s="349" t="str">
        <f>Badges!C518</f>
        <v>Create a team values list</v>
      </c>
      <c r="K128" s="351" t="str">
        <f>IF(Badges!H518="A","A"," ")</f>
        <v xml:space="preserve"> </v>
      </c>
      <c r="M128" s="348">
        <v>2</v>
      </c>
      <c r="N128" s="349" t="str">
        <f>Badges!C631</f>
        <v>Learn about archery safety</v>
      </c>
      <c r="O128" s="350"/>
      <c r="Q128" s="371">
        <v>4</v>
      </c>
      <c r="R128" s="487" t="str">
        <f>'Age-Level'!C72</f>
        <v>Make something to remind you</v>
      </c>
      <c r="S128" s="363" t="str">
        <f>IF('Age-Level'!H72="A","A","")</f>
        <v/>
      </c>
    </row>
    <row r="129" spans="1:20" x14ac:dyDescent="0.2">
      <c r="A129" s="348"/>
      <c r="B129" s="349" t="str">
        <f>Badges!C369</f>
        <v>Use body postures</v>
      </c>
      <c r="C129" s="351" t="str">
        <f>IF(Badges!H369="A","A"," ")</f>
        <v xml:space="preserve"> </v>
      </c>
      <c r="E129" s="348"/>
      <c r="F129" s="349" t="str">
        <f>Badges!C443</f>
        <v>Hold a progressive dinner with</v>
      </c>
      <c r="G129" s="351" t="str">
        <f>IF(Badges!H443="A","A"," ")</f>
        <v xml:space="preserve"> </v>
      </c>
      <c r="I129" s="348"/>
      <c r="J129" s="349" t="str">
        <f>Badges!C519</f>
        <v>Make your own values list</v>
      </c>
      <c r="K129" s="351" t="str">
        <f>IF(Badges!H519="A","A"," ")</f>
        <v xml:space="preserve"> </v>
      </c>
      <c r="M129" s="348"/>
      <c r="N129" s="349" t="str">
        <f>Badges!C632</f>
        <v>Visti an archery range</v>
      </c>
      <c r="O129" s="351" t="str">
        <f>IF(Badges!H632="A","A"," ")</f>
        <v xml:space="preserve"> </v>
      </c>
      <c r="Q129" s="371">
        <v>5</v>
      </c>
      <c r="R129" s="487" t="str">
        <f>'Age-Level'!C73</f>
        <v xml:space="preserve">Make a commitment to live what </v>
      </c>
      <c r="S129" s="363" t="str">
        <f>IF('Age-Level'!H73="A","A","")</f>
        <v/>
      </c>
    </row>
    <row r="130" spans="1:20" x14ac:dyDescent="0.2">
      <c r="A130" s="348"/>
      <c r="B130" s="349" t="str">
        <f>Badges!C370</f>
        <v xml:space="preserve">Use both facial expressions and </v>
      </c>
      <c r="C130" s="351" t="str">
        <f>IF(Badges!H370="A","A"," ")</f>
        <v xml:space="preserve"> </v>
      </c>
      <c r="E130" s="492" t="str">
        <f>Badges!B446</f>
        <v>Cadette First Aid</v>
      </c>
      <c r="F130" s="493"/>
      <c r="G130" s="493"/>
      <c r="I130" s="348"/>
      <c r="J130" s="349" t="str">
        <f>Badges!C520</f>
        <v>Find out how other people budget to</v>
      </c>
      <c r="K130" s="351" t="str">
        <f>IF(Badges!H520="A","A"," ")</f>
        <v xml:space="preserve"> </v>
      </c>
      <c r="M130" s="348"/>
      <c r="N130" s="349" t="str">
        <f>Badges!C633</f>
        <v>Invite an archery expert to talk to your troop</v>
      </c>
      <c r="O130" s="351" t="str">
        <f>IF(Badges!H633="A","A","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IF(Badges!H634="A","A"," ")</f>
        <v xml:space="preserve"> </v>
      </c>
      <c r="Q131" s="372">
        <v>1</v>
      </c>
      <c r="R131" s="487" t="str">
        <f>'Age-Level'!C76</f>
        <v>Learn how to make a room safe for a</v>
      </c>
      <c r="S131" s="363" t="str">
        <f>IF('Age-Level'!H76="A","A","")</f>
        <v/>
      </c>
    </row>
    <row r="132" spans="1:20" x14ac:dyDescent="0.2">
      <c r="A132" s="348"/>
      <c r="B132" s="349" t="str">
        <f>Badges!C372</f>
        <v>Add some dialogue</v>
      </c>
      <c r="C132" s="351" t="str">
        <f>IF(Badges!H372="A","A"," ")</f>
        <v xml:space="preserve"> </v>
      </c>
      <c r="E132" s="348"/>
      <c r="F132" s="349" t="str">
        <f>Badges!C448</f>
        <v>Take a babysitting class</v>
      </c>
      <c r="G132" s="351" t="str">
        <f>IF(Badges!H448="A","A"," ")</f>
        <v xml:space="preserve"> </v>
      </c>
      <c r="I132" s="348"/>
      <c r="J132" s="349" t="str">
        <f>Badges!C522</f>
        <v>Get on the "write" track</v>
      </c>
      <c r="K132" s="351" t="str">
        <f>IF(Badges!H522="A","A"," ")</f>
        <v xml:space="preserve"> </v>
      </c>
      <c r="M132" s="348">
        <v>3</v>
      </c>
      <c r="N132" s="349" t="str">
        <f>Badges!C635</f>
        <v>Practice archery before you go on a range</v>
      </c>
      <c r="O132" s="350"/>
      <c r="Q132" s="371">
        <v>2</v>
      </c>
      <c r="R132" s="487" t="str">
        <f>'Age-Level'!C77</f>
        <v>Find out about water safety</v>
      </c>
      <c r="S132" s="363" t="str">
        <f>IF('Age-Level'!H77="A","A","")</f>
        <v/>
      </c>
    </row>
    <row r="133" spans="1:20" x14ac:dyDescent="0.2">
      <c r="A133" s="348"/>
      <c r="B133" s="349" t="str">
        <f>Badges!C373</f>
        <v>Add thought bubbles</v>
      </c>
      <c r="C133" s="351" t="str">
        <f>IF(Badges!H373="A","A"," ")</f>
        <v xml:space="preserve"> </v>
      </c>
      <c r="E133" s="348"/>
      <c r="F133" s="349" t="str">
        <f>Badges!C449</f>
        <v>Ask a medical professional</v>
      </c>
      <c r="G133" s="351" t="str">
        <f>IF(Badges!H449="A","A"," ")</f>
        <v xml:space="preserve"> </v>
      </c>
      <c r="I133" s="348"/>
      <c r="J133" s="349" t="str">
        <f>Badges!C523</f>
        <v>Spot spending habits</v>
      </c>
      <c r="K133" s="351" t="str">
        <f>IF(Badges!H523="A","A"," ")</f>
        <v xml:space="preserve"> </v>
      </c>
      <c r="M133" s="348"/>
      <c r="N133" s="349" t="str">
        <f>Badges!C636</f>
        <v>Work with an instructor or older girl with archery experience</v>
      </c>
      <c r="O133" s="351" t="str">
        <f>IF(Badges!H636="A","A"," ")</f>
        <v xml:space="preserve"> </v>
      </c>
      <c r="Q133" s="371">
        <v>3</v>
      </c>
      <c r="R133" s="487" t="str">
        <f>'Age-Level'!C78</f>
        <v>Teach a Daisy or Brownie what to do if</v>
      </c>
      <c r="S133" s="363" t="str">
        <f>IF('Age-Level'!H78="A","A","")</f>
        <v/>
      </c>
    </row>
    <row r="134" spans="1:20" x14ac:dyDescent="0.2">
      <c r="A134" s="348"/>
      <c r="B134" s="349" t="str">
        <f>Badges!C374</f>
        <v>Run a narrative in separate</v>
      </c>
      <c r="C134" s="351" t="str">
        <f>IF(Badges!H374="A","A"," ")</f>
        <v xml:space="preserve"> </v>
      </c>
      <c r="E134" s="348"/>
      <c r="F134" s="349" t="str">
        <f>Badges!C450</f>
        <v>Talk to child care professionals</v>
      </c>
      <c r="G134" s="351" t="str">
        <f>IF(Badges!H450="A","A"," ")</f>
        <v xml:space="preserve"> </v>
      </c>
      <c r="I134" s="348"/>
      <c r="J134" s="349" t="str">
        <f>Badges!C524</f>
        <v>Pretend you're a psychologist</v>
      </c>
      <c r="K134" s="351" t="str">
        <f>IF(Badges!H524="A","A"," ")</f>
        <v xml:space="preserve"> </v>
      </c>
      <c r="M134" s="348"/>
      <c r="N134" s="349" t="str">
        <f>Badges!C637</f>
        <v>Join an archery class at a community center, range, or Girl Scout camp</v>
      </c>
      <c r="O134" s="351" t="str">
        <f>IF(Badges!H637="A","A"," ")</f>
        <v xml:space="preserve"> </v>
      </c>
      <c r="Q134" s="371">
        <v>4</v>
      </c>
      <c r="R134" s="487" t="str">
        <f>'Age-Level'!C79</f>
        <v>With your family, make sure you have</v>
      </c>
      <c r="S134" s="363" t="str">
        <f>IF('Age-Level'!H79="A","A","")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IF(Badges!H638="A","A"," ")</f>
        <v xml:space="preserve"> </v>
      </c>
      <c r="Q135" s="371">
        <v>5</v>
      </c>
      <c r="R135" s="487" t="str">
        <f>'Age-Level'!C80</f>
        <v>Discuss bullying with your Girl Scout</v>
      </c>
      <c r="S135" s="363" t="str">
        <f>IF('Age-Level'!H80="A","A","")</f>
        <v/>
      </c>
    </row>
    <row r="136" spans="1:20" x14ac:dyDescent="0.2">
      <c r="A136" s="348">
        <v>1</v>
      </c>
      <c r="B136" s="349" t="str">
        <f>Badges!C378</f>
        <v>Create your own definition of</v>
      </c>
      <c r="C136" s="350"/>
      <c r="E136" s="348"/>
      <c r="F136" s="349" t="str">
        <f>Badges!C452</f>
        <v>Talk to a medical professional</v>
      </c>
      <c r="G136" s="351" t="str">
        <f>IF(Badges!H452="A","A"," ")</f>
        <v xml:space="preserve"> </v>
      </c>
      <c r="I136" s="348"/>
      <c r="J136" s="349" t="str">
        <f>Badges!C526</f>
        <v>Do field research</v>
      </c>
      <c r="K136" s="351" t="str">
        <f>IF(Badges!H526="A","A"," ")</f>
        <v xml:space="preserve"> </v>
      </c>
      <c r="Q136" s="371"/>
      <c r="R136" s="372"/>
      <c r="S136" s="500"/>
      <c r="T136" s="355"/>
    </row>
    <row r="137" spans="1:20" x14ac:dyDescent="0.2">
      <c r="A137" s="348"/>
      <c r="B137" s="349" t="str">
        <f>Badges!C379</f>
        <v>Go to a sports event</v>
      </c>
      <c r="C137" s="351" t="str">
        <f>IF(Badges!H379="A","A"," ")</f>
        <v xml:space="preserve"> </v>
      </c>
      <c r="E137" s="348"/>
      <c r="F137" s="349" t="str">
        <f>Badges!C453</f>
        <v>Take a course</v>
      </c>
      <c r="G137" s="351" t="str">
        <f>IF(Badges!H453="A","A"," ")</f>
        <v xml:space="preserve"> </v>
      </c>
      <c r="I137" s="348"/>
      <c r="J137" s="349" t="str">
        <f>Badges!C527</f>
        <v>Let money talk</v>
      </c>
      <c r="K137" s="351" t="str">
        <f>IF(Badges!H527="A","A"," ")</f>
        <v xml:space="preserve"> </v>
      </c>
      <c r="Q137" s="371"/>
      <c r="R137" s="371"/>
      <c r="S137" s="341"/>
    </row>
    <row r="138" spans="1:20" x14ac:dyDescent="0.2">
      <c r="A138" s="348"/>
      <c r="B138" s="349" t="str">
        <f>Badges!C380</f>
        <v>Watch a sports series</v>
      </c>
      <c r="C138" s="351" t="str">
        <f>IF(Badges!H380="A","A"," ")</f>
        <v xml:space="preserve"> </v>
      </c>
      <c r="E138" s="348"/>
      <c r="F138" s="349" t="str">
        <f>Badges!C454</f>
        <v>Talk to an emergency responder</v>
      </c>
      <c r="G138" s="351" t="str">
        <f>IF(Badges!H454="A","A"," ")</f>
        <v xml:space="preserve"> </v>
      </c>
      <c r="I138" s="348"/>
      <c r="J138" s="349" t="str">
        <f>Badges!C528</f>
        <v>Hit the books</v>
      </c>
      <c r="K138" s="351" t="str">
        <f>IF(Badges!H528="A","A"," ")</f>
        <v xml:space="preserve"> </v>
      </c>
      <c r="Q138" s="371"/>
      <c r="R138" s="371"/>
      <c r="S138" s="341"/>
    </row>
    <row r="139" spans="1:20" x14ac:dyDescent="0.2">
      <c r="A139" s="348"/>
      <c r="B139" s="349" t="str">
        <f>Badges!C381</f>
        <v>Head to the Web</v>
      </c>
      <c r="C139" s="351" t="str">
        <f>IF(Badges!H381="A","A","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5</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Patches'!H5="A","A","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Patches'!H6="A","A"," ")</f>
        <v xml:space="preserve"> </v>
      </c>
      <c r="H142" s="355"/>
      <c r="I142" s="348">
        <v>1</v>
      </c>
      <c r="J142" s="396" t="str">
        <f>'Council Own'!C7</f>
        <v>&lt;List Requirement Here&gt;</v>
      </c>
      <c r="K142" s="358" t="str">
        <f>IF('Council Own'!H7="A","A"," ")</f>
        <v xml:space="preserve"> </v>
      </c>
      <c r="L142" s="355"/>
      <c r="M142" s="348">
        <v>1</v>
      </c>
      <c r="N142" s="396" t="str">
        <f>'Council Own'!C55</f>
        <v>&lt;List Requirement Here&gt;</v>
      </c>
      <c r="O142" s="358" t="str">
        <f>IF('Council Own'!H55="A","A"," ")</f>
        <v xml:space="preserve"> </v>
      </c>
      <c r="Q142" s="348">
        <v>1</v>
      </c>
      <c r="R142" s="396" t="str">
        <f>'Council Own'!C103</f>
        <v>&lt;List Requirement Here&gt;</v>
      </c>
      <c r="S142" s="358" t="str">
        <f>IF('Council Own'!H103="A","A"," ")</f>
        <v xml:space="preserve"> </v>
      </c>
    </row>
    <row r="143" spans="1:20" x14ac:dyDescent="0.2">
      <c r="A143" s="612" t="str">
        <f>'Council Own'!B6</f>
        <v>&lt;&lt;List Badge Here&gt;&gt;</v>
      </c>
      <c r="B143" s="613"/>
      <c r="C143" s="353" t="str">
        <f>IF('Council Own'!H28="C","C",IF('Council Own'!H28="P","P",""))</f>
        <v/>
      </c>
      <c r="E143" s="633" t="str">
        <f>'Fun Patches'!C7</f>
        <v>&lt;LIST PATCH HERE&gt;</v>
      </c>
      <c r="F143" s="634"/>
      <c r="G143" s="358" t="str">
        <f>IF('Fun Patches'!H7="A","A"," ")</f>
        <v xml:space="preserve"> </v>
      </c>
      <c r="H143" s="355"/>
      <c r="I143" s="348"/>
      <c r="J143" s="396" t="str">
        <f>'Council Own'!C8</f>
        <v>&lt;List Requirement Here&gt;</v>
      </c>
      <c r="K143" s="358" t="str">
        <f>IF('Council Own'!H8="A","A"," ")</f>
        <v xml:space="preserve"> </v>
      </c>
      <c r="L143" s="355"/>
      <c r="M143" s="348"/>
      <c r="N143" s="396" t="str">
        <f>'Council Own'!C56</f>
        <v>&lt;List Requirement Here&gt;</v>
      </c>
      <c r="O143" s="358" t="str">
        <f>IF('Council Own'!H56="A","A"," ")</f>
        <v xml:space="preserve"> </v>
      </c>
      <c r="Q143" s="348"/>
      <c r="R143" s="396" t="str">
        <f>'Council Own'!C104</f>
        <v>&lt;List Requirement Here&gt;</v>
      </c>
      <c r="S143" s="358" t="str">
        <f>IF('Council Own'!H104="A","A"," ")</f>
        <v xml:space="preserve"> </v>
      </c>
    </row>
    <row r="144" spans="1:20" x14ac:dyDescent="0.2">
      <c r="A144" s="612" t="str">
        <f>'Council Own'!B30</f>
        <v>&lt;&lt;List Badge Here&gt;&gt;</v>
      </c>
      <c r="B144" s="613"/>
      <c r="C144" s="353" t="str">
        <f>IF('Council Own'!H52="C","C",IF('Council Own'!H52="P","P",""))</f>
        <v/>
      </c>
      <c r="E144" s="633" t="str">
        <f>'Fun Patches'!C8</f>
        <v>&lt;LIST PATCH HERE&gt;</v>
      </c>
      <c r="F144" s="634"/>
      <c r="G144" s="358" t="str">
        <f>IF('Fun Patches'!H8="A","A"," ")</f>
        <v xml:space="preserve"> </v>
      </c>
      <c r="H144" s="355"/>
      <c r="I144" s="348"/>
      <c r="J144" s="396" t="str">
        <f>'Council Own'!C9</f>
        <v>&lt;List Requirement Here&gt;</v>
      </c>
      <c r="K144" s="358" t="str">
        <f>IF('Council Own'!H9="A","A"," ")</f>
        <v xml:space="preserve"> </v>
      </c>
      <c r="L144" s="355"/>
      <c r="M144" s="348"/>
      <c r="N144" s="396" t="str">
        <f>'Council Own'!C57</f>
        <v>&lt;List Requirement Here&gt;</v>
      </c>
      <c r="O144" s="358" t="str">
        <f>IF('Council Own'!H57="A","A"," ")</f>
        <v xml:space="preserve"> </v>
      </c>
      <c r="Q144" s="348"/>
      <c r="R144" s="396" t="str">
        <f>'Council Own'!C105</f>
        <v>&lt;List Requirement Here&gt;</v>
      </c>
      <c r="S144" s="358" t="str">
        <f>IF('Council Own'!H105="A","A"," ")</f>
        <v xml:space="preserve"> </v>
      </c>
    </row>
    <row r="145" spans="1:19" x14ac:dyDescent="0.2">
      <c r="A145" s="612" t="str">
        <f>'Council Own'!B54</f>
        <v>&lt;&lt;List Badge Here&gt;&gt;</v>
      </c>
      <c r="B145" s="613"/>
      <c r="C145" s="353" t="str">
        <f>IF('Council Own'!H76="C","C",IF('Council Own'!H76="P","P",""))</f>
        <v/>
      </c>
      <c r="E145" s="633" t="str">
        <f>'Fun Patches'!C9</f>
        <v>&lt;LIST PATCH HERE&gt;</v>
      </c>
      <c r="F145" s="634"/>
      <c r="G145" s="358" t="str">
        <f>IF('Fun Patches'!H9="A","A"," ")</f>
        <v xml:space="preserve"> </v>
      </c>
      <c r="H145" s="355"/>
      <c r="I145" s="348"/>
      <c r="J145" s="396" t="str">
        <f>'Council Own'!C10</f>
        <v>&lt;List Requirement Here&gt;</v>
      </c>
      <c r="K145" s="358" t="str">
        <f>IF('Council Own'!H10="A","A"," ")</f>
        <v xml:space="preserve"> </v>
      </c>
      <c r="L145" s="355"/>
      <c r="M145" s="348"/>
      <c r="N145" s="396" t="str">
        <f>'Council Own'!C58</f>
        <v>&lt;List Requirement Here&gt;</v>
      </c>
      <c r="O145" s="358" t="str">
        <f>IF('Council Own'!H58="A","A"," ")</f>
        <v xml:space="preserve"> </v>
      </c>
      <c r="Q145" s="348"/>
      <c r="R145" s="396" t="str">
        <f>'Council Own'!C106</f>
        <v>&lt;List Requirement Here&gt;</v>
      </c>
      <c r="S145" s="358" t="str">
        <f>IF('Council Own'!H106="A","A"," ")</f>
        <v xml:space="preserve"> </v>
      </c>
    </row>
    <row r="146" spans="1:19" x14ac:dyDescent="0.2">
      <c r="A146" s="612" t="str">
        <f>'Council Own'!B78</f>
        <v>&lt;&lt;List Badge Here&gt;&gt;</v>
      </c>
      <c r="B146" s="613"/>
      <c r="C146" s="353" t="str">
        <f>IF('Council Own'!H100="C","C",IF('Council Own'!H100="P","P",""))</f>
        <v/>
      </c>
      <c r="E146" s="633" t="str">
        <f>'Fun Patches'!C10</f>
        <v>&lt;LIST PATCH HERE&gt;</v>
      </c>
      <c r="F146" s="634"/>
      <c r="G146" s="358" t="str">
        <f>IF('Fun Patches'!H10="A","A"," ")</f>
        <v xml:space="preserve"> </v>
      </c>
      <c r="I146" s="348">
        <v>2</v>
      </c>
      <c r="J146" s="396" t="str">
        <f>'Council Own'!C11</f>
        <v>&lt;List Requirement Here&gt;</v>
      </c>
      <c r="K146" s="358" t="str">
        <f>IF('Council Own'!H11="A","A"," ")</f>
        <v xml:space="preserve"> </v>
      </c>
      <c r="M146" s="348">
        <v>2</v>
      </c>
      <c r="N146" s="396" t="str">
        <f>'Council Own'!C59</f>
        <v>&lt;List Requirement Here&gt;</v>
      </c>
      <c r="O146" s="358" t="str">
        <f>IF('Council Own'!H59="A","A"," ")</f>
        <v xml:space="preserve"> </v>
      </c>
      <c r="Q146" s="348">
        <v>2</v>
      </c>
      <c r="R146" s="396" t="str">
        <f>'Council Own'!C107</f>
        <v>&lt;List Requirement Here&gt;</v>
      </c>
      <c r="S146" s="358" t="str">
        <f>IF('Council Own'!H107="A","A"," ")</f>
        <v xml:space="preserve"> </v>
      </c>
    </row>
    <row r="147" spans="1:19" ht="12.75" customHeight="1" x14ac:dyDescent="0.2">
      <c r="A147" s="612" t="str">
        <f>'Council Own'!B102</f>
        <v>&lt;&lt;List Badge Here&gt;&gt;</v>
      </c>
      <c r="B147" s="613"/>
      <c r="C147" s="353" t="str">
        <f>IF('Council Own'!H124="C","C",IF('Council Own'!H124="P","P",""))</f>
        <v/>
      </c>
      <c r="E147" s="633" t="str">
        <f>'Fun Patches'!C11</f>
        <v>&lt;LIST PATCH HERE&gt;</v>
      </c>
      <c r="F147" s="634"/>
      <c r="G147" s="358" t="str">
        <f>IF('Fun Patches'!H11="A","A"," ")</f>
        <v xml:space="preserve"> </v>
      </c>
      <c r="I147" s="348"/>
      <c r="J147" s="396" t="str">
        <f>'Council Own'!C12</f>
        <v>&lt;List Requirement Here&gt;</v>
      </c>
      <c r="K147" s="358" t="str">
        <f>IF('Council Own'!H12="A","A"," ")</f>
        <v xml:space="preserve"> </v>
      </c>
      <c r="M147" s="348"/>
      <c r="N147" s="396" t="str">
        <f>'Council Own'!C60</f>
        <v>&lt;List Requirement Here&gt;</v>
      </c>
      <c r="O147" s="358" t="str">
        <f>IF('Council Own'!H60="A","A"," ")</f>
        <v xml:space="preserve"> </v>
      </c>
      <c r="Q147" s="348"/>
      <c r="R147" s="396" t="str">
        <f>'Council Own'!C108</f>
        <v>&lt;List Requirement Here&gt;</v>
      </c>
      <c r="S147" s="358" t="str">
        <f>IF('Council Own'!H108="A","A"," ")</f>
        <v xml:space="preserve"> </v>
      </c>
    </row>
    <row r="148" spans="1:19" ht="12.75" customHeight="1" x14ac:dyDescent="0.2">
      <c r="A148" s="612" t="str">
        <f>'Council Own'!B126</f>
        <v>&lt;&lt;List Badge Here&gt;&gt;</v>
      </c>
      <c r="B148" s="613"/>
      <c r="C148" s="353" t="str">
        <f>IF('Council Own'!H148="C","C",IF('Council Own'!H148="P","P",""))</f>
        <v/>
      </c>
      <c r="E148" s="633" t="str">
        <f>'Fun Patches'!C12</f>
        <v>&lt;LIST PATCH HERE&gt;</v>
      </c>
      <c r="F148" s="634"/>
      <c r="G148" s="358" t="str">
        <f>IF('Fun Patches'!H12="A","A"," ")</f>
        <v xml:space="preserve"> </v>
      </c>
      <c r="I148" s="348"/>
      <c r="J148" s="396" t="str">
        <f>'Council Own'!C13</f>
        <v>&lt;List Requirement Here&gt;</v>
      </c>
      <c r="K148" s="358" t="str">
        <f>IF('Council Own'!H13="A","A"," ")</f>
        <v xml:space="preserve"> </v>
      </c>
      <c r="M148" s="348"/>
      <c r="N148" s="396" t="str">
        <f>'Council Own'!C61</f>
        <v>&lt;List Requirement Here&gt;</v>
      </c>
      <c r="O148" s="358" t="str">
        <f>IF('Council Own'!H61="A","A"," ")</f>
        <v xml:space="preserve"> </v>
      </c>
      <c r="Q148" s="348"/>
      <c r="R148" s="396" t="str">
        <f>'Council Own'!C109</f>
        <v>&lt;List Requirement Here&gt;</v>
      </c>
      <c r="S148" s="358" t="str">
        <f>IF('Council Own'!H109="A","A"," ")</f>
        <v xml:space="preserve"> </v>
      </c>
    </row>
    <row r="149" spans="1:19" x14ac:dyDescent="0.2">
      <c r="E149" s="633" t="str">
        <f>'Fun Patches'!C13</f>
        <v>&lt;LIST PATCH HERE&gt;</v>
      </c>
      <c r="F149" s="634"/>
      <c r="G149" s="358" t="str">
        <f>IF('Fun Patches'!H13="A","A"," ")</f>
        <v xml:space="preserve"> </v>
      </c>
      <c r="I149" s="348"/>
      <c r="J149" s="396" t="str">
        <f>'Council Own'!C14</f>
        <v>&lt;List Requirement Here&gt;</v>
      </c>
      <c r="K149" s="358" t="str">
        <f>IF('Council Own'!H14="A","A"," ")</f>
        <v xml:space="preserve"> </v>
      </c>
      <c r="M149" s="348"/>
      <c r="N149" s="396" t="str">
        <f>'Council Own'!C62</f>
        <v>&lt;List Requirement Here&gt;</v>
      </c>
      <c r="O149" s="358" t="str">
        <f>IF('Council Own'!H62="A","A"," ")</f>
        <v xml:space="preserve"> </v>
      </c>
      <c r="Q149" s="348"/>
      <c r="R149" s="396" t="str">
        <f>'Council Own'!C110</f>
        <v>&lt;List Requirement Here&gt;</v>
      </c>
      <c r="S149" s="358" t="str">
        <f>IF('Council Own'!H110="A","A"," ")</f>
        <v xml:space="preserve"> </v>
      </c>
    </row>
    <row r="150" spans="1:19" x14ac:dyDescent="0.2">
      <c r="E150" s="633" t="str">
        <f>'Fun Patches'!C14</f>
        <v>&lt;LIST PATCH HERE&gt;</v>
      </c>
      <c r="F150" s="634"/>
      <c r="G150" s="358" t="str">
        <f>IF('Fun Patches'!H14="A","A"," ")</f>
        <v xml:space="preserve"> </v>
      </c>
      <c r="I150" s="348">
        <v>3</v>
      </c>
      <c r="J150" s="396" t="str">
        <f>'Council Own'!C15</f>
        <v>&lt;List Requirement Here&gt;</v>
      </c>
      <c r="K150" s="358" t="str">
        <f>IF('Council Own'!H15="A","A"," ")</f>
        <v xml:space="preserve"> </v>
      </c>
      <c r="M150" s="348">
        <v>3</v>
      </c>
      <c r="N150" s="396" t="str">
        <f>'Council Own'!C63</f>
        <v>&lt;List Requirement Here&gt;</v>
      </c>
      <c r="O150" s="358" t="str">
        <f>IF('Council Own'!H63="A","A"," ")</f>
        <v xml:space="preserve"> </v>
      </c>
      <c r="Q150" s="348">
        <v>3</v>
      </c>
      <c r="R150" s="396" t="str">
        <f>'Council Own'!C111</f>
        <v>&lt;List Requirement Here&gt;</v>
      </c>
      <c r="S150" s="358" t="str">
        <f>IF('Council Own'!H111="A","A"," ")</f>
        <v xml:space="preserve"> </v>
      </c>
    </row>
    <row r="151" spans="1:19" x14ac:dyDescent="0.2">
      <c r="E151" s="633" t="str">
        <f>'Fun Patches'!C15</f>
        <v>&lt;LIST PATCH HERE&gt;</v>
      </c>
      <c r="F151" s="634"/>
      <c r="G151" s="358" t="str">
        <f>IF('Fun Patches'!H15="A","A"," ")</f>
        <v xml:space="preserve"> </v>
      </c>
      <c r="I151" s="348"/>
      <c r="J151" s="396" t="str">
        <f>'Council Own'!C16</f>
        <v>&lt;List Requirement Here&gt;</v>
      </c>
      <c r="K151" s="358" t="str">
        <f>IF('Council Own'!H16="A","A"," ")</f>
        <v xml:space="preserve"> </v>
      </c>
      <c r="M151" s="348"/>
      <c r="N151" s="396" t="str">
        <f>'Council Own'!C64</f>
        <v>&lt;List Requirement Here&gt;</v>
      </c>
      <c r="O151" s="358" t="str">
        <f>IF('Council Own'!H64="A","A"," ")</f>
        <v xml:space="preserve"> </v>
      </c>
      <c r="Q151" s="348"/>
      <c r="R151" s="396" t="str">
        <f>'Council Own'!C112</f>
        <v>&lt;List Requirement Here&gt;</v>
      </c>
      <c r="S151" s="358" t="str">
        <f>IF('Council Own'!H112="A","A"," ")</f>
        <v xml:space="preserve"> </v>
      </c>
    </row>
    <row r="152" spans="1:19" x14ac:dyDescent="0.2">
      <c r="A152" s="616" t="s">
        <v>834</v>
      </c>
      <c r="B152" s="617"/>
      <c r="C152" s="618"/>
      <c r="E152" s="633" t="str">
        <f>'Fun Patches'!C16</f>
        <v>&lt;LIST PATCH HERE&gt;</v>
      </c>
      <c r="F152" s="634"/>
      <c r="G152" s="358" t="str">
        <f>IF('Fun Patches'!H16="A","A"," ")</f>
        <v xml:space="preserve"> </v>
      </c>
      <c r="I152" s="348"/>
      <c r="J152" s="396" t="str">
        <f>'Council Own'!C17</f>
        <v>&lt;List Requirement Here&gt;</v>
      </c>
      <c r="K152" s="358" t="str">
        <f>IF('Council Own'!H17="A","A"," ")</f>
        <v xml:space="preserve"> </v>
      </c>
      <c r="M152" s="348"/>
      <c r="N152" s="396" t="str">
        <f>'Council Own'!C65</f>
        <v>&lt;List Requirement Here&gt;</v>
      </c>
      <c r="O152" s="358" t="str">
        <f>IF('Council Own'!H65="A","A"," ")</f>
        <v xml:space="preserve"> </v>
      </c>
      <c r="Q152" s="348"/>
      <c r="R152" s="396" t="str">
        <f>'Council Own'!C113</f>
        <v>&lt;List Requirement Here&gt;</v>
      </c>
      <c r="S152" s="358" t="str">
        <f>IF('Council Own'!H113="A","A"," ")</f>
        <v xml:space="preserve"> </v>
      </c>
    </row>
    <row r="153" spans="1:19" x14ac:dyDescent="0.2">
      <c r="A153" s="257" t="str">
        <f>Silver!C8</f>
        <v>Go on a Cadette Journey</v>
      </c>
      <c r="B153" s="257"/>
      <c r="C153" s="445" t="str">
        <f>IF(Silver!H8="C","C"," ")</f>
        <v xml:space="preserve"> </v>
      </c>
      <c r="E153" s="650" t="str">
        <f>'Fun Patches'!C17</f>
        <v>&lt;LIST PATCH HERE&gt;</v>
      </c>
      <c r="F153" s="651"/>
      <c r="G153" s="351" t="str">
        <f>IF('Fun Patches'!H17="A","A"," ")</f>
        <v xml:space="preserve"> </v>
      </c>
      <c r="I153" s="348"/>
      <c r="J153" s="396" t="str">
        <f>'Council Own'!C18</f>
        <v>&lt;List Requirement Here&gt;</v>
      </c>
      <c r="K153" s="358" t="str">
        <f>IF('Council Own'!H18="A","A"," ")</f>
        <v xml:space="preserve"> </v>
      </c>
      <c r="M153" s="348"/>
      <c r="N153" s="396" t="str">
        <f>'Council Own'!C66</f>
        <v>&lt;List Requirement Here&gt;</v>
      </c>
      <c r="O153" s="358" t="str">
        <f>IF('Council Own'!H66="A","A"," ")</f>
        <v xml:space="preserve"> </v>
      </c>
      <c r="Q153" s="348"/>
      <c r="R153" s="396" t="str">
        <f>'Council Own'!C114</f>
        <v>&lt;List Requirement Here&gt;</v>
      </c>
      <c r="S153" s="358" t="str">
        <f>IF('Council Own'!H114="A","A"," ")</f>
        <v xml:space="preserve"> </v>
      </c>
    </row>
    <row r="154" spans="1:19" x14ac:dyDescent="0.2">
      <c r="A154" s="257" t="str">
        <f>Silver!C9</f>
        <v>Identify issues you care about</v>
      </c>
      <c r="B154" s="257"/>
      <c r="C154" s="445" t="str">
        <f>IF(Silver!H9="A","A"," ")</f>
        <v xml:space="preserve"> </v>
      </c>
      <c r="E154" s="633" t="str">
        <f>'Fun Patches'!C18</f>
        <v>&lt;LIST PATCH HERE&gt;</v>
      </c>
      <c r="F154" s="634"/>
      <c r="G154" s="358" t="str">
        <f>IF('Fun Patches'!H18="A","A"," ")</f>
        <v xml:space="preserve"> </v>
      </c>
      <c r="I154" s="348">
        <v>4</v>
      </c>
      <c r="J154" s="396" t="str">
        <f>'Council Own'!C19</f>
        <v>&lt;List Requirement Here&gt;</v>
      </c>
      <c r="K154" s="358" t="str">
        <f>IF('Council Own'!H19="A","A"," ")</f>
        <v xml:space="preserve"> </v>
      </c>
      <c r="M154" s="348">
        <v>4</v>
      </c>
      <c r="N154" s="396" t="str">
        <f>'Council Own'!C67</f>
        <v>&lt;List Requirement Here&gt;</v>
      </c>
      <c r="O154" s="358" t="str">
        <f>IF('Council Own'!H67="A","A"," ")</f>
        <v xml:space="preserve"> </v>
      </c>
      <c r="Q154" s="348">
        <v>4</v>
      </c>
      <c r="R154" s="396" t="str">
        <f>'Council Own'!C115</f>
        <v>&lt;List Requirement Here&gt;</v>
      </c>
      <c r="S154" s="358" t="str">
        <f>IF('Council Own'!H115="A","A"," ")</f>
        <v xml:space="preserve"> </v>
      </c>
    </row>
    <row r="155" spans="1:19" x14ac:dyDescent="0.2">
      <c r="A155" s="257" t="str">
        <f>Silver!C10</f>
        <v>Build your GS Silver Team or go solo</v>
      </c>
      <c r="B155" s="257"/>
      <c r="C155" s="445" t="str">
        <f>IF(Silver!H10="A","A"," ")</f>
        <v xml:space="preserve"> </v>
      </c>
      <c r="E155" s="633" t="str">
        <f>'Fun Patches'!C19</f>
        <v>&lt;LIST PATCH HERE&gt;</v>
      </c>
      <c r="F155" s="634"/>
      <c r="G155" s="358" t="str">
        <f>IF('Fun Patches'!H19="A","A"," ")</f>
        <v xml:space="preserve"> </v>
      </c>
      <c r="I155" s="348"/>
      <c r="J155" s="396" t="str">
        <f>'Council Own'!C20</f>
        <v>&lt;List Requirement Here&gt;</v>
      </c>
      <c r="K155" s="358" t="str">
        <f>IF('Council Own'!H20="A","A"," ")</f>
        <v xml:space="preserve"> </v>
      </c>
      <c r="M155" s="348"/>
      <c r="N155" s="396" t="str">
        <f>'Council Own'!C68</f>
        <v>&lt;List Requirement Here&gt;</v>
      </c>
      <c r="O155" s="358" t="str">
        <f>IF('Council Own'!H68="A","A"," ")</f>
        <v xml:space="preserve"> </v>
      </c>
      <c r="Q155" s="348"/>
      <c r="R155" s="396" t="str">
        <f>'Council Own'!C116</f>
        <v>&lt;List Requirement Here&gt;</v>
      </c>
      <c r="S155" s="358" t="str">
        <f>IF('Council Own'!H116="A","A"," ")</f>
        <v xml:space="preserve"> </v>
      </c>
    </row>
    <row r="156" spans="1:19" x14ac:dyDescent="0.2">
      <c r="A156" s="257" t="str">
        <f>Silver!C11</f>
        <v>Explore your community</v>
      </c>
      <c r="B156" s="257"/>
      <c r="C156" s="445" t="str">
        <f>IF(Silver!H11="A","A"," ")</f>
        <v xml:space="preserve"> </v>
      </c>
      <c r="E156" s="633" t="str">
        <f>'Fun Patches'!C20</f>
        <v>&lt;LIST PATCH HERE&gt;</v>
      </c>
      <c r="F156" s="634"/>
      <c r="G156" s="358" t="str">
        <f>IF('Fun Patches'!H20="A","A"," ")</f>
        <v xml:space="preserve"> </v>
      </c>
      <c r="I156" s="348"/>
      <c r="J156" s="396" t="str">
        <f>'Council Own'!C21</f>
        <v>&lt;List Requirement Here&gt;</v>
      </c>
      <c r="K156" s="358" t="str">
        <f>IF('Council Own'!H21="A","A"," ")</f>
        <v xml:space="preserve"> </v>
      </c>
      <c r="M156" s="348"/>
      <c r="N156" s="396" t="str">
        <f>'Council Own'!C69</f>
        <v>&lt;List Requirement Here&gt;</v>
      </c>
      <c r="O156" s="358" t="str">
        <f>IF('Council Own'!H69="A","A"," ")</f>
        <v xml:space="preserve"> </v>
      </c>
      <c r="Q156" s="348"/>
      <c r="R156" s="396" t="str">
        <f>'Council Own'!C117</f>
        <v>&lt;List Requirement Here&gt;</v>
      </c>
      <c r="S156" s="358" t="str">
        <f>IF('Council Own'!H117="A","A"," ")</f>
        <v xml:space="preserve"> </v>
      </c>
    </row>
    <row r="157" spans="1:19" x14ac:dyDescent="0.2">
      <c r="A157" s="257" t="str">
        <f>Silver!C12</f>
        <v>Pick your Take Action Project</v>
      </c>
      <c r="B157" s="257"/>
      <c r="C157" s="445" t="str">
        <f>IF(Silver!H12="A","A"," ")</f>
        <v xml:space="preserve"> </v>
      </c>
      <c r="E157" s="633" t="str">
        <f>'Fun Patches'!C21</f>
        <v>&lt;LIST PATCH HERE&gt;</v>
      </c>
      <c r="F157" s="634"/>
      <c r="G157" s="358" t="str">
        <f>IF('Fun Patches'!H21="A","A"," ")</f>
        <v xml:space="preserve"> </v>
      </c>
      <c r="I157" s="348"/>
      <c r="J157" s="396" t="str">
        <f>'Council Own'!C22</f>
        <v>&lt;List Requirement Here&gt;</v>
      </c>
      <c r="K157" s="358" t="str">
        <f>IF('Council Own'!H22="A","A"," ")</f>
        <v xml:space="preserve"> </v>
      </c>
      <c r="M157" s="348"/>
      <c r="N157" s="396" t="str">
        <f>'Council Own'!C70</f>
        <v>&lt;List Requirement Here&gt;</v>
      </c>
      <c r="O157" s="358" t="str">
        <f>IF('Council Own'!H70="A","A"," ")</f>
        <v xml:space="preserve"> </v>
      </c>
      <c r="Q157" s="348"/>
      <c r="R157" s="396" t="str">
        <f>'Council Own'!C118</f>
        <v>&lt;List Requirement Here&gt;</v>
      </c>
      <c r="S157" s="358" t="str">
        <f>IF('Council Own'!H118="A","A"," ")</f>
        <v xml:space="preserve"> </v>
      </c>
    </row>
    <row r="158" spans="1:19" x14ac:dyDescent="0.2">
      <c r="A158" s="257" t="str">
        <f>Silver!C13</f>
        <v>Develop your Project</v>
      </c>
      <c r="B158" s="257"/>
      <c r="C158" s="445" t="str">
        <f>IF(Silver!H13="A","A"," ")</f>
        <v xml:space="preserve"> </v>
      </c>
      <c r="E158" s="633" t="str">
        <f>'Fun Patches'!C22</f>
        <v>&lt;LIST PATCH HERE&gt;</v>
      </c>
      <c r="F158" s="634"/>
      <c r="G158" s="358" t="str">
        <f>IF('Fun Patches'!H22="A","A"," ")</f>
        <v xml:space="preserve"> </v>
      </c>
      <c r="I158" s="348">
        <v>5</v>
      </c>
      <c r="J158" s="396" t="str">
        <f>'Council Own'!C23</f>
        <v>&lt;List Requirement Here&gt;</v>
      </c>
      <c r="K158" s="358" t="str">
        <f>IF('Council Own'!H23="A","A"," ")</f>
        <v xml:space="preserve"> </v>
      </c>
      <c r="M158" s="348">
        <v>5</v>
      </c>
      <c r="N158" s="396" t="str">
        <f>'Council Own'!C71</f>
        <v>&lt;List Requirement Here&gt;</v>
      </c>
      <c r="O158" s="358" t="str">
        <f>IF('Council Own'!H71="A","A"," ")</f>
        <v xml:space="preserve"> </v>
      </c>
      <c r="Q158" s="348">
        <v>5</v>
      </c>
      <c r="R158" s="396" t="str">
        <f>'Council Own'!C119</f>
        <v>&lt;List Requirement Here&gt;</v>
      </c>
      <c r="S158" s="358" t="str">
        <f>IF('Council Own'!H119="A","A"," ")</f>
        <v xml:space="preserve"> </v>
      </c>
    </row>
    <row r="159" spans="1:19" x14ac:dyDescent="0.2">
      <c r="A159" s="257" t="str">
        <f>Silver!C14</f>
        <v>Make a plan and put it into motion</v>
      </c>
      <c r="B159" s="257"/>
      <c r="C159" s="445" t="str">
        <f>IF(Silver!H14="A","A"," ")</f>
        <v xml:space="preserve"> </v>
      </c>
      <c r="E159" s="633" t="str">
        <f>'Fun Patches'!C23</f>
        <v>&lt;LIST PATCH HERE&gt;</v>
      </c>
      <c r="F159" s="634"/>
      <c r="G159" s="358" t="str">
        <f>IF('Fun Patches'!H23="A","A"," ")</f>
        <v xml:space="preserve"> </v>
      </c>
      <c r="I159" s="348"/>
      <c r="J159" s="396" t="str">
        <f>'Council Own'!C24</f>
        <v>&lt;List Requirement Here&gt;</v>
      </c>
      <c r="K159" s="358" t="str">
        <f>IF('Council Own'!H24="A","A"," ")</f>
        <v xml:space="preserve"> </v>
      </c>
      <c r="M159" s="348"/>
      <c r="N159" s="396" t="str">
        <f>'Council Own'!C72</f>
        <v>&lt;List Requirement Here&gt;</v>
      </c>
      <c r="O159" s="358" t="str">
        <f>IF('Council Own'!H72="A","A"," ")</f>
        <v xml:space="preserve"> </v>
      </c>
      <c r="Q159" s="348"/>
      <c r="R159" s="396" t="str">
        <f>'Council Own'!C120</f>
        <v>&lt;List Requirement Here&gt;</v>
      </c>
      <c r="S159" s="358" t="str">
        <f>IF('Council Own'!H120="A","A"," ")</f>
        <v xml:space="preserve"> </v>
      </c>
    </row>
    <row r="160" spans="1:19" x14ac:dyDescent="0.2">
      <c r="A160" s="257" t="str">
        <f>Silver!C15</f>
        <v>Reflect, share your story, and celebrate</v>
      </c>
      <c r="B160" s="257"/>
      <c r="C160" s="445" t="str">
        <f>IF(Silver!H15="A","A"," ")</f>
        <v xml:space="preserve"> </v>
      </c>
      <c r="E160" s="633" t="str">
        <f>'Fun Patches'!C24</f>
        <v>&lt;LIST PATCH HERE&gt;</v>
      </c>
      <c r="F160" s="634"/>
      <c r="G160" s="358" t="str">
        <f>IF('Fun Patches'!H24="A","A"," ")</f>
        <v xml:space="preserve"> </v>
      </c>
      <c r="I160" s="348"/>
      <c r="J160" s="396" t="str">
        <f>'Council Own'!C25</f>
        <v>&lt;List Requirement Here&gt;</v>
      </c>
      <c r="K160" s="358" t="str">
        <f>IF('Council Own'!H25="A","A"," ")</f>
        <v xml:space="preserve"> </v>
      </c>
      <c r="M160" s="348"/>
      <c r="N160" s="396" t="str">
        <f>'Council Own'!C73</f>
        <v>&lt;List Requirement Here&gt;</v>
      </c>
      <c r="O160" s="358" t="str">
        <f>IF('Council Own'!H73="A","A"," ")</f>
        <v xml:space="preserve"> </v>
      </c>
      <c r="Q160" s="348"/>
      <c r="R160" s="396" t="str">
        <f>'Council Own'!C121</f>
        <v>&lt;List Requirement Here&gt;</v>
      </c>
      <c r="S160" s="358" t="str">
        <f>IF('Council Own'!H121="A","A"," ")</f>
        <v xml:space="preserve"> </v>
      </c>
    </row>
    <row r="161" spans="2:19" x14ac:dyDescent="0.2">
      <c r="B161" s="435" t="s">
        <v>139</v>
      </c>
      <c r="C161" s="445" t="str">
        <f>IF(Silver!H16="C","C",IF(Silver!H16="P","P",""))</f>
        <v/>
      </c>
      <c r="E161" s="633" t="str">
        <f>'Fun Patches'!C25</f>
        <v>&lt;LIST PATCH HERE&gt;</v>
      </c>
      <c r="F161" s="634"/>
      <c r="G161" s="358" t="str">
        <f>IF('Fun Patches'!H25="A","A"," ")</f>
        <v xml:space="preserve"> </v>
      </c>
      <c r="I161" s="348"/>
      <c r="J161" s="396" t="str">
        <f>'Council Own'!C26</f>
        <v>&lt;List Requirement Here&gt;</v>
      </c>
      <c r="K161" s="358" t="str">
        <f>IF('Council Own'!H26="A","A"," ")</f>
        <v xml:space="preserve"> </v>
      </c>
      <c r="M161" s="348"/>
      <c r="N161" s="396" t="str">
        <f>'Council Own'!C74</f>
        <v>&lt;List Requirement Here&gt;</v>
      </c>
      <c r="O161" s="358" t="str">
        <f>IF('Council Own'!H68="A","A"," ")</f>
        <v xml:space="preserve"> </v>
      </c>
      <c r="Q161" s="348"/>
      <c r="R161" s="396" t="str">
        <f>'Council Own'!C122</f>
        <v>&lt;List Requirement Here&gt;</v>
      </c>
      <c r="S161" s="358" t="str">
        <f>IF('Council Own'!H122="A","A"," ")</f>
        <v xml:space="preserve"> </v>
      </c>
    </row>
    <row r="162" spans="2:19" x14ac:dyDescent="0.2">
      <c r="E162" s="633" t="str">
        <f>'Fun Patches'!C26</f>
        <v>&lt;LIST PATCH HERE&gt;</v>
      </c>
      <c r="F162" s="634"/>
      <c r="G162" s="358" t="str">
        <f>IF('Fun Patches'!H26="A","A","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Patches'!H27="A","A"," ")</f>
        <v xml:space="preserve"> </v>
      </c>
      <c r="I163" s="348">
        <v>1</v>
      </c>
      <c r="J163" s="396" t="str">
        <f>'Council Own'!C31</f>
        <v>&lt;List Requirement Here&gt;</v>
      </c>
      <c r="K163" s="358" t="str">
        <f>IF('Council Own'!H31="A","A"," ")</f>
        <v xml:space="preserve"> </v>
      </c>
      <c r="M163" s="348">
        <v>1</v>
      </c>
      <c r="N163" s="396" t="str">
        <f>'Council Own'!C79</f>
        <v>&lt;List Requirement Here&gt;</v>
      </c>
      <c r="O163" s="358" t="str">
        <f>IF('Council Own'!H79="A","A"," ")</f>
        <v xml:space="preserve"> </v>
      </c>
      <c r="Q163" s="348">
        <v>1</v>
      </c>
      <c r="R163" s="396" t="str">
        <f>'Council Own'!C127</f>
        <v>&lt;List Requirement Here&gt;</v>
      </c>
      <c r="S163" s="358" t="str">
        <f>IF('Council Own'!H127="A","A"," ")</f>
        <v xml:space="preserve"> </v>
      </c>
    </row>
    <row r="164" spans="2:19" x14ac:dyDescent="0.2">
      <c r="E164" s="633" t="str">
        <f>'Fun Patches'!C28</f>
        <v>&lt;LIST PATCH HERE&gt;</v>
      </c>
      <c r="F164" s="634"/>
      <c r="G164" s="358" t="str">
        <f>IF('Fun Patches'!H28="A","A"," ")</f>
        <v xml:space="preserve"> </v>
      </c>
      <c r="I164" s="348"/>
      <c r="J164" s="396" t="str">
        <f>'Council Own'!C32</f>
        <v>&lt;List Requirement Here&gt;</v>
      </c>
      <c r="K164" s="358" t="str">
        <f>IF('Council Own'!H32="A","A"," ")</f>
        <v xml:space="preserve"> </v>
      </c>
      <c r="M164" s="348"/>
      <c r="N164" s="396" t="str">
        <f>'Council Own'!C80</f>
        <v>&lt;List Requirement Here&gt;</v>
      </c>
      <c r="O164" s="358" t="str">
        <f>IF('Council Own'!H80="A","A"," ")</f>
        <v xml:space="preserve"> </v>
      </c>
      <c r="Q164" s="348"/>
      <c r="R164" s="396" t="str">
        <f>'Council Own'!C128</f>
        <v>&lt;List Requirement Here&gt;</v>
      </c>
      <c r="S164" s="358" t="str">
        <f>IF('Council Own'!H128="A","A"," ")</f>
        <v xml:space="preserve"> </v>
      </c>
    </row>
    <row r="165" spans="2:19" x14ac:dyDescent="0.2">
      <c r="E165" s="633" t="str">
        <f>'Fun Patches'!C29</f>
        <v>&lt;LIST PATCH HERE&gt;</v>
      </c>
      <c r="F165" s="634"/>
      <c r="G165" s="358" t="str">
        <f>IF('Fun Patches'!H29="A","A"," ")</f>
        <v xml:space="preserve"> </v>
      </c>
      <c r="I165" s="348"/>
      <c r="J165" s="396" t="str">
        <f>'Council Own'!C33</f>
        <v>&lt;List Requirement Here&gt;</v>
      </c>
      <c r="K165" s="358" t="str">
        <f>IF('Council Own'!H33="A","A"," ")</f>
        <v xml:space="preserve"> </v>
      </c>
      <c r="M165" s="348"/>
      <c r="N165" s="396" t="str">
        <f>'Council Own'!C81</f>
        <v>&lt;List Requirement Here&gt;</v>
      </c>
      <c r="O165" s="358" t="str">
        <f>IF('Council Own'!H81="A","A"," ")</f>
        <v xml:space="preserve"> </v>
      </c>
      <c r="Q165" s="348"/>
      <c r="R165" s="396" t="str">
        <f>'Council Own'!C129</f>
        <v>&lt;List Requirement Here&gt;</v>
      </c>
      <c r="S165" s="358" t="str">
        <f>IF('Council Own'!H129="A","A"," ")</f>
        <v xml:space="preserve"> </v>
      </c>
    </row>
    <row r="166" spans="2:19" x14ac:dyDescent="0.2">
      <c r="E166" s="633" t="str">
        <f>'Fun Patches'!C30</f>
        <v>&lt;LIST PATCH HERE&gt;</v>
      </c>
      <c r="F166" s="634"/>
      <c r="G166" s="358" t="str">
        <f>IF('Fun Patches'!H30="A","A"," ")</f>
        <v xml:space="preserve"> </v>
      </c>
      <c r="I166" s="348"/>
      <c r="J166" s="396" t="str">
        <f>'Council Own'!C34</f>
        <v>&lt;List Requirement Here&gt;</v>
      </c>
      <c r="K166" s="358" t="str">
        <f>IF('Council Own'!H34="A","A"," ")</f>
        <v xml:space="preserve"> </v>
      </c>
      <c r="M166" s="348"/>
      <c r="N166" s="396" t="str">
        <f>'Council Own'!C82</f>
        <v>&lt;List Requirement Here&gt;</v>
      </c>
      <c r="O166" s="358" t="str">
        <f>IF('Council Own'!H82="A","A"," ")</f>
        <v xml:space="preserve"> </v>
      </c>
      <c r="Q166" s="348"/>
      <c r="R166" s="396" t="str">
        <f>'Council Own'!C130</f>
        <v>&lt;List Requirement Here&gt;</v>
      </c>
      <c r="S166" s="358" t="str">
        <f>IF('Council Own'!H130="A","A"," ")</f>
        <v xml:space="preserve"> </v>
      </c>
    </row>
    <row r="167" spans="2:19" x14ac:dyDescent="0.2">
      <c r="E167" s="633" t="str">
        <f>'Fun Patches'!C31</f>
        <v>&lt;LIST PATCH HERE&gt;</v>
      </c>
      <c r="F167" s="634"/>
      <c r="G167" s="358" t="str">
        <f>IF('Fun Patches'!H31="A","A"," ")</f>
        <v xml:space="preserve"> </v>
      </c>
      <c r="I167" s="348">
        <v>2</v>
      </c>
      <c r="J167" s="396" t="str">
        <f>'Council Own'!C35</f>
        <v>&lt;List Requirement Here&gt;</v>
      </c>
      <c r="K167" s="358" t="str">
        <f>IF('Council Own'!H35="A","A"," ")</f>
        <v xml:space="preserve"> </v>
      </c>
      <c r="M167" s="348">
        <v>2</v>
      </c>
      <c r="N167" s="396" t="str">
        <f>'Council Own'!C83</f>
        <v>&lt;List Requirement Here&gt;</v>
      </c>
      <c r="O167" s="358" t="str">
        <f>IF('Council Own'!H83="A","A"," ")</f>
        <v xml:space="preserve"> </v>
      </c>
      <c r="Q167" s="348">
        <v>2</v>
      </c>
      <c r="R167" s="396" t="str">
        <f>'Council Own'!C131</f>
        <v>&lt;List Requirement Here&gt;</v>
      </c>
      <c r="S167" s="358" t="str">
        <f>IF('Council Own'!H131="A","A"," ")</f>
        <v xml:space="preserve"> </v>
      </c>
    </row>
    <row r="168" spans="2:19" x14ac:dyDescent="0.2">
      <c r="E168" s="633" t="str">
        <f>'Fun Patches'!C32</f>
        <v>&lt;LIST PATCH HERE&gt;</v>
      </c>
      <c r="F168" s="634"/>
      <c r="G168" s="358" t="str">
        <f>IF('Fun Patches'!H32="A","A"," ")</f>
        <v xml:space="preserve"> </v>
      </c>
      <c r="I168" s="348"/>
      <c r="J168" s="396" t="str">
        <f>'Council Own'!C36</f>
        <v>&lt;List Requirement Here&gt;</v>
      </c>
      <c r="K168" s="358" t="str">
        <f>IF('Council Own'!H36="A","A"," ")</f>
        <v xml:space="preserve"> </v>
      </c>
      <c r="M168" s="348"/>
      <c r="N168" s="396" t="str">
        <f>'Council Own'!C84</f>
        <v>&lt;List Requirement Here&gt;</v>
      </c>
      <c r="O168" s="358" t="str">
        <f>IF('Council Own'!H84="A","A"," ")</f>
        <v xml:space="preserve"> </v>
      </c>
      <c r="Q168" s="348"/>
      <c r="R168" s="396" t="str">
        <f>'Council Own'!C132</f>
        <v>&lt;List Requirement Here&gt;</v>
      </c>
      <c r="S168" s="358" t="str">
        <f>IF('Council Own'!H132="A","A"," ")</f>
        <v xml:space="preserve"> </v>
      </c>
    </row>
    <row r="169" spans="2:19" x14ac:dyDescent="0.2">
      <c r="E169" s="633" t="str">
        <f>'Fun Patches'!C33</f>
        <v>&lt;LIST PATCH HERE&gt;</v>
      </c>
      <c r="F169" s="634"/>
      <c r="G169" s="358" t="str">
        <f>IF('Fun Patches'!H33="A","A"," ")</f>
        <v xml:space="preserve"> </v>
      </c>
      <c r="I169" s="348"/>
      <c r="J169" s="396" t="str">
        <f>'Council Own'!C37</f>
        <v>&lt;List Requirement Here&gt;</v>
      </c>
      <c r="K169" s="358" t="str">
        <f>IF('Council Own'!H37="A","A"," ")</f>
        <v xml:space="preserve"> </v>
      </c>
      <c r="M169" s="348"/>
      <c r="N169" s="396" t="str">
        <f>'Council Own'!C85</f>
        <v>&lt;List Requirement Here&gt;</v>
      </c>
      <c r="O169" s="358" t="str">
        <f>IF('Council Own'!H85="A","A"," ")</f>
        <v xml:space="preserve"> </v>
      </c>
      <c r="Q169" s="348"/>
      <c r="R169" s="396" t="str">
        <f>'Council Own'!C133</f>
        <v>&lt;List Requirement Here&gt;</v>
      </c>
      <c r="S169" s="358" t="str">
        <f>IF('Council Own'!H133="A","A"," ")</f>
        <v xml:space="preserve"> </v>
      </c>
    </row>
    <row r="170" spans="2:19" x14ac:dyDescent="0.2">
      <c r="E170" s="633" t="str">
        <f>'Fun Patches'!C34</f>
        <v>&lt;LIST PATCH HERE&gt;</v>
      </c>
      <c r="F170" s="634"/>
      <c r="G170" s="358" t="str">
        <f>IF('Fun Patches'!H34="A","A"," ")</f>
        <v xml:space="preserve"> </v>
      </c>
      <c r="I170" s="348"/>
      <c r="J170" s="396" t="str">
        <f>'Council Own'!C38</f>
        <v>&lt;List Requirement Here&gt;</v>
      </c>
      <c r="K170" s="358" t="str">
        <f>IF('Council Own'!H38="A","A"," ")</f>
        <v xml:space="preserve"> </v>
      </c>
      <c r="M170" s="348"/>
      <c r="N170" s="396" t="str">
        <f>'Council Own'!C86</f>
        <v>&lt;List Requirement Here&gt;</v>
      </c>
      <c r="O170" s="358" t="str">
        <f>IF('Council Own'!H86="A","A"," ")</f>
        <v xml:space="preserve"> </v>
      </c>
      <c r="Q170" s="348"/>
      <c r="R170" s="396" t="str">
        <f>'Council Own'!C134</f>
        <v>&lt;List Requirement Here&gt;</v>
      </c>
      <c r="S170" s="358" t="str">
        <f>IF('Council Own'!H134="A","A"," ")</f>
        <v xml:space="preserve"> </v>
      </c>
    </row>
    <row r="171" spans="2:19" x14ac:dyDescent="0.2">
      <c r="E171" s="633" t="str">
        <f>'Fun Patches'!C35</f>
        <v>&lt;LIST PATCH HERE&gt;</v>
      </c>
      <c r="F171" s="634"/>
      <c r="G171" s="358" t="str">
        <f>IF('Fun Patches'!H35="A","A"," ")</f>
        <v xml:space="preserve"> </v>
      </c>
      <c r="I171" s="348">
        <v>3</v>
      </c>
      <c r="J171" s="396" t="str">
        <f>'Council Own'!C39</f>
        <v>&lt;List Requirement Here&gt;</v>
      </c>
      <c r="K171" s="358" t="str">
        <f>IF('Council Own'!H39="A","A"," ")</f>
        <v xml:space="preserve"> </v>
      </c>
      <c r="M171" s="348">
        <v>3</v>
      </c>
      <c r="N171" s="396" t="str">
        <f>'Council Own'!C87</f>
        <v>&lt;List Requirement Here&gt;</v>
      </c>
      <c r="O171" s="358" t="str">
        <f>IF('Council Own'!H87="A","A"," ")</f>
        <v xml:space="preserve"> </v>
      </c>
      <c r="Q171" s="348">
        <v>3</v>
      </c>
      <c r="R171" s="396" t="str">
        <f>'Council Own'!C135</f>
        <v>&lt;List Requirement Here&gt;</v>
      </c>
      <c r="S171" s="358" t="str">
        <f>IF('Council Own'!H135="A","A"," ")</f>
        <v xml:space="preserve"> </v>
      </c>
    </row>
    <row r="172" spans="2:19" ht="12.75" customHeight="1" x14ac:dyDescent="0.2">
      <c r="E172" s="633" t="str">
        <f>'Fun Patches'!C36</f>
        <v>&lt;LIST PATCH HERE&gt;</v>
      </c>
      <c r="F172" s="634"/>
      <c r="G172" s="358" t="str">
        <f>IF('Fun Patches'!H36="A","A"," ")</f>
        <v xml:space="preserve"> </v>
      </c>
      <c r="I172" s="348"/>
      <c r="J172" s="396" t="str">
        <f>'Council Own'!C40</f>
        <v>&lt;List Requirement Here&gt;</v>
      </c>
      <c r="K172" s="358" t="str">
        <f>IF('Council Own'!H40="A","A"," ")</f>
        <v xml:space="preserve"> </v>
      </c>
      <c r="M172" s="348"/>
      <c r="N172" s="396" t="str">
        <f>'Council Own'!C88</f>
        <v>&lt;List Requirement Here&gt;</v>
      </c>
      <c r="O172" s="358" t="str">
        <f>IF('Council Own'!H88="A","A"," ")</f>
        <v xml:space="preserve"> </v>
      </c>
      <c r="Q172" s="348"/>
      <c r="R172" s="396" t="str">
        <f>'Council Own'!C136</f>
        <v>&lt;List Requirement Here&gt;</v>
      </c>
      <c r="S172" s="358" t="str">
        <f>IF('Council Own'!H136="A","A"," ")</f>
        <v xml:space="preserve"> </v>
      </c>
    </row>
    <row r="173" spans="2:19" ht="12.75" customHeight="1" x14ac:dyDescent="0.2">
      <c r="E173" s="633" t="str">
        <f>'Fun Patches'!C37</f>
        <v>&lt;LIST PATCH HERE&gt;</v>
      </c>
      <c r="F173" s="634"/>
      <c r="G173" s="358" t="str">
        <f>IF('Fun Patches'!H37="A","A"," ")</f>
        <v xml:space="preserve"> </v>
      </c>
      <c r="I173" s="348"/>
      <c r="J173" s="396" t="str">
        <f>'Council Own'!C41</f>
        <v>&lt;List Requirement Here&gt;</v>
      </c>
      <c r="K173" s="358" t="str">
        <f>IF('Council Own'!H41="A","A"," ")</f>
        <v xml:space="preserve"> </v>
      </c>
      <c r="M173" s="348"/>
      <c r="N173" s="396" t="str">
        <f>'Council Own'!C89</f>
        <v>&lt;List Requirement Here&gt;</v>
      </c>
      <c r="O173" s="358" t="str">
        <f>IF('Council Own'!H89="A","A"," ")</f>
        <v xml:space="preserve"> </v>
      </c>
      <c r="Q173" s="348"/>
      <c r="R173" s="396" t="str">
        <f>'Council Own'!C137</f>
        <v>&lt;List Requirement Here&gt;</v>
      </c>
      <c r="S173" s="358" t="str">
        <f>IF('Council Own'!H137="A","A"," ")</f>
        <v xml:space="preserve"> </v>
      </c>
    </row>
    <row r="174" spans="2:19" x14ac:dyDescent="0.2">
      <c r="E174" s="633" t="str">
        <f>'Fun Patches'!C38</f>
        <v>&lt;LIST PATCH HERE&gt;</v>
      </c>
      <c r="F174" s="634"/>
      <c r="G174" s="358" t="str">
        <f>IF('Fun Patches'!H38="A","A"," ")</f>
        <v xml:space="preserve"> </v>
      </c>
      <c r="I174" s="348"/>
      <c r="J174" s="396" t="str">
        <f>'Council Own'!C42</f>
        <v>&lt;List Requirement Here&gt;</v>
      </c>
      <c r="K174" s="358" t="str">
        <f>IF('Council Own'!H42="A","A"," ")</f>
        <v xml:space="preserve"> </v>
      </c>
      <c r="M174" s="348"/>
      <c r="N174" s="396" t="str">
        <f>'Council Own'!C90</f>
        <v>&lt;List Requirement Here&gt;</v>
      </c>
      <c r="O174" s="358" t="str">
        <f>IF('Council Own'!H90="A","A"," ")</f>
        <v xml:space="preserve"> </v>
      </c>
      <c r="Q174" s="348"/>
      <c r="R174" s="396" t="str">
        <f>'Council Own'!C138</f>
        <v>&lt;List Requirement Here&gt;</v>
      </c>
      <c r="S174" s="358" t="str">
        <f>IF('Council Own'!H138="A","A"," ")</f>
        <v xml:space="preserve"> </v>
      </c>
    </row>
    <row r="175" spans="2:19" x14ac:dyDescent="0.2">
      <c r="E175" s="633" t="str">
        <f>'Fun Patches'!C39</f>
        <v>&lt;LIST PATCH HERE&gt;</v>
      </c>
      <c r="F175" s="634"/>
      <c r="G175" s="358" t="str">
        <f>IF('Fun Patches'!H39="A","A"," ")</f>
        <v xml:space="preserve"> </v>
      </c>
      <c r="I175" s="348">
        <v>4</v>
      </c>
      <c r="J175" s="396" t="str">
        <f>'Council Own'!C43</f>
        <v>&lt;List Requirement Here&gt;</v>
      </c>
      <c r="K175" s="358" t="str">
        <f>IF('Council Own'!H43="A","A"," ")</f>
        <v xml:space="preserve"> </v>
      </c>
      <c r="M175" s="348">
        <v>4</v>
      </c>
      <c r="N175" s="396" t="str">
        <f>'Council Own'!C91</f>
        <v>&lt;List Requirement Here&gt;</v>
      </c>
      <c r="O175" s="358" t="str">
        <f>IF('Council Own'!H91="A","A"," ")</f>
        <v xml:space="preserve"> </v>
      </c>
      <c r="Q175" s="348">
        <v>4</v>
      </c>
      <c r="R175" s="396" t="str">
        <f>'Council Own'!C139</f>
        <v>&lt;List Requirement Here&gt;</v>
      </c>
      <c r="S175" s="358" t="str">
        <f>IF('Council Own'!H139="A","A"," ")</f>
        <v xml:space="preserve"> </v>
      </c>
    </row>
    <row r="176" spans="2:19" x14ac:dyDescent="0.2">
      <c r="E176" s="633" t="str">
        <f>'Fun Patches'!C40</f>
        <v>&lt;LIST PATCH HERE&gt;</v>
      </c>
      <c r="F176" s="634"/>
      <c r="G176" s="358" t="str">
        <f>IF('Fun Patches'!H40="A","A"," ")</f>
        <v xml:space="preserve"> </v>
      </c>
      <c r="I176" s="348"/>
      <c r="J176" s="396" t="str">
        <f>'Council Own'!C44</f>
        <v>&lt;List Requirement Here&gt;</v>
      </c>
      <c r="K176" s="358" t="str">
        <f>IF('Council Own'!H44="A","A"," ")</f>
        <v xml:space="preserve"> </v>
      </c>
      <c r="M176" s="348"/>
      <c r="N176" s="396" t="str">
        <f>'Council Own'!C92</f>
        <v>&lt;List Requirement Here&gt;</v>
      </c>
      <c r="O176" s="358" t="str">
        <f>IF('Council Own'!H92="A","A"," ")</f>
        <v xml:space="preserve"> </v>
      </c>
      <c r="Q176" s="348"/>
      <c r="R176" s="396" t="str">
        <f>'Council Own'!C140</f>
        <v>&lt;List Requirement Here&gt;</v>
      </c>
      <c r="S176" s="358" t="str">
        <f>IF('Council Own'!H140="A","A"," ")</f>
        <v xml:space="preserve"> </v>
      </c>
    </row>
    <row r="177" spans="1:19" x14ac:dyDescent="0.2">
      <c r="E177" s="633" t="str">
        <f>'Fun Patches'!C41</f>
        <v>&lt;LIST PATCH HERE&gt;</v>
      </c>
      <c r="F177" s="634"/>
      <c r="G177" s="358" t="str">
        <f>IF('Fun Patches'!H41="A","A"," ")</f>
        <v xml:space="preserve"> </v>
      </c>
      <c r="I177" s="348"/>
      <c r="J177" s="396" t="str">
        <f>'Council Own'!C45</f>
        <v>&lt;List Requirement Here&gt;</v>
      </c>
      <c r="K177" s="358" t="str">
        <f>IF('Council Own'!H45="A","A"," ")</f>
        <v xml:space="preserve"> </v>
      </c>
      <c r="M177" s="348"/>
      <c r="N177" s="396" t="str">
        <f>'Council Own'!C93</f>
        <v>&lt;List Requirement Here&gt;</v>
      </c>
      <c r="O177" s="358" t="str">
        <f>IF('Council Own'!H93="A","A"," ")</f>
        <v xml:space="preserve"> </v>
      </c>
      <c r="Q177" s="348"/>
      <c r="R177" s="396" t="str">
        <f>'Council Own'!C141</f>
        <v>&lt;List Requirement Here&gt;</v>
      </c>
      <c r="S177" s="358" t="str">
        <f>IF('Council Own'!H141="A","A"," ")</f>
        <v xml:space="preserve"> </v>
      </c>
    </row>
    <row r="178" spans="1:19" x14ac:dyDescent="0.2">
      <c r="E178" s="633" t="str">
        <f>'Fun Patches'!C42</f>
        <v>&lt;LIST PATCH HERE&gt;</v>
      </c>
      <c r="F178" s="634"/>
      <c r="G178" s="358" t="str">
        <f>IF('Fun Patches'!H42="A","A"," ")</f>
        <v xml:space="preserve"> </v>
      </c>
      <c r="I178" s="348"/>
      <c r="J178" s="396" t="str">
        <f>'Council Own'!C46</f>
        <v>&lt;List Requirement Here&gt;</v>
      </c>
      <c r="K178" s="358" t="str">
        <f>IF('Council Own'!H46="A","A"," ")</f>
        <v xml:space="preserve"> </v>
      </c>
      <c r="M178" s="348"/>
      <c r="N178" s="396" t="str">
        <f>'Council Own'!C94</f>
        <v>&lt;List Requirement Here&gt;</v>
      </c>
      <c r="O178" s="358" t="str">
        <f>IF('Council Own'!H94="A","A"," ")</f>
        <v xml:space="preserve"> </v>
      </c>
      <c r="Q178" s="348"/>
      <c r="R178" s="396" t="str">
        <f>'Council Own'!C142</f>
        <v>&lt;List Requirement Here&gt;</v>
      </c>
      <c r="S178" s="358" t="str">
        <f>IF('Council Own'!H142="A","A"," ")</f>
        <v xml:space="preserve"> </v>
      </c>
    </row>
    <row r="179" spans="1:19" x14ac:dyDescent="0.2">
      <c r="E179" s="633" t="str">
        <f>'Fun Patches'!C43</f>
        <v>&lt;LIST PATCH HERE&gt;</v>
      </c>
      <c r="F179" s="634"/>
      <c r="G179" s="358" t="str">
        <f>IF('Fun Patches'!H43="A","A"," ")</f>
        <v xml:space="preserve"> </v>
      </c>
      <c r="I179" s="348">
        <v>5</v>
      </c>
      <c r="J179" s="396" t="str">
        <f>'Council Own'!C47</f>
        <v>&lt;List Requirement Here&gt;</v>
      </c>
      <c r="K179" s="358" t="str">
        <f>IF('Council Own'!H47="A","A"," ")</f>
        <v xml:space="preserve"> </v>
      </c>
      <c r="M179" s="348">
        <v>5</v>
      </c>
      <c r="N179" s="396" t="str">
        <f>'Council Own'!C95</f>
        <v>&lt;List Requirement Here&gt;</v>
      </c>
      <c r="O179" s="358" t="str">
        <f>IF('Council Own'!H95="A","A"," ")</f>
        <v xml:space="preserve"> </v>
      </c>
      <c r="Q179" s="348">
        <v>5</v>
      </c>
      <c r="R179" s="396" t="str">
        <f>'Council Own'!C143</f>
        <v>&lt;List Requirement Here&gt;</v>
      </c>
      <c r="S179" s="358" t="str">
        <f>IF('Council Own'!H143="A","A"," ")</f>
        <v xml:space="preserve"> </v>
      </c>
    </row>
    <row r="180" spans="1:19" x14ac:dyDescent="0.2">
      <c r="E180" s="633" t="str">
        <f>'Fun Patches'!C44</f>
        <v>&lt;LIST PATCH HERE&gt;</v>
      </c>
      <c r="F180" s="634"/>
      <c r="G180" s="358" t="str">
        <f>IF('Fun Patches'!H44="A","A"," ")</f>
        <v xml:space="preserve"> </v>
      </c>
      <c r="I180" s="348"/>
      <c r="J180" s="396" t="str">
        <f>'Council Own'!C48</f>
        <v>&lt;List Requirement Here&gt;</v>
      </c>
      <c r="K180" s="358" t="str">
        <f>IF('Council Own'!H48="A","A"," ")</f>
        <v xml:space="preserve"> </v>
      </c>
      <c r="M180" s="348"/>
      <c r="N180" s="396" t="str">
        <f>'Council Own'!C96</f>
        <v>&lt;List Requirement Here&gt;</v>
      </c>
      <c r="O180" s="358" t="str">
        <f>IF('Council Own'!H96="A","A"," ")</f>
        <v xml:space="preserve"> </v>
      </c>
      <c r="Q180" s="348"/>
      <c r="R180" s="396" t="str">
        <f>'Council Own'!C144</f>
        <v>&lt;List Requirement Here&gt;</v>
      </c>
      <c r="S180" s="358" t="str">
        <f>IF('Council Own'!H144="A","A"," ")</f>
        <v xml:space="preserve"> </v>
      </c>
    </row>
    <row r="181" spans="1:19" x14ac:dyDescent="0.2">
      <c r="E181" s="633" t="str">
        <f>'Fun Patches'!C45</f>
        <v>&lt;LIST PATCH HERE&gt;</v>
      </c>
      <c r="F181" s="634"/>
      <c r="G181" s="358" t="str">
        <f>IF('Fun Patches'!H45="A","A"," ")</f>
        <v xml:space="preserve"> </v>
      </c>
      <c r="I181" s="348"/>
      <c r="J181" s="396" t="str">
        <f>'Council Own'!C49</f>
        <v>&lt;List Requirement Here&gt;</v>
      </c>
      <c r="K181" s="358" t="str">
        <f>IF('Council Own'!H49="A","A"," ")</f>
        <v xml:space="preserve"> </v>
      </c>
      <c r="M181" s="348"/>
      <c r="N181" s="396" t="str">
        <f>'Council Own'!C97</f>
        <v>&lt;List Requirement Here&gt;</v>
      </c>
      <c r="O181" s="358" t="str">
        <f>IF('Council Own'!H97="A","A"," ")</f>
        <v xml:space="preserve"> </v>
      </c>
      <c r="Q181" s="348"/>
      <c r="R181" s="396" t="str">
        <f>'Council Own'!C145</f>
        <v>&lt;List Requirement Here&gt;</v>
      </c>
      <c r="S181" s="358" t="str">
        <f>IF('Council Own'!H145="A","A"," ")</f>
        <v xml:space="preserve"> </v>
      </c>
    </row>
    <row r="182" spans="1:19" x14ac:dyDescent="0.2">
      <c r="E182" s="633" t="str">
        <f>'Fun Patches'!C46</f>
        <v>&lt;LIST PATCH HERE&gt;</v>
      </c>
      <c r="F182" s="634"/>
      <c r="G182" s="358" t="str">
        <f>IF('Fun Patches'!H46="A","A"," ")</f>
        <v xml:space="preserve"> </v>
      </c>
      <c r="I182" s="348"/>
      <c r="J182" s="396" t="str">
        <f>'Council Own'!C50</f>
        <v>&lt;List Requirement Here&gt;</v>
      </c>
      <c r="K182" s="358" t="str">
        <f>IF('Council Own'!H50="A","A"," ")</f>
        <v xml:space="preserve"> </v>
      </c>
      <c r="M182" s="348"/>
      <c r="N182" s="396" t="str">
        <f>'Council Own'!C98</f>
        <v>&lt;List Requirement Here&gt;</v>
      </c>
      <c r="O182" s="358" t="str">
        <f>IF('Council Own'!H98="A","A"," ")</f>
        <v xml:space="preserve"> </v>
      </c>
      <c r="Q182" s="348"/>
      <c r="R182" s="396" t="str">
        <f>'Council Own'!C146</f>
        <v>&lt;List Requirement Here&gt;</v>
      </c>
      <c r="S182" s="358" t="str">
        <f>IF('Council Own'!H146="A","A"," ")</f>
        <v xml:space="preserve"> </v>
      </c>
    </row>
    <row r="183" spans="1:19" x14ac:dyDescent="0.2">
      <c r="E183" s="650" t="str">
        <f>'Fun Patches'!C47</f>
        <v>&lt;LIST PATCH HERE&gt;</v>
      </c>
      <c r="F183" s="651"/>
      <c r="G183" s="351" t="str">
        <f>IF('Fun Patches'!H47="A","A"," ")</f>
        <v xml:space="preserve"> </v>
      </c>
      <c r="I183" s="395"/>
      <c r="J183" s="364"/>
      <c r="K183" s="398"/>
    </row>
    <row r="184" spans="1:19" x14ac:dyDescent="0.2">
      <c r="E184" s="633" t="str">
        <f>'Fun Patches'!C48</f>
        <v>&lt;LIST PATCH HERE&gt;</v>
      </c>
      <c r="F184" s="634"/>
      <c r="G184" s="358" t="str">
        <f>IF('Fun Patches'!H48="A","A"," ")</f>
        <v xml:space="preserve"> </v>
      </c>
      <c r="I184" s="395"/>
      <c r="J184" s="364"/>
      <c r="K184" s="398"/>
    </row>
    <row r="185" spans="1:19" x14ac:dyDescent="0.2">
      <c r="E185" s="633" t="str">
        <f>'Fun Patches'!C49</f>
        <v>&lt;LIST PATCH HERE&gt;</v>
      </c>
      <c r="F185" s="634"/>
      <c r="G185" s="358" t="str">
        <f>IF('Fun Patches'!H49="A","A"," ")</f>
        <v xml:space="preserve"> </v>
      </c>
      <c r="I185" s="395"/>
      <c r="J185" s="364"/>
      <c r="K185" s="398"/>
    </row>
    <row r="186" spans="1:19" x14ac:dyDescent="0.2">
      <c r="A186" s="635" t="s">
        <v>70</v>
      </c>
      <c r="B186" s="636"/>
      <c r="C186" s="637"/>
      <c r="E186" s="633" t="str">
        <f>'Fun Patches'!C50</f>
        <v>&lt;LIST PATCH HERE&gt;</v>
      </c>
      <c r="F186" s="634"/>
      <c r="G186" s="358" t="str">
        <f>IF('Fun Patches'!H50="A","A"," ")</f>
        <v xml:space="preserve"> </v>
      </c>
      <c r="I186" s="395"/>
      <c r="J186" s="364"/>
      <c r="K186" s="398"/>
    </row>
    <row r="187" spans="1:19" x14ac:dyDescent="0.2">
      <c r="A187" s="644" t="s">
        <v>67</v>
      </c>
      <c r="B187" s="645"/>
      <c r="C187" s="646"/>
      <c r="E187" s="633" t="str">
        <f>'Fun Patches'!C51</f>
        <v>&lt;LIST PATCH HERE&gt;</v>
      </c>
      <c r="F187" s="634"/>
      <c r="G187" s="358" t="str">
        <f>IF('Fun Patches'!H51="A","A"," ")</f>
        <v xml:space="preserve"> </v>
      </c>
      <c r="I187" s="395"/>
      <c r="J187" s="364"/>
      <c r="K187" s="398"/>
    </row>
    <row r="188" spans="1:19" x14ac:dyDescent="0.2">
      <c r="A188" s="644" t="s">
        <v>68</v>
      </c>
      <c r="B188" s="645"/>
      <c r="C188" s="646"/>
      <c r="E188" s="633" t="str">
        <f>'Fun Patches'!C52</f>
        <v>&lt;LIST PATCH HERE&gt;</v>
      </c>
      <c r="F188" s="634"/>
      <c r="G188" s="358" t="str">
        <f>IF('Fun Patches'!H52="A","A"," ")</f>
        <v xml:space="preserve"> </v>
      </c>
      <c r="I188" s="395"/>
      <c r="J188" s="364"/>
      <c r="K188" s="398"/>
    </row>
    <row r="189" spans="1:19" x14ac:dyDescent="0.2">
      <c r="A189" s="640" t="s">
        <v>69</v>
      </c>
      <c r="B189" s="641"/>
      <c r="C189" s="642"/>
      <c r="E189" s="633" t="str">
        <f>'Fun Patches'!C53</f>
        <v>&lt;LIST PATCH HERE&gt;</v>
      </c>
      <c r="F189" s="634"/>
      <c r="G189" s="358" t="str">
        <f>IF('Fun Patches'!H53="A","A"," ")</f>
        <v xml:space="preserve"> </v>
      </c>
      <c r="J189" s="355"/>
      <c r="K189" s="355"/>
    </row>
    <row r="190" spans="1:19" x14ac:dyDescent="0.2">
      <c r="E190" s="633" t="str">
        <f>'Fun Patches'!C54</f>
        <v>&lt;LIST PATCH HERE&gt;</v>
      </c>
      <c r="F190" s="634"/>
      <c r="G190" s="358" t="str">
        <f>IF('Fun Patches'!H54="A","A","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i+5dEGoCwTL43XJJ7FFqBkBCfEEvWYTyaR0GduT3wHmaYJax+et+6X2HyAPPCtE0ZiH92zMKc6y9uoX63M1XwQ==" saltValue="q5WvM35tjj6y7ylvxnJveQ=="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W229"/>
  <sheetViews>
    <sheetView showGridLines="0" topLeftCell="A37" zoomScale="90" zoomScaleNormal="90" workbookViewId="0">
      <selection activeCell="K59" sqref="K59"/>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6</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IF(Badges!I58="A","A"," ")</f>
        <v xml:space="preserve"> </v>
      </c>
      <c r="I4" s="348"/>
      <c r="J4" s="349" t="str">
        <f>Badges!C132</f>
        <v>Fold method and glue method</v>
      </c>
      <c r="K4" s="351" t="str">
        <f>IF(Badges!I132="A","A"," ")</f>
        <v xml:space="preserve"> </v>
      </c>
      <c r="M4" s="348"/>
      <c r="N4" s="349" t="str">
        <f>Badges!C205</f>
        <v>Learn how to purify water</v>
      </c>
      <c r="O4" s="351" t="str">
        <f>IF(Badges!I205="A","A"," ")</f>
        <v xml:space="preserve"> </v>
      </c>
      <c r="Q4" s="348"/>
      <c r="R4" s="349" t="str">
        <f>Badges!C279</f>
        <v>Get a sense of different animals'</v>
      </c>
      <c r="S4" s="351" t="str">
        <f>IF(Badges!I279="A","A"," ")</f>
        <v xml:space="preserve"> </v>
      </c>
      <c r="T4" s="340"/>
      <c r="U4" s="340"/>
    </row>
    <row r="5" spans="1:21" ht="12.75" customHeight="1" x14ac:dyDescent="0.2">
      <c r="A5" s="619" t="str">
        <f>Summary!A4</f>
        <v>Digital Movie Maker</v>
      </c>
      <c r="B5" s="620"/>
      <c r="C5" s="352" t="str">
        <f>IF(Badges!I28="C","C",IF(Badges!I28="P","P",""))</f>
        <v/>
      </c>
      <c r="E5" s="348"/>
      <c r="F5" s="349" t="str">
        <f>Badges!C59</f>
        <v>Videotape yourself miming one</v>
      </c>
      <c r="G5" s="351" t="str">
        <f>IF(Badges!I59="A","A"," ")</f>
        <v xml:space="preserve"> </v>
      </c>
      <c r="I5" s="348"/>
      <c r="J5" s="349" t="str">
        <f>Badges!C133</f>
        <v>Fold method and stitch method</v>
      </c>
      <c r="K5" s="351" t="str">
        <f>IF(Badges!I133="A","A"," ")</f>
        <v xml:space="preserve"> </v>
      </c>
      <c r="M5" s="348"/>
      <c r="N5" s="349" t="str">
        <f>Badges!C206</f>
        <v>Practice navigating with a map and</v>
      </c>
      <c r="O5" s="351" t="str">
        <f>IF(Badges!I206="A","A"," ")</f>
        <v xml:space="preserve"> </v>
      </c>
      <c r="Q5" s="348"/>
      <c r="R5" s="349" t="str">
        <f>Badges!C280</f>
        <v>Talk to an animal expert at a zoo</v>
      </c>
      <c r="S5" s="351" t="str">
        <f>IF(Badges!I280="A","A"," ")</f>
        <v xml:space="preserve"> </v>
      </c>
      <c r="T5" s="340"/>
      <c r="U5" s="340"/>
    </row>
    <row r="6" spans="1:21" ht="12.75" customHeight="1" x14ac:dyDescent="0.2">
      <c r="A6" s="612" t="str">
        <f>Summary!A5</f>
        <v>Eating for Beauty</v>
      </c>
      <c r="B6" s="613"/>
      <c r="C6" s="353" t="str">
        <f>IF(Badges!I51="C","C",IF(Badges!I51="P","P",""))</f>
        <v/>
      </c>
      <c r="E6" s="348"/>
      <c r="F6" s="349" t="str">
        <f>Badges!C60</f>
        <v>Pretend an item is something else</v>
      </c>
      <c r="G6" s="351" t="str">
        <f>IF(Badges!I60="A","A"," ")</f>
        <v xml:space="preserve"> </v>
      </c>
      <c r="I6" s="348"/>
      <c r="J6" s="349" t="str">
        <f>Badges!C134</f>
        <v>Glue method and stitch method</v>
      </c>
      <c r="K6" s="351" t="str">
        <f>IF(Badges!I134="A","A"," ")</f>
        <v xml:space="preserve"> </v>
      </c>
      <c r="M6" s="348"/>
      <c r="N6" s="349" t="str">
        <f>Badges!C207</f>
        <v>Pitch your tent three times in three</v>
      </c>
      <c r="O6" s="351" t="str">
        <f>IF(Badges!I207="A","A"," ")</f>
        <v xml:space="preserve"> </v>
      </c>
      <c r="Q6" s="348"/>
      <c r="R6" s="349" t="str">
        <f>Badges!C281</f>
        <v>Practice being a scientist</v>
      </c>
      <c r="S6" s="351" t="str">
        <f>IF(Badges!I281="A","A"," ")</f>
        <v xml:space="preserve"> </v>
      </c>
      <c r="T6" s="340"/>
      <c r="U6" s="340"/>
    </row>
    <row r="7" spans="1:21" x14ac:dyDescent="0.2">
      <c r="A7" s="612" t="str">
        <f>Summary!A6</f>
        <v>Public Speaker</v>
      </c>
      <c r="B7" s="613"/>
      <c r="C7" s="353" t="str">
        <f>IF(Badges!I74="C","C",IF(Badges!I74="P","P",""))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IF(Badges!I97="C","C",IF(Badges!I97="P","P",""))</f>
        <v/>
      </c>
      <c r="E8" s="348"/>
      <c r="F8" s="349" t="str">
        <f>Badges!C62</f>
        <v>Repeat one word, one sentence, and</v>
      </c>
      <c r="G8" s="351" t="str">
        <f>IF(Badges!I62="A","A"," ")</f>
        <v xml:space="preserve"> </v>
      </c>
      <c r="I8" s="348"/>
      <c r="J8" s="349" t="str">
        <f>Badges!C136</f>
        <v>Make an organizational book</v>
      </c>
      <c r="K8" s="351" t="str">
        <f>IF(Badges!I136="A","A"," ")</f>
        <v xml:space="preserve"> </v>
      </c>
      <c r="M8" s="348"/>
      <c r="N8" s="349" t="str">
        <f>Badges!C209</f>
        <v>Play stuff-sack dramatics</v>
      </c>
      <c r="O8" s="351" t="str">
        <f>IF(Badges!I209="A","A"," ")</f>
        <v xml:space="preserve"> </v>
      </c>
      <c r="Q8" s="348">
        <v>1</v>
      </c>
      <c r="R8" s="349" t="str">
        <f>Badges!C285</f>
        <v>Team up and dress up</v>
      </c>
      <c r="S8" s="350"/>
    </row>
    <row r="9" spans="1:21" x14ac:dyDescent="0.2">
      <c r="A9" s="614" t="str">
        <f>Summary!A8</f>
        <v>Screenwriter</v>
      </c>
      <c r="B9" s="615"/>
      <c r="C9" s="354" t="str">
        <f>IF(Badges!I120="C","C",IF(Badges!I120="P","P",""))</f>
        <v/>
      </c>
      <c r="E9" s="348"/>
      <c r="F9" s="349" t="str">
        <f>Badges!C63</f>
        <v>Tell your own story, from birth until</v>
      </c>
      <c r="G9" s="351" t="str">
        <f>IF(Badges!I63="A","A"," ")</f>
        <v xml:space="preserve"> </v>
      </c>
      <c r="I9" s="348"/>
      <c r="J9" s="349" t="str">
        <f>Badges!C137</f>
        <v>Make a scrapbook, memory book,</v>
      </c>
      <c r="K9" s="351" t="str">
        <f>IF(Badges!I137="A","A"," ")</f>
        <v xml:space="preserve"> </v>
      </c>
      <c r="M9" s="348"/>
      <c r="N9" s="349" t="str">
        <f>Badges!C210</f>
        <v>See the stars</v>
      </c>
      <c r="O9" s="351" t="str">
        <f>IF(Badges!I210="A","A"," ")</f>
        <v xml:space="preserve"> </v>
      </c>
      <c r="Q9" s="348"/>
      <c r="R9" s="349" t="str">
        <f>Badges!C286</f>
        <v>Go, Blue! Go, Red!</v>
      </c>
      <c r="S9" s="351" t="str">
        <f>IF(Badges!I286="A","A"," ")</f>
        <v xml:space="preserve"> </v>
      </c>
    </row>
    <row r="10" spans="1:21" x14ac:dyDescent="0.2">
      <c r="A10" s="616" t="str">
        <f>Summary!A9</f>
        <v>It's Your Planet -- Love It!</v>
      </c>
      <c r="B10" s="617"/>
      <c r="C10" s="618"/>
      <c r="E10" s="348"/>
      <c r="F10" s="349" t="str">
        <f>Badges!C64</f>
        <v>Practice impressions of three</v>
      </c>
      <c r="G10" s="351" t="str">
        <f>IF(Badges!I64="A","A"," ")</f>
        <v xml:space="preserve"> </v>
      </c>
      <c r="I10" s="348"/>
      <c r="J10" s="349" t="str">
        <f>Badges!C138</f>
        <v>Make a gift book</v>
      </c>
      <c r="K10" s="351" t="str">
        <f>IF(Badges!I138="A","A"," ")</f>
        <v xml:space="preserve"> </v>
      </c>
      <c r="M10" s="348"/>
      <c r="N10" s="349" t="str">
        <f>Badges!C211</f>
        <v>Tell a progressive story</v>
      </c>
      <c r="O10" s="351" t="str">
        <f>IF(Badges!I211="A","A"," ")</f>
        <v xml:space="preserve"> </v>
      </c>
      <c r="Q10" s="348"/>
      <c r="R10" s="349" t="str">
        <f>Badges!C287</f>
        <v>Unique uniforms</v>
      </c>
      <c r="S10" s="351" t="str">
        <f>IF(Badges!I287="A","A"," ")</f>
        <v xml:space="preserve"> </v>
      </c>
    </row>
    <row r="11" spans="1:21" x14ac:dyDescent="0.2">
      <c r="A11" s="619" t="str">
        <f>Summary!A10</f>
        <v>Book Artist</v>
      </c>
      <c r="B11" s="620"/>
      <c r="C11" s="352" t="str">
        <f>IF(Badges!I144="C","C",IF(Badges!I144="P","P",""))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IF(Badges!I288="A","A"," ")</f>
        <v xml:space="preserve"> </v>
      </c>
    </row>
    <row r="12" spans="1:21" x14ac:dyDescent="0.2">
      <c r="A12" s="612" t="str">
        <f>Summary!A11</f>
        <v>Woodworker</v>
      </c>
      <c r="B12" s="613"/>
      <c r="C12" s="353" t="str">
        <f>IF(Badges!I167="C","C",IF(Badges!I167="P","P",""))</f>
        <v/>
      </c>
      <c r="E12" s="348"/>
      <c r="F12" s="349" t="str">
        <f>Badges!C66</f>
        <v>Write a speech about something</v>
      </c>
      <c r="G12" s="351" t="str">
        <f>IF(Badges!I66="A","A"," ")</f>
        <v xml:space="preserve"> </v>
      </c>
      <c r="I12" s="348"/>
      <c r="J12" s="349" t="str">
        <f>Badges!C140</f>
        <v xml:space="preserve">Make a book from something </v>
      </c>
      <c r="K12" s="351" t="str">
        <f>IF(Badges!I140="A","A","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IF(Badges!I190="C","C",IF(Badges!I190="P","P",""))</f>
        <v/>
      </c>
      <c r="E13" s="348"/>
      <c r="F13" s="349" t="str">
        <f>Badges!C67</f>
        <v>Create a piece for a character</v>
      </c>
      <c r="G13" s="351" t="str">
        <f>IF(Badges!I67="A","A"," ")</f>
        <v xml:space="preserve"> </v>
      </c>
      <c r="I13" s="348"/>
      <c r="J13" s="349" t="str">
        <f>Badges!C141</f>
        <v>Try a different binding technique or</v>
      </c>
      <c r="K13" s="351" t="str">
        <f>IF(Badges!I141="A","A"," ")</f>
        <v xml:space="preserve"> </v>
      </c>
      <c r="M13" s="348"/>
      <c r="N13" s="349" t="str">
        <f>Badges!C216</f>
        <v>Observe kids in person for at least</v>
      </c>
      <c r="O13" s="351" t="str">
        <f>IF(Badges!I216="A","A"," ")</f>
        <v xml:space="preserve"> </v>
      </c>
      <c r="Q13" s="348"/>
      <c r="R13" s="349" t="str">
        <f>Badges!C290</f>
        <v>An amazing race</v>
      </c>
      <c r="S13" s="351" t="str">
        <f>IF(Badges!I290="A","A"," ")</f>
        <v xml:space="preserve"> </v>
      </c>
    </row>
    <row r="14" spans="1:21" x14ac:dyDescent="0.2">
      <c r="A14" s="612" t="str">
        <f>Summary!A13</f>
        <v>Trailblazing</v>
      </c>
      <c r="B14" s="613"/>
      <c r="C14" s="353" t="str">
        <f>IF(Badges!I213="C","C",IF(Badges!I213="P","P",""))</f>
        <v/>
      </c>
      <c r="E14" s="348"/>
      <c r="F14" s="349" t="str">
        <f>Badges!C68</f>
        <v>Pick an existing piece</v>
      </c>
      <c r="G14" s="351" t="str">
        <f>IF(Badges!I68="A","A"," ")</f>
        <v xml:space="preserve"> </v>
      </c>
      <c r="I14" s="348"/>
      <c r="J14" s="349" t="str">
        <f>Badges!C142</f>
        <v>Get creative with the definition of</v>
      </c>
      <c r="K14" s="351" t="str">
        <f>IF(Badges!I142="A","A"," ")</f>
        <v xml:space="preserve"> </v>
      </c>
      <c r="M14" s="348"/>
      <c r="N14" s="349" t="str">
        <f>Badges!C217</f>
        <v xml:space="preserve">Ask an expert  </v>
      </c>
      <c r="O14" s="351" t="str">
        <f>IF(Badges!I217="A","A"," ")</f>
        <v xml:space="preserve"> </v>
      </c>
      <c r="Q14" s="348"/>
      <c r="R14" s="349" t="str">
        <f>Badges!C291</f>
        <v>Target practice</v>
      </c>
      <c r="S14" s="351" t="str">
        <f>IF(Badges!I291="A","A"," ")</f>
        <v xml:space="preserve"> </v>
      </c>
    </row>
    <row r="15" spans="1:21" x14ac:dyDescent="0.2">
      <c r="A15" s="614" t="str">
        <f>Summary!A14</f>
        <v>Babysitter</v>
      </c>
      <c r="B15" s="615"/>
      <c r="C15" s="354" t="str">
        <f>IF(Badges!I236="C","C",IF(Badges!I236="P","P",""))</f>
        <v/>
      </c>
      <c r="E15" s="348">
        <v>5</v>
      </c>
      <c r="F15" s="349" t="str">
        <f>Badges!C69</f>
        <v>Get onstage</v>
      </c>
      <c r="G15" s="350"/>
      <c r="I15" s="602" t="str">
        <f>Badges!B145</f>
        <v>Woodworker</v>
      </c>
      <c r="J15" s="603"/>
      <c r="K15" s="603"/>
      <c r="M15" s="348"/>
      <c r="N15" s="349" t="str">
        <f>Badges!C218</f>
        <v>Find information at the library or</v>
      </c>
      <c r="O15" s="351" t="str">
        <f>IF(Badges!I218="A","A"," ")</f>
        <v xml:space="preserve"> </v>
      </c>
      <c r="Q15" s="348"/>
      <c r="R15" s="349" t="str">
        <f>Badges!C292</f>
        <v>Tests of strength</v>
      </c>
      <c r="S15" s="351" t="str">
        <f>IF(Badges!I292="A","A"," ")</f>
        <v xml:space="preserve"> </v>
      </c>
    </row>
    <row r="16" spans="1:21" x14ac:dyDescent="0.2">
      <c r="A16" s="616" t="str">
        <f>Summary!A15</f>
        <v>It's Your Story -- Tell It!</v>
      </c>
      <c r="B16" s="617"/>
      <c r="C16" s="618"/>
      <c r="E16" s="348"/>
      <c r="F16" s="349" t="str">
        <f>Badges!C70</f>
        <v>Create a theater in your own home</v>
      </c>
      <c r="G16" s="351" t="str">
        <f>IF(Badges!I70="A","A","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IF(Badges!I260="C","C",IF(Badges!I260="P","P",""))</f>
        <v/>
      </c>
      <c r="E17" s="348"/>
      <c r="F17" s="349" t="str">
        <f>Badges!C71</f>
        <v>Perform at school</v>
      </c>
      <c r="G17" s="351" t="str">
        <f>IF(Badges!I71="A","A"," ")</f>
        <v xml:space="preserve"> </v>
      </c>
      <c r="I17" s="348"/>
      <c r="J17" s="349" t="str">
        <f>Badges!C147</f>
        <v>Write your name in nails</v>
      </c>
      <c r="K17" s="351" t="str">
        <f>IF(Badges!I146="A","A"," ")</f>
        <v xml:space="preserve"> </v>
      </c>
      <c r="M17" s="348"/>
      <c r="N17" s="349" t="str">
        <f>Badges!C220</f>
        <v>Attend a babysitter training course</v>
      </c>
      <c r="O17" s="351" t="str">
        <f>IF(Badges!I220="A","A"," ")</f>
        <v xml:space="preserve"> </v>
      </c>
      <c r="Q17" s="348"/>
      <c r="R17" s="349" t="str">
        <f>Badges!C294</f>
        <v>Construction challenge</v>
      </c>
      <c r="S17" s="351" t="str">
        <f>IF(Badges!I294="A","A"," ")</f>
        <v xml:space="preserve"> </v>
      </c>
    </row>
    <row r="18" spans="1:19" x14ac:dyDescent="0.2">
      <c r="A18" s="612" t="str">
        <f>Summary!A17</f>
        <v>Animal Helpers</v>
      </c>
      <c r="B18" s="613"/>
      <c r="C18" s="353" t="str">
        <f>IF(Badges!I283="C","C",IF(Badges!I283="P","P",""))</f>
        <v/>
      </c>
      <c r="E18" s="348"/>
      <c r="F18" s="349" t="str">
        <f>Badges!C72</f>
        <v>Go to your audience</v>
      </c>
      <c r="G18" s="351" t="str">
        <f>IF(Badges!I72="A","A"," ")</f>
        <v xml:space="preserve"> </v>
      </c>
      <c r="I18" s="348"/>
      <c r="J18" s="349" t="str">
        <f>Badges!C148</f>
        <v>Make a design with nails on wood</v>
      </c>
      <c r="K18" s="351" t="str">
        <f>IF(Badges!I147="A","A"," ")</f>
        <v xml:space="preserve"> </v>
      </c>
      <c r="M18" s="348"/>
      <c r="N18" s="349" t="str">
        <f>Badges!C221</f>
        <v>Interview five moms about what they</v>
      </c>
      <c r="O18" s="351" t="str">
        <f>IF(Badges!I221="A","A"," ")</f>
        <v xml:space="preserve"> </v>
      </c>
      <c r="Q18" s="348"/>
      <c r="R18" s="349" t="str">
        <f>Badges!C295</f>
        <v>Soar winners</v>
      </c>
      <c r="S18" s="351" t="str">
        <f>IF(Badges!I295="A","A"," ")</f>
        <v xml:space="preserve"> </v>
      </c>
    </row>
    <row r="19" spans="1:19" x14ac:dyDescent="0.2">
      <c r="A19" s="612" t="str">
        <f>Summary!A18</f>
        <v>Field Day</v>
      </c>
      <c r="B19" s="613"/>
      <c r="C19" s="353" t="str">
        <f>IF(Badges!I306="C","C",IF(Badges!I306="P","P",""))</f>
        <v/>
      </c>
      <c r="E19" s="602" t="str">
        <f>Badges!B75</f>
        <v>Science of Happiness</v>
      </c>
      <c r="F19" s="603"/>
      <c r="G19" s="603"/>
      <c r="I19" s="348"/>
      <c r="J19" s="349" t="str">
        <f>Badges!C149</f>
        <v>Create a sculpture</v>
      </c>
      <c r="K19" s="351" t="str">
        <f>IF(Badges!I148="A","A"," ")</f>
        <v xml:space="preserve"> </v>
      </c>
      <c r="M19" s="348"/>
      <c r="N19" s="349" t="str">
        <f>Badges!C222</f>
        <v>Interview five experienced babysitters</v>
      </c>
      <c r="O19" s="351" t="str">
        <f>IF(Badges!I222="A","A"," ")</f>
        <v xml:space="preserve"> </v>
      </c>
      <c r="Q19" s="348"/>
      <c r="R19" s="349" t="str">
        <f>Badges!C296</f>
        <v>Make it "flink."</v>
      </c>
      <c r="S19" s="351" t="str">
        <f>IF(Badges!I296="A","A"," ")</f>
        <v xml:space="preserve"> </v>
      </c>
    </row>
    <row r="20" spans="1:19" x14ac:dyDescent="0.2">
      <c r="A20" s="612" t="str">
        <f>Summary!A19</f>
        <v>Entrepreneur</v>
      </c>
      <c r="B20" s="613"/>
      <c r="C20" s="353" t="str">
        <f>IF(Badges!I329="C","C",IF(Badges!I329="P","P",""))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IF(Badges!I352="C","C",IF(Badges!I352="P","P",""))</f>
        <v/>
      </c>
      <c r="E21" s="348"/>
      <c r="F21" s="349" t="str">
        <f>Badges!C77</f>
        <v>Get into a state of "flow"</v>
      </c>
      <c r="G21" s="351" t="str">
        <f>IF(Badges!I77="A","A"," ")</f>
        <v xml:space="preserve"> </v>
      </c>
      <c r="I21" s="348"/>
      <c r="J21" s="349" t="str">
        <f>Badges!C151</f>
        <v>Level up</v>
      </c>
      <c r="K21" s="351" t="str">
        <f>IF(Badges!I150="A","A"," ")</f>
        <v xml:space="preserve"> </v>
      </c>
      <c r="M21" s="348"/>
      <c r="N21" s="349" t="str">
        <f>Badges!C224</f>
        <v>Interview an educational toy or game</v>
      </c>
      <c r="O21" s="351" t="str">
        <f>IF(Badges!I224="A","A"," ")</f>
        <v xml:space="preserve"> </v>
      </c>
      <c r="Q21" s="348"/>
      <c r="R21" s="349" t="str">
        <f>Badges!C298</f>
        <v>From read to reality</v>
      </c>
      <c r="S21" s="351" t="str">
        <f>IF(Badges!I298="A","A"," ")</f>
        <v xml:space="preserve"> </v>
      </c>
    </row>
    <row r="22" spans="1:19" x14ac:dyDescent="0.2">
      <c r="A22" s="355"/>
      <c r="B22" s="356"/>
      <c r="C22" s="394"/>
      <c r="E22" s="348"/>
      <c r="F22" s="349" t="str">
        <f>Badges!C78</f>
        <v>Count three blessings</v>
      </c>
      <c r="G22" s="351" t="str">
        <f>IF(Badges!I78="A","A"," ")</f>
        <v xml:space="preserve"> </v>
      </c>
      <c r="I22" s="348"/>
      <c r="J22" s="349" t="str">
        <f>Badges!C152</f>
        <v>Make it right</v>
      </c>
      <c r="K22" s="351" t="str">
        <f>IF(Badges!I151="A","A"," ")</f>
        <v xml:space="preserve"> </v>
      </c>
      <c r="M22" s="348"/>
      <c r="N22" s="349" t="str">
        <f>Badges!C225</f>
        <v>Observe kids at a toy store for two</v>
      </c>
      <c r="O22" s="351" t="str">
        <f>IF(Badges!I225="A","A"," ")</f>
        <v xml:space="preserve"> </v>
      </c>
      <c r="Q22" s="348"/>
      <c r="R22" s="349" t="str">
        <f>Badges!C299</f>
        <v>From virtual to reality</v>
      </c>
      <c r="S22" s="351" t="str">
        <f>IF(Badges!I299="A","A"," ")</f>
        <v xml:space="preserve"> </v>
      </c>
    </row>
    <row r="23" spans="1:19" x14ac:dyDescent="0.2">
      <c r="A23" s="602" t="str">
        <f>Badges!B6</f>
        <v>Digital Movie Maker</v>
      </c>
      <c r="B23" s="603"/>
      <c r="C23" s="603"/>
      <c r="E23" s="348"/>
      <c r="F23" s="349" t="str">
        <f>Badges!C79</f>
        <v>Stop and smell the roses</v>
      </c>
      <c r="G23" s="351" t="str">
        <f>IF(Badges!I79="A","A"," ")</f>
        <v xml:space="preserve"> </v>
      </c>
      <c r="I23" s="348"/>
      <c r="J23" s="349" t="str">
        <f>Badges!C153</f>
        <v>Do a survey</v>
      </c>
      <c r="K23" s="351" t="str">
        <f>IF(Badges!I152="A","A"," ")</f>
        <v xml:space="preserve"> </v>
      </c>
      <c r="M23" s="348"/>
      <c r="N23" s="349" t="str">
        <f>Badges!C226</f>
        <v>Volunteer for at least two hours</v>
      </c>
      <c r="O23" s="351" t="str">
        <f>IF(Badges!I226="A","A"," ")</f>
        <v xml:space="preserve"> </v>
      </c>
      <c r="Q23" s="348"/>
      <c r="R23" s="349" t="str">
        <f>Badges!C300</f>
        <v>From board to reality</v>
      </c>
      <c r="S23" s="351" t="str">
        <f>IF(Badges!I300="A","A","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IF(Badges!I8="A","A"," ")</f>
        <v xml:space="preserve"> </v>
      </c>
      <c r="E25" s="348"/>
      <c r="F25" s="349" t="str">
        <f>Badges!C81</f>
        <v>Focus on what's realistic</v>
      </c>
      <c r="G25" s="351" t="str">
        <f>IF(Badges!I81="A","A"," ")</f>
        <v xml:space="preserve"> </v>
      </c>
      <c r="I25" s="348"/>
      <c r="J25" s="349" t="str">
        <f>Badges!C155</f>
        <v>Fix loose screws</v>
      </c>
      <c r="K25" s="351" t="str">
        <f>IF(Badges!I154="A","A"," ")</f>
        <v xml:space="preserve"> </v>
      </c>
      <c r="M25" s="348"/>
      <c r="N25" s="349" t="str">
        <f>Badges!C228</f>
        <v>Market yourself</v>
      </c>
      <c r="O25" s="351" t="str">
        <f>IF(Badges!I228="A","A"," ")</f>
        <v xml:space="preserve"> </v>
      </c>
      <c r="Q25" s="348"/>
      <c r="R25" s="349" t="str">
        <f>Badges!C302</f>
        <v>A puzzle pentathlon</v>
      </c>
      <c r="S25" s="351" t="str">
        <f>IF(Badges!I302="A","A"," ")</f>
        <v xml:space="preserve"> </v>
      </c>
    </row>
    <row r="26" spans="1:19" x14ac:dyDescent="0.2">
      <c r="A26" s="348"/>
      <c r="B26" s="349" t="str">
        <f>Badges!C9</f>
        <v>Take a class</v>
      </c>
      <c r="C26" s="351" t="str">
        <f>IF(Badges!I9="A","A"," ")</f>
        <v xml:space="preserve"> </v>
      </c>
      <c r="E26" s="348"/>
      <c r="F26" s="349" t="str">
        <f>Badges!C82</f>
        <v>Try to use your strengths</v>
      </c>
      <c r="G26" s="351" t="str">
        <f>IF(Badges!I82="A","A"," ")</f>
        <v xml:space="preserve"> </v>
      </c>
      <c r="I26" s="348"/>
      <c r="J26" s="349" t="str">
        <f>Badges!C156</f>
        <v>Attach it, detach it</v>
      </c>
      <c r="K26" s="351" t="str">
        <f>IF(Badges!I155="A","A"," ")</f>
        <v xml:space="preserve"> </v>
      </c>
      <c r="M26" s="348"/>
      <c r="N26" s="349" t="str">
        <f>Badges!C229</f>
        <v xml:space="preserve">Create a questionnaire to give to </v>
      </c>
      <c r="O26" s="351" t="str">
        <f>IF(Badges!I229="A","A"," ")</f>
        <v xml:space="preserve"> </v>
      </c>
      <c r="Q26" s="348"/>
      <c r="R26" s="349" t="str">
        <f>Badges!C303</f>
        <v>A relay pentathlon</v>
      </c>
      <c r="S26" s="351" t="str">
        <f>IF(Badges!I303="A","A"," ")</f>
        <v xml:space="preserve"> </v>
      </c>
    </row>
    <row r="27" spans="1:19" x14ac:dyDescent="0.2">
      <c r="A27" s="348"/>
      <c r="B27" s="349" t="str">
        <f>Badges!C10</f>
        <v>Teach yourself</v>
      </c>
      <c r="C27" s="351" t="str">
        <f>IF(Badges!I10="A","A"," ")</f>
        <v xml:space="preserve"> </v>
      </c>
      <c r="E27" s="348"/>
      <c r="F27" s="349" t="str">
        <f>Badges!C79</f>
        <v>Stop and smell the roses</v>
      </c>
      <c r="G27" s="351" t="str">
        <f>IF(Badges!I83="A","A"," ")</f>
        <v xml:space="preserve"> </v>
      </c>
      <c r="I27" s="348"/>
      <c r="J27" s="349" t="str">
        <f>Badges!C157</f>
        <v>Build with a screwdriver</v>
      </c>
      <c r="K27" s="351" t="str">
        <f>IF(Badges!I156="A","A"," ")</f>
        <v xml:space="preserve"> </v>
      </c>
      <c r="M27" s="348"/>
      <c r="N27" s="349" t="str">
        <f>Badges!C230</f>
        <v>Conduct interviews with potential</v>
      </c>
      <c r="O27" s="351" t="str">
        <f>IF(Badges!I230="A","A"," ")</f>
        <v xml:space="preserve"> </v>
      </c>
      <c r="Q27" s="348"/>
      <c r="R27" s="349" t="str">
        <f>Badges!C304</f>
        <v>A wheel pentathlon</v>
      </c>
      <c r="S27" s="351" t="str">
        <f>IF(Badges!I304="A","A","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IF(Badges!I12="A","A"," ")</f>
        <v xml:space="preserve"> </v>
      </c>
      <c r="E29" s="348"/>
      <c r="F29" s="349" t="str">
        <f>Badges!C85</f>
        <v>Make a gratitude visit</v>
      </c>
      <c r="G29" s="351" t="str">
        <f>IF(Badges!I85="A","A"," ")</f>
        <v xml:space="preserve"> </v>
      </c>
      <c r="I29" s="348"/>
      <c r="J29" s="349" t="str">
        <f>Badges!C159</f>
        <v>End the alphabet</v>
      </c>
      <c r="K29" s="351" t="str">
        <f>IF(Badges!I158="A","A"," ")</f>
        <v xml:space="preserve"> </v>
      </c>
      <c r="M29" s="348"/>
      <c r="N29" s="349" t="str">
        <f>Badges!C232</f>
        <v>Come prepared for a game</v>
      </c>
      <c r="O29" s="351" t="str">
        <f>IF(Badges!I232="A","A"," ")</f>
        <v xml:space="preserve"> </v>
      </c>
      <c r="Q29" s="348">
        <v>1</v>
      </c>
      <c r="R29" s="349" t="str">
        <f>Badges!C308</f>
        <v>Brainstorm business ideas</v>
      </c>
      <c r="S29" s="350"/>
    </row>
    <row r="30" spans="1:19" x14ac:dyDescent="0.2">
      <c r="A30" s="348"/>
      <c r="B30" s="349" t="str">
        <f>Badges!C13</f>
        <v>Film a celebration</v>
      </c>
      <c r="C30" s="351" t="str">
        <f>IF(Badges!I13="A","A"," ")</f>
        <v xml:space="preserve"> </v>
      </c>
      <c r="E30" s="348"/>
      <c r="F30" s="349" t="str">
        <f>Badges!C86</f>
        <v>Write a forgiveness letter</v>
      </c>
      <c r="G30" s="351" t="str">
        <f>IF(Badges!I86="A","A"," ")</f>
        <v xml:space="preserve"> </v>
      </c>
      <c r="I30" s="348"/>
      <c r="J30" s="349" t="str">
        <f>Badges!C160</f>
        <v>Square it off</v>
      </c>
      <c r="K30" s="351" t="str">
        <f>IF(Badges!I159="A","A"," ")</f>
        <v xml:space="preserve"> </v>
      </c>
      <c r="M30" s="348"/>
      <c r="N30" s="349" t="str">
        <f>Badges!C233</f>
        <v>Make a tasty snack</v>
      </c>
      <c r="O30" s="351" t="str">
        <f>IF(Badges!I233="A","A"," ")</f>
        <v xml:space="preserve"> </v>
      </c>
      <c r="Q30" s="348"/>
      <c r="R30" s="349" t="str">
        <f>Badges!C309</f>
        <v>Interview your client</v>
      </c>
      <c r="S30" s="351" t="str">
        <f>IF(Badges!I309="A","A"," ")</f>
        <v xml:space="preserve"> </v>
      </c>
    </row>
    <row r="31" spans="1:19" x14ac:dyDescent="0.2">
      <c r="A31" s="348"/>
      <c r="B31" s="349" t="str">
        <f>Badges!C14</f>
        <v>Film a day in your life</v>
      </c>
      <c r="C31" s="351" t="str">
        <f>IF(Badges!I14="A","A"," ")</f>
        <v xml:space="preserve"> </v>
      </c>
      <c r="E31" s="348"/>
      <c r="F31" s="349" t="str">
        <f>Badges!C83</f>
        <v>Be happy for others</v>
      </c>
      <c r="G31" s="351" t="str">
        <f>IF(Badges!I87="A","A"," ")</f>
        <v xml:space="preserve"> </v>
      </c>
      <c r="I31" s="348"/>
      <c r="J31" s="349" t="str">
        <f>Badges!C161</f>
        <v>Make a simple doll</v>
      </c>
      <c r="K31" s="351" t="str">
        <f>IF(Badges!I160="A","A"," ")</f>
        <v xml:space="preserve"> </v>
      </c>
      <c r="M31" s="348"/>
      <c r="N31" s="349" t="str">
        <f>Badges!C234</f>
        <v>Plan a fun craft</v>
      </c>
      <c r="O31" s="351" t="str">
        <f>IF(Badges!I234="A","A"," ")</f>
        <v xml:space="preserve"> </v>
      </c>
      <c r="Q31" s="348"/>
      <c r="R31" s="349" t="str">
        <f>Badges!C310</f>
        <v>Become a keen observer</v>
      </c>
      <c r="S31" s="351" t="str">
        <f>IF(Badges!I310="A","A","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IF(Badges!I311="A","A"," ")</f>
        <v xml:space="preserve"> </v>
      </c>
    </row>
    <row r="33" spans="1:19" x14ac:dyDescent="0.2">
      <c r="A33" s="348"/>
      <c r="B33" s="349" t="str">
        <f>Badges!C16</f>
        <v>Share a scene from a book in the</v>
      </c>
      <c r="C33" s="351" t="str">
        <f>IF(Badges!I16="A","A"," ")</f>
        <v xml:space="preserve"> </v>
      </c>
      <c r="E33" s="348"/>
      <c r="F33" s="349" t="str">
        <f>Badges!C89</f>
        <v xml:space="preserve">Design your own five-question </v>
      </c>
      <c r="G33" s="351" t="str">
        <f>IF(Badges!I89="A","A"," ")</f>
        <v xml:space="preserve"> </v>
      </c>
      <c r="I33" s="348"/>
      <c r="J33" s="349" t="str">
        <f>Badges!C163</f>
        <v>Build with your expert</v>
      </c>
      <c r="K33" s="351" t="str">
        <f>IF(Badges!I162="A","A","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IF(Badges!I17="A","A"," ")</f>
        <v xml:space="preserve"> </v>
      </c>
      <c r="E34" s="348"/>
      <c r="F34" s="349" t="str">
        <f>Badges!C90</f>
        <v>Try quick polling</v>
      </c>
      <c r="G34" s="351" t="str">
        <f>IF(Badges!I90="A","A"," ")</f>
        <v xml:space="preserve"> </v>
      </c>
      <c r="I34" s="348"/>
      <c r="J34" s="349" t="str">
        <f>Badges!C164</f>
        <v>Build with home improvers</v>
      </c>
      <c r="K34" s="351" t="str">
        <f>IF(Badges!I163="A","A"," ")</f>
        <v xml:space="preserve"> </v>
      </c>
      <c r="M34" s="348"/>
      <c r="N34" s="349" t="str">
        <f>Badges!C240</f>
        <v>Share night art</v>
      </c>
      <c r="O34" s="351" t="str">
        <f>IF(Badges!I240="A","A"," ")</f>
        <v xml:space="preserve"> </v>
      </c>
      <c r="Q34" s="348"/>
      <c r="R34" s="349" t="str">
        <f>Badges!C313</f>
        <v>Divide your idea into different parts</v>
      </c>
      <c r="S34" s="351" t="str">
        <f>IF(Badges!I313="A","A"," ")</f>
        <v xml:space="preserve"> </v>
      </c>
    </row>
    <row r="35" spans="1:19" x14ac:dyDescent="0.2">
      <c r="A35" s="348"/>
      <c r="B35" s="349" t="str">
        <f>Badges!C18</f>
        <v>Share a family story</v>
      </c>
      <c r="C35" s="351" t="str">
        <f>IF(Badges!I18="A","A"," ")</f>
        <v xml:space="preserve"> </v>
      </c>
      <c r="E35" s="348"/>
      <c r="F35" s="349" t="str">
        <f>Badges!C87</f>
        <v>Make something meaningful</v>
      </c>
      <c r="G35" s="351" t="str">
        <f>IF(Badges!I91="A","A"," ")</f>
        <v xml:space="preserve"> </v>
      </c>
      <c r="I35" s="348"/>
      <c r="J35" s="349" t="str">
        <f>Badges!C165</f>
        <v>Build at a craft store or artisan</v>
      </c>
      <c r="K35" s="351" t="str">
        <f>IF(Badges!I164="A","A"," ")</f>
        <v xml:space="preserve"> </v>
      </c>
      <c r="M35" s="348"/>
      <c r="N35" s="349" t="str">
        <f>Badges!C241</f>
        <v>Get into nightlife</v>
      </c>
      <c r="O35" s="351" t="str">
        <f>IF(Badges!I241="A","A"," ")</f>
        <v xml:space="preserve"> </v>
      </c>
      <c r="Q35" s="348"/>
      <c r="R35" s="349" t="str">
        <f>Badges!C314</f>
        <v>Beat your competitors</v>
      </c>
      <c r="S35" s="351" t="str">
        <f>IF(Badges!I314="A","A","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IF(Badges!I242="A","A"," ")</f>
        <v xml:space="preserve"> </v>
      </c>
      <c r="Q36" s="348"/>
      <c r="R36" s="349" t="str">
        <f>Badges!C315</f>
        <v>Use a "guideline."</v>
      </c>
      <c r="S36" s="351" t="str">
        <f>IF(Badges!I315="A","A"," ")</f>
        <v xml:space="preserve"> </v>
      </c>
    </row>
    <row r="37" spans="1:19" ht="12.75" customHeight="1" x14ac:dyDescent="0.2">
      <c r="A37" s="348"/>
      <c r="B37" s="349" t="str">
        <f>Badges!C20</f>
        <v>Work solo</v>
      </c>
      <c r="C37" s="351" t="str">
        <f>IF(Badges!I20="A","A"," ")</f>
        <v xml:space="preserve"> </v>
      </c>
      <c r="E37" s="348"/>
      <c r="F37" s="349" t="str">
        <f>Badges!C93</f>
        <v>Find a happiness helper</v>
      </c>
      <c r="G37" s="351" t="str">
        <f>IF(Badges!I93="A","A","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IF(Badges!I21="A","A"," ")</f>
        <v xml:space="preserve"> </v>
      </c>
      <c r="E38" s="348"/>
      <c r="F38" s="349" t="str">
        <f>Badges!C94</f>
        <v>Create an inspiration collage with</v>
      </c>
      <c r="G38" s="351" t="str">
        <f>IF(Badges!I94="A","A"," ")</f>
        <v xml:space="preserve"> </v>
      </c>
      <c r="I38" s="348"/>
      <c r="J38" s="349" t="str">
        <f>Badges!C170</f>
        <v>Organize a CSI-themed night for</v>
      </c>
      <c r="K38" s="351" t="str">
        <f>IF(Badges!I170="A","A"," ")</f>
        <v xml:space="preserve"> </v>
      </c>
      <c r="M38" s="348"/>
      <c r="N38" s="349" t="str">
        <f>Badges!C244</f>
        <v>Tour your neighborhood at night</v>
      </c>
      <c r="O38" s="351" t="str">
        <f>IF(Badges!I244="A","A"," ")</f>
        <v xml:space="preserve"> </v>
      </c>
      <c r="Q38" s="348"/>
      <c r="R38" s="349" t="str">
        <f>Badges!C317</f>
        <v>Seed money</v>
      </c>
      <c r="S38" s="351" t="str">
        <f>IF(Badges!I317="A","A"," ")</f>
        <v xml:space="preserve"> </v>
      </c>
    </row>
    <row r="39" spans="1:19" x14ac:dyDescent="0.2">
      <c r="A39" s="348"/>
      <c r="B39" s="349" t="str">
        <f>Badges!C22</f>
        <v>Work with a mentor</v>
      </c>
      <c r="C39" s="351" t="str">
        <f>IF(Badges!I22="A","A"," ")</f>
        <v xml:space="preserve"> </v>
      </c>
      <c r="E39" s="348"/>
      <c r="F39" s="349" t="str">
        <f>Badges!C91</f>
        <v>Focus on one friend</v>
      </c>
      <c r="G39" s="351" t="str">
        <f>IF(Badges!I95="A","A"," ")</f>
        <v xml:space="preserve"> </v>
      </c>
      <c r="I39" s="348"/>
      <c r="J39" s="349" t="str">
        <f>Badges!C171</f>
        <v>Host an "Identity Crisis" party</v>
      </c>
      <c r="K39" s="351" t="str">
        <f>IF(Badges!I171="A","A"," ")</f>
        <v xml:space="preserve"> </v>
      </c>
      <c r="M39" s="348"/>
      <c r="N39" s="349" t="str">
        <f>Badges!C245</f>
        <v>Visit a park, trail, lake, stream, or</v>
      </c>
      <c r="O39" s="351" t="str">
        <f>IF(Badges!I245="A","A"," ")</f>
        <v xml:space="preserve"> </v>
      </c>
      <c r="Q39" s="348"/>
      <c r="R39" s="349" t="str">
        <f>Badges!C318</f>
        <v>Business models</v>
      </c>
      <c r="S39" s="351" t="str">
        <f>IF(Badges!I318="A","A","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IF(Badges!I172="A","A"," ")</f>
        <v xml:space="preserve"> </v>
      </c>
      <c r="M40" s="348"/>
      <c r="N40" s="349" t="str">
        <f>Badges!C246</f>
        <v>Visit a place that's open 24 hours</v>
      </c>
      <c r="O40" s="351" t="str">
        <f>IF(Badges!I246="A","A"," ")</f>
        <v xml:space="preserve"> </v>
      </c>
      <c r="Q40" s="348"/>
      <c r="R40" s="349" t="str">
        <f>Badges!C319</f>
        <v>Merchandising</v>
      </c>
      <c r="S40" s="351" t="str">
        <f>IF(Badges!I319="A","A"," ")</f>
        <v xml:space="preserve"> </v>
      </c>
    </row>
    <row r="41" spans="1:19" x14ac:dyDescent="0.2">
      <c r="A41" s="348"/>
      <c r="B41" s="349" t="str">
        <f>Badges!C24</f>
        <v>Add a sound track</v>
      </c>
      <c r="C41" s="351" t="str">
        <f>IF(Badges!I24="A","A","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IF(Badges!I25="A","A"," ")</f>
        <v xml:space="preserve"> </v>
      </c>
      <c r="E42" s="348"/>
      <c r="F42" s="349" t="str">
        <f>Badges!C100</f>
        <v xml:space="preserve">Watch one movie or three shows in </v>
      </c>
      <c r="G42" s="351" t="str">
        <f>IF(Badges!I100="A","A"," ")</f>
        <v xml:space="preserve"> </v>
      </c>
      <c r="I42" s="348"/>
      <c r="J42" s="349" t="str">
        <f>Badges!C174</f>
        <v>Interview someone in forensics</v>
      </c>
      <c r="K42" s="351" t="str">
        <f>IF(Badges!I174="A","A"," ")</f>
        <v xml:space="preserve"> </v>
      </c>
      <c r="M42" s="348"/>
      <c r="N42" s="349" t="str">
        <f>Badges!C248</f>
        <v>Be an investigative reporter</v>
      </c>
      <c r="O42" s="351" t="str">
        <f>IF(Badges!I248="A","A"," ")</f>
        <v xml:space="preserve"> </v>
      </c>
      <c r="Q42" s="348"/>
      <c r="R42" s="349" t="str">
        <f>Badges!C321</f>
        <v>Write up a five-point business plan</v>
      </c>
      <c r="S42" s="351" t="str">
        <f>IF(Badges!I321="A","A"," ")</f>
        <v xml:space="preserve"> </v>
      </c>
    </row>
    <row r="43" spans="1:19" ht="12.75" customHeight="1" x14ac:dyDescent="0.2">
      <c r="A43" s="348"/>
      <c r="B43" s="349" t="str">
        <f>Badges!C26</f>
        <v>Add transitions</v>
      </c>
      <c r="C43" s="351" t="str">
        <f>IF(Badges!I26="A","A"," ")</f>
        <v xml:space="preserve"> </v>
      </c>
      <c r="E43" s="348"/>
      <c r="F43" s="349" t="str">
        <f>Badges!C101</f>
        <v>Host a script-dissection party with</v>
      </c>
      <c r="G43" s="351" t="str">
        <f>IF(Badges!I101="A","A"," ")</f>
        <v xml:space="preserve"> </v>
      </c>
      <c r="I43" s="348"/>
      <c r="J43" s="349" t="str">
        <f>Badges!C175</f>
        <v>Try the eyewitness challenge</v>
      </c>
      <c r="K43" s="351" t="str">
        <f>IF(Badges!I175="A","A"," ")</f>
        <v xml:space="preserve"> </v>
      </c>
      <c r="M43" s="348"/>
      <c r="N43" s="349" t="str">
        <f>Badges!C249</f>
        <v>Take part in the night shift</v>
      </c>
      <c r="O43" s="351" t="str">
        <f>IF(Badges!I249="A","A"," ")</f>
        <v xml:space="preserve"> </v>
      </c>
      <c r="Q43" s="348"/>
      <c r="R43" s="349" t="str">
        <f>Badges!C322</f>
        <v>Develop your "pitch."</v>
      </c>
      <c r="S43" s="351" t="str">
        <f>IF(Badges!I322="A","A"," ")</f>
        <v xml:space="preserve"> </v>
      </c>
    </row>
    <row r="44" spans="1:19" x14ac:dyDescent="0.2">
      <c r="A44" s="602" t="str">
        <f>Badges!B29</f>
        <v>Eating for Beauty</v>
      </c>
      <c r="B44" s="603"/>
      <c r="C44" s="603"/>
      <c r="E44" s="348"/>
      <c r="F44" s="349" t="str">
        <f>Badges!C102</f>
        <v>Read two scripts</v>
      </c>
      <c r="G44" s="351" t="str">
        <f>IF(Badges!I102="A","A"," ")</f>
        <v xml:space="preserve"> </v>
      </c>
      <c r="I44" s="348"/>
      <c r="J44" s="349" t="str">
        <f>Badges!C176</f>
        <v>Make some impressions</v>
      </c>
      <c r="K44" s="351" t="str">
        <f>IF(Badges!I176="A","A"," ")</f>
        <v xml:space="preserve"> </v>
      </c>
      <c r="M44" s="348"/>
      <c r="N44" s="349" t="str">
        <f>Badges!C250</f>
        <v>Create a photo essay</v>
      </c>
      <c r="O44" s="351" t="str">
        <f>IF(Badges!I250="A","A"," ")</f>
        <v xml:space="preserve"> </v>
      </c>
      <c r="Q44" s="348"/>
      <c r="R44" s="349" t="str">
        <f>Badges!C323</f>
        <v>Make a mock up of an</v>
      </c>
      <c r="S44" s="351" t="str">
        <f>IF(Badges!I323="A","A","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IF(Badges!I31="A","A"," ")</f>
        <v xml:space="preserve"> </v>
      </c>
      <c r="E46" s="348"/>
      <c r="F46" s="349" t="str">
        <f>Badges!C104</f>
        <v>Look into your own life</v>
      </c>
      <c r="G46" s="351" t="str">
        <f>IF(Badges!I104="A","A"," ")</f>
        <v xml:space="preserve"> </v>
      </c>
      <c r="I46" s="348"/>
      <c r="J46" s="349" t="str">
        <f>Badges!C178</f>
        <v>Forensic chemistry</v>
      </c>
      <c r="K46" s="351" t="str">
        <f>IF(Badges!I178="A","A"," ")</f>
        <v xml:space="preserve"> </v>
      </c>
      <c r="M46" s="348"/>
      <c r="N46" s="349" t="str">
        <f>Badges!C252</f>
        <v>Examine the night sky</v>
      </c>
      <c r="O46" s="351" t="str">
        <f>IF(Badges!I252="A","A"," ")</f>
        <v xml:space="preserve"> </v>
      </c>
      <c r="Q46" s="348"/>
      <c r="R46" s="349" t="str">
        <f>Badges!C325</f>
        <v>Present your idea to someone who</v>
      </c>
      <c r="S46" s="351" t="str">
        <f>IF(Badges!I325="A","A"," ")</f>
        <v xml:space="preserve"> </v>
      </c>
    </row>
    <row r="47" spans="1:19" x14ac:dyDescent="0.2">
      <c r="A47" s="348"/>
      <c r="B47" s="349" t="str">
        <f>Badges!C32</f>
        <v>Have a food-log challenge with</v>
      </c>
      <c r="C47" s="351" t="str">
        <f>IF(Badges!I32="A","A"," ")</f>
        <v xml:space="preserve"> </v>
      </c>
      <c r="E47" s="348"/>
      <c r="F47" s="349" t="str">
        <f>Badges!C105</f>
        <v>Add to a story you already know</v>
      </c>
      <c r="G47" s="351" t="str">
        <f>IF(Badges!I105="A","A"," ")</f>
        <v xml:space="preserve"> </v>
      </c>
      <c r="I47" s="348"/>
      <c r="J47" s="349" t="str">
        <f>Badges!C179</f>
        <v>Forensic physics</v>
      </c>
      <c r="K47" s="351" t="str">
        <f>IF(Badges!I179="A","A"," ")</f>
        <v xml:space="preserve"> </v>
      </c>
      <c r="M47" s="348"/>
      <c r="N47" s="349" t="str">
        <f>Badges!C253</f>
        <v>Create a nocturnal animal</v>
      </c>
      <c r="O47" s="351" t="str">
        <f>IF(Badges!I253="A","A"," ")</f>
        <v xml:space="preserve"> </v>
      </c>
      <c r="Q47" s="348"/>
      <c r="R47" s="349" t="str">
        <f>Badges!C326</f>
        <v>Present to an expert</v>
      </c>
      <c r="S47" s="351" t="str">
        <f>IF(Badges!I326="A","A"," ")</f>
        <v xml:space="preserve"> </v>
      </c>
    </row>
    <row r="48" spans="1:19" x14ac:dyDescent="0.2">
      <c r="A48" s="348"/>
      <c r="B48" s="349" t="str">
        <f>Badges!C33</f>
        <v>Make your own food pyramid</v>
      </c>
      <c r="C48" s="351" t="str">
        <f>IF(Badges!I33="A","A"," ")</f>
        <v xml:space="preserve"> </v>
      </c>
      <c r="E48" s="348"/>
      <c r="F48" s="349" t="str">
        <f>Badges!C106</f>
        <v>Play Story Maker</v>
      </c>
      <c r="G48" s="351" t="str">
        <f>IF(Badges!I106="A","A"," ")</f>
        <v xml:space="preserve"> </v>
      </c>
      <c r="I48" s="348"/>
      <c r="J48" s="349" t="str">
        <f>Badges!C180</f>
        <v>Forensic biology</v>
      </c>
      <c r="K48" s="351" t="str">
        <f>IF(Badges!I180="A","A"," ")</f>
        <v xml:space="preserve"> </v>
      </c>
      <c r="M48" s="348"/>
      <c r="N48" s="349" t="str">
        <f>Badges!C254</f>
        <v>Sketch a landscape plan for your</v>
      </c>
      <c r="O48" s="351" t="str">
        <f>IF(Badges!I254="A","A"," ")</f>
        <v xml:space="preserve"> </v>
      </c>
      <c r="Q48" s="348"/>
      <c r="R48" s="349" t="str">
        <f>Badges!C327</f>
        <v>Gather a group of clients</v>
      </c>
      <c r="S48" s="351" t="str">
        <f>IF(Badges!I327="A","A","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IF(Badges!I35="A","A"," ")</f>
        <v xml:space="preserve"> </v>
      </c>
      <c r="E50" s="348"/>
      <c r="F50" s="349" t="str">
        <f>Badges!C108</f>
        <v>Spend some time people watching</v>
      </c>
      <c r="G50" s="351" t="str">
        <f>IF(Badges!I108="A","A"," ")</f>
        <v xml:space="preserve"> </v>
      </c>
      <c r="I50" s="348"/>
      <c r="J50" s="349" t="str">
        <f>Badges!C182</f>
        <v>Find out about "tells"</v>
      </c>
      <c r="K50" s="351" t="str">
        <f>IF(Badges!I182="A","A"," ")</f>
        <v xml:space="preserve"> </v>
      </c>
      <c r="M50" s="348"/>
      <c r="N50" s="349" t="str">
        <f>Badges!C256</f>
        <v>A "night" activity for younger Girl</v>
      </c>
      <c r="O50" s="351" t="str">
        <f>IF(Badges!I256="A","A"," ")</f>
        <v xml:space="preserve"> </v>
      </c>
      <c r="Q50" s="348">
        <v>1</v>
      </c>
      <c r="R50" s="349" t="str">
        <f>Badges!C331</f>
        <v>Explore "oops!" and "wow!"</v>
      </c>
      <c r="S50" s="350"/>
    </row>
    <row r="51" spans="1:19" x14ac:dyDescent="0.2">
      <c r="A51" s="348"/>
      <c r="B51" s="349" t="str">
        <f>Badges!C36</f>
        <v>Make a Top 10 list of antioxidant-</v>
      </c>
      <c r="C51" s="351" t="str">
        <f>IF(Badges!I36="A","A"," ")</f>
        <v xml:space="preserve"> </v>
      </c>
      <c r="E51" s="348"/>
      <c r="F51" s="349" t="str">
        <f>Badges!C109</f>
        <v>Exaggerate details about people</v>
      </c>
      <c r="G51" s="351" t="str">
        <f>IF(Badges!I109="A","A"," ")</f>
        <v xml:space="preserve"> </v>
      </c>
      <c r="I51" s="348"/>
      <c r="J51" s="349" t="str">
        <f>Badges!C183</f>
        <v>Research body language</v>
      </c>
      <c r="K51" s="351" t="str">
        <f>IF(Badges!I183="A","A"," ")</f>
        <v xml:space="preserve"> </v>
      </c>
      <c r="M51" s="348"/>
      <c r="N51" s="349" t="str">
        <f>Badges!C257</f>
        <v>A "Power Down!" night</v>
      </c>
      <c r="O51" s="351" t="str">
        <f>IF(Badges!I257="A","A"," ")</f>
        <v xml:space="preserve"> </v>
      </c>
      <c r="Q51" s="348"/>
      <c r="R51" s="349" t="str">
        <f>Badges!C332</f>
        <v>Brainstorm some "oops" and "wow"</v>
      </c>
      <c r="S51" s="351" t="str">
        <f>IF(Badges!I332="A","A"," ")</f>
        <v xml:space="preserve"> </v>
      </c>
    </row>
    <row r="52" spans="1:19" x14ac:dyDescent="0.2">
      <c r="A52" s="348"/>
      <c r="B52" s="349" t="str">
        <f>Badges!C37</f>
        <v>Do a grocery-store scavenger hunt</v>
      </c>
      <c r="C52" s="351" t="str">
        <f>IF(Badges!I37="A","A"," ")</f>
        <v xml:space="preserve"> </v>
      </c>
      <c r="E52" s="348"/>
      <c r="F52" s="349" t="str">
        <f>Badges!C110</f>
        <v>Mix and match</v>
      </c>
      <c r="G52" s="351" t="str">
        <f>IF(Badges!I110="A","A"," ")</f>
        <v xml:space="preserve"> </v>
      </c>
      <c r="I52" s="348"/>
      <c r="J52" s="349" t="str">
        <f>Badges!C184</f>
        <v>Check out voice analysis</v>
      </c>
      <c r="K52" s="351" t="str">
        <f>IF(Badges!I184="A","A"," ")</f>
        <v xml:space="preserve"> </v>
      </c>
      <c r="M52" s="348"/>
      <c r="N52" s="349" t="str">
        <f>Badges!C258</f>
        <v>A nighttime legend</v>
      </c>
      <c r="O52" s="351" t="str">
        <f>IF(Badges!I258="A","A"," ")</f>
        <v xml:space="preserve"> </v>
      </c>
      <c r="Q52" s="348"/>
      <c r="R52" s="349" t="str">
        <f>Badges!C333</f>
        <v>Interview someone with a job that</v>
      </c>
      <c r="S52" s="351" t="str">
        <f>IF(Badges!I333="A","A","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IF(Badges!I334="A","A"," ")</f>
        <v xml:space="preserve"> </v>
      </c>
    </row>
    <row r="54" spans="1:19" x14ac:dyDescent="0.2">
      <c r="A54" s="348"/>
      <c r="B54" s="349" t="str">
        <f>Badges!C39</f>
        <v>Food makeovers</v>
      </c>
      <c r="C54" s="351" t="str">
        <f>IF(Badges!I39="A","A"," ")</f>
        <v xml:space="preserve"> </v>
      </c>
      <c r="E54" s="348"/>
      <c r="F54" s="349" t="str">
        <f>Badges!C112</f>
        <v>Fill out the worksheet using your</v>
      </c>
      <c r="G54" s="351" t="str">
        <f>IF(Badges!I112="A","A"," ")</f>
        <v xml:space="preserve"> </v>
      </c>
      <c r="I54" s="348"/>
      <c r="J54" s="349" t="str">
        <f>Badges!C186</f>
        <v>Write a scene or script for your own</v>
      </c>
      <c r="K54" s="351" t="str">
        <f>IF(Badges!I186="A","A","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IF(Badges!I40="A","A"," ")</f>
        <v xml:space="preserve"> </v>
      </c>
      <c r="E55" s="348"/>
      <c r="F55" s="349" t="str">
        <f>Badges!C113</f>
        <v>Find your plot twists in the news</v>
      </c>
      <c r="G55" s="351" t="str">
        <f>IF(Badges!I113="A","A"," ")</f>
        <v xml:space="preserve"> </v>
      </c>
      <c r="I55" s="348"/>
      <c r="J55" s="349" t="str">
        <f>Badges!C187</f>
        <v>Sketch or sculpt a "suspect" or</v>
      </c>
      <c r="K55" s="351" t="str">
        <f>IF(Badges!I187="A","A"," ")</f>
        <v xml:space="preserve"> </v>
      </c>
      <c r="M55" s="348"/>
      <c r="N55" s="349" t="str">
        <f>Badges!C263</f>
        <v>Find out how views of animals have</v>
      </c>
      <c r="O55" s="351" t="str">
        <f>IF(Badges!I263="A","A"," ")</f>
        <v xml:space="preserve"> </v>
      </c>
      <c r="Q55" s="348"/>
      <c r="R55" s="349" t="str">
        <f>Badges!C336</f>
        <v>Go through your last 50 texts</v>
      </c>
      <c r="S55" s="351" t="str">
        <f>IF(Badges!I336="A","A"," ")</f>
        <v xml:space="preserve"> </v>
      </c>
    </row>
    <row r="56" spans="1:19" x14ac:dyDescent="0.2">
      <c r="A56" s="348"/>
      <c r="B56" s="349" t="str">
        <f>Badges!C41</f>
        <v>Chemical detective</v>
      </c>
      <c r="C56" s="351" t="str">
        <f>IF(Badges!I41="A","A"," ")</f>
        <v xml:space="preserve"> </v>
      </c>
      <c r="E56" s="348"/>
      <c r="F56" s="349" t="str">
        <f>Badges!C114</f>
        <v>Use plot twists from a familiar story</v>
      </c>
      <c r="G56" s="351" t="str">
        <f>IF(Badges!I114="A","A"," ")</f>
        <v xml:space="preserve"> </v>
      </c>
      <c r="I56" s="348"/>
      <c r="J56" s="349" t="str">
        <f>Badges!C188</f>
        <v>Create or re-create a spy scenario</v>
      </c>
      <c r="K56" s="351" t="str">
        <f>IF(Badges!I188="A","A"," ")</f>
        <v xml:space="preserve"> </v>
      </c>
      <c r="M56" s="348"/>
      <c r="N56" s="349" t="str">
        <f>Badges!C264</f>
        <v>Watch a documentary series on the</v>
      </c>
      <c r="O56" s="351" t="str">
        <f>IF(Badges!I264="A","A"," ")</f>
        <v xml:space="preserve"> </v>
      </c>
      <c r="Q56" s="348"/>
      <c r="R56" s="349" t="str">
        <f>Badges!C337</f>
        <v>Interview a psychologist, guidance</v>
      </c>
      <c r="S56" s="351" t="str">
        <f>IF(Badges!I337="A","A","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IF(Badges!I265="A","A"," ")</f>
        <v xml:space="preserve"> </v>
      </c>
      <c r="Q57" s="348"/>
      <c r="R57" s="349" t="str">
        <f>Badges!C338</f>
        <v>Start a kindness practice</v>
      </c>
      <c r="S57" s="351" t="str">
        <f>IF(Badges!I338="A","A"," ")</f>
        <v xml:space="preserve"> </v>
      </c>
    </row>
    <row r="58" spans="1:19" x14ac:dyDescent="0.2">
      <c r="A58" s="348"/>
      <c r="B58" s="349" t="str">
        <f>Badges!C43</f>
        <v>Make an illustrated chart of snooze/</v>
      </c>
      <c r="C58" s="351" t="str">
        <f>IF(Badges!I43="A","A"," ")</f>
        <v xml:space="preserve"> </v>
      </c>
      <c r="E58" s="348"/>
      <c r="F58" s="349" t="str">
        <f>Badges!C116</f>
        <v>Work solo</v>
      </c>
      <c r="G58" s="351" t="str">
        <f>IF(Badges!I116="A","A","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IF(Badges!I44="A","A"," ")</f>
        <v xml:space="preserve"> </v>
      </c>
      <c r="E59" s="348"/>
      <c r="F59" s="349" t="str">
        <f>Badges!C117</f>
        <v>Work with a friend</v>
      </c>
      <c r="G59" s="351" t="str">
        <f>IF(Badges!I117="A","A"," ")</f>
        <v xml:space="preserve"> </v>
      </c>
      <c r="I59" s="348"/>
      <c r="J59" s="349" t="str">
        <f>Badges!C193</f>
        <v>Ask an older Girl Scout or Girl Scout</v>
      </c>
      <c r="K59" s="351" t="str">
        <f>IF(Badges!I193="A","A"," ")</f>
        <v xml:space="preserve"> </v>
      </c>
      <c r="M59" s="348"/>
      <c r="N59" s="349" t="str">
        <f>Badges!C267</f>
        <v>Check out a safety team that uses</v>
      </c>
      <c r="O59" s="351" t="str">
        <f>IF(Badges!I267="A","A"," ")</f>
        <v xml:space="preserve"> </v>
      </c>
      <c r="Q59" s="348"/>
      <c r="R59" s="349" t="str">
        <f>Badges!C340</f>
        <v>Get into e-mail etiquette</v>
      </c>
      <c r="S59" s="351" t="str">
        <f>IF(Badges!I340="A","A"," ")</f>
        <v xml:space="preserve"> </v>
      </c>
    </row>
    <row r="60" spans="1:19" x14ac:dyDescent="0.2">
      <c r="A60" s="348"/>
      <c r="B60" s="349" t="str">
        <f>Badges!C45</f>
        <v>REM it up</v>
      </c>
      <c r="C60" s="351" t="str">
        <f>IF(Badges!I45="A","A"," ")</f>
        <v xml:space="preserve"> </v>
      </c>
      <c r="E60" s="348"/>
      <c r="F60" s="349" t="str">
        <f>Badges!C118</f>
        <v>Work with a mentor</v>
      </c>
      <c r="G60" s="351" t="str">
        <f>IF(Badges!I118="A","A"," ")</f>
        <v xml:space="preserve"> </v>
      </c>
      <c r="I60" s="348"/>
      <c r="J60" s="349" t="str">
        <f>Badges!C194</f>
        <v>Check with a member of a local</v>
      </c>
      <c r="K60" s="351" t="str">
        <f>IF(Badges!I194="A","A"," ")</f>
        <v xml:space="preserve"> </v>
      </c>
      <c r="M60" s="348"/>
      <c r="N60" s="349" t="str">
        <f>Badges!C268</f>
        <v>Talk to a trainer</v>
      </c>
      <c r="O60" s="351" t="str">
        <f>IF(Badges!I268="A","A"," ")</f>
        <v xml:space="preserve"> </v>
      </c>
      <c r="Q60" s="348"/>
      <c r="R60" s="349" t="str">
        <f>Badges!C341</f>
        <v>Find your best commenting voice</v>
      </c>
      <c r="S60" s="351" t="str">
        <f>IF(Badges!I341="A","A","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IF(Badges!I195="A","A"," ")</f>
        <v xml:space="preserve"> </v>
      </c>
      <c r="M61" s="348"/>
      <c r="N61" s="349" t="str">
        <f>Badges!C269</f>
        <v>Read stories about animal heroes</v>
      </c>
      <c r="O61" s="351" t="str">
        <f>IF(Badges!I269="A","A"," ")</f>
        <v xml:space="preserve"> </v>
      </c>
      <c r="Q61" s="348"/>
      <c r="R61" s="349" t="str">
        <f>Badges!C342</f>
        <v>Good net sportsmanship</v>
      </c>
      <c r="S61" s="351" t="str">
        <f>IF(Badges!I342="A","A"," ")</f>
        <v xml:space="preserve"> </v>
      </c>
    </row>
    <row r="62" spans="1:19" ht="12.75" customHeight="1" x14ac:dyDescent="0.2">
      <c r="A62" s="348"/>
      <c r="B62" s="349" t="str">
        <f>Badges!C47</f>
        <v>Take a poll of friends and family</v>
      </c>
      <c r="C62" s="351" t="str">
        <f>IF(Badges!I47="A","A","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IF(Badges!I48="A","A"," ")</f>
        <v xml:space="preserve"> </v>
      </c>
      <c r="E63" s="348"/>
      <c r="F63" s="349" t="str">
        <f>Badges!C124</f>
        <v>Survey a book collection</v>
      </c>
      <c r="G63" s="351" t="str">
        <f>IF(Badges!I124="A","A"," ")</f>
        <v xml:space="preserve"> </v>
      </c>
      <c r="I63" s="348"/>
      <c r="J63" s="349" t="str">
        <f>Badges!C197</f>
        <v>Participate in a physically</v>
      </c>
      <c r="K63" s="351" t="str">
        <f>IF(Badges!I197="A","A"," ")</f>
        <v xml:space="preserve"> </v>
      </c>
      <c r="M63" s="348"/>
      <c r="N63" s="349" t="str">
        <f>Badges!C271</f>
        <v>Talk to a vet or psychologist</v>
      </c>
      <c r="O63" s="351" t="str">
        <f>IF(Badges!I271="A","A"," ")</f>
        <v xml:space="preserve"> </v>
      </c>
      <c r="Q63" s="348"/>
      <c r="R63" s="349" t="str">
        <f>Badges!C344</f>
        <v>Discuss some character profiles</v>
      </c>
      <c r="S63" s="351" t="str">
        <f>IF(Badges!I344="A","A"," ")</f>
        <v xml:space="preserve"> </v>
      </c>
    </row>
    <row r="64" spans="1:19" x14ac:dyDescent="0.2">
      <c r="A64" s="348"/>
      <c r="B64" s="349" t="str">
        <f>Badges!C49</f>
        <v>Create a chart or blog post</v>
      </c>
      <c r="C64" s="351" t="str">
        <f>IF(Badges!I49="A","A"," ")</f>
        <v xml:space="preserve"> </v>
      </c>
      <c r="E64" s="348"/>
      <c r="F64" s="349" t="str">
        <f>Badges!C125</f>
        <v>Interview or visit a book artist or</v>
      </c>
      <c r="G64" s="351" t="str">
        <f>IF(Badges!I125="A","A"," ")</f>
        <v xml:space="preserve"> </v>
      </c>
      <c r="I64" s="348"/>
      <c r="J64" s="349" t="str">
        <f>Badges!C198</f>
        <v>Build a teamwork and endurance</v>
      </c>
      <c r="K64" s="351" t="str">
        <f>IF(Badges!I198="A","A"," ")</f>
        <v xml:space="preserve"> </v>
      </c>
      <c r="M64" s="348"/>
      <c r="N64" s="349" t="str">
        <f>Badges!C272</f>
        <v>Visit an organization that uses</v>
      </c>
      <c r="O64" s="351" t="str">
        <f>IF(Badges!I272="A","A"," ")</f>
        <v xml:space="preserve"> </v>
      </c>
      <c r="Q64" s="348"/>
      <c r="R64" s="349" t="str">
        <f>Badges!C345</f>
        <v>Get feedback on a profile of your</v>
      </c>
      <c r="S64" s="351" t="str">
        <f>IF(Badges!I345="A","A"," ")</f>
        <v xml:space="preserve"> </v>
      </c>
    </row>
    <row r="65" spans="1:19" x14ac:dyDescent="0.2">
      <c r="A65" s="602" t="str">
        <f>Badges!B52</f>
        <v>Public Speaker</v>
      </c>
      <c r="B65" s="603"/>
      <c r="C65" s="603"/>
      <c r="E65" s="348"/>
      <c r="F65" s="349" t="str">
        <f>Badges!C126</f>
        <v>Tour a book arts center or art</v>
      </c>
      <c r="G65" s="351" t="str">
        <f>IF(Badges!I126="A","A"," ")</f>
        <v xml:space="preserve"> </v>
      </c>
      <c r="I65" s="348"/>
      <c r="J65" s="349" t="str">
        <f>Badges!C199</f>
        <v>Try a "boot camp" exercise course</v>
      </c>
      <c r="K65" s="351" t="str">
        <f>IF(Badges!I199="A","A"," ")</f>
        <v xml:space="preserve"> </v>
      </c>
      <c r="M65" s="348"/>
      <c r="N65" s="349" t="str">
        <f>Badges!C273</f>
        <v>Interview at least five pet owners</v>
      </c>
      <c r="O65" s="351" t="str">
        <f>IF(Badges!I273="A","A"," ")</f>
        <v xml:space="preserve"> </v>
      </c>
      <c r="Q65" s="348"/>
      <c r="R65" s="349" t="str">
        <f>Badges!C346</f>
        <v>Read three stories that discuss</v>
      </c>
      <c r="S65" s="351" t="str">
        <f>IF(Badges!I346="A","A","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IF(Badges!I54="A","A"," ")</f>
        <v xml:space="preserve"> </v>
      </c>
      <c r="E67" s="348"/>
      <c r="F67" s="349" t="str">
        <f>Badges!C128</f>
        <v>Mend an old book</v>
      </c>
      <c r="G67" s="351" t="str">
        <f>IF(Badges!I128="A","A"," ")</f>
        <v xml:space="preserve"> </v>
      </c>
      <c r="I67" s="348"/>
      <c r="J67" s="349" t="str">
        <f>Badges!C201</f>
        <v>Find three recipes for quick meals</v>
      </c>
      <c r="K67" s="351" t="str">
        <f>IF(Badges!I201="A","A"," ")</f>
        <v xml:space="preserve"> </v>
      </c>
      <c r="M67" s="348"/>
      <c r="N67" s="349" t="str">
        <f>Badges!C275</f>
        <v>Talk to someone who trains</v>
      </c>
      <c r="O67" s="351" t="str">
        <f>IF(Badges!I275="A","A"," ")</f>
        <v xml:space="preserve"> </v>
      </c>
      <c r="Q67" s="348"/>
      <c r="R67" s="349" t="str">
        <f>Badges!C348</f>
        <v>Make it a pledge</v>
      </c>
      <c r="S67" s="351" t="str">
        <f>IF(Badges!I348="A","A"," ")</f>
        <v xml:space="preserve"> </v>
      </c>
    </row>
    <row r="68" spans="1:19" x14ac:dyDescent="0.2">
      <c r="A68" s="348"/>
      <c r="B68" s="349" t="str">
        <f>Badges!C55</f>
        <v>Read aloud two political speeches</v>
      </c>
      <c r="C68" s="351" t="str">
        <f>IF(Badges!I55="A","A"," ")</f>
        <v xml:space="preserve"> </v>
      </c>
      <c r="E68" s="348"/>
      <c r="F68" s="349" t="str">
        <f>Badges!C129</f>
        <v>Take an old book apart</v>
      </c>
      <c r="G68" s="351" t="str">
        <f>IF(Badges!I129="A","A"," ")</f>
        <v xml:space="preserve"> </v>
      </c>
      <c r="I68" s="348"/>
      <c r="J68" s="349" t="str">
        <f>Badges!C202</f>
        <v>Get into quick-energy snacks</v>
      </c>
      <c r="K68" s="351" t="str">
        <f>IF(Badges!I202="A","A"," ")</f>
        <v xml:space="preserve"> </v>
      </c>
      <c r="M68" s="348"/>
      <c r="N68" s="349" t="str">
        <f>Badges!C276</f>
        <v>Speak to someone who has an</v>
      </c>
      <c r="O68" s="351" t="str">
        <f>IF(Badges!I276="A","A"," ")</f>
        <v xml:space="preserve"> </v>
      </c>
      <c r="Q68" s="348"/>
      <c r="R68" s="349" t="str">
        <f>Badges!C349</f>
        <v>Edit into a top 10</v>
      </c>
      <c r="S68" s="351" t="str">
        <f>IF(Badges!I349="A","A"," ")</f>
        <v xml:space="preserve"> </v>
      </c>
    </row>
    <row r="69" spans="1:19" x14ac:dyDescent="0.2">
      <c r="A69" s="348"/>
      <c r="B69" s="447" t="str">
        <f>Badges!C56</f>
        <v>Read aloud three poems or one</v>
      </c>
      <c r="C69" s="448" t="str">
        <f>IF(Badges!I56="A","A"," ")</f>
        <v xml:space="preserve"> </v>
      </c>
      <c r="E69" s="348"/>
      <c r="F69" s="349" t="str">
        <f>Badges!C130</f>
        <v>Visit an antique or rare bookseller</v>
      </c>
      <c r="G69" s="351" t="str">
        <f>IF(Badges!I130="A","A"," ")</f>
        <v xml:space="preserve"> </v>
      </c>
      <c r="I69" s="348"/>
      <c r="J69" s="447" t="str">
        <f>Badges!C203</f>
        <v>Trash the trash challenge</v>
      </c>
      <c r="K69" s="448" t="str">
        <f>IF(Badges!I203="A","A"," ")</f>
        <v xml:space="preserve"> </v>
      </c>
      <c r="M69" s="348"/>
      <c r="N69" s="447" t="str">
        <f>Badges!C277</f>
        <v xml:space="preserve">Research the pros and cons of </v>
      </c>
      <c r="O69" s="448" t="str">
        <f>IF(Badges!I277="A","A"," ")</f>
        <v xml:space="preserve"> </v>
      </c>
      <c r="Q69" s="348"/>
      <c r="R69" s="447" t="str">
        <f>Badges!C350</f>
        <v>Present it</v>
      </c>
      <c r="S69" s="448" t="str">
        <f>IF(Badges!I350="A","A"," ")</f>
        <v xml:space="preserve"> </v>
      </c>
    </row>
    <row r="70" spans="1:19" ht="23.25" x14ac:dyDescent="0.35">
      <c r="A70" s="623" t="str">
        <f ca="1">MID(CELL("filename",A8),FIND(IF(ISERROR(FIND("]",CELL("filename",A8))),"$","]"),CELL("filename",A8))+1,256)</f>
        <v>Cadette 6</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IF(Badges!I376="C","C",IF(Badges!I376="P","P",""))</f>
        <v/>
      </c>
      <c r="E73" s="348"/>
      <c r="F73" s="349" t="str">
        <f>Badges!C383</f>
        <v>Make an illustrated quote book</v>
      </c>
      <c r="G73" s="351" t="str">
        <f>IF(Badges!I383="A","A"," ")</f>
        <v xml:space="preserve"> </v>
      </c>
      <c r="I73" s="348"/>
      <c r="J73" s="349" t="str">
        <f>Badges!C456</f>
        <v>Talk to first aiders</v>
      </c>
      <c r="K73" s="351" t="str">
        <f>IF(Badges!I456="A","A"," ")</f>
        <v xml:space="preserve"> </v>
      </c>
      <c r="M73" s="348"/>
      <c r="N73" s="349" t="str">
        <f>Badges!C530</f>
        <v>Lead with your heart</v>
      </c>
      <c r="O73" s="351" t="str">
        <f>IF(Badges!I530="A","A"," ")</f>
        <v xml:space="preserve"> </v>
      </c>
      <c r="Q73" s="348"/>
      <c r="R73" s="349" t="str">
        <f>Badges!C640</f>
        <v>Take an archery class on a range, in your community center, or at a
recreational facility.</v>
      </c>
      <c r="S73" s="351" t="str">
        <f>IF(Badges!I640="A","A"," ")</f>
        <v xml:space="preserve"> </v>
      </c>
    </row>
    <row r="74" spans="1:19" x14ac:dyDescent="0.2">
      <c r="A74" s="612" t="str">
        <f>Summary!A23</f>
        <v>Good Sportsmanship</v>
      </c>
      <c r="B74" s="613"/>
      <c r="C74" s="353" t="str">
        <f>IF(Badges!I399="C","C",IF(Badges!I399="P","P",""))</f>
        <v/>
      </c>
      <c r="E74" s="348"/>
      <c r="F74" s="349" t="str">
        <f>Badges!C384</f>
        <v>Talk to an athletic director, coach</v>
      </c>
      <c r="G74" s="351" t="str">
        <f>IF(Badges!I384="A","A"," ")</f>
        <v xml:space="preserve"> </v>
      </c>
      <c r="I74" s="348"/>
      <c r="J74" s="349" t="str">
        <f>Badges!C457</f>
        <v>Ask a wilderness expert</v>
      </c>
      <c r="K74" s="351" t="str">
        <f>IF(Badges!I457="A","A"," ")</f>
        <v xml:space="preserve"> </v>
      </c>
      <c r="M74" s="348"/>
      <c r="N74" s="349" t="str">
        <f>Badges!C531</f>
        <v>Team up with others</v>
      </c>
      <c r="O74" s="351" t="str">
        <f>IF(Badges!I531="A","A"," ")</f>
        <v xml:space="preserve"> </v>
      </c>
      <c r="Q74" s="348"/>
      <c r="R74" s="349" t="str">
        <f>Badges!C641</f>
        <v>Work with an instructor or archery expert.</v>
      </c>
      <c r="S74" s="351" t="str">
        <f>IF(Badges!I641="A","A"," ")</f>
        <v xml:space="preserve"> </v>
      </c>
    </row>
    <row r="75" spans="1:19" x14ac:dyDescent="0.2">
      <c r="A75" s="612" t="str">
        <f>Summary!A24</f>
        <v>Finding Common Ground</v>
      </c>
      <c r="B75" s="613"/>
      <c r="C75" s="353" t="str">
        <f>IF(Badges!I422="C","C",IF(Badges!I422="P","P",""))</f>
        <v/>
      </c>
      <c r="E75" s="348"/>
      <c r="F75" s="447" t="str">
        <f>Badges!C385</f>
        <v>Get a biography of a female athlete</v>
      </c>
      <c r="G75" s="448" t="str">
        <f>IF(Badges!I385="A","A"," ")</f>
        <v xml:space="preserve"> </v>
      </c>
      <c r="I75" s="348"/>
      <c r="J75" s="349" t="str">
        <f>Badges!C458</f>
        <v>Find out about common injuries</v>
      </c>
      <c r="K75" s="351" t="str">
        <f>IF(Badges!I458="A","A"," ")</f>
        <v xml:space="preserve"> </v>
      </c>
      <c r="M75" s="348"/>
      <c r="N75" s="349" t="str">
        <f>Badges!C532</f>
        <v>Learn from a professional</v>
      </c>
      <c r="O75" s="351" t="str">
        <f>IF(Badges!I532="A","A"," ")</f>
        <v xml:space="preserve"> </v>
      </c>
      <c r="Q75" s="348"/>
      <c r="R75" s="349" t="str">
        <f>Badges!C642</f>
        <v>Take part in archery at a Girl Scout camp</v>
      </c>
      <c r="S75" s="351" t="str">
        <f>IF(Badges!I642="A","A"," ")</f>
        <v xml:space="preserve"> </v>
      </c>
    </row>
    <row r="76" spans="1:19" x14ac:dyDescent="0.2">
      <c r="A76" s="612" t="str">
        <f>Summary!A25</f>
        <v>New Cuisines</v>
      </c>
      <c r="B76" s="613"/>
      <c r="C76" s="353" t="str">
        <f>IF(Badges!I445="C","C",IF(Badges!I445="P","P",""))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IF(Badges!I468="C","C",IF(Badges!I468="P","P",""))</f>
        <v/>
      </c>
      <c r="E77" s="348"/>
      <c r="F77" s="349" t="str">
        <f>Badges!C387</f>
        <v>Play Trust, like they did on Survivor</v>
      </c>
      <c r="G77" s="351" t="str">
        <f>IF(Badges!I387="A","A"," ")</f>
        <v xml:space="preserve"> </v>
      </c>
      <c r="I77" s="348"/>
      <c r="J77" s="349" t="str">
        <f>Badges!C460</f>
        <v>Research the signs of shock and</v>
      </c>
      <c r="K77" s="351" t="str">
        <f>IF(Badges!I460="A","A"," ")</f>
        <v xml:space="preserve"> </v>
      </c>
      <c r="M77" s="348"/>
      <c r="N77" s="349" t="str">
        <f>Badges!C534</f>
        <v>Make a savings action plan</v>
      </c>
      <c r="O77" s="351" t="str">
        <f>IF(Badges!I534="A","A"," ")</f>
        <v xml:space="preserve"> </v>
      </c>
      <c r="Q77" s="348"/>
      <c r="R77" s="349" t="str">
        <f>Badges!C644</f>
        <v>Challenge yourself</v>
      </c>
      <c r="S77" s="351" t="str">
        <f>IF(Badges!I644="A","A"," ")</f>
        <v xml:space="preserve"> </v>
      </c>
    </row>
    <row r="78" spans="1:19" x14ac:dyDescent="0.2">
      <c r="A78" s="612" t="str">
        <f>Summary!A27</f>
        <v>Cadette Girl Scout Way</v>
      </c>
      <c r="B78" s="613"/>
      <c r="C78" s="353" t="str">
        <f>IF(Badges!I491="C","C",IF(Badges!I491="P","P",""))</f>
        <v/>
      </c>
      <c r="E78" s="348"/>
      <c r="F78" s="349" t="str">
        <f>Badges!C388</f>
        <v>Play three team-building games</v>
      </c>
      <c r="G78" s="351" t="str">
        <f>IF(Badges!I388="A","A"," ")</f>
        <v xml:space="preserve"> </v>
      </c>
      <c r="I78" s="348"/>
      <c r="J78" s="349" t="str">
        <f>Badges!C461</f>
        <v>Interview a doctor or nurse about the</v>
      </c>
      <c r="K78" s="351" t="str">
        <f>IF(Badges!I461="A","A"," ")</f>
        <v xml:space="preserve"> </v>
      </c>
      <c r="M78" s="348"/>
      <c r="N78" s="349" t="str">
        <f>Badges!C535</f>
        <v>Form a support group</v>
      </c>
      <c r="O78" s="351" t="str">
        <f>IF(Badges!I535="A","A"," ")</f>
        <v xml:space="preserve"> </v>
      </c>
      <c r="Q78" s="348"/>
      <c r="R78" s="349" t="str">
        <f>Badges!C645</f>
        <v>Take part in a group challenge</v>
      </c>
      <c r="S78" s="351" t="str">
        <f>IF(Badges!I645="A","A"," ")</f>
        <v xml:space="preserve"> </v>
      </c>
    </row>
    <row r="79" spans="1:19" x14ac:dyDescent="0.2">
      <c r="A79" s="614" t="str">
        <f>Summary!A28</f>
        <v>Trees</v>
      </c>
      <c r="B79" s="615"/>
      <c r="C79" s="354" t="str">
        <f>IF(Badges!I514="C","C",IF(Badges!I514="P","P",""))</f>
        <v/>
      </c>
      <c r="E79" s="348"/>
      <c r="F79" s="349" t="str">
        <f>Badges!C389</f>
        <v>Play Capture the Flag</v>
      </c>
      <c r="G79" s="351" t="str">
        <f>IF(Badges!I389="A","A"," ")</f>
        <v xml:space="preserve"> </v>
      </c>
      <c r="I79" s="348"/>
      <c r="J79" s="349" t="str">
        <f>Badges!C462</f>
        <v>Ask an EMT or first responder to</v>
      </c>
      <c r="K79" s="351" t="str">
        <f>IF(Badges!I462="A","A"," ")</f>
        <v xml:space="preserve"> </v>
      </c>
      <c r="M79" s="348"/>
      <c r="N79" s="349" t="str">
        <f>Badges!C536</f>
        <v>Imagine yourself in the future</v>
      </c>
      <c r="O79" s="351" t="str">
        <f>IF(Badges!I536="A","A"," ")</f>
        <v xml:space="preserve"> </v>
      </c>
      <c r="Q79" s="348"/>
      <c r="R79" s="349" t="str">
        <f>Badges!C646</f>
        <v>Create a contest for a younger group of girls</v>
      </c>
      <c r="S79" s="351" t="str">
        <f>IF(Badges!I646="A","A","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IF(Badges!I538="C","C",IF(Badges!I538="P","P",""))</f>
        <v/>
      </c>
      <c r="E81" s="348"/>
      <c r="F81" s="349" t="str">
        <f>Badges!C391</f>
        <v>But I landed my triple axel</v>
      </c>
      <c r="G81" s="351" t="str">
        <f>IF(Badges!I391="A","A"," ")</f>
        <v xml:space="preserve"> </v>
      </c>
      <c r="I81" s="348"/>
      <c r="J81" s="349" t="str">
        <f>Badges!C464</f>
        <v>Take a first aid course</v>
      </c>
      <c r="K81" s="351" t="str">
        <f>IF(Badges!I464="A","A"," ")</f>
        <v xml:space="preserve"> </v>
      </c>
      <c r="M81" s="348">
        <v>1</v>
      </c>
      <c r="N81" s="349" t="str">
        <f>Badges!C563</f>
        <v>Explore dream jobs</v>
      </c>
      <c r="O81" s="350"/>
      <c r="Q81" s="630" t="str">
        <f>'Age-Level'!B5</f>
        <v>Silver Torch Award</v>
      </c>
      <c r="R81" s="630"/>
      <c r="S81" s="352" t="str">
        <f>IF('Age-Level'!I8="C","C",IF('Age-Level'!I8="P","P",""))</f>
        <v/>
      </c>
    </row>
    <row r="82" spans="1:22" x14ac:dyDescent="0.2">
      <c r="A82" s="619" t="str">
        <f>Summary!A31</f>
        <v>Comparison Shopping</v>
      </c>
      <c r="B82" s="620"/>
      <c r="C82" s="352" t="str">
        <f>IF(Badges!I539="C","C",IF(Badges!I539="P","P",""))</f>
        <v/>
      </c>
      <c r="E82" s="348"/>
      <c r="F82" s="349" t="str">
        <f>Badges!C392</f>
        <v>Mind over matter</v>
      </c>
      <c r="G82" s="351" t="str">
        <f>IF(Badges!I392="A","A"," ")</f>
        <v xml:space="preserve"> </v>
      </c>
      <c r="I82" s="348"/>
      <c r="J82" s="349" t="str">
        <f>Badges!C465</f>
        <v>Ask a park ranger, lifeguard, or ski</v>
      </c>
      <c r="K82" s="351" t="str">
        <f>IF(Badges!I465="A","A"," ")</f>
        <v xml:space="preserve"> </v>
      </c>
      <c r="M82" s="348"/>
      <c r="N82" s="349" t="str">
        <f>Badges!C564</f>
        <v>Track your dreams</v>
      </c>
      <c r="O82" s="351" t="str">
        <f>IF(Badges!I564="A","A"," ")</f>
        <v xml:space="preserve"> </v>
      </c>
      <c r="Q82" s="630" t="str">
        <f>'Age-Level'!B9</f>
        <v>Cadette Community Service bar</v>
      </c>
      <c r="R82" s="630"/>
      <c r="S82" s="352" t="str">
        <f>IF('Age-Level'!I10="A","A"," ")</f>
        <v xml:space="preserve"> </v>
      </c>
    </row>
    <row r="83" spans="1:22" x14ac:dyDescent="0.2">
      <c r="A83" s="612" t="str">
        <f>Summary!A32</f>
        <v>Financing My Dreams</v>
      </c>
      <c r="B83" s="613"/>
      <c r="C83" s="353" t="str">
        <f>IF(Badges!I584="C","C",IF(Badges!I584="P","P",""))</f>
        <v/>
      </c>
      <c r="D83" s="344"/>
      <c r="E83" s="348"/>
      <c r="F83" s="349" t="str">
        <f>Badges!C393</f>
        <v>Play sports psychology games</v>
      </c>
      <c r="G83" s="351" t="str">
        <f>IF(Badges!I393="A","A"," ")</f>
        <v xml:space="preserve"> </v>
      </c>
      <c r="I83" s="348"/>
      <c r="J83" s="349" t="str">
        <f>Badges!C466</f>
        <v xml:space="preserve">Interview a doctor or nurse  </v>
      </c>
      <c r="K83" s="351" t="str">
        <f>IF(Badges!I466="A","A"," ")</f>
        <v xml:space="preserve"> </v>
      </c>
      <c r="M83" s="348"/>
      <c r="N83" s="349" t="str">
        <f>Badges!C565</f>
        <v>Talk to people about their jobs</v>
      </c>
      <c r="O83" s="351" t="str">
        <f>IF(Badges!I565="A","A"," ")</f>
        <v xml:space="preserve"> </v>
      </c>
      <c r="Q83" s="630" t="str">
        <f>'Age-Level'!B12</f>
        <v>Cadette Service to Girl Scouting bar</v>
      </c>
      <c r="R83" s="630"/>
      <c r="S83" s="352" t="str">
        <f>IF('Age-Level'!I13="A","A","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IF(Badges!I566="A","A"," ")</f>
        <v xml:space="preserve"> </v>
      </c>
      <c r="Q84" s="630" t="str">
        <f>'Age-Level'!B15</f>
        <v>Cadette Program Aide</v>
      </c>
      <c r="R84" s="630"/>
      <c r="S84" s="352" t="str">
        <f>IF('Age-Level'!I19="C","C",IF('Age-Level'!I19="P","P",""))</f>
        <v/>
      </c>
    </row>
    <row r="85" spans="1:22" x14ac:dyDescent="0.2">
      <c r="A85" s="612" t="str">
        <f>Summary!A34</f>
        <v>Business Plan</v>
      </c>
      <c r="B85" s="613"/>
      <c r="C85" s="353" t="str">
        <f>IF(Badges!I598="C","C",IF(Badges!I598="P","P",""))</f>
        <v/>
      </c>
      <c r="E85" s="348"/>
      <c r="F85" s="349" t="str">
        <f>Badges!C395</f>
        <v>Compete</v>
      </c>
      <c r="G85" s="351" t="str">
        <f>IF(Badges!I395="A","A","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IF('Age-Level'!I21="C","C",IF('Age-Level'!I21="P","P",""))</f>
        <v/>
      </c>
    </row>
    <row r="86" spans="1:22" x14ac:dyDescent="0.2">
      <c r="A86" s="612" t="str">
        <f>Summary!A35</f>
        <v>Marketing</v>
      </c>
      <c r="B86" s="613"/>
      <c r="C86" s="353" t="str">
        <f>IF(Badges!I599="C","C",IF(Badges!I599="P","P",""))</f>
        <v/>
      </c>
      <c r="E86" s="348"/>
      <c r="F86" s="349" t="str">
        <f>Badges!C396</f>
        <v>Play with little kids</v>
      </c>
      <c r="G86" s="351" t="str">
        <f>IF(Badges!I396="A","A"," ")</f>
        <v xml:space="preserve"> </v>
      </c>
      <c r="I86" s="348"/>
      <c r="J86" s="349" t="str">
        <f>Badges!C471</f>
        <v>Organize a songfest</v>
      </c>
      <c r="K86" s="351" t="str">
        <f>IF(Badges!I471="A","A"," ")</f>
        <v xml:space="preserve"> </v>
      </c>
      <c r="M86" s="348"/>
      <c r="N86" s="349" t="str">
        <f>Badges!C568</f>
        <v>Go house hunting</v>
      </c>
      <c r="O86" s="351" t="str">
        <f>IF(Badges!I568="A","A"," ")</f>
        <v xml:space="preserve"> </v>
      </c>
      <c r="Q86" s="629" t="str">
        <f>'Age-Level'!C23</f>
        <v>Cookie Rally (Year 1)</v>
      </c>
      <c r="R86" s="629"/>
      <c r="S86" s="358" t="str">
        <f>IF('Age-Level'!I23="A","A"," ")</f>
        <v xml:space="preserve"> </v>
      </c>
    </row>
    <row r="87" spans="1:22" x14ac:dyDescent="0.2">
      <c r="A87" s="612" t="str">
        <f>Summary!A36</f>
        <v>Think Big</v>
      </c>
      <c r="B87" s="613"/>
      <c r="C87" s="353" t="str">
        <f>IF(Badges!I624="C","C",IF(Badges!I624="P","P",""))</f>
        <v/>
      </c>
      <c r="E87" s="348"/>
      <c r="F87" s="349" t="str">
        <f>Badges!C397</f>
        <v>Take on the role of referee, umpire</v>
      </c>
      <c r="G87" s="351" t="str">
        <f>IF(Badges!I397="A","A"," ")</f>
        <v xml:space="preserve"> </v>
      </c>
      <c r="I87" s="348"/>
      <c r="J87" s="349" t="str">
        <f>Badges!C472</f>
        <v>Teach an international song</v>
      </c>
      <c r="K87" s="351" t="str">
        <f>IF(Badges!I472="A","A"," ")</f>
        <v xml:space="preserve"> </v>
      </c>
      <c r="M87" s="348"/>
      <c r="N87" s="349" t="str">
        <f>Badges!C569</f>
        <v>Get expert real estate device</v>
      </c>
      <c r="O87" s="351" t="str">
        <f>IF(Badges!I569="A","A"," ")</f>
        <v xml:space="preserve"> </v>
      </c>
      <c r="Q87" s="629" t="str">
        <f>'Age-Level'!C24</f>
        <v>Cookie Sales (Year 1)</v>
      </c>
      <c r="R87" s="629"/>
      <c r="S87" s="358" t="str">
        <f>IF('Age-Level'!I24="A","A","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IF(Badges!I473="A","A"," ")</f>
        <v xml:space="preserve"> </v>
      </c>
      <c r="M88" s="348"/>
      <c r="N88" s="349" t="str">
        <f>Badges!C570</f>
        <v>Browse real estate ads</v>
      </c>
      <c r="O88" s="351" t="str">
        <f>IF(Badges!I570="A","A"," ")</f>
        <v xml:space="preserve"> </v>
      </c>
      <c r="Q88" s="629" t="str">
        <f>'Age-Level'!C25</f>
        <v>Cookie Pin (Year 1)</v>
      </c>
      <c r="R88" s="629"/>
      <c r="S88" s="358" t="str">
        <f>IF('Age-Level'!I25="A","A"," ")</f>
        <v xml:space="preserve"> </v>
      </c>
    </row>
    <row r="89" spans="1:22" x14ac:dyDescent="0.2">
      <c r="A89" s="612" t="str">
        <f>Summary!A38</f>
        <v>Archery</v>
      </c>
      <c r="B89" s="613"/>
      <c r="C89" s="353" t="str">
        <f>IF(Badges!I648="C","C",IF(Badges!I648="P","P",""))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IF('Age-Level'!I26="A","A"," ")</f>
        <v xml:space="preserve"> </v>
      </c>
    </row>
    <row r="90" spans="1:22" x14ac:dyDescent="0.2">
      <c r="A90" s="497"/>
      <c r="B90" s="497"/>
      <c r="C90" s="368"/>
      <c r="E90" s="348"/>
      <c r="F90" s="349" t="str">
        <f>Badges!C402</f>
        <v>Difference of background</v>
      </c>
      <c r="G90" s="351" t="str">
        <f>IF(Badges!I402="A","A"," ")</f>
        <v xml:space="preserve"> </v>
      </c>
      <c r="I90" s="348"/>
      <c r="J90" s="349" t="str">
        <f>Badges!C475</f>
        <v>Focus on "be courageous and</v>
      </c>
      <c r="K90" s="351" t="str">
        <f>IF(Badges!I475="A","A"," ")</f>
        <v xml:space="preserve"> </v>
      </c>
      <c r="M90" s="348"/>
      <c r="N90" s="349" t="str">
        <f>Badges!C572</f>
        <v>Explore the world of travel</v>
      </c>
      <c r="O90" s="351" t="str">
        <f>IF(Badges!I572="A","A"," ")</f>
        <v xml:space="preserve"> </v>
      </c>
      <c r="Q90" s="629" t="str">
        <f>'Age-Level'!C27</f>
        <v>Cookie Sales (Year 2)</v>
      </c>
      <c r="R90" s="629"/>
      <c r="S90" s="358" t="str">
        <f>IF('Age-Level'!I27="A","A"," ")</f>
        <v xml:space="preserve"> </v>
      </c>
    </row>
    <row r="91" spans="1:22" x14ac:dyDescent="0.2">
      <c r="A91" s="635" t="s">
        <v>81</v>
      </c>
      <c r="B91" s="636"/>
      <c r="C91" s="637"/>
      <c r="E91" s="348"/>
      <c r="F91" s="349" t="str">
        <f>Badges!C403</f>
        <v>Difference of belief</v>
      </c>
      <c r="G91" s="351" t="str">
        <f>IF(Badges!I403="A","A"," ")</f>
        <v xml:space="preserve"> </v>
      </c>
      <c r="I91" s="348"/>
      <c r="J91" s="349" t="str">
        <f>Badges!C476</f>
        <v>Be confident and courageous</v>
      </c>
      <c r="K91" s="351" t="str">
        <f>IF(Badges!I476="A","A"," ")</f>
        <v xml:space="preserve"> </v>
      </c>
      <c r="M91" s="348"/>
      <c r="N91" s="349" t="str">
        <f>Badges!C573</f>
        <v>Visit a travel agent</v>
      </c>
      <c r="O91" s="351" t="str">
        <f>IF(Badges!I573="A","A"," ")</f>
        <v xml:space="preserve"> </v>
      </c>
      <c r="Q91" s="629" t="str">
        <f>'Age-Level'!C28</f>
        <v>Cookie Pin (Year 2)</v>
      </c>
      <c r="R91" s="629"/>
      <c r="S91" s="358" t="str">
        <f>IF('Age-Level'!I28="A","A"," ")</f>
        <v xml:space="preserve"> </v>
      </c>
    </row>
    <row r="92" spans="1:22" x14ac:dyDescent="0.2">
      <c r="B92" s="638" t="str">
        <f>Journey!A6</f>
        <v>aMAZE!</v>
      </c>
      <c r="C92" s="639"/>
      <c r="E92" s="348"/>
      <c r="F92" s="349" t="str">
        <f>Badges!C404</f>
        <v>Difference of opinion</v>
      </c>
      <c r="G92" s="351" t="str">
        <f>IF(Badges!I404="A","A"," ")</f>
        <v xml:space="preserve"> </v>
      </c>
      <c r="I92" s="348"/>
      <c r="J92" s="349" t="str">
        <f>Badges!C477</f>
        <v>Create a project honoring the</v>
      </c>
      <c r="K92" s="351" t="str">
        <f>IF(Badges!I477="A","A"," ")</f>
        <v xml:space="preserve"> </v>
      </c>
      <c r="M92" s="348"/>
      <c r="N92" s="349" t="str">
        <f>Badges!C574</f>
        <v>Create a tour group</v>
      </c>
      <c r="O92" s="351" t="str">
        <f>IF(Badges!I574="A","A"," ")</f>
        <v xml:space="preserve"> </v>
      </c>
      <c r="Q92" s="629" t="str">
        <f>'Age-Level'!C29</f>
        <v>Cookie Rally (Year 3)</v>
      </c>
      <c r="R92" s="629"/>
      <c r="S92" s="358" t="str">
        <f>IF('Age-Level'!I29="A","A"," ")</f>
        <v xml:space="preserve"> </v>
      </c>
    </row>
    <row r="93" spans="1:22" x14ac:dyDescent="0.2">
      <c r="B93" s="357" t="str">
        <f>Journey!B7</f>
        <v>The Interact Award</v>
      </c>
      <c r="C93" s="353" t="str">
        <f>IF(Journey!I17="C","C",IF(Journey!I17="P","P",""))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IF('Age-Level'!I30="A","A"," ")</f>
        <v xml:space="preserve"> </v>
      </c>
    </row>
    <row r="94" spans="1:22" x14ac:dyDescent="0.2">
      <c r="B94" s="357" t="str">
        <f>Journey!B18</f>
        <v>The Diplomat Award</v>
      </c>
      <c r="C94" s="353" t="str">
        <f>IF(Journey!I26="C","C",IF(Journey!I26="P","P",""))</f>
        <v/>
      </c>
      <c r="E94" s="348"/>
      <c r="F94" s="349" t="str">
        <f>Badges!C406</f>
        <v>Use one of the methods from the</v>
      </c>
      <c r="G94" s="351" t="str">
        <f>IF(Badges!I406="A","A"," ")</f>
        <v xml:space="preserve"> </v>
      </c>
      <c r="I94" s="348"/>
      <c r="J94" s="349" t="str">
        <f>Badges!C479</f>
        <v>Throw a community sisterhood</v>
      </c>
      <c r="K94" s="351" t="str">
        <f>IF(Badges!I479="A","A"," ")</f>
        <v xml:space="preserve"> </v>
      </c>
      <c r="M94" s="348"/>
      <c r="N94" s="349" t="str">
        <f>Badges!C576</f>
        <v>Find local philanthropists</v>
      </c>
      <c r="O94" s="351" t="str">
        <f>IF(Badges!I576="A","A"," ")</f>
        <v xml:space="preserve"> </v>
      </c>
      <c r="Q94" s="487" t="str">
        <f>'Age-Level'!C31</f>
        <v>Cookie Pin (Year 3)</v>
      </c>
      <c r="R94" s="487"/>
      <c r="S94" s="358" t="str">
        <f>IF('Age-Level'!I31="A","A"," ")</f>
        <v xml:space="preserve"> </v>
      </c>
    </row>
    <row r="95" spans="1:22" x14ac:dyDescent="0.2">
      <c r="B95" s="357" t="str">
        <f>Journey!B27</f>
        <v>The Peacemaker Award</v>
      </c>
      <c r="C95" s="353" t="str">
        <f>IF(Journey!I29="C","C",IF(Journey!I29="P","P",""))</f>
        <v/>
      </c>
      <c r="E95" s="348"/>
      <c r="F95" s="349" t="str">
        <f>Badges!C407</f>
        <v>Use two of the methods</v>
      </c>
      <c r="G95" s="351" t="str">
        <f>IF(Badges!I407="A","A"," ")</f>
        <v xml:space="preserve"> </v>
      </c>
      <c r="I95" s="348"/>
      <c r="J95" s="349" t="str">
        <f>Badges!C480</f>
        <v>Spotlight a hidden heroine</v>
      </c>
      <c r="K95" s="351" t="str">
        <f>IF(Badges!I480="A","A"," ")</f>
        <v xml:space="preserve"> </v>
      </c>
      <c r="M95" s="348"/>
      <c r="N95" s="349" t="str">
        <f>Badges!C577</f>
        <v>Learn what's going on in the world of</v>
      </c>
      <c r="O95" s="351" t="str">
        <f>IF(Badges!I577="A","A"," ")</f>
        <v xml:space="preserve"> </v>
      </c>
      <c r="Q95" s="487" t="str">
        <f>'Age-Level'!C33</f>
        <v>Fall Sales (Year 1)</v>
      </c>
      <c r="R95" s="487"/>
      <c r="S95" s="353" t="str">
        <f>IF('Age-Level'!I33="A","A","")</f>
        <v/>
      </c>
      <c r="U95" s="346"/>
      <c r="V95" s="346"/>
    </row>
    <row r="96" spans="1:22" x14ac:dyDescent="0.2">
      <c r="B96" s="357" t="str">
        <f>Journey!B31</f>
        <v>Leader in Action</v>
      </c>
      <c r="C96" s="353" t="str">
        <f>IF(Journey!I38="C","C",IF(Journey!I38="P","P",""))</f>
        <v/>
      </c>
      <c r="E96" s="348"/>
      <c r="F96" s="349" t="str">
        <f>Badges!C408</f>
        <v>Try them all</v>
      </c>
      <c r="G96" s="351" t="str">
        <f>IF(Badges!I408="A","A"," ")</f>
        <v xml:space="preserve"> </v>
      </c>
      <c r="I96" s="348"/>
      <c r="J96" s="349" t="str">
        <f>Badges!C481</f>
        <v>Team up for sisterhood</v>
      </c>
      <c r="K96" s="351" t="str">
        <f>IF(Badges!I481="A","A"," ")</f>
        <v xml:space="preserve"> </v>
      </c>
      <c r="M96" s="348"/>
      <c r="N96" s="349" t="str">
        <f>Badges!C578</f>
        <v>Research your favorite charity</v>
      </c>
      <c r="O96" s="351" t="str">
        <f>IF(Badges!I578="A","A"," ")</f>
        <v xml:space="preserve"> </v>
      </c>
      <c r="Q96" s="487" t="str">
        <f>'Age-Level'!C34</f>
        <v>Fall Sales (Year 2)</v>
      </c>
      <c r="R96" s="487"/>
      <c r="S96" s="353" t="str">
        <f>IF('Age-Level'!I34="A","A","")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IF('Age-Level'!I35="A","A","")</f>
        <v/>
      </c>
      <c r="U97" s="346"/>
      <c r="V97" s="346"/>
    </row>
    <row r="98" spans="1:23" ht="14.25" customHeight="1" x14ac:dyDescent="0.2">
      <c r="A98" s="486"/>
      <c r="B98" s="357" t="str">
        <f>Journey!B42</f>
        <v>Aware</v>
      </c>
      <c r="C98" s="353" t="str">
        <f>IF(Journey!I22="C","C",IF(Journey!I22="P","P",""))</f>
        <v/>
      </c>
      <c r="E98" s="348"/>
      <c r="F98" s="349" t="str">
        <f>Badges!C410</f>
        <v>Ask an expert to teach you the</v>
      </c>
      <c r="G98" s="351" t="str">
        <f>IF(Badges!I410="A","A"," ")</f>
        <v xml:space="preserve"> </v>
      </c>
      <c r="I98" s="348"/>
      <c r="J98" s="349" t="str">
        <f>Badges!C483</f>
        <v>Clean up a hiking trail-or clear a new</v>
      </c>
      <c r="K98" s="351" t="str">
        <f>IF(Badges!I483="A","A"," ")</f>
        <v xml:space="preserve"> </v>
      </c>
      <c r="M98" s="348"/>
      <c r="N98" s="349" t="str">
        <f>Badges!C580</f>
        <v>Plan with friends</v>
      </c>
      <c r="O98" s="351" t="str">
        <f>IF(Badges!I580="A","A"," ")</f>
        <v xml:space="preserve"> </v>
      </c>
      <c r="Q98" s="487" t="str">
        <f>'Age-Level'!C37</f>
        <v>Thinking Day (Year 1)</v>
      </c>
      <c r="R98" s="487"/>
      <c r="S98" s="353" t="str">
        <f>IF('Age-Level'!I37="A","A","")</f>
        <v/>
      </c>
      <c r="U98" s="346"/>
      <c r="V98" s="346"/>
    </row>
    <row r="99" spans="1:23" x14ac:dyDescent="0.2">
      <c r="A99" s="486"/>
      <c r="B99" s="357" t="str">
        <f>Journey!B48</f>
        <v>Alert</v>
      </c>
      <c r="C99" s="353" t="str">
        <f>IF(Journey!I31="C","C",IF(Journey!I31="P","P",""))</f>
        <v/>
      </c>
      <c r="E99" s="348"/>
      <c r="F99" s="349" t="str">
        <f>Badges!C411</f>
        <v>Watch candidates for elected office</v>
      </c>
      <c r="G99" s="351" t="str">
        <f>IF(Badges!I411="A","A"," ")</f>
        <v xml:space="preserve"> </v>
      </c>
      <c r="I99" s="348"/>
      <c r="J99" s="349" t="str">
        <f>Badges!C484</f>
        <v>Help clear an invasive species from</v>
      </c>
      <c r="K99" s="351" t="str">
        <f>IF(Badges!I484="A","A"," ")</f>
        <v xml:space="preserve"> </v>
      </c>
      <c r="M99" s="348"/>
      <c r="N99" s="349" t="str">
        <f>Badges!C581</f>
        <v>Plan with your family</v>
      </c>
      <c r="O99" s="351" t="str">
        <f>IF(Badges!I581="A","A"," ")</f>
        <v xml:space="preserve"> </v>
      </c>
      <c r="Q99" s="487" t="str">
        <f>'Age-Level'!C38</f>
        <v>Thinking Day (Year 2)</v>
      </c>
      <c r="R99" s="487"/>
      <c r="S99" s="353" t="str">
        <f>IF('Age-Level'!I38="A","A","")</f>
        <v/>
      </c>
      <c r="U99" s="488"/>
      <c r="V99" s="489"/>
      <c r="W99" s="439"/>
    </row>
    <row r="100" spans="1:23" x14ac:dyDescent="0.2">
      <c r="A100" s="486"/>
      <c r="B100" s="357" t="str">
        <f>Journey!B55</f>
        <v>Affirm</v>
      </c>
      <c r="C100" s="353" t="str">
        <f>IF(Journey!I34="C","C",IF(Journey!I34="P","P",""))</f>
        <v/>
      </c>
      <c r="E100" s="348"/>
      <c r="F100" s="349" t="str">
        <f>Badges!C412</f>
        <v>Understand a famous debate in</v>
      </c>
      <c r="G100" s="351" t="str">
        <f>IF(Badges!I412="A","A"," ")</f>
        <v xml:space="preserve"> </v>
      </c>
      <c r="I100" s="348"/>
      <c r="J100" s="349" t="str">
        <f>Badges!C485</f>
        <v>Help with three general-maintenance</v>
      </c>
      <c r="K100" s="351" t="str">
        <f>IF(Badges!I485="A","A"," ")</f>
        <v xml:space="preserve"> </v>
      </c>
      <c r="M100" s="348"/>
      <c r="N100" s="349" t="str">
        <f>Badges!C582</f>
        <v>Plan over and over again</v>
      </c>
      <c r="O100" s="351" t="str">
        <f>IF(Badges!I582="A","A"," ")</f>
        <v xml:space="preserve"> </v>
      </c>
      <c r="Q100" s="487" t="str">
        <f>'Age-Level'!C39</f>
        <v>Thinking Day (Year 3)</v>
      </c>
      <c r="R100" s="487"/>
      <c r="S100" s="353" t="str">
        <f>IF('Age-Level'!I39="A","A","")</f>
        <v/>
      </c>
      <c r="U100" s="346"/>
      <c r="V100" s="346"/>
    </row>
    <row r="101" spans="1:23" x14ac:dyDescent="0.2">
      <c r="A101" s="355"/>
      <c r="B101" s="357" t="str">
        <f>Journey!B62</f>
        <v>Leader in Action</v>
      </c>
      <c r="C101" s="353" t="str">
        <f>IF(Journey!I43="C","C",IF(Journey!I43="P","P",""))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IF('Age-Level'!I41="A","A","")</f>
        <v/>
      </c>
      <c r="U101" s="346"/>
      <c r="V101" s="346"/>
    </row>
    <row r="102" spans="1:23" x14ac:dyDescent="0.2">
      <c r="B102" s="494" t="str">
        <f>Journey!A75</f>
        <v>MEdia</v>
      </c>
      <c r="C102" s="495"/>
      <c r="E102" s="348"/>
      <c r="F102" s="349" t="str">
        <f>Badges!C414</f>
        <v>A community compromise</v>
      </c>
      <c r="G102" s="351" t="str">
        <f>IF(Badges!I414="A","A"," ")</f>
        <v xml:space="preserve"> </v>
      </c>
      <c r="I102" s="348"/>
      <c r="J102" s="349" t="str">
        <f>Badges!C487</f>
        <v>Make a tradition "to do" list</v>
      </c>
      <c r="K102" s="351" t="str">
        <f>IF(Badges!I487="A","A"," ")</f>
        <v xml:space="preserve"> </v>
      </c>
      <c r="M102" s="348">
        <v>1</v>
      </c>
      <c r="N102" s="349" t="str">
        <f>Badges!C587</f>
        <v>Write your mission statement and</v>
      </c>
      <c r="O102" s="350"/>
      <c r="Q102" s="487" t="str">
        <f>'Age-Level'!C43</f>
        <v>International Friendship Recognition</v>
      </c>
      <c r="R102" s="487"/>
      <c r="S102" s="353" t="str">
        <f>IF('Age-Level'!I43="A","A","")</f>
        <v/>
      </c>
      <c r="U102" s="346"/>
      <c r="V102" s="346"/>
    </row>
    <row r="103" spans="1:23" x14ac:dyDescent="0.2">
      <c r="B103" s="357" t="str">
        <f>Journey!C77</f>
        <v>Monitor</v>
      </c>
      <c r="C103" s="353" t="str">
        <f>IF(Journey!I78="C","C",IF(Journey!I78="P","P",""))</f>
        <v/>
      </c>
      <c r="E103" s="348"/>
      <c r="F103" s="349" t="str">
        <f>Badges!C415</f>
        <v>A family or friendship compromise</v>
      </c>
      <c r="G103" s="351" t="str">
        <f>IF(Badges!I415="A","A"," ")</f>
        <v xml:space="preserve"> </v>
      </c>
      <c r="I103" s="348"/>
      <c r="J103" s="349" t="str">
        <f>Badges!C488</f>
        <v>Go global</v>
      </c>
      <c r="K103" s="351" t="str">
        <f>IF(Badges!I488="A","A"," ")</f>
        <v xml:space="preserve"> </v>
      </c>
      <c r="M103" s="348"/>
      <c r="N103" s="349" t="str">
        <f>Badges!C588</f>
        <v>A mission statement is a short</v>
      </c>
      <c r="O103" s="351" t="str">
        <f>IF(Badges!I588="A","A"," ")</f>
        <v xml:space="preserve"> </v>
      </c>
      <c r="Q103" s="487" t="str">
        <f>'Age-Level'!C45</f>
        <v>Investiture</v>
      </c>
      <c r="R103" s="487"/>
      <c r="S103" s="353" t="str">
        <f>IF('Age-Level'!I45="A","A","")</f>
        <v/>
      </c>
      <c r="U103" s="346"/>
      <c r="V103" s="346"/>
    </row>
    <row r="104" spans="1:23" x14ac:dyDescent="0.2">
      <c r="B104" s="357" t="str">
        <f>Journey!C80</f>
        <v>Influence</v>
      </c>
      <c r="C104" s="353" t="str">
        <f>IF(Journey!I81="C","C",IF(Journey!I81="P","P",""))</f>
        <v/>
      </c>
      <c r="E104" s="348"/>
      <c r="F104" s="349" t="str">
        <f>Badges!C416</f>
        <v>A state or national compromise</v>
      </c>
      <c r="G104" s="351" t="str">
        <f>IF(Badges!I416="A","A"," ")</f>
        <v xml:space="preserve"> </v>
      </c>
      <c r="I104" s="348"/>
      <c r="J104" s="349" t="str">
        <f>Badges!C489</f>
        <v>Learn the history of your Girl Scout</v>
      </c>
      <c r="K104" s="351" t="str">
        <f>IF(Badges!I489="A","A"," ")</f>
        <v xml:space="preserve"> </v>
      </c>
      <c r="M104" s="348">
        <v>2</v>
      </c>
      <c r="N104" s="349" t="str">
        <f>Badges!C589</f>
        <v>Increase your customer base</v>
      </c>
      <c r="O104" s="350"/>
      <c r="Q104" s="487" t="str">
        <f>'Age-Level'!C46</f>
        <v>Rededication (1st year)</v>
      </c>
      <c r="R104" s="487"/>
      <c r="S104" s="363" t="str">
        <f>IF('Age-Level'!I46="A","A","")</f>
        <v/>
      </c>
      <c r="U104" s="346"/>
      <c r="V104" s="346"/>
    </row>
    <row r="105" spans="1:23" x14ac:dyDescent="0.2">
      <c r="B105" s="357" t="str">
        <f>Journey!C83</f>
        <v>Cultivate</v>
      </c>
      <c r="C105" s="353" t="str">
        <f>IF(Journey!I84="C","C",IF(Journey!I84="P","P",""))</f>
        <v/>
      </c>
      <c r="E105" s="348">
        <v>5</v>
      </c>
      <c r="F105" s="349" t="str">
        <f>Badges!C417</f>
        <v>Find common ground through</v>
      </c>
      <c r="G105" s="350"/>
      <c r="I105" s="492" t="str">
        <f>Badges!B492</f>
        <v>Trees</v>
      </c>
      <c r="J105" s="493"/>
      <c r="K105" s="493"/>
      <c r="M105" s="348"/>
      <c r="N105" s="349" t="str">
        <f>Badges!C590</f>
        <v>What's the number one reason</v>
      </c>
      <c r="O105" s="351" t="str">
        <f>IF(Badges!I590="A","A"," ")</f>
        <v xml:space="preserve"> </v>
      </c>
      <c r="Q105" s="487" t="str">
        <f>'Age-Level'!C47</f>
        <v>Rededication (2nd year)</v>
      </c>
      <c r="R105" s="487"/>
      <c r="S105" s="363" t="str">
        <f>IF('Age-Level'!I47="A","A","")</f>
        <v/>
      </c>
      <c r="U105" s="346"/>
      <c r="V105" s="346"/>
    </row>
    <row r="106" spans="1:23" x14ac:dyDescent="0.2">
      <c r="B106" s="357" t="str">
        <f>Journey!B86</f>
        <v>Leader in Action</v>
      </c>
      <c r="C106" s="353" t="str">
        <f>IF(Journey!I96="C","C",IF(Journey!I96="P","P",""))</f>
        <v/>
      </c>
      <c r="E106" s="348"/>
      <c r="F106" s="349" t="str">
        <f>Badges!C418</f>
        <v>Mediate a cookie conflict</v>
      </c>
      <c r="G106" s="351" t="str">
        <f>IF(Badges!I418="A","A","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IF('Age-Level'!I48="A","A","")</f>
        <v/>
      </c>
      <c r="U106" s="346"/>
      <c r="V106" s="346"/>
    </row>
    <row r="107" spans="1:23" x14ac:dyDescent="0.2">
      <c r="B107" s="365"/>
      <c r="C107" s="365"/>
      <c r="E107" s="348"/>
      <c r="F107" s="349" t="str">
        <f>Badges!C419</f>
        <v>Mediate with a pro</v>
      </c>
      <c r="G107" s="351" t="str">
        <f>IF(Badges!I419="A","A"," ")</f>
        <v xml:space="preserve"> </v>
      </c>
      <c r="I107" s="348"/>
      <c r="J107" s="349" t="str">
        <f>Badges!C494</f>
        <v>Take a tree trip</v>
      </c>
      <c r="K107" s="351" t="str">
        <f>IF(Badges!I494="A","A"," ")</f>
        <v xml:space="preserve"> </v>
      </c>
      <c r="M107" s="348"/>
      <c r="N107" s="349" t="str">
        <f>Badges!C592</f>
        <v>Decide what you want to do with</v>
      </c>
      <c r="O107" s="351" t="str">
        <f>IF(Badges!I592="A","A"," ")</f>
        <v xml:space="preserve"> </v>
      </c>
      <c r="Q107" s="487" t="str">
        <f>'Age-Level'!C49</f>
        <v>Rededication (4th year)</v>
      </c>
      <c r="R107" s="487"/>
      <c r="S107" s="363" t="str">
        <f>IF('Age-Level'!I49="A","A","")</f>
        <v/>
      </c>
      <c r="U107" s="346"/>
      <c r="V107" s="346"/>
    </row>
    <row r="108" spans="1:23" x14ac:dyDescent="0.2">
      <c r="A108" s="635" t="s">
        <v>138</v>
      </c>
      <c r="B108" s="636"/>
      <c r="C108" s="637"/>
      <c r="E108" s="348"/>
      <c r="F108" s="349" t="str">
        <f>Badges!C420</f>
        <v>Suggest solutions for a current</v>
      </c>
      <c r="G108" s="351" t="str">
        <f>IF(Badges!I420="A","A"," ")</f>
        <v xml:space="preserve"> </v>
      </c>
      <c r="I108" s="348"/>
      <c r="J108" s="349" t="str">
        <f>Badges!C495</f>
        <v>Design a tree house</v>
      </c>
      <c r="K108" s="351" t="str">
        <f>IF(Badges!I495="A","A"," ")</f>
        <v xml:space="preserve"> </v>
      </c>
      <c r="M108" s="348">
        <v>4</v>
      </c>
      <c r="N108" s="349" t="str">
        <f>Badges!C593</f>
        <v>Make a risk management plan</v>
      </c>
      <c r="O108" s="350"/>
      <c r="Q108" s="487" t="str">
        <f>'Age-Level'!C50</f>
        <v>Rededication (5th year)</v>
      </c>
      <c r="R108" s="487"/>
      <c r="S108" s="363" t="str">
        <f>IF('Age-Level'!I50="A","A","")</f>
        <v/>
      </c>
      <c r="U108" s="346"/>
      <c r="V108" s="346"/>
    </row>
    <row r="109" spans="1:23" x14ac:dyDescent="0.2">
      <c r="A109" s="360"/>
      <c r="B109" s="496" t="str">
        <f>Bridging!B6</f>
        <v>Pass It On!</v>
      </c>
      <c r="C109" s="352" t="str">
        <f>IF(Bridging!I10="C","C",IF(Bridging!I10="P","P",""))</f>
        <v/>
      </c>
      <c r="E109" s="492" t="str">
        <f>Badges!B423</f>
        <v>New Cuisines</v>
      </c>
      <c r="F109" s="493"/>
      <c r="G109" s="493"/>
      <c r="I109" s="348"/>
      <c r="J109" s="349" t="str">
        <f>Badges!C496</f>
        <v>Cook a tree dish</v>
      </c>
      <c r="K109" s="351" t="str">
        <f>IF(Badges!I496="A","A"," ")</f>
        <v xml:space="preserve"> </v>
      </c>
      <c r="M109" s="348"/>
      <c r="N109" s="349" t="str">
        <f>Badges!C594</f>
        <v>A risk management plan gets you</v>
      </c>
      <c r="O109" s="351" t="str">
        <f>IF(Badges!I594="A","A"," ")</f>
        <v xml:space="preserve"> </v>
      </c>
      <c r="Q109" s="487" t="str">
        <f>'Age-Level'!C51</f>
        <v>Rededication (6th year)</v>
      </c>
      <c r="R109" s="487"/>
      <c r="S109" s="363" t="str">
        <f>IF('Age-Level'!I51="A","A","")</f>
        <v/>
      </c>
      <c r="U109" s="346"/>
      <c r="V109" s="346"/>
    </row>
    <row r="110" spans="1:23" x14ac:dyDescent="0.2">
      <c r="A110" s="360"/>
      <c r="B110" s="361" t="str">
        <f>Bridging!B11</f>
        <v>Look Ahead!</v>
      </c>
      <c r="C110" s="352" t="str">
        <f>IF(Bridging!I15="C","C",IF(Bridging!I15="P","P",""))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IF('Age-Level'!I52="A","A","")</f>
        <v/>
      </c>
      <c r="U110" s="489"/>
      <c r="V110" s="489"/>
      <c r="W110" s="439"/>
    </row>
    <row r="111" spans="1:23" x14ac:dyDescent="0.2">
      <c r="A111" s="360"/>
      <c r="B111" s="487" t="str">
        <f>Bridging!C16</f>
        <v>Plan a Ceremony</v>
      </c>
      <c r="C111" s="352" t="str">
        <f>IF(Bridging!I17="C","C",IF(Bridging!I17="P","P",""))</f>
        <v/>
      </c>
      <c r="E111" s="348"/>
      <c r="F111" s="349" t="str">
        <f>Badges!C425</f>
        <v>Cook something from an area of the</v>
      </c>
      <c r="G111" s="351" t="str">
        <f>IF(Badges!I425="A","A"," ")</f>
        <v xml:space="preserve"> </v>
      </c>
      <c r="I111" s="348"/>
      <c r="J111" s="349" t="str">
        <f>Badges!C498</f>
        <v>Be a naturalist in your neighborhood</v>
      </c>
      <c r="K111" s="351" t="str">
        <f>IF(Badges!I498="A","A"," ")</f>
        <v xml:space="preserve"> </v>
      </c>
      <c r="M111" s="348"/>
      <c r="N111" s="349" t="str">
        <f>Badges!C596</f>
        <v>Once you have your business plan</v>
      </c>
      <c r="O111" s="351" t="str">
        <f>IF(Badges!I596="A","A"," ")</f>
        <v xml:space="preserve"> </v>
      </c>
      <c r="Q111" s="487" t="str">
        <f>'Age-Level'!C53</f>
        <v>Rededication (8th year)</v>
      </c>
      <c r="R111" s="487"/>
      <c r="S111" s="363" t="str">
        <f>IF('Age-Level'!I53="A","A","")</f>
        <v/>
      </c>
      <c r="U111" s="346"/>
      <c r="V111" s="346"/>
    </row>
    <row r="112" spans="1:23" x14ac:dyDescent="0.2">
      <c r="B112" s="362" t="s">
        <v>139</v>
      </c>
      <c r="C112" s="352" t="str">
        <f>IF(Bridging!I18="C","C",IF(Bridging!I18="P","P",""))</f>
        <v/>
      </c>
      <c r="E112" s="348"/>
      <c r="F112" s="349" t="str">
        <f>Badges!C426</f>
        <v>Find a relative, friend, or neighbor</v>
      </c>
      <c r="G112" s="351" t="str">
        <f>IF(Badges!I426="A","A"," ")</f>
        <v xml:space="preserve"> </v>
      </c>
      <c r="I112" s="348"/>
      <c r="J112" s="349" t="str">
        <f>Badges!C499</f>
        <v>Sketch and label the parts of a tree</v>
      </c>
      <c r="K112" s="351" t="str">
        <f>IF(Badges!I499="A","A","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IF(Badges!I427="A","A"," ")</f>
        <v xml:space="preserve"> </v>
      </c>
      <c r="I113" s="348"/>
      <c r="J113" s="349" t="str">
        <f>Badges!C500</f>
        <v>Delve into the forest life cycle</v>
      </c>
      <c r="K113" s="351" t="str">
        <f>IF(Badges!I500="A","A"," ")</f>
        <v xml:space="preserve"> </v>
      </c>
      <c r="M113" s="348">
        <v>1</v>
      </c>
      <c r="N113" s="349" t="str">
        <f>Badges!C613</f>
        <v>Come up with a big idea</v>
      </c>
      <c r="O113" s="350"/>
      <c r="Q113" s="372">
        <v>1</v>
      </c>
      <c r="R113" s="487" t="str">
        <f>'Age-Level'!C55</f>
        <v>Choose one line from the Law</v>
      </c>
      <c r="S113" s="363" t="str">
        <f>IF('Age-Level'!I55="A","A","")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IF(Badges!I614="A","A"," ")</f>
        <v xml:space="preserve"> </v>
      </c>
      <c r="Q114" s="371">
        <v>2</v>
      </c>
      <c r="R114" s="487" t="str">
        <f>'Age-Level'!C56</f>
        <v>Find a woman in your community</v>
      </c>
      <c r="S114" s="363" t="str">
        <f>IF('Age-Level'!I56="A","A","")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IF(Badges!I429="A","A"," ")</f>
        <v xml:space="preserve"> </v>
      </c>
      <c r="I115" s="348"/>
      <c r="J115" s="349" t="str">
        <f>Badges!C502</f>
        <v>Get tree crafty</v>
      </c>
      <c r="K115" s="351" t="str">
        <f>IF(Badges!I502="A","A"," ")</f>
        <v xml:space="preserve"> </v>
      </c>
      <c r="M115" s="348">
        <v>2</v>
      </c>
      <c r="N115" s="349" t="str">
        <f>Badges!C615</f>
        <v>Take your sales to the next level</v>
      </c>
      <c r="O115" s="350"/>
      <c r="Q115" s="371">
        <v>3</v>
      </c>
      <c r="R115" s="487" t="str">
        <f>'Age-Level'!C57</f>
        <v>Gather three inspirational quotes</v>
      </c>
      <c r="S115" s="363" t="str">
        <f>IF('Age-Level'!I57="A","A","")</f>
        <v/>
      </c>
      <c r="U115" s="346"/>
      <c r="V115" s="346"/>
    </row>
    <row r="116" spans="1:22" x14ac:dyDescent="0.2">
      <c r="A116" s="348"/>
      <c r="B116" s="349" t="str">
        <f>Badges!C356</f>
        <v>Collect comic strips from the</v>
      </c>
      <c r="C116" s="351" t="str">
        <f>IF(Badges!I356="A","A"," ")</f>
        <v xml:space="preserve"> </v>
      </c>
      <c r="E116" s="348"/>
      <c r="F116" s="349" t="str">
        <f>Badges!C430</f>
        <v>Research and cook a regional</v>
      </c>
      <c r="G116" s="351" t="str">
        <f>IF(Badges!I430="A","A"," ")</f>
        <v xml:space="preserve"> </v>
      </c>
      <c r="I116" s="348"/>
      <c r="J116" s="349" t="str">
        <f>Badges!C503</f>
        <v>Capture a tree on your canvas or the</v>
      </c>
      <c r="K116" s="351" t="str">
        <f>IF(Badges!I503="A","A"," ")</f>
        <v xml:space="preserve"> </v>
      </c>
      <c r="M116" s="348"/>
      <c r="N116" s="349" t="str">
        <f>Badges!C616</f>
        <v>When you have a big goal, you have</v>
      </c>
      <c r="O116" s="351" t="str">
        <f>IF(Badges!I616="A","A"," ")</f>
        <v xml:space="preserve"> </v>
      </c>
      <c r="Q116" s="371">
        <v>4</v>
      </c>
      <c r="R116" s="487" t="str">
        <f>'Age-Level'!C58</f>
        <v>Make something to remind you</v>
      </c>
      <c r="S116" s="363" t="str">
        <f>IF('Age-Level'!I58="A","A","")</f>
        <v/>
      </c>
    </row>
    <row r="117" spans="1:22" x14ac:dyDescent="0.2">
      <c r="A117" s="348"/>
      <c r="B117" s="349" t="str">
        <f>Badges!C357</f>
        <v>Visit with a comic artist</v>
      </c>
      <c r="C117" s="351" t="str">
        <f>IF(Badges!I357="A","A"," ")</f>
        <v xml:space="preserve"> </v>
      </c>
      <c r="E117" s="348"/>
      <c r="F117" s="349" t="str">
        <f>Badges!C431</f>
        <v>Find out how well you know your</v>
      </c>
      <c r="G117" s="351" t="str">
        <f>IF(Badges!I431="A","A"," ")</f>
        <v xml:space="preserve"> </v>
      </c>
      <c r="I117" s="348"/>
      <c r="J117" s="349" t="str">
        <f>Badges!C504</f>
        <v>Create your own tree legend</v>
      </c>
      <c r="K117" s="351" t="str">
        <f>IF(Badges!I504="A","A"," ")</f>
        <v xml:space="preserve"> </v>
      </c>
      <c r="M117" s="348">
        <v>3</v>
      </c>
      <c r="N117" s="349" t="str">
        <f>Badges!C617</f>
        <v>Sell your big dream to others</v>
      </c>
      <c r="O117" s="350"/>
      <c r="Q117" s="371">
        <v>5</v>
      </c>
      <c r="R117" s="487" t="str">
        <f>'Age-Level'!C59</f>
        <v xml:space="preserve">Make a commitment to live what </v>
      </c>
      <c r="S117" s="363" t="str">
        <f>IF('Age-Level'!I59="A","A","")</f>
        <v/>
      </c>
    </row>
    <row r="118" spans="1:22" x14ac:dyDescent="0.2">
      <c r="A118" s="348"/>
      <c r="B118" s="349" t="str">
        <f>Badges!C358</f>
        <v>Make sticky-note comics</v>
      </c>
      <c r="C118" s="351" t="str">
        <f>IF(Badges!I358="A","A","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IF(Badges!I618="A","A","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IF(Badges!I433="A","A"," ")</f>
        <v xml:space="preserve"> </v>
      </c>
      <c r="I119" s="348"/>
      <c r="J119" s="349" t="str">
        <f>Badges!C506</f>
        <v>Debate logging, clear-cutting, and</v>
      </c>
      <c r="K119" s="351" t="str">
        <f>IF(Badges!I506="A","A"," ")</f>
        <v xml:space="preserve"> </v>
      </c>
      <c r="M119" s="348">
        <v>4</v>
      </c>
      <c r="N119" s="349" t="str">
        <f>Badges!C619</f>
        <v>Ask experts to help you take your</v>
      </c>
      <c r="O119" s="350"/>
      <c r="Q119" s="372">
        <v>1</v>
      </c>
      <c r="R119" s="487" t="str">
        <f>'Age-Level'!C62</f>
        <v>Choose one line from the Law</v>
      </c>
      <c r="S119" s="363" t="str">
        <f>IF('Age-Level'!I62="A","A","")</f>
        <v/>
      </c>
    </row>
    <row r="120" spans="1:22" x14ac:dyDescent="0.2">
      <c r="A120" s="348"/>
      <c r="B120" s="349" t="str">
        <f>Badges!C360</f>
        <v>Think of a story from your life</v>
      </c>
      <c r="C120" s="351" t="str">
        <f>IF(Badges!I360="A","A"," ")</f>
        <v xml:space="preserve"> </v>
      </c>
      <c r="E120" s="348"/>
      <c r="F120" s="349" t="str">
        <f>Badges!C434</f>
        <v>Ask a grandparent or other relative</v>
      </c>
      <c r="G120" s="351" t="str">
        <f>IF(Badges!I434="A","A"," ")</f>
        <v xml:space="preserve"> </v>
      </c>
      <c r="I120" s="348"/>
      <c r="J120" s="349" t="str">
        <f>Badges!C507</f>
        <v>Chart how wood travels</v>
      </c>
      <c r="K120" s="351" t="str">
        <f>IF(Badges!I507="A","A"," ")</f>
        <v xml:space="preserve"> </v>
      </c>
      <c r="M120" s="348"/>
      <c r="N120" s="349" t="str">
        <f>Badges!C620</f>
        <v>Show your plan to a businesswoman</v>
      </c>
      <c r="O120" s="351" t="str">
        <f>IF(Badges!I620="A","A"," ")</f>
        <v xml:space="preserve"> </v>
      </c>
      <c r="Q120" s="371">
        <v>2</v>
      </c>
      <c r="R120" s="487" t="str">
        <f>'Age-Level'!C63</f>
        <v>Find a woman in your community</v>
      </c>
      <c r="S120" s="363" t="str">
        <f>IF('Age-Level'!I63="A","A","")</f>
        <v/>
      </c>
    </row>
    <row r="121" spans="1:22" x14ac:dyDescent="0.2">
      <c r="A121" s="348"/>
      <c r="B121" s="349" t="str">
        <f>Badges!C361</f>
        <v>Think of a story from a book or</v>
      </c>
      <c r="C121" s="351" t="str">
        <f>IF(Badges!I361="A","A"," ")</f>
        <v xml:space="preserve"> </v>
      </c>
      <c r="E121" s="348"/>
      <c r="F121" s="349" t="str">
        <f>Badges!C435</f>
        <v>Pick a piece of the past that excites</v>
      </c>
      <c r="G121" s="351" t="str">
        <f>IF(Badges!I435="A","A"," ")</f>
        <v xml:space="preserve"> </v>
      </c>
      <c r="I121" s="348"/>
      <c r="J121" s="349" t="str">
        <f>Badges!C508</f>
        <v>Create a dream tree garden</v>
      </c>
      <c r="K121" s="351" t="str">
        <f>IF(Badges!I508="A","A"," ")</f>
        <v xml:space="preserve"> </v>
      </c>
      <c r="M121" s="348">
        <v>5</v>
      </c>
      <c r="N121" s="349" t="str">
        <f>Badges!C621</f>
        <v>Share your experience in a big way</v>
      </c>
      <c r="O121" s="350"/>
      <c r="Q121" s="371">
        <v>3</v>
      </c>
      <c r="R121" s="487" t="str">
        <f>'Age-Level'!C64</f>
        <v>Gather three inspirational quotes</v>
      </c>
      <c r="S121" s="363" t="str">
        <f>IF('Age-Level'!I64="A","A","")</f>
        <v/>
      </c>
    </row>
    <row r="122" spans="1:22" x14ac:dyDescent="0.2">
      <c r="A122" s="348"/>
      <c r="B122" s="349" t="str">
        <f>Badges!C362</f>
        <v>Make something up</v>
      </c>
      <c r="C122" s="351" t="str">
        <f>IF(Badges!I362="A","A","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IF(Badges!I622="A","A"," ")</f>
        <v xml:space="preserve"> </v>
      </c>
      <c r="Q122" s="371">
        <v>4</v>
      </c>
      <c r="R122" s="487" t="str">
        <f>'Age-Level'!C65</f>
        <v>Make something to remind you</v>
      </c>
      <c r="S122" s="363" t="str">
        <f>IF('Age-Level'!I65="A","A","")</f>
        <v/>
      </c>
    </row>
    <row r="123" spans="1:22" x14ac:dyDescent="0.2">
      <c r="A123" s="348">
        <v>3</v>
      </c>
      <c r="B123" s="349" t="str">
        <f>Badges!C363</f>
        <v>Draw it out</v>
      </c>
      <c r="C123" s="350"/>
      <c r="E123" s="348"/>
      <c r="F123" s="349" t="str">
        <f>Badges!C437</f>
        <v>Take a processed food you love and</v>
      </c>
      <c r="G123" s="351" t="str">
        <f>IF(Badges!I437="A","A"," ")</f>
        <v xml:space="preserve"> </v>
      </c>
      <c r="I123" s="348"/>
      <c r="J123" s="349" t="str">
        <f>Badges!C510</f>
        <v>Plant a tree</v>
      </c>
      <c r="K123" s="351" t="str">
        <f>IF(Badges!I510="A","A"," ")</f>
        <v xml:space="preserve"> </v>
      </c>
      <c r="M123" s="492" t="str">
        <f>Badges!B626</f>
        <v>Archery</v>
      </c>
      <c r="N123" s="493"/>
      <c r="O123" s="493"/>
      <c r="Q123" s="371">
        <v>5</v>
      </c>
      <c r="R123" s="487" t="str">
        <f>'Age-Level'!C66</f>
        <v xml:space="preserve">Make a commitment to live what </v>
      </c>
      <c r="S123" s="363" t="str">
        <f>IF('Age-Level'!I66="A","A","")</f>
        <v/>
      </c>
    </row>
    <row r="124" spans="1:22" x14ac:dyDescent="0.2">
      <c r="A124" s="348"/>
      <c r="B124" s="349" t="str">
        <f>Badges!C364</f>
        <v>Use tracing paper</v>
      </c>
      <c r="C124" s="351" t="str">
        <f>IF(Badges!I364="A","A"," ")</f>
        <v xml:space="preserve"> </v>
      </c>
      <c r="E124" s="348"/>
      <c r="F124" s="349" t="str">
        <f>Badges!C438</f>
        <v>Choose a veggie protein and find a</v>
      </c>
      <c r="G124" s="351" t="str">
        <f>IF(Badges!I438="A","A"," ")</f>
        <v xml:space="preserve"> </v>
      </c>
      <c r="I124" s="348"/>
      <c r="J124" s="349" t="str">
        <f>Badges!C511</f>
        <v>Tend to a tree somewhere in your</v>
      </c>
      <c r="K124" s="351" t="str">
        <f>IF(Badges!I511="A","A","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IF(Badges!I365="A","A"," ")</f>
        <v xml:space="preserve"> </v>
      </c>
      <c r="E125" s="348"/>
      <c r="F125" s="349" t="str">
        <f>Badges!C439</f>
        <v>Try a recipe for a special diet</v>
      </c>
      <c r="G125" s="351" t="str">
        <f>IF(Badges!I439="A","A"," ")</f>
        <v xml:space="preserve"> </v>
      </c>
      <c r="I125" s="348"/>
      <c r="J125" s="349" t="str">
        <f>Badges!C512</f>
        <v>Shadow one of the tree caretakers</v>
      </c>
      <c r="K125" s="351" t="str">
        <f>IF(Badges!I512="A","A"," ")</f>
        <v xml:space="preserve"> </v>
      </c>
      <c r="M125" s="348"/>
      <c r="N125" s="349" t="str">
        <f>Badges!C628</f>
        <v>Visit an outdoor outfitter or a sporting goods store</v>
      </c>
      <c r="O125" s="351" t="str">
        <f>IF(Badges!I628="A","A"," ")</f>
        <v xml:space="preserve"> </v>
      </c>
      <c r="Q125" s="372">
        <v>1</v>
      </c>
      <c r="R125" s="487" t="str">
        <f>'Age-Level'!C69</f>
        <v>Choose one line from the Law</v>
      </c>
      <c r="S125" s="363" t="str">
        <f>IF('Age-Level'!I69="A","A","")</f>
        <v/>
      </c>
    </row>
    <row r="126" spans="1:22" x14ac:dyDescent="0.2">
      <c r="A126" s="348"/>
      <c r="B126" s="349" t="str">
        <f>Badges!C366</f>
        <v>Use a how-to book, video, or</v>
      </c>
      <c r="C126" s="351" t="str">
        <f>IF(Badges!I366="A","A","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IF(Badges!I629="A","A"," ")</f>
        <v xml:space="preserve"> </v>
      </c>
      <c r="Q126" s="371">
        <v>2</v>
      </c>
      <c r="R126" s="487" t="str">
        <f>'Age-Level'!C70</f>
        <v>Find a woman in your community</v>
      </c>
      <c r="S126" s="363" t="str">
        <f>IF('Age-Level'!I70="A","A","")</f>
        <v/>
      </c>
    </row>
    <row r="127" spans="1:22" x14ac:dyDescent="0.2">
      <c r="A127" s="348">
        <v>4</v>
      </c>
      <c r="B127" s="349" t="str">
        <f>Badges!C367</f>
        <v>Frame it in four panels</v>
      </c>
      <c r="C127" s="350"/>
      <c r="E127" s="348"/>
      <c r="F127" s="349" t="str">
        <f>Badges!C441</f>
        <v>Throw a potluck party</v>
      </c>
      <c r="G127" s="351" t="str">
        <f>IF(Badges!I441="A","A"," ")</f>
        <v xml:space="preserve"> </v>
      </c>
      <c r="I127" s="348">
        <v>1</v>
      </c>
      <c r="J127" s="349" t="str">
        <f>Badges!C517</f>
        <v>Practice budgeting for your values</v>
      </c>
      <c r="K127" s="350"/>
      <c r="M127" s="348"/>
      <c r="N127" s="349" t="str">
        <f>Badges!C630</f>
        <v>Work with an archery expert at a range or Girl Scout camp</v>
      </c>
      <c r="O127" s="351" t="str">
        <f>IF(Badges!I630="A","A"," ")</f>
        <v xml:space="preserve"> </v>
      </c>
      <c r="Q127" s="371">
        <v>3</v>
      </c>
      <c r="R127" s="487" t="str">
        <f>'Age-Level'!C71</f>
        <v>Gather three inspirational quotes</v>
      </c>
      <c r="S127" s="363" t="str">
        <f>IF('Age-Level'!I71="A","A","")</f>
        <v/>
      </c>
    </row>
    <row r="128" spans="1:22" x14ac:dyDescent="0.2">
      <c r="A128" s="348"/>
      <c r="B128" s="349" t="str">
        <f>Badges!C368</f>
        <v>Use facial expressions</v>
      </c>
      <c r="C128" s="351" t="str">
        <f>IF(Badges!I368="A","A"," ")</f>
        <v xml:space="preserve"> </v>
      </c>
      <c r="E128" s="348"/>
      <c r="F128" s="349" t="str">
        <f>Badges!C442</f>
        <v>Host a "new cuisine" party</v>
      </c>
      <c r="G128" s="351" t="str">
        <f>IF(Badges!I442="A","A"," ")</f>
        <v xml:space="preserve"> </v>
      </c>
      <c r="I128" s="348"/>
      <c r="J128" s="349" t="str">
        <f>Badges!C518</f>
        <v>Create a team values list</v>
      </c>
      <c r="K128" s="351" t="str">
        <f>IF(Badges!I518="A","A"," ")</f>
        <v xml:space="preserve"> </v>
      </c>
      <c r="M128" s="348">
        <v>2</v>
      </c>
      <c r="N128" s="349" t="str">
        <f>Badges!C631</f>
        <v>Learn about archery safety</v>
      </c>
      <c r="O128" s="350"/>
      <c r="Q128" s="371">
        <v>4</v>
      </c>
      <c r="R128" s="487" t="str">
        <f>'Age-Level'!C72</f>
        <v>Make something to remind you</v>
      </c>
      <c r="S128" s="363" t="str">
        <f>IF('Age-Level'!I72="A","A","")</f>
        <v/>
      </c>
    </row>
    <row r="129" spans="1:20" x14ac:dyDescent="0.2">
      <c r="A129" s="348"/>
      <c r="B129" s="349" t="str">
        <f>Badges!C369</f>
        <v>Use body postures</v>
      </c>
      <c r="C129" s="351" t="str">
        <f>IF(Badges!I369="A","A"," ")</f>
        <v xml:space="preserve"> </v>
      </c>
      <c r="E129" s="348"/>
      <c r="F129" s="349" t="str">
        <f>Badges!C443</f>
        <v>Hold a progressive dinner with</v>
      </c>
      <c r="G129" s="351" t="str">
        <f>IF(Badges!I443="A","A"," ")</f>
        <v xml:space="preserve"> </v>
      </c>
      <c r="I129" s="348"/>
      <c r="J129" s="349" t="str">
        <f>Badges!C519</f>
        <v>Make your own values list</v>
      </c>
      <c r="K129" s="351" t="str">
        <f>IF(Badges!I519="A","A"," ")</f>
        <v xml:space="preserve"> </v>
      </c>
      <c r="M129" s="348"/>
      <c r="N129" s="349" t="str">
        <f>Badges!C632</f>
        <v>Visti an archery range</v>
      </c>
      <c r="O129" s="351" t="str">
        <f>IF(Badges!I632="A","A"," ")</f>
        <v xml:space="preserve"> </v>
      </c>
      <c r="Q129" s="371">
        <v>5</v>
      </c>
      <c r="R129" s="487" t="str">
        <f>'Age-Level'!C73</f>
        <v xml:space="preserve">Make a commitment to live what </v>
      </c>
      <c r="S129" s="363" t="str">
        <f>IF('Age-Level'!I73="A","A","")</f>
        <v/>
      </c>
    </row>
    <row r="130" spans="1:20" x14ac:dyDescent="0.2">
      <c r="A130" s="348"/>
      <c r="B130" s="349" t="str">
        <f>Badges!C370</f>
        <v xml:space="preserve">Use both facial expressions and </v>
      </c>
      <c r="C130" s="351" t="str">
        <f>IF(Badges!I370="A","A"," ")</f>
        <v xml:space="preserve"> </v>
      </c>
      <c r="E130" s="492" t="str">
        <f>Badges!B446</f>
        <v>Cadette First Aid</v>
      </c>
      <c r="F130" s="493"/>
      <c r="G130" s="493"/>
      <c r="I130" s="348"/>
      <c r="J130" s="349" t="str">
        <f>Badges!C520</f>
        <v>Find out how other people budget to</v>
      </c>
      <c r="K130" s="351" t="str">
        <f>IF(Badges!I520="A","A"," ")</f>
        <v xml:space="preserve"> </v>
      </c>
      <c r="M130" s="348"/>
      <c r="N130" s="349" t="str">
        <f>Badges!C633</f>
        <v>Invite an archery expert to talk to your troop</v>
      </c>
      <c r="O130" s="351" t="str">
        <f>IF(Badges!I633="A","A","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IF(Badges!I634="A","A"," ")</f>
        <v xml:space="preserve"> </v>
      </c>
      <c r="Q131" s="372">
        <v>1</v>
      </c>
      <c r="R131" s="487" t="str">
        <f>'Age-Level'!C76</f>
        <v>Learn how to make a room safe for a</v>
      </c>
      <c r="S131" s="363" t="str">
        <f>IF('Age-Level'!I76="A","A","")</f>
        <v/>
      </c>
    </row>
    <row r="132" spans="1:20" x14ac:dyDescent="0.2">
      <c r="A132" s="348"/>
      <c r="B132" s="349" t="str">
        <f>Badges!C372</f>
        <v>Add some dialogue</v>
      </c>
      <c r="C132" s="351" t="str">
        <f>IF(Badges!I372="A","A"," ")</f>
        <v xml:space="preserve"> </v>
      </c>
      <c r="E132" s="348"/>
      <c r="F132" s="349" t="str">
        <f>Badges!C448</f>
        <v>Take a babysitting class</v>
      </c>
      <c r="G132" s="351" t="str">
        <f>IF(Badges!I448="A","A"," ")</f>
        <v xml:space="preserve"> </v>
      </c>
      <c r="I132" s="348"/>
      <c r="J132" s="349" t="str">
        <f>Badges!C522</f>
        <v>Get on the "write" track</v>
      </c>
      <c r="K132" s="351" t="str">
        <f>IF(Badges!I522="A","A"," ")</f>
        <v xml:space="preserve"> </v>
      </c>
      <c r="M132" s="348">
        <v>3</v>
      </c>
      <c r="N132" s="349" t="str">
        <f>Badges!C635</f>
        <v>Practice archery before you go on a range</v>
      </c>
      <c r="O132" s="350"/>
      <c r="Q132" s="371">
        <v>2</v>
      </c>
      <c r="R132" s="487" t="str">
        <f>'Age-Level'!C77</f>
        <v>Find out about water safety</v>
      </c>
      <c r="S132" s="363" t="str">
        <f>IF('Age-Level'!I77="A","A","")</f>
        <v/>
      </c>
    </row>
    <row r="133" spans="1:20" x14ac:dyDescent="0.2">
      <c r="A133" s="348"/>
      <c r="B133" s="349" t="str">
        <f>Badges!C373</f>
        <v>Add thought bubbles</v>
      </c>
      <c r="C133" s="351" t="str">
        <f>IF(Badges!I373="A","A"," ")</f>
        <v xml:space="preserve"> </v>
      </c>
      <c r="E133" s="348"/>
      <c r="F133" s="349" t="str">
        <f>Badges!C449</f>
        <v>Ask a medical professional</v>
      </c>
      <c r="G133" s="351" t="str">
        <f>IF(Badges!I449="A","A"," ")</f>
        <v xml:space="preserve"> </v>
      </c>
      <c r="I133" s="348"/>
      <c r="J133" s="349" t="str">
        <f>Badges!C523</f>
        <v>Spot spending habits</v>
      </c>
      <c r="K133" s="351" t="str">
        <f>IF(Badges!I523="A","A"," ")</f>
        <v xml:space="preserve"> </v>
      </c>
      <c r="M133" s="348"/>
      <c r="N133" s="349" t="str">
        <f>Badges!C636</f>
        <v>Work with an instructor or older girl with archery experience</v>
      </c>
      <c r="O133" s="351" t="str">
        <f>IF(Badges!I636="A","A"," ")</f>
        <v xml:space="preserve"> </v>
      </c>
      <c r="Q133" s="371">
        <v>3</v>
      </c>
      <c r="R133" s="487" t="str">
        <f>'Age-Level'!C78</f>
        <v>Teach a Daisy or Brownie what to do if</v>
      </c>
      <c r="S133" s="363" t="str">
        <f>IF('Age-Level'!I78="A","A","")</f>
        <v/>
      </c>
    </row>
    <row r="134" spans="1:20" x14ac:dyDescent="0.2">
      <c r="A134" s="348"/>
      <c r="B134" s="349" t="str">
        <f>Badges!C374</f>
        <v>Run a narrative in separate</v>
      </c>
      <c r="C134" s="351" t="str">
        <f>IF(Badges!I374="A","A"," ")</f>
        <v xml:space="preserve"> </v>
      </c>
      <c r="E134" s="348"/>
      <c r="F134" s="349" t="str">
        <f>Badges!C450</f>
        <v>Talk to child care professionals</v>
      </c>
      <c r="G134" s="351" t="str">
        <f>IF(Badges!I450="A","A"," ")</f>
        <v xml:space="preserve"> </v>
      </c>
      <c r="I134" s="348"/>
      <c r="J134" s="349" t="str">
        <f>Badges!C524</f>
        <v>Pretend you're a psychologist</v>
      </c>
      <c r="K134" s="351" t="str">
        <f>IF(Badges!I524="A","A"," ")</f>
        <v xml:space="preserve"> </v>
      </c>
      <c r="M134" s="348"/>
      <c r="N134" s="349" t="str">
        <f>Badges!C637</f>
        <v>Join an archery class at a community center, range, or Girl Scout camp</v>
      </c>
      <c r="O134" s="351" t="str">
        <f>IF(Badges!I637="A","A"," ")</f>
        <v xml:space="preserve"> </v>
      </c>
      <c r="Q134" s="371">
        <v>4</v>
      </c>
      <c r="R134" s="487" t="str">
        <f>'Age-Level'!C79</f>
        <v>With your family, make sure you have</v>
      </c>
      <c r="S134" s="363" t="str">
        <f>IF('Age-Level'!I79="A","A","")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IF(Badges!I638="A","A"," ")</f>
        <v xml:space="preserve"> </v>
      </c>
      <c r="Q135" s="371">
        <v>5</v>
      </c>
      <c r="R135" s="487" t="str">
        <f>'Age-Level'!C80</f>
        <v>Discuss bullying with your Girl Scout</v>
      </c>
      <c r="S135" s="363" t="str">
        <f>IF('Age-Level'!I80="A","A","")</f>
        <v/>
      </c>
    </row>
    <row r="136" spans="1:20" x14ac:dyDescent="0.2">
      <c r="A136" s="348">
        <v>1</v>
      </c>
      <c r="B136" s="349" t="str">
        <f>Badges!C378</f>
        <v>Create your own definition of</v>
      </c>
      <c r="C136" s="350"/>
      <c r="E136" s="348"/>
      <c r="F136" s="349" t="str">
        <f>Badges!C452</f>
        <v>Talk to a medical professional</v>
      </c>
      <c r="G136" s="351" t="str">
        <f>IF(Badges!I452="A","A"," ")</f>
        <v xml:space="preserve"> </v>
      </c>
      <c r="I136" s="348"/>
      <c r="J136" s="349" t="str">
        <f>Badges!C526</f>
        <v>Do field research</v>
      </c>
      <c r="K136" s="351" t="str">
        <f>IF(Badges!I526="A","A"," ")</f>
        <v xml:space="preserve"> </v>
      </c>
      <c r="Q136" s="371"/>
      <c r="R136" s="372"/>
      <c r="S136" s="500"/>
      <c r="T136" s="355"/>
    </row>
    <row r="137" spans="1:20" x14ac:dyDescent="0.2">
      <c r="A137" s="348"/>
      <c r="B137" s="349" t="str">
        <f>Badges!C379</f>
        <v>Go to a sports event</v>
      </c>
      <c r="C137" s="351" t="str">
        <f>IF(Badges!I379="A","A"," ")</f>
        <v xml:space="preserve"> </v>
      </c>
      <c r="E137" s="348"/>
      <c r="F137" s="349" t="str">
        <f>Badges!C453</f>
        <v>Take a course</v>
      </c>
      <c r="G137" s="351" t="str">
        <f>IF(Badges!I453="A","A"," ")</f>
        <v xml:space="preserve"> </v>
      </c>
      <c r="I137" s="348"/>
      <c r="J137" s="349" t="str">
        <f>Badges!C527</f>
        <v>Let money talk</v>
      </c>
      <c r="K137" s="351" t="str">
        <f>IF(Badges!I527="A","A"," ")</f>
        <v xml:space="preserve"> </v>
      </c>
      <c r="Q137" s="371"/>
      <c r="R137" s="371"/>
      <c r="S137" s="341"/>
    </row>
    <row r="138" spans="1:20" x14ac:dyDescent="0.2">
      <c r="A138" s="348"/>
      <c r="B138" s="349" t="str">
        <f>Badges!C380</f>
        <v>Watch a sports series</v>
      </c>
      <c r="C138" s="351" t="str">
        <f>IF(Badges!I380="A","A"," ")</f>
        <v xml:space="preserve"> </v>
      </c>
      <c r="E138" s="348"/>
      <c r="F138" s="349" t="str">
        <f>Badges!C454</f>
        <v>Talk to an emergency responder</v>
      </c>
      <c r="G138" s="351" t="str">
        <f>IF(Badges!I454="A","A"," ")</f>
        <v xml:space="preserve"> </v>
      </c>
      <c r="I138" s="348"/>
      <c r="J138" s="349" t="str">
        <f>Badges!C528</f>
        <v>Hit the books</v>
      </c>
      <c r="K138" s="351" t="str">
        <f>IF(Badges!I528="A","A"," ")</f>
        <v xml:space="preserve"> </v>
      </c>
      <c r="Q138" s="371"/>
      <c r="R138" s="371"/>
      <c r="S138" s="341"/>
    </row>
    <row r="139" spans="1:20" x14ac:dyDescent="0.2">
      <c r="A139" s="348"/>
      <c r="B139" s="349" t="str">
        <f>Badges!C381</f>
        <v>Head to the Web</v>
      </c>
      <c r="C139" s="351" t="str">
        <f>IF(Badges!I381="A","A","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6</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Patches'!I5="A","A","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Patches'!I6="A","A"," ")</f>
        <v xml:space="preserve"> </v>
      </c>
      <c r="H142" s="355"/>
      <c r="I142" s="348">
        <v>1</v>
      </c>
      <c r="J142" s="396" t="str">
        <f>'Council Own'!C7</f>
        <v>&lt;List Requirement Here&gt;</v>
      </c>
      <c r="K142" s="358" t="str">
        <f>IF('Council Own'!I7="A","A"," ")</f>
        <v xml:space="preserve"> </v>
      </c>
      <c r="L142" s="355"/>
      <c r="M142" s="348">
        <v>1</v>
      </c>
      <c r="N142" s="396" t="str">
        <f>'Council Own'!C55</f>
        <v>&lt;List Requirement Here&gt;</v>
      </c>
      <c r="O142" s="358" t="str">
        <f>IF('Council Own'!I55="A","A"," ")</f>
        <v xml:space="preserve"> </v>
      </c>
      <c r="Q142" s="348">
        <v>1</v>
      </c>
      <c r="R142" s="396" t="str">
        <f>'Council Own'!C103</f>
        <v>&lt;List Requirement Here&gt;</v>
      </c>
      <c r="S142" s="358" t="str">
        <f>IF('Council Own'!I103="A","A"," ")</f>
        <v xml:space="preserve"> </v>
      </c>
    </row>
    <row r="143" spans="1:20" x14ac:dyDescent="0.2">
      <c r="A143" s="612" t="str">
        <f>'Council Own'!B6</f>
        <v>&lt;&lt;List Badge Here&gt;&gt;</v>
      </c>
      <c r="B143" s="613"/>
      <c r="C143" s="353" t="str">
        <f>IF('Council Own'!I28="C","C",IF('Council Own'!I28="P","P",""))</f>
        <v/>
      </c>
      <c r="E143" s="633" t="str">
        <f>'Fun Patches'!C7</f>
        <v>&lt;LIST PATCH HERE&gt;</v>
      </c>
      <c r="F143" s="634"/>
      <c r="G143" s="358" t="str">
        <f>IF('Fun Patches'!I7="A","A"," ")</f>
        <v xml:space="preserve"> </v>
      </c>
      <c r="H143" s="355"/>
      <c r="I143" s="348"/>
      <c r="J143" s="396" t="str">
        <f>'Council Own'!C8</f>
        <v>&lt;List Requirement Here&gt;</v>
      </c>
      <c r="K143" s="358" t="str">
        <f>IF('Council Own'!I8="A","A"," ")</f>
        <v xml:space="preserve"> </v>
      </c>
      <c r="L143" s="355"/>
      <c r="M143" s="348"/>
      <c r="N143" s="396" t="str">
        <f>'Council Own'!C56</f>
        <v>&lt;List Requirement Here&gt;</v>
      </c>
      <c r="O143" s="358" t="str">
        <f>IF('Council Own'!I56="A","A"," ")</f>
        <v xml:space="preserve"> </v>
      </c>
      <c r="Q143" s="348"/>
      <c r="R143" s="396" t="str">
        <f>'Council Own'!C104</f>
        <v>&lt;List Requirement Here&gt;</v>
      </c>
      <c r="S143" s="358" t="str">
        <f>IF('Council Own'!I104="A","A"," ")</f>
        <v xml:space="preserve"> </v>
      </c>
    </row>
    <row r="144" spans="1:20" x14ac:dyDescent="0.2">
      <c r="A144" s="612" t="str">
        <f>'Council Own'!B30</f>
        <v>&lt;&lt;List Badge Here&gt;&gt;</v>
      </c>
      <c r="B144" s="613"/>
      <c r="C144" s="353" t="str">
        <f>IF('Council Own'!I52="C","C",IF('Council Own'!I52="P","P",""))</f>
        <v/>
      </c>
      <c r="E144" s="633" t="str">
        <f>'Fun Patches'!C8</f>
        <v>&lt;LIST PATCH HERE&gt;</v>
      </c>
      <c r="F144" s="634"/>
      <c r="G144" s="358" t="str">
        <f>IF('Fun Patches'!I8="A","A"," ")</f>
        <v xml:space="preserve"> </v>
      </c>
      <c r="H144" s="355"/>
      <c r="I144" s="348"/>
      <c r="J144" s="396" t="str">
        <f>'Council Own'!C9</f>
        <v>&lt;List Requirement Here&gt;</v>
      </c>
      <c r="K144" s="358" t="str">
        <f>IF('Council Own'!I9="A","A"," ")</f>
        <v xml:space="preserve"> </v>
      </c>
      <c r="L144" s="355"/>
      <c r="M144" s="348"/>
      <c r="N144" s="396" t="str">
        <f>'Council Own'!C57</f>
        <v>&lt;List Requirement Here&gt;</v>
      </c>
      <c r="O144" s="358" t="str">
        <f>IF('Council Own'!I57="A","A"," ")</f>
        <v xml:space="preserve"> </v>
      </c>
      <c r="Q144" s="348"/>
      <c r="R144" s="396" t="str">
        <f>'Council Own'!C105</f>
        <v>&lt;List Requirement Here&gt;</v>
      </c>
      <c r="S144" s="358" t="str">
        <f>IF('Council Own'!I105="A","A"," ")</f>
        <v xml:space="preserve"> </v>
      </c>
    </row>
    <row r="145" spans="1:19" x14ac:dyDescent="0.2">
      <c r="A145" s="612" t="str">
        <f>'Council Own'!B54</f>
        <v>&lt;&lt;List Badge Here&gt;&gt;</v>
      </c>
      <c r="B145" s="613"/>
      <c r="C145" s="353" t="str">
        <f>IF('Council Own'!I76="C","C",IF('Council Own'!I76="P","P",""))</f>
        <v/>
      </c>
      <c r="E145" s="633" t="str">
        <f>'Fun Patches'!C9</f>
        <v>&lt;LIST PATCH HERE&gt;</v>
      </c>
      <c r="F145" s="634"/>
      <c r="G145" s="358" t="str">
        <f>IF('Fun Patches'!I9="A","A"," ")</f>
        <v xml:space="preserve"> </v>
      </c>
      <c r="H145" s="355"/>
      <c r="I145" s="348"/>
      <c r="J145" s="396" t="str">
        <f>'Council Own'!C10</f>
        <v>&lt;List Requirement Here&gt;</v>
      </c>
      <c r="K145" s="358" t="str">
        <f>IF('Council Own'!I10="A","A"," ")</f>
        <v xml:space="preserve"> </v>
      </c>
      <c r="L145" s="355"/>
      <c r="M145" s="348"/>
      <c r="N145" s="396" t="str">
        <f>'Council Own'!C58</f>
        <v>&lt;List Requirement Here&gt;</v>
      </c>
      <c r="O145" s="358" t="str">
        <f>IF('Council Own'!I58="A","A"," ")</f>
        <v xml:space="preserve"> </v>
      </c>
      <c r="Q145" s="348"/>
      <c r="R145" s="396" t="str">
        <f>'Council Own'!C106</f>
        <v>&lt;List Requirement Here&gt;</v>
      </c>
      <c r="S145" s="358" t="str">
        <f>IF('Council Own'!I106="A","A"," ")</f>
        <v xml:space="preserve"> </v>
      </c>
    </row>
    <row r="146" spans="1:19" x14ac:dyDescent="0.2">
      <c r="A146" s="612" t="str">
        <f>'Council Own'!B78</f>
        <v>&lt;&lt;List Badge Here&gt;&gt;</v>
      </c>
      <c r="B146" s="613"/>
      <c r="C146" s="353" t="str">
        <f>IF('Council Own'!I100="C","C",IF('Council Own'!I100="P","P",""))</f>
        <v/>
      </c>
      <c r="E146" s="633" t="str">
        <f>'Fun Patches'!C10</f>
        <v>&lt;LIST PATCH HERE&gt;</v>
      </c>
      <c r="F146" s="634"/>
      <c r="G146" s="358" t="str">
        <f>IF('Fun Patches'!I10="A","A"," ")</f>
        <v xml:space="preserve"> </v>
      </c>
      <c r="I146" s="348">
        <v>2</v>
      </c>
      <c r="J146" s="396" t="str">
        <f>'Council Own'!C11</f>
        <v>&lt;List Requirement Here&gt;</v>
      </c>
      <c r="K146" s="358" t="str">
        <f>IF('Council Own'!I11="A","A"," ")</f>
        <v xml:space="preserve"> </v>
      </c>
      <c r="M146" s="348">
        <v>2</v>
      </c>
      <c r="N146" s="396" t="str">
        <f>'Council Own'!C59</f>
        <v>&lt;List Requirement Here&gt;</v>
      </c>
      <c r="O146" s="358" t="str">
        <f>IF('Council Own'!I59="A","A"," ")</f>
        <v xml:space="preserve"> </v>
      </c>
      <c r="Q146" s="348">
        <v>2</v>
      </c>
      <c r="R146" s="396" t="str">
        <f>'Council Own'!C107</f>
        <v>&lt;List Requirement Here&gt;</v>
      </c>
      <c r="S146" s="358" t="str">
        <f>IF('Council Own'!I107="A","A"," ")</f>
        <v xml:space="preserve"> </v>
      </c>
    </row>
    <row r="147" spans="1:19" ht="12.75" customHeight="1" x14ac:dyDescent="0.2">
      <c r="A147" s="612" t="str">
        <f>'Council Own'!B102</f>
        <v>&lt;&lt;List Badge Here&gt;&gt;</v>
      </c>
      <c r="B147" s="613"/>
      <c r="C147" s="353" t="str">
        <f>IF('Council Own'!I124="C","C",IF('Council Own'!I124="P","P",""))</f>
        <v/>
      </c>
      <c r="E147" s="633" t="str">
        <f>'Fun Patches'!C11</f>
        <v>&lt;LIST PATCH HERE&gt;</v>
      </c>
      <c r="F147" s="634"/>
      <c r="G147" s="358" t="str">
        <f>IF('Fun Patches'!I11="A","A"," ")</f>
        <v xml:space="preserve"> </v>
      </c>
      <c r="I147" s="348"/>
      <c r="J147" s="396" t="str">
        <f>'Council Own'!C12</f>
        <v>&lt;List Requirement Here&gt;</v>
      </c>
      <c r="K147" s="358" t="str">
        <f>IF('Council Own'!I12="A","A"," ")</f>
        <v xml:space="preserve"> </v>
      </c>
      <c r="M147" s="348"/>
      <c r="N147" s="396" t="str">
        <f>'Council Own'!C60</f>
        <v>&lt;List Requirement Here&gt;</v>
      </c>
      <c r="O147" s="358" t="str">
        <f>IF('Council Own'!I60="A","A"," ")</f>
        <v xml:space="preserve"> </v>
      </c>
      <c r="Q147" s="348"/>
      <c r="R147" s="396" t="str">
        <f>'Council Own'!C108</f>
        <v>&lt;List Requirement Here&gt;</v>
      </c>
      <c r="S147" s="358" t="str">
        <f>IF('Council Own'!I108="A","A"," ")</f>
        <v xml:space="preserve"> </v>
      </c>
    </row>
    <row r="148" spans="1:19" ht="12.75" customHeight="1" x14ac:dyDescent="0.2">
      <c r="A148" s="612" t="str">
        <f>'Council Own'!B126</f>
        <v>&lt;&lt;List Badge Here&gt;&gt;</v>
      </c>
      <c r="B148" s="613"/>
      <c r="C148" s="353" t="str">
        <f>IF('Council Own'!I148="C","C",IF('Council Own'!I148="P","P",""))</f>
        <v/>
      </c>
      <c r="E148" s="633" t="str">
        <f>'Fun Patches'!C12</f>
        <v>&lt;LIST PATCH HERE&gt;</v>
      </c>
      <c r="F148" s="634"/>
      <c r="G148" s="358" t="str">
        <f>IF('Fun Patches'!I12="A","A"," ")</f>
        <v xml:space="preserve"> </v>
      </c>
      <c r="I148" s="348"/>
      <c r="J148" s="396" t="str">
        <f>'Council Own'!C13</f>
        <v>&lt;List Requirement Here&gt;</v>
      </c>
      <c r="K148" s="358" t="str">
        <f>IF('Council Own'!I13="A","A"," ")</f>
        <v xml:space="preserve"> </v>
      </c>
      <c r="M148" s="348"/>
      <c r="N148" s="396" t="str">
        <f>'Council Own'!C61</f>
        <v>&lt;List Requirement Here&gt;</v>
      </c>
      <c r="O148" s="358" t="str">
        <f>IF('Council Own'!I61="A","A"," ")</f>
        <v xml:space="preserve"> </v>
      </c>
      <c r="Q148" s="348"/>
      <c r="R148" s="396" t="str">
        <f>'Council Own'!C109</f>
        <v>&lt;List Requirement Here&gt;</v>
      </c>
      <c r="S148" s="358" t="str">
        <f>IF('Council Own'!I109="A","A"," ")</f>
        <v xml:space="preserve"> </v>
      </c>
    </row>
    <row r="149" spans="1:19" x14ac:dyDescent="0.2">
      <c r="E149" s="633" t="str">
        <f>'Fun Patches'!C13</f>
        <v>&lt;LIST PATCH HERE&gt;</v>
      </c>
      <c r="F149" s="634"/>
      <c r="G149" s="358" t="str">
        <f>IF('Fun Patches'!I13="A","A"," ")</f>
        <v xml:space="preserve"> </v>
      </c>
      <c r="I149" s="348"/>
      <c r="J149" s="396" t="str">
        <f>'Council Own'!C14</f>
        <v>&lt;List Requirement Here&gt;</v>
      </c>
      <c r="K149" s="358" t="str">
        <f>IF('Council Own'!I14="A","A"," ")</f>
        <v xml:space="preserve"> </v>
      </c>
      <c r="M149" s="348"/>
      <c r="N149" s="396" t="str">
        <f>'Council Own'!C62</f>
        <v>&lt;List Requirement Here&gt;</v>
      </c>
      <c r="O149" s="358" t="str">
        <f>IF('Council Own'!I62="A","A"," ")</f>
        <v xml:space="preserve"> </v>
      </c>
      <c r="Q149" s="348"/>
      <c r="R149" s="396" t="str">
        <f>'Council Own'!C110</f>
        <v>&lt;List Requirement Here&gt;</v>
      </c>
      <c r="S149" s="358" t="str">
        <f>IF('Council Own'!I110="A","A"," ")</f>
        <v xml:space="preserve"> </v>
      </c>
    </row>
    <row r="150" spans="1:19" x14ac:dyDescent="0.2">
      <c r="E150" s="633" t="str">
        <f>'Fun Patches'!C14</f>
        <v>&lt;LIST PATCH HERE&gt;</v>
      </c>
      <c r="F150" s="634"/>
      <c r="G150" s="358" t="str">
        <f>IF('Fun Patches'!I14="A","A"," ")</f>
        <v xml:space="preserve"> </v>
      </c>
      <c r="I150" s="348">
        <v>3</v>
      </c>
      <c r="J150" s="396" t="str">
        <f>'Council Own'!C15</f>
        <v>&lt;List Requirement Here&gt;</v>
      </c>
      <c r="K150" s="358" t="str">
        <f>IF('Council Own'!I15="A","A"," ")</f>
        <v xml:space="preserve"> </v>
      </c>
      <c r="M150" s="348">
        <v>3</v>
      </c>
      <c r="N150" s="396" t="str">
        <f>'Council Own'!C63</f>
        <v>&lt;List Requirement Here&gt;</v>
      </c>
      <c r="O150" s="358" t="str">
        <f>IF('Council Own'!I63="A","A"," ")</f>
        <v xml:space="preserve"> </v>
      </c>
      <c r="Q150" s="348">
        <v>3</v>
      </c>
      <c r="R150" s="396" t="str">
        <f>'Council Own'!C111</f>
        <v>&lt;List Requirement Here&gt;</v>
      </c>
      <c r="S150" s="358" t="str">
        <f>IF('Council Own'!I111="A","A"," ")</f>
        <v xml:space="preserve"> </v>
      </c>
    </row>
    <row r="151" spans="1:19" x14ac:dyDescent="0.2">
      <c r="E151" s="633" t="str">
        <f>'Fun Patches'!C15</f>
        <v>&lt;LIST PATCH HERE&gt;</v>
      </c>
      <c r="F151" s="634"/>
      <c r="G151" s="358" t="str">
        <f>IF('Fun Patches'!I15="A","A"," ")</f>
        <v xml:space="preserve"> </v>
      </c>
      <c r="I151" s="348"/>
      <c r="J151" s="396" t="str">
        <f>'Council Own'!C16</f>
        <v>&lt;List Requirement Here&gt;</v>
      </c>
      <c r="K151" s="358" t="str">
        <f>IF('Council Own'!I16="A","A"," ")</f>
        <v xml:space="preserve"> </v>
      </c>
      <c r="M151" s="348"/>
      <c r="N151" s="396" t="str">
        <f>'Council Own'!C64</f>
        <v>&lt;List Requirement Here&gt;</v>
      </c>
      <c r="O151" s="358" t="str">
        <f>IF('Council Own'!I64="A","A"," ")</f>
        <v xml:space="preserve"> </v>
      </c>
      <c r="Q151" s="348"/>
      <c r="R151" s="396" t="str">
        <f>'Council Own'!C112</f>
        <v>&lt;List Requirement Here&gt;</v>
      </c>
      <c r="S151" s="358" t="str">
        <f>IF('Council Own'!I112="A","A"," ")</f>
        <v xml:space="preserve"> </v>
      </c>
    </row>
    <row r="152" spans="1:19" x14ac:dyDescent="0.2">
      <c r="A152" s="616" t="s">
        <v>834</v>
      </c>
      <c r="B152" s="617"/>
      <c r="C152" s="618"/>
      <c r="E152" s="633" t="str">
        <f>'Fun Patches'!C16</f>
        <v>&lt;LIST PATCH HERE&gt;</v>
      </c>
      <c r="F152" s="634"/>
      <c r="G152" s="358" t="str">
        <f>IF('Fun Patches'!I16="A","A"," ")</f>
        <v xml:space="preserve"> </v>
      </c>
      <c r="I152" s="348"/>
      <c r="J152" s="396" t="str">
        <f>'Council Own'!C17</f>
        <v>&lt;List Requirement Here&gt;</v>
      </c>
      <c r="K152" s="358" t="str">
        <f>IF('Council Own'!I17="A","A"," ")</f>
        <v xml:space="preserve"> </v>
      </c>
      <c r="M152" s="348"/>
      <c r="N152" s="396" t="str">
        <f>'Council Own'!C65</f>
        <v>&lt;List Requirement Here&gt;</v>
      </c>
      <c r="O152" s="358" t="str">
        <f>IF('Council Own'!I65="A","A"," ")</f>
        <v xml:space="preserve"> </v>
      </c>
      <c r="Q152" s="348"/>
      <c r="R152" s="396" t="str">
        <f>'Council Own'!C113</f>
        <v>&lt;List Requirement Here&gt;</v>
      </c>
      <c r="S152" s="358" t="str">
        <f>IF('Council Own'!I113="A","A"," ")</f>
        <v xml:space="preserve"> </v>
      </c>
    </row>
    <row r="153" spans="1:19" x14ac:dyDescent="0.2">
      <c r="A153" s="257" t="str">
        <f>Silver!C8</f>
        <v>Go on a Cadette Journey</v>
      </c>
      <c r="B153" s="257"/>
      <c r="C153" s="445" t="str">
        <f>IF(Silver!I8="C","C"," ")</f>
        <v xml:space="preserve"> </v>
      </c>
      <c r="E153" s="650" t="str">
        <f>'Fun Patches'!C17</f>
        <v>&lt;LIST PATCH HERE&gt;</v>
      </c>
      <c r="F153" s="651"/>
      <c r="G153" s="351" t="str">
        <f>IF('Fun Patches'!I17="A","A"," ")</f>
        <v xml:space="preserve"> </v>
      </c>
      <c r="I153" s="348"/>
      <c r="J153" s="396" t="str">
        <f>'Council Own'!C18</f>
        <v>&lt;List Requirement Here&gt;</v>
      </c>
      <c r="K153" s="358" t="str">
        <f>IF('Council Own'!I18="A","A"," ")</f>
        <v xml:space="preserve"> </v>
      </c>
      <c r="M153" s="348"/>
      <c r="N153" s="396" t="str">
        <f>'Council Own'!C66</f>
        <v>&lt;List Requirement Here&gt;</v>
      </c>
      <c r="O153" s="358" t="str">
        <f>IF('Council Own'!I66="A","A"," ")</f>
        <v xml:space="preserve"> </v>
      </c>
      <c r="Q153" s="348"/>
      <c r="R153" s="396" t="str">
        <f>'Council Own'!C114</f>
        <v>&lt;List Requirement Here&gt;</v>
      </c>
      <c r="S153" s="358" t="str">
        <f>IF('Council Own'!I114="A","A"," ")</f>
        <v xml:space="preserve"> </v>
      </c>
    </row>
    <row r="154" spans="1:19" x14ac:dyDescent="0.2">
      <c r="A154" s="257" t="str">
        <f>Silver!C9</f>
        <v>Identify issues you care about</v>
      </c>
      <c r="B154" s="257"/>
      <c r="C154" s="445" t="str">
        <f>IF(Silver!I9="A","A"," ")</f>
        <v xml:space="preserve"> </v>
      </c>
      <c r="E154" s="633" t="str">
        <f>'Fun Patches'!C18</f>
        <v>&lt;LIST PATCH HERE&gt;</v>
      </c>
      <c r="F154" s="634"/>
      <c r="G154" s="358" t="str">
        <f>IF('Fun Patches'!I18="A","A"," ")</f>
        <v xml:space="preserve"> </v>
      </c>
      <c r="I154" s="348">
        <v>4</v>
      </c>
      <c r="J154" s="396" t="str">
        <f>'Council Own'!C19</f>
        <v>&lt;List Requirement Here&gt;</v>
      </c>
      <c r="K154" s="358" t="str">
        <f>IF('Council Own'!I19="A","A"," ")</f>
        <v xml:space="preserve"> </v>
      </c>
      <c r="M154" s="348">
        <v>4</v>
      </c>
      <c r="N154" s="396" t="str">
        <f>'Council Own'!C67</f>
        <v>&lt;List Requirement Here&gt;</v>
      </c>
      <c r="O154" s="358" t="str">
        <f>IF('Council Own'!I67="A","A"," ")</f>
        <v xml:space="preserve"> </v>
      </c>
      <c r="Q154" s="348">
        <v>4</v>
      </c>
      <c r="R154" s="396" t="str">
        <f>'Council Own'!C115</f>
        <v>&lt;List Requirement Here&gt;</v>
      </c>
      <c r="S154" s="358" t="str">
        <f>IF('Council Own'!I115="A","A"," ")</f>
        <v xml:space="preserve"> </v>
      </c>
    </row>
    <row r="155" spans="1:19" x14ac:dyDescent="0.2">
      <c r="A155" s="257" t="str">
        <f>Silver!C10</f>
        <v>Build your GS Silver Team or go solo</v>
      </c>
      <c r="B155" s="257"/>
      <c r="C155" s="445" t="str">
        <f>IF(Silver!I10="A","A"," ")</f>
        <v xml:space="preserve"> </v>
      </c>
      <c r="E155" s="633" t="str">
        <f>'Fun Patches'!C19</f>
        <v>&lt;LIST PATCH HERE&gt;</v>
      </c>
      <c r="F155" s="634"/>
      <c r="G155" s="358" t="str">
        <f>IF('Fun Patches'!I19="A","A"," ")</f>
        <v xml:space="preserve"> </v>
      </c>
      <c r="I155" s="348"/>
      <c r="J155" s="396" t="str">
        <f>'Council Own'!C20</f>
        <v>&lt;List Requirement Here&gt;</v>
      </c>
      <c r="K155" s="358" t="str">
        <f>IF('Council Own'!I20="A","A"," ")</f>
        <v xml:space="preserve"> </v>
      </c>
      <c r="M155" s="348"/>
      <c r="N155" s="396" t="str">
        <f>'Council Own'!C68</f>
        <v>&lt;List Requirement Here&gt;</v>
      </c>
      <c r="O155" s="358" t="str">
        <f>IF('Council Own'!I68="A","A"," ")</f>
        <v xml:space="preserve"> </v>
      </c>
      <c r="Q155" s="348"/>
      <c r="R155" s="396" t="str">
        <f>'Council Own'!C116</f>
        <v>&lt;List Requirement Here&gt;</v>
      </c>
      <c r="S155" s="358" t="str">
        <f>IF('Council Own'!I116="A","A"," ")</f>
        <v xml:space="preserve"> </v>
      </c>
    </row>
    <row r="156" spans="1:19" x14ac:dyDescent="0.2">
      <c r="A156" s="257" t="str">
        <f>Silver!C11</f>
        <v>Explore your community</v>
      </c>
      <c r="B156" s="257"/>
      <c r="C156" s="445" t="str">
        <f>IF(Silver!I11="A","A"," ")</f>
        <v xml:space="preserve"> </v>
      </c>
      <c r="E156" s="633" t="str">
        <f>'Fun Patches'!C20</f>
        <v>&lt;LIST PATCH HERE&gt;</v>
      </c>
      <c r="F156" s="634"/>
      <c r="G156" s="358" t="str">
        <f>IF('Fun Patches'!I20="A","A"," ")</f>
        <v xml:space="preserve"> </v>
      </c>
      <c r="I156" s="348"/>
      <c r="J156" s="396" t="str">
        <f>'Council Own'!C21</f>
        <v>&lt;List Requirement Here&gt;</v>
      </c>
      <c r="K156" s="358" t="str">
        <f>IF('Council Own'!I21="A","A"," ")</f>
        <v xml:space="preserve"> </v>
      </c>
      <c r="M156" s="348"/>
      <c r="N156" s="396" t="str">
        <f>'Council Own'!C69</f>
        <v>&lt;List Requirement Here&gt;</v>
      </c>
      <c r="O156" s="358" t="str">
        <f>IF('Council Own'!I69="A","A"," ")</f>
        <v xml:space="preserve"> </v>
      </c>
      <c r="Q156" s="348"/>
      <c r="R156" s="396" t="str">
        <f>'Council Own'!C117</f>
        <v>&lt;List Requirement Here&gt;</v>
      </c>
      <c r="S156" s="358" t="str">
        <f>IF('Council Own'!I117="A","A"," ")</f>
        <v xml:space="preserve"> </v>
      </c>
    </row>
    <row r="157" spans="1:19" x14ac:dyDescent="0.2">
      <c r="A157" s="257" t="str">
        <f>Silver!C12</f>
        <v>Pick your Take Action Project</v>
      </c>
      <c r="B157" s="257"/>
      <c r="C157" s="445" t="str">
        <f>IF(Silver!I12="A","A"," ")</f>
        <v xml:space="preserve"> </v>
      </c>
      <c r="E157" s="633" t="str">
        <f>'Fun Patches'!C21</f>
        <v>&lt;LIST PATCH HERE&gt;</v>
      </c>
      <c r="F157" s="634"/>
      <c r="G157" s="358" t="str">
        <f>IF('Fun Patches'!I21="A","A"," ")</f>
        <v xml:space="preserve"> </v>
      </c>
      <c r="I157" s="348"/>
      <c r="J157" s="396" t="str">
        <f>'Council Own'!C22</f>
        <v>&lt;List Requirement Here&gt;</v>
      </c>
      <c r="K157" s="358" t="str">
        <f>IF('Council Own'!I22="A","A"," ")</f>
        <v xml:space="preserve"> </v>
      </c>
      <c r="M157" s="348"/>
      <c r="N157" s="396" t="str">
        <f>'Council Own'!C70</f>
        <v>&lt;List Requirement Here&gt;</v>
      </c>
      <c r="O157" s="358" t="str">
        <f>IF('Council Own'!I70="A","A"," ")</f>
        <v xml:space="preserve"> </v>
      </c>
      <c r="Q157" s="348"/>
      <c r="R157" s="396" t="str">
        <f>'Council Own'!C118</f>
        <v>&lt;List Requirement Here&gt;</v>
      </c>
      <c r="S157" s="358" t="str">
        <f>IF('Council Own'!I118="A","A"," ")</f>
        <v xml:space="preserve"> </v>
      </c>
    </row>
    <row r="158" spans="1:19" x14ac:dyDescent="0.2">
      <c r="A158" s="257" t="str">
        <f>Silver!C13</f>
        <v>Develop your Project</v>
      </c>
      <c r="B158" s="257"/>
      <c r="C158" s="445" t="str">
        <f>IF(Silver!I13="A","A"," ")</f>
        <v xml:space="preserve"> </v>
      </c>
      <c r="E158" s="633" t="str">
        <f>'Fun Patches'!C22</f>
        <v>&lt;LIST PATCH HERE&gt;</v>
      </c>
      <c r="F158" s="634"/>
      <c r="G158" s="358" t="str">
        <f>IF('Fun Patches'!I22="A","A"," ")</f>
        <v xml:space="preserve"> </v>
      </c>
      <c r="I158" s="348">
        <v>5</v>
      </c>
      <c r="J158" s="396" t="str">
        <f>'Council Own'!C23</f>
        <v>&lt;List Requirement Here&gt;</v>
      </c>
      <c r="K158" s="358" t="str">
        <f>IF('Council Own'!I23="A","A"," ")</f>
        <v xml:space="preserve"> </v>
      </c>
      <c r="M158" s="348">
        <v>5</v>
      </c>
      <c r="N158" s="396" t="str">
        <f>'Council Own'!C71</f>
        <v>&lt;List Requirement Here&gt;</v>
      </c>
      <c r="O158" s="358" t="str">
        <f>IF('Council Own'!I71="A","A"," ")</f>
        <v xml:space="preserve"> </v>
      </c>
      <c r="Q158" s="348">
        <v>5</v>
      </c>
      <c r="R158" s="396" t="str">
        <f>'Council Own'!C119</f>
        <v>&lt;List Requirement Here&gt;</v>
      </c>
      <c r="S158" s="358" t="str">
        <f>IF('Council Own'!I119="A","A"," ")</f>
        <v xml:space="preserve"> </v>
      </c>
    </row>
    <row r="159" spans="1:19" x14ac:dyDescent="0.2">
      <c r="A159" s="257" t="str">
        <f>Silver!C14</f>
        <v>Make a plan and put it into motion</v>
      </c>
      <c r="B159" s="257"/>
      <c r="C159" s="445" t="str">
        <f>IF(Silver!I14="A","A"," ")</f>
        <v xml:space="preserve"> </v>
      </c>
      <c r="E159" s="633" t="str">
        <f>'Fun Patches'!C23</f>
        <v>&lt;LIST PATCH HERE&gt;</v>
      </c>
      <c r="F159" s="634"/>
      <c r="G159" s="358" t="str">
        <f>IF('Fun Patches'!I23="A","A"," ")</f>
        <v xml:space="preserve"> </v>
      </c>
      <c r="I159" s="348"/>
      <c r="J159" s="396" t="str">
        <f>'Council Own'!C24</f>
        <v>&lt;List Requirement Here&gt;</v>
      </c>
      <c r="K159" s="358" t="str">
        <f>IF('Council Own'!I24="A","A"," ")</f>
        <v xml:space="preserve"> </v>
      </c>
      <c r="M159" s="348"/>
      <c r="N159" s="396" t="str">
        <f>'Council Own'!C72</f>
        <v>&lt;List Requirement Here&gt;</v>
      </c>
      <c r="O159" s="358" t="str">
        <f>IF('Council Own'!I72="A","A"," ")</f>
        <v xml:space="preserve"> </v>
      </c>
      <c r="Q159" s="348"/>
      <c r="R159" s="396" t="str">
        <f>'Council Own'!C120</f>
        <v>&lt;List Requirement Here&gt;</v>
      </c>
      <c r="S159" s="358" t="str">
        <f>IF('Council Own'!I120="A","A"," ")</f>
        <v xml:space="preserve"> </v>
      </c>
    </row>
    <row r="160" spans="1:19" x14ac:dyDescent="0.2">
      <c r="A160" s="257" t="str">
        <f>Silver!C15</f>
        <v>Reflect, share your story, and celebrate</v>
      </c>
      <c r="B160" s="257"/>
      <c r="C160" s="445" t="str">
        <f>IF(Silver!I15="A","A"," ")</f>
        <v xml:space="preserve"> </v>
      </c>
      <c r="E160" s="633" t="str">
        <f>'Fun Patches'!C24</f>
        <v>&lt;LIST PATCH HERE&gt;</v>
      </c>
      <c r="F160" s="634"/>
      <c r="G160" s="358" t="str">
        <f>IF('Fun Patches'!I24="A","A"," ")</f>
        <v xml:space="preserve"> </v>
      </c>
      <c r="I160" s="348"/>
      <c r="J160" s="396" t="str">
        <f>'Council Own'!C25</f>
        <v>&lt;List Requirement Here&gt;</v>
      </c>
      <c r="K160" s="358" t="str">
        <f>IF('Council Own'!I25="A","A"," ")</f>
        <v xml:space="preserve"> </v>
      </c>
      <c r="M160" s="348"/>
      <c r="N160" s="396" t="str">
        <f>'Council Own'!C73</f>
        <v>&lt;List Requirement Here&gt;</v>
      </c>
      <c r="O160" s="358" t="str">
        <f>IF('Council Own'!I73="A","A"," ")</f>
        <v xml:space="preserve"> </v>
      </c>
      <c r="Q160" s="348"/>
      <c r="R160" s="396" t="str">
        <f>'Council Own'!C121</f>
        <v>&lt;List Requirement Here&gt;</v>
      </c>
      <c r="S160" s="358" t="str">
        <f>IF('Council Own'!I121="A","A"," ")</f>
        <v xml:space="preserve"> </v>
      </c>
    </row>
    <row r="161" spans="2:19" x14ac:dyDescent="0.2">
      <c r="B161" s="435" t="s">
        <v>139</v>
      </c>
      <c r="C161" s="445" t="str">
        <f>IF(Silver!I16="C","C",IF(Silver!I16="P","P",""))</f>
        <v/>
      </c>
      <c r="E161" s="633" t="str">
        <f>'Fun Patches'!C25</f>
        <v>&lt;LIST PATCH HERE&gt;</v>
      </c>
      <c r="F161" s="634"/>
      <c r="G161" s="358" t="str">
        <f>IF('Fun Patches'!I25="A","A"," ")</f>
        <v xml:space="preserve"> </v>
      </c>
      <c r="I161" s="348"/>
      <c r="J161" s="396" t="str">
        <f>'Council Own'!C26</f>
        <v>&lt;List Requirement Here&gt;</v>
      </c>
      <c r="K161" s="358" t="str">
        <f>IF('Council Own'!I26="A","A"," ")</f>
        <v xml:space="preserve"> </v>
      </c>
      <c r="M161" s="348"/>
      <c r="N161" s="396" t="str">
        <f>'Council Own'!C74</f>
        <v>&lt;List Requirement Here&gt;</v>
      </c>
      <c r="O161" s="358" t="str">
        <f>IF('Council Own'!I68="A","A"," ")</f>
        <v xml:space="preserve"> </v>
      </c>
      <c r="Q161" s="348"/>
      <c r="R161" s="396" t="str">
        <f>'Council Own'!C122</f>
        <v>&lt;List Requirement Here&gt;</v>
      </c>
      <c r="S161" s="358" t="str">
        <f>IF('Council Own'!I122="A","A"," ")</f>
        <v xml:space="preserve"> </v>
      </c>
    </row>
    <row r="162" spans="2:19" x14ac:dyDescent="0.2">
      <c r="E162" s="633" t="str">
        <f>'Fun Patches'!C26</f>
        <v>&lt;LIST PATCH HERE&gt;</v>
      </c>
      <c r="F162" s="634"/>
      <c r="G162" s="358" t="str">
        <f>IF('Fun Patches'!I26="A","A","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Patches'!I27="A","A"," ")</f>
        <v xml:space="preserve"> </v>
      </c>
      <c r="I163" s="348">
        <v>1</v>
      </c>
      <c r="J163" s="396" t="str">
        <f>'Council Own'!C31</f>
        <v>&lt;List Requirement Here&gt;</v>
      </c>
      <c r="K163" s="358" t="str">
        <f>IF('Council Own'!I31="A","A"," ")</f>
        <v xml:space="preserve"> </v>
      </c>
      <c r="M163" s="348">
        <v>1</v>
      </c>
      <c r="N163" s="396" t="str">
        <f>'Council Own'!C79</f>
        <v>&lt;List Requirement Here&gt;</v>
      </c>
      <c r="O163" s="358" t="str">
        <f>IF('Council Own'!I79="A","A"," ")</f>
        <v xml:space="preserve"> </v>
      </c>
      <c r="Q163" s="348">
        <v>1</v>
      </c>
      <c r="R163" s="396" t="str">
        <f>'Council Own'!C127</f>
        <v>&lt;List Requirement Here&gt;</v>
      </c>
      <c r="S163" s="358" t="str">
        <f>IF('Council Own'!I127="A","A"," ")</f>
        <v xml:space="preserve"> </v>
      </c>
    </row>
    <row r="164" spans="2:19" x14ac:dyDescent="0.2">
      <c r="E164" s="633" t="str">
        <f>'Fun Patches'!C28</f>
        <v>&lt;LIST PATCH HERE&gt;</v>
      </c>
      <c r="F164" s="634"/>
      <c r="G164" s="358" t="str">
        <f>IF('Fun Patches'!I28="A","A"," ")</f>
        <v xml:space="preserve"> </v>
      </c>
      <c r="I164" s="348"/>
      <c r="J164" s="396" t="str">
        <f>'Council Own'!C32</f>
        <v>&lt;List Requirement Here&gt;</v>
      </c>
      <c r="K164" s="358" t="str">
        <f>IF('Council Own'!I32="A","A"," ")</f>
        <v xml:space="preserve"> </v>
      </c>
      <c r="M164" s="348"/>
      <c r="N164" s="396" t="str">
        <f>'Council Own'!C80</f>
        <v>&lt;List Requirement Here&gt;</v>
      </c>
      <c r="O164" s="358" t="str">
        <f>IF('Council Own'!I80="A","A"," ")</f>
        <v xml:space="preserve"> </v>
      </c>
      <c r="Q164" s="348"/>
      <c r="R164" s="396" t="str">
        <f>'Council Own'!C128</f>
        <v>&lt;List Requirement Here&gt;</v>
      </c>
      <c r="S164" s="358" t="str">
        <f>IF('Council Own'!I128="A","A"," ")</f>
        <v xml:space="preserve"> </v>
      </c>
    </row>
    <row r="165" spans="2:19" x14ac:dyDescent="0.2">
      <c r="E165" s="633" t="str">
        <f>'Fun Patches'!C29</f>
        <v>&lt;LIST PATCH HERE&gt;</v>
      </c>
      <c r="F165" s="634"/>
      <c r="G165" s="358" t="str">
        <f>IF('Fun Patches'!I29="A","A"," ")</f>
        <v xml:space="preserve"> </v>
      </c>
      <c r="I165" s="348"/>
      <c r="J165" s="396" t="str">
        <f>'Council Own'!C33</f>
        <v>&lt;List Requirement Here&gt;</v>
      </c>
      <c r="K165" s="358" t="str">
        <f>IF('Council Own'!I33="A","A"," ")</f>
        <v xml:space="preserve"> </v>
      </c>
      <c r="M165" s="348"/>
      <c r="N165" s="396" t="str">
        <f>'Council Own'!C81</f>
        <v>&lt;List Requirement Here&gt;</v>
      </c>
      <c r="O165" s="358" t="str">
        <f>IF('Council Own'!I81="A","A"," ")</f>
        <v xml:space="preserve"> </v>
      </c>
      <c r="Q165" s="348"/>
      <c r="R165" s="396" t="str">
        <f>'Council Own'!C129</f>
        <v>&lt;List Requirement Here&gt;</v>
      </c>
      <c r="S165" s="358" t="str">
        <f>IF('Council Own'!I129="A","A"," ")</f>
        <v xml:space="preserve"> </v>
      </c>
    </row>
    <row r="166" spans="2:19" x14ac:dyDescent="0.2">
      <c r="E166" s="633" t="str">
        <f>'Fun Patches'!C30</f>
        <v>&lt;LIST PATCH HERE&gt;</v>
      </c>
      <c r="F166" s="634"/>
      <c r="G166" s="358" t="str">
        <f>IF('Fun Patches'!I30="A","A"," ")</f>
        <v xml:space="preserve"> </v>
      </c>
      <c r="I166" s="348"/>
      <c r="J166" s="396" t="str">
        <f>'Council Own'!C34</f>
        <v>&lt;List Requirement Here&gt;</v>
      </c>
      <c r="K166" s="358" t="str">
        <f>IF('Council Own'!I34="A","A"," ")</f>
        <v xml:space="preserve"> </v>
      </c>
      <c r="M166" s="348"/>
      <c r="N166" s="396" t="str">
        <f>'Council Own'!C82</f>
        <v>&lt;List Requirement Here&gt;</v>
      </c>
      <c r="O166" s="358" t="str">
        <f>IF('Council Own'!I82="A","A"," ")</f>
        <v xml:space="preserve"> </v>
      </c>
      <c r="Q166" s="348"/>
      <c r="R166" s="396" t="str">
        <f>'Council Own'!C130</f>
        <v>&lt;List Requirement Here&gt;</v>
      </c>
      <c r="S166" s="358" t="str">
        <f>IF('Council Own'!I130="A","A"," ")</f>
        <v xml:space="preserve"> </v>
      </c>
    </row>
    <row r="167" spans="2:19" x14ac:dyDescent="0.2">
      <c r="E167" s="633" t="str">
        <f>'Fun Patches'!C31</f>
        <v>&lt;LIST PATCH HERE&gt;</v>
      </c>
      <c r="F167" s="634"/>
      <c r="G167" s="358" t="str">
        <f>IF('Fun Patches'!I31="A","A"," ")</f>
        <v xml:space="preserve"> </v>
      </c>
      <c r="I167" s="348">
        <v>2</v>
      </c>
      <c r="J167" s="396" t="str">
        <f>'Council Own'!C35</f>
        <v>&lt;List Requirement Here&gt;</v>
      </c>
      <c r="K167" s="358" t="str">
        <f>IF('Council Own'!I35="A","A"," ")</f>
        <v xml:space="preserve"> </v>
      </c>
      <c r="M167" s="348">
        <v>2</v>
      </c>
      <c r="N167" s="396" t="str">
        <f>'Council Own'!C83</f>
        <v>&lt;List Requirement Here&gt;</v>
      </c>
      <c r="O167" s="358" t="str">
        <f>IF('Council Own'!I83="A","A"," ")</f>
        <v xml:space="preserve"> </v>
      </c>
      <c r="Q167" s="348">
        <v>2</v>
      </c>
      <c r="R167" s="396" t="str">
        <f>'Council Own'!C131</f>
        <v>&lt;List Requirement Here&gt;</v>
      </c>
      <c r="S167" s="358" t="str">
        <f>IF('Council Own'!I131="A","A"," ")</f>
        <v xml:space="preserve"> </v>
      </c>
    </row>
    <row r="168" spans="2:19" x14ac:dyDescent="0.2">
      <c r="E168" s="633" t="str">
        <f>'Fun Patches'!C32</f>
        <v>&lt;LIST PATCH HERE&gt;</v>
      </c>
      <c r="F168" s="634"/>
      <c r="G168" s="358" t="str">
        <f>IF('Fun Patches'!I32="A","A"," ")</f>
        <v xml:space="preserve"> </v>
      </c>
      <c r="I168" s="348"/>
      <c r="J168" s="396" t="str">
        <f>'Council Own'!C36</f>
        <v>&lt;List Requirement Here&gt;</v>
      </c>
      <c r="K168" s="358" t="str">
        <f>IF('Council Own'!I36="A","A"," ")</f>
        <v xml:space="preserve"> </v>
      </c>
      <c r="M168" s="348"/>
      <c r="N168" s="396" t="str">
        <f>'Council Own'!C84</f>
        <v>&lt;List Requirement Here&gt;</v>
      </c>
      <c r="O168" s="358" t="str">
        <f>IF('Council Own'!I84="A","A"," ")</f>
        <v xml:space="preserve"> </v>
      </c>
      <c r="Q168" s="348"/>
      <c r="R168" s="396" t="str">
        <f>'Council Own'!C132</f>
        <v>&lt;List Requirement Here&gt;</v>
      </c>
      <c r="S168" s="358" t="str">
        <f>IF('Council Own'!I132="A","A"," ")</f>
        <v xml:space="preserve"> </v>
      </c>
    </row>
    <row r="169" spans="2:19" x14ac:dyDescent="0.2">
      <c r="E169" s="633" t="str">
        <f>'Fun Patches'!C33</f>
        <v>&lt;LIST PATCH HERE&gt;</v>
      </c>
      <c r="F169" s="634"/>
      <c r="G169" s="358" t="str">
        <f>IF('Fun Patches'!I33="A","A"," ")</f>
        <v xml:space="preserve"> </v>
      </c>
      <c r="I169" s="348"/>
      <c r="J169" s="396" t="str">
        <f>'Council Own'!C37</f>
        <v>&lt;List Requirement Here&gt;</v>
      </c>
      <c r="K169" s="358" t="str">
        <f>IF('Council Own'!I37="A","A"," ")</f>
        <v xml:space="preserve"> </v>
      </c>
      <c r="M169" s="348"/>
      <c r="N169" s="396" t="str">
        <f>'Council Own'!C85</f>
        <v>&lt;List Requirement Here&gt;</v>
      </c>
      <c r="O169" s="358" t="str">
        <f>IF('Council Own'!I85="A","A"," ")</f>
        <v xml:space="preserve"> </v>
      </c>
      <c r="Q169" s="348"/>
      <c r="R169" s="396" t="str">
        <f>'Council Own'!C133</f>
        <v>&lt;List Requirement Here&gt;</v>
      </c>
      <c r="S169" s="358" t="str">
        <f>IF('Council Own'!I133="A","A"," ")</f>
        <v xml:space="preserve"> </v>
      </c>
    </row>
    <row r="170" spans="2:19" x14ac:dyDescent="0.2">
      <c r="E170" s="633" t="str">
        <f>'Fun Patches'!C34</f>
        <v>&lt;LIST PATCH HERE&gt;</v>
      </c>
      <c r="F170" s="634"/>
      <c r="G170" s="358" t="str">
        <f>IF('Fun Patches'!I34="A","A"," ")</f>
        <v xml:space="preserve"> </v>
      </c>
      <c r="I170" s="348"/>
      <c r="J170" s="396" t="str">
        <f>'Council Own'!C38</f>
        <v>&lt;List Requirement Here&gt;</v>
      </c>
      <c r="K170" s="358" t="str">
        <f>IF('Council Own'!I38="A","A"," ")</f>
        <v xml:space="preserve"> </v>
      </c>
      <c r="M170" s="348"/>
      <c r="N170" s="396" t="str">
        <f>'Council Own'!C86</f>
        <v>&lt;List Requirement Here&gt;</v>
      </c>
      <c r="O170" s="358" t="str">
        <f>IF('Council Own'!I86="A","A"," ")</f>
        <v xml:space="preserve"> </v>
      </c>
      <c r="Q170" s="348"/>
      <c r="R170" s="396" t="str">
        <f>'Council Own'!C134</f>
        <v>&lt;List Requirement Here&gt;</v>
      </c>
      <c r="S170" s="358" t="str">
        <f>IF('Council Own'!I134="A","A"," ")</f>
        <v xml:space="preserve"> </v>
      </c>
    </row>
    <row r="171" spans="2:19" x14ac:dyDescent="0.2">
      <c r="E171" s="633" t="str">
        <f>'Fun Patches'!C35</f>
        <v>&lt;LIST PATCH HERE&gt;</v>
      </c>
      <c r="F171" s="634"/>
      <c r="G171" s="358" t="str">
        <f>IF('Fun Patches'!I35="A","A"," ")</f>
        <v xml:space="preserve"> </v>
      </c>
      <c r="I171" s="348">
        <v>3</v>
      </c>
      <c r="J171" s="396" t="str">
        <f>'Council Own'!C39</f>
        <v>&lt;List Requirement Here&gt;</v>
      </c>
      <c r="K171" s="358" t="str">
        <f>IF('Council Own'!I39="A","A"," ")</f>
        <v xml:space="preserve"> </v>
      </c>
      <c r="M171" s="348">
        <v>3</v>
      </c>
      <c r="N171" s="396" t="str">
        <f>'Council Own'!C87</f>
        <v>&lt;List Requirement Here&gt;</v>
      </c>
      <c r="O171" s="358" t="str">
        <f>IF('Council Own'!I87="A","A"," ")</f>
        <v xml:space="preserve"> </v>
      </c>
      <c r="Q171" s="348">
        <v>3</v>
      </c>
      <c r="R171" s="396" t="str">
        <f>'Council Own'!C135</f>
        <v>&lt;List Requirement Here&gt;</v>
      </c>
      <c r="S171" s="358" t="str">
        <f>IF('Council Own'!I135="A","A"," ")</f>
        <v xml:space="preserve"> </v>
      </c>
    </row>
    <row r="172" spans="2:19" ht="12.75" customHeight="1" x14ac:dyDescent="0.2">
      <c r="E172" s="633" t="str">
        <f>'Fun Patches'!C36</f>
        <v>&lt;LIST PATCH HERE&gt;</v>
      </c>
      <c r="F172" s="634"/>
      <c r="G172" s="358" t="str">
        <f>IF('Fun Patches'!I36="A","A"," ")</f>
        <v xml:space="preserve"> </v>
      </c>
      <c r="I172" s="348"/>
      <c r="J172" s="396" t="str">
        <f>'Council Own'!C40</f>
        <v>&lt;List Requirement Here&gt;</v>
      </c>
      <c r="K172" s="358" t="str">
        <f>IF('Council Own'!I40="A","A"," ")</f>
        <v xml:space="preserve"> </v>
      </c>
      <c r="M172" s="348"/>
      <c r="N172" s="396" t="str">
        <f>'Council Own'!C88</f>
        <v>&lt;List Requirement Here&gt;</v>
      </c>
      <c r="O172" s="358" t="str">
        <f>IF('Council Own'!I88="A","A"," ")</f>
        <v xml:space="preserve"> </v>
      </c>
      <c r="Q172" s="348"/>
      <c r="R172" s="396" t="str">
        <f>'Council Own'!C136</f>
        <v>&lt;List Requirement Here&gt;</v>
      </c>
      <c r="S172" s="358" t="str">
        <f>IF('Council Own'!I136="A","A"," ")</f>
        <v xml:space="preserve"> </v>
      </c>
    </row>
    <row r="173" spans="2:19" ht="12.75" customHeight="1" x14ac:dyDescent="0.2">
      <c r="E173" s="633" t="str">
        <f>'Fun Patches'!C37</f>
        <v>&lt;LIST PATCH HERE&gt;</v>
      </c>
      <c r="F173" s="634"/>
      <c r="G173" s="358" t="str">
        <f>IF('Fun Patches'!I37="A","A"," ")</f>
        <v xml:space="preserve"> </v>
      </c>
      <c r="I173" s="348"/>
      <c r="J173" s="396" t="str">
        <f>'Council Own'!C41</f>
        <v>&lt;List Requirement Here&gt;</v>
      </c>
      <c r="K173" s="358" t="str">
        <f>IF('Council Own'!I41="A","A"," ")</f>
        <v xml:space="preserve"> </v>
      </c>
      <c r="M173" s="348"/>
      <c r="N173" s="396" t="str">
        <f>'Council Own'!C89</f>
        <v>&lt;List Requirement Here&gt;</v>
      </c>
      <c r="O173" s="358" t="str">
        <f>IF('Council Own'!I89="A","A"," ")</f>
        <v xml:space="preserve"> </v>
      </c>
      <c r="Q173" s="348"/>
      <c r="R173" s="396" t="str">
        <f>'Council Own'!C137</f>
        <v>&lt;List Requirement Here&gt;</v>
      </c>
      <c r="S173" s="358" t="str">
        <f>IF('Council Own'!I137="A","A"," ")</f>
        <v xml:space="preserve"> </v>
      </c>
    </row>
    <row r="174" spans="2:19" x14ac:dyDescent="0.2">
      <c r="E174" s="633" t="str">
        <f>'Fun Patches'!C38</f>
        <v>&lt;LIST PATCH HERE&gt;</v>
      </c>
      <c r="F174" s="634"/>
      <c r="G174" s="358" t="str">
        <f>IF('Fun Patches'!I38="A","A"," ")</f>
        <v xml:space="preserve"> </v>
      </c>
      <c r="I174" s="348"/>
      <c r="J174" s="396" t="str">
        <f>'Council Own'!C42</f>
        <v>&lt;List Requirement Here&gt;</v>
      </c>
      <c r="K174" s="358" t="str">
        <f>IF('Council Own'!I42="A","A"," ")</f>
        <v xml:space="preserve"> </v>
      </c>
      <c r="M174" s="348"/>
      <c r="N174" s="396" t="str">
        <f>'Council Own'!C90</f>
        <v>&lt;List Requirement Here&gt;</v>
      </c>
      <c r="O174" s="358" t="str">
        <f>IF('Council Own'!I90="A","A"," ")</f>
        <v xml:space="preserve"> </v>
      </c>
      <c r="Q174" s="348"/>
      <c r="R174" s="396" t="str">
        <f>'Council Own'!C138</f>
        <v>&lt;List Requirement Here&gt;</v>
      </c>
      <c r="S174" s="358" t="str">
        <f>IF('Council Own'!I138="A","A"," ")</f>
        <v xml:space="preserve"> </v>
      </c>
    </row>
    <row r="175" spans="2:19" x14ac:dyDescent="0.2">
      <c r="E175" s="633" t="str">
        <f>'Fun Patches'!C39</f>
        <v>&lt;LIST PATCH HERE&gt;</v>
      </c>
      <c r="F175" s="634"/>
      <c r="G175" s="358" t="str">
        <f>IF('Fun Patches'!I39="A","A"," ")</f>
        <v xml:space="preserve"> </v>
      </c>
      <c r="I175" s="348">
        <v>4</v>
      </c>
      <c r="J175" s="396" t="str">
        <f>'Council Own'!C43</f>
        <v>&lt;List Requirement Here&gt;</v>
      </c>
      <c r="K175" s="358" t="str">
        <f>IF('Council Own'!I43="A","A"," ")</f>
        <v xml:space="preserve"> </v>
      </c>
      <c r="M175" s="348">
        <v>4</v>
      </c>
      <c r="N175" s="396" t="str">
        <f>'Council Own'!C91</f>
        <v>&lt;List Requirement Here&gt;</v>
      </c>
      <c r="O175" s="358" t="str">
        <f>IF('Council Own'!I91="A","A"," ")</f>
        <v xml:space="preserve"> </v>
      </c>
      <c r="Q175" s="348">
        <v>4</v>
      </c>
      <c r="R175" s="396" t="str">
        <f>'Council Own'!C139</f>
        <v>&lt;List Requirement Here&gt;</v>
      </c>
      <c r="S175" s="358" t="str">
        <f>IF('Council Own'!I139="A","A"," ")</f>
        <v xml:space="preserve"> </v>
      </c>
    </row>
    <row r="176" spans="2:19" x14ac:dyDescent="0.2">
      <c r="E176" s="633" t="str">
        <f>'Fun Patches'!C40</f>
        <v>&lt;LIST PATCH HERE&gt;</v>
      </c>
      <c r="F176" s="634"/>
      <c r="G176" s="358" t="str">
        <f>IF('Fun Patches'!I40="A","A"," ")</f>
        <v xml:space="preserve"> </v>
      </c>
      <c r="I176" s="348"/>
      <c r="J176" s="396" t="str">
        <f>'Council Own'!C44</f>
        <v>&lt;List Requirement Here&gt;</v>
      </c>
      <c r="K176" s="358" t="str">
        <f>IF('Council Own'!I44="A","A"," ")</f>
        <v xml:space="preserve"> </v>
      </c>
      <c r="M176" s="348"/>
      <c r="N176" s="396" t="str">
        <f>'Council Own'!C92</f>
        <v>&lt;List Requirement Here&gt;</v>
      </c>
      <c r="O176" s="358" t="str">
        <f>IF('Council Own'!I92="A","A"," ")</f>
        <v xml:space="preserve"> </v>
      </c>
      <c r="Q176" s="348"/>
      <c r="R176" s="396" t="str">
        <f>'Council Own'!C140</f>
        <v>&lt;List Requirement Here&gt;</v>
      </c>
      <c r="S176" s="358" t="str">
        <f>IF('Council Own'!I140="A","A"," ")</f>
        <v xml:space="preserve"> </v>
      </c>
    </row>
    <row r="177" spans="1:19" x14ac:dyDescent="0.2">
      <c r="E177" s="633" t="str">
        <f>'Fun Patches'!C41</f>
        <v>&lt;LIST PATCH HERE&gt;</v>
      </c>
      <c r="F177" s="634"/>
      <c r="G177" s="358" t="str">
        <f>IF('Fun Patches'!I41="A","A"," ")</f>
        <v xml:space="preserve"> </v>
      </c>
      <c r="I177" s="348"/>
      <c r="J177" s="396" t="str">
        <f>'Council Own'!C45</f>
        <v>&lt;List Requirement Here&gt;</v>
      </c>
      <c r="K177" s="358" t="str">
        <f>IF('Council Own'!I45="A","A"," ")</f>
        <v xml:space="preserve"> </v>
      </c>
      <c r="M177" s="348"/>
      <c r="N177" s="396" t="str">
        <f>'Council Own'!C93</f>
        <v>&lt;List Requirement Here&gt;</v>
      </c>
      <c r="O177" s="358" t="str">
        <f>IF('Council Own'!I93="A","A"," ")</f>
        <v xml:space="preserve"> </v>
      </c>
      <c r="Q177" s="348"/>
      <c r="R177" s="396" t="str">
        <f>'Council Own'!C141</f>
        <v>&lt;List Requirement Here&gt;</v>
      </c>
      <c r="S177" s="358" t="str">
        <f>IF('Council Own'!I141="A","A"," ")</f>
        <v xml:space="preserve"> </v>
      </c>
    </row>
    <row r="178" spans="1:19" x14ac:dyDescent="0.2">
      <c r="E178" s="633" t="str">
        <f>'Fun Patches'!C42</f>
        <v>&lt;LIST PATCH HERE&gt;</v>
      </c>
      <c r="F178" s="634"/>
      <c r="G178" s="358" t="str">
        <f>IF('Fun Patches'!I42="A","A"," ")</f>
        <v xml:space="preserve"> </v>
      </c>
      <c r="I178" s="348"/>
      <c r="J178" s="396" t="str">
        <f>'Council Own'!C46</f>
        <v>&lt;List Requirement Here&gt;</v>
      </c>
      <c r="K178" s="358" t="str">
        <f>IF('Council Own'!I46="A","A"," ")</f>
        <v xml:space="preserve"> </v>
      </c>
      <c r="M178" s="348"/>
      <c r="N178" s="396" t="str">
        <f>'Council Own'!C94</f>
        <v>&lt;List Requirement Here&gt;</v>
      </c>
      <c r="O178" s="358" t="str">
        <f>IF('Council Own'!I94="A","A"," ")</f>
        <v xml:space="preserve"> </v>
      </c>
      <c r="Q178" s="348"/>
      <c r="R178" s="396" t="str">
        <f>'Council Own'!C142</f>
        <v>&lt;List Requirement Here&gt;</v>
      </c>
      <c r="S178" s="358" t="str">
        <f>IF('Council Own'!I142="A","A"," ")</f>
        <v xml:space="preserve"> </v>
      </c>
    </row>
    <row r="179" spans="1:19" x14ac:dyDescent="0.2">
      <c r="E179" s="633" t="str">
        <f>'Fun Patches'!C43</f>
        <v>&lt;LIST PATCH HERE&gt;</v>
      </c>
      <c r="F179" s="634"/>
      <c r="G179" s="358" t="str">
        <f>IF('Fun Patches'!I43="A","A"," ")</f>
        <v xml:space="preserve"> </v>
      </c>
      <c r="I179" s="348">
        <v>5</v>
      </c>
      <c r="J179" s="396" t="str">
        <f>'Council Own'!C47</f>
        <v>&lt;List Requirement Here&gt;</v>
      </c>
      <c r="K179" s="358" t="str">
        <f>IF('Council Own'!I47="A","A"," ")</f>
        <v xml:space="preserve"> </v>
      </c>
      <c r="M179" s="348">
        <v>5</v>
      </c>
      <c r="N179" s="396" t="str">
        <f>'Council Own'!C95</f>
        <v>&lt;List Requirement Here&gt;</v>
      </c>
      <c r="O179" s="358" t="str">
        <f>IF('Council Own'!I95="A","A"," ")</f>
        <v xml:space="preserve"> </v>
      </c>
      <c r="Q179" s="348">
        <v>5</v>
      </c>
      <c r="R179" s="396" t="str">
        <f>'Council Own'!C143</f>
        <v>&lt;List Requirement Here&gt;</v>
      </c>
      <c r="S179" s="358" t="str">
        <f>IF('Council Own'!I143="A","A"," ")</f>
        <v xml:space="preserve"> </v>
      </c>
    </row>
    <row r="180" spans="1:19" x14ac:dyDescent="0.2">
      <c r="E180" s="633" t="str">
        <f>'Fun Patches'!C44</f>
        <v>&lt;LIST PATCH HERE&gt;</v>
      </c>
      <c r="F180" s="634"/>
      <c r="G180" s="358" t="str">
        <f>IF('Fun Patches'!I44="A","A"," ")</f>
        <v xml:space="preserve"> </v>
      </c>
      <c r="I180" s="348"/>
      <c r="J180" s="396" t="str">
        <f>'Council Own'!C48</f>
        <v>&lt;List Requirement Here&gt;</v>
      </c>
      <c r="K180" s="358" t="str">
        <f>IF('Council Own'!I48="A","A"," ")</f>
        <v xml:space="preserve"> </v>
      </c>
      <c r="M180" s="348"/>
      <c r="N180" s="396" t="str">
        <f>'Council Own'!C96</f>
        <v>&lt;List Requirement Here&gt;</v>
      </c>
      <c r="O180" s="358" t="str">
        <f>IF('Council Own'!I96="A","A"," ")</f>
        <v xml:space="preserve"> </v>
      </c>
      <c r="Q180" s="348"/>
      <c r="R180" s="396" t="str">
        <f>'Council Own'!C144</f>
        <v>&lt;List Requirement Here&gt;</v>
      </c>
      <c r="S180" s="358" t="str">
        <f>IF('Council Own'!I144="A","A"," ")</f>
        <v xml:space="preserve"> </v>
      </c>
    </row>
    <row r="181" spans="1:19" x14ac:dyDescent="0.2">
      <c r="E181" s="633" t="str">
        <f>'Fun Patches'!C45</f>
        <v>&lt;LIST PATCH HERE&gt;</v>
      </c>
      <c r="F181" s="634"/>
      <c r="G181" s="358" t="str">
        <f>IF('Fun Patches'!I45="A","A"," ")</f>
        <v xml:space="preserve"> </v>
      </c>
      <c r="I181" s="348"/>
      <c r="J181" s="396" t="str">
        <f>'Council Own'!C49</f>
        <v>&lt;List Requirement Here&gt;</v>
      </c>
      <c r="K181" s="358" t="str">
        <f>IF('Council Own'!I49="A","A"," ")</f>
        <v xml:space="preserve"> </v>
      </c>
      <c r="M181" s="348"/>
      <c r="N181" s="396" t="str">
        <f>'Council Own'!C97</f>
        <v>&lt;List Requirement Here&gt;</v>
      </c>
      <c r="O181" s="358" t="str">
        <f>IF('Council Own'!I97="A","A"," ")</f>
        <v xml:space="preserve"> </v>
      </c>
      <c r="Q181" s="348"/>
      <c r="R181" s="396" t="str">
        <f>'Council Own'!C145</f>
        <v>&lt;List Requirement Here&gt;</v>
      </c>
      <c r="S181" s="358" t="str">
        <f>IF('Council Own'!I145="A","A"," ")</f>
        <v xml:space="preserve"> </v>
      </c>
    </row>
    <row r="182" spans="1:19" x14ac:dyDescent="0.2">
      <c r="E182" s="633" t="str">
        <f>'Fun Patches'!C46</f>
        <v>&lt;LIST PATCH HERE&gt;</v>
      </c>
      <c r="F182" s="634"/>
      <c r="G182" s="358" t="str">
        <f>IF('Fun Patches'!I46="A","A"," ")</f>
        <v xml:space="preserve"> </v>
      </c>
      <c r="I182" s="348"/>
      <c r="J182" s="396" t="str">
        <f>'Council Own'!C50</f>
        <v>&lt;List Requirement Here&gt;</v>
      </c>
      <c r="K182" s="358" t="str">
        <f>IF('Council Own'!I50="A","A"," ")</f>
        <v xml:space="preserve"> </v>
      </c>
      <c r="M182" s="348"/>
      <c r="N182" s="396" t="str">
        <f>'Council Own'!C98</f>
        <v>&lt;List Requirement Here&gt;</v>
      </c>
      <c r="O182" s="358" t="str">
        <f>IF('Council Own'!I98="A","A"," ")</f>
        <v xml:space="preserve"> </v>
      </c>
      <c r="Q182" s="348"/>
      <c r="R182" s="396" t="str">
        <f>'Council Own'!C146</f>
        <v>&lt;List Requirement Here&gt;</v>
      </c>
      <c r="S182" s="358" t="str">
        <f>IF('Council Own'!I146="A","A"," ")</f>
        <v xml:space="preserve"> </v>
      </c>
    </row>
    <row r="183" spans="1:19" x14ac:dyDescent="0.2">
      <c r="E183" s="650" t="str">
        <f>'Fun Patches'!C47</f>
        <v>&lt;LIST PATCH HERE&gt;</v>
      </c>
      <c r="F183" s="651"/>
      <c r="G183" s="351" t="str">
        <f>IF('Fun Patches'!I47="A","A"," ")</f>
        <v xml:space="preserve"> </v>
      </c>
      <c r="I183" s="395"/>
      <c r="J183" s="364"/>
      <c r="K183" s="398"/>
    </row>
    <row r="184" spans="1:19" x14ac:dyDescent="0.2">
      <c r="E184" s="633" t="str">
        <f>'Fun Patches'!C48</f>
        <v>&lt;LIST PATCH HERE&gt;</v>
      </c>
      <c r="F184" s="634"/>
      <c r="G184" s="358" t="str">
        <f>IF('Fun Patches'!I48="A","A"," ")</f>
        <v xml:space="preserve"> </v>
      </c>
      <c r="I184" s="395"/>
      <c r="J184" s="364"/>
      <c r="K184" s="398"/>
    </row>
    <row r="185" spans="1:19" x14ac:dyDescent="0.2">
      <c r="E185" s="633" t="str">
        <f>'Fun Patches'!C49</f>
        <v>&lt;LIST PATCH HERE&gt;</v>
      </c>
      <c r="F185" s="634"/>
      <c r="G185" s="358" t="str">
        <f>IF('Fun Patches'!I49="A","A"," ")</f>
        <v xml:space="preserve"> </v>
      </c>
      <c r="I185" s="395"/>
      <c r="J185" s="364"/>
      <c r="K185" s="398"/>
    </row>
    <row r="186" spans="1:19" x14ac:dyDescent="0.2">
      <c r="A186" s="635" t="s">
        <v>70</v>
      </c>
      <c r="B186" s="636"/>
      <c r="C186" s="637"/>
      <c r="E186" s="633" t="str">
        <f>'Fun Patches'!C50</f>
        <v>&lt;LIST PATCH HERE&gt;</v>
      </c>
      <c r="F186" s="634"/>
      <c r="G186" s="358" t="str">
        <f>IF('Fun Patches'!I50="A","A"," ")</f>
        <v xml:space="preserve"> </v>
      </c>
      <c r="I186" s="395"/>
      <c r="J186" s="364"/>
      <c r="K186" s="398"/>
    </row>
    <row r="187" spans="1:19" x14ac:dyDescent="0.2">
      <c r="A187" s="644" t="s">
        <v>67</v>
      </c>
      <c r="B187" s="645"/>
      <c r="C187" s="646"/>
      <c r="E187" s="633" t="str">
        <f>'Fun Patches'!C51</f>
        <v>&lt;LIST PATCH HERE&gt;</v>
      </c>
      <c r="F187" s="634"/>
      <c r="G187" s="358" t="str">
        <f>IF('Fun Patches'!I51="A","A"," ")</f>
        <v xml:space="preserve"> </v>
      </c>
      <c r="I187" s="395"/>
      <c r="J187" s="364"/>
      <c r="K187" s="398"/>
    </row>
    <row r="188" spans="1:19" x14ac:dyDescent="0.2">
      <c r="A188" s="644" t="s">
        <v>68</v>
      </c>
      <c r="B188" s="645"/>
      <c r="C188" s="646"/>
      <c r="E188" s="633" t="str">
        <f>'Fun Patches'!C52</f>
        <v>&lt;LIST PATCH HERE&gt;</v>
      </c>
      <c r="F188" s="634"/>
      <c r="G188" s="358" t="str">
        <f>IF('Fun Patches'!I52="A","A"," ")</f>
        <v xml:space="preserve"> </v>
      </c>
      <c r="I188" s="395"/>
      <c r="J188" s="364"/>
      <c r="K188" s="398"/>
    </row>
    <row r="189" spans="1:19" x14ac:dyDescent="0.2">
      <c r="A189" s="640" t="s">
        <v>69</v>
      </c>
      <c r="B189" s="641"/>
      <c r="C189" s="642"/>
      <c r="E189" s="633" t="str">
        <f>'Fun Patches'!C53</f>
        <v>&lt;LIST PATCH HERE&gt;</v>
      </c>
      <c r="F189" s="634"/>
      <c r="G189" s="358" t="str">
        <f>IF('Fun Patches'!I53="A","A"," ")</f>
        <v xml:space="preserve"> </v>
      </c>
      <c r="J189" s="355"/>
      <c r="K189" s="355"/>
    </row>
    <row r="190" spans="1:19" x14ac:dyDescent="0.2">
      <c r="E190" s="633" t="str">
        <f>'Fun Patches'!C54</f>
        <v>&lt;LIST PATCH HERE&gt;</v>
      </c>
      <c r="F190" s="634"/>
      <c r="G190" s="358" t="str">
        <f>IF('Fun Patches'!I54="A","A","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51/XDoF3wYT2s8mzSfS2rBcxqPY0QGQhBwlF2SUIBQu85btpaHeIjB93xWD4aRFsY27wS1KEDbJD4QiBxMIBhg==" saltValue="Ka5/lg4aPo1UeaoLqO45tA=="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W229"/>
  <sheetViews>
    <sheetView showGridLines="0" topLeftCell="A28" zoomScale="90" zoomScaleNormal="90" workbookViewId="0">
      <selection activeCell="U144" sqref="U144"/>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7</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IF(Badges!J58="A","A"," ")</f>
        <v xml:space="preserve"> </v>
      </c>
      <c r="I4" s="348"/>
      <c r="J4" s="349" t="str">
        <f>Badges!C132</f>
        <v>Fold method and glue method</v>
      </c>
      <c r="K4" s="351" t="str">
        <f>IF(Badges!J132="A","A"," ")</f>
        <v xml:space="preserve"> </v>
      </c>
      <c r="M4" s="348"/>
      <c r="N4" s="349" t="str">
        <f>Badges!C205</f>
        <v>Learn how to purify water</v>
      </c>
      <c r="O4" s="351" t="str">
        <f>IF(Badges!J205="A","A"," ")</f>
        <v xml:space="preserve"> </v>
      </c>
      <c r="Q4" s="348"/>
      <c r="R4" s="349" t="str">
        <f>Badges!C279</f>
        <v>Get a sense of different animals'</v>
      </c>
      <c r="S4" s="351" t="str">
        <f>IF(Badges!J279="A","A"," ")</f>
        <v xml:space="preserve"> </v>
      </c>
      <c r="T4" s="340"/>
      <c r="U4" s="340"/>
    </row>
    <row r="5" spans="1:21" ht="12.75" customHeight="1" x14ac:dyDescent="0.2">
      <c r="A5" s="619" t="str">
        <f>Summary!A4</f>
        <v>Digital Movie Maker</v>
      </c>
      <c r="B5" s="620"/>
      <c r="C5" s="352" t="str">
        <f>IF(Badges!J28="C","C",IF(Badges!J28="P","P",""))</f>
        <v/>
      </c>
      <c r="E5" s="348"/>
      <c r="F5" s="349" t="str">
        <f>Badges!C59</f>
        <v>Videotape yourself miming one</v>
      </c>
      <c r="G5" s="351" t="str">
        <f>IF(Badges!J59="A","A"," ")</f>
        <v xml:space="preserve"> </v>
      </c>
      <c r="I5" s="348"/>
      <c r="J5" s="349" t="str">
        <f>Badges!C133</f>
        <v>Fold method and stitch method</v>
      </c>
      <c r="K5" s="351" t="str">
        <f>IF(Badges!J133="A","A"," ")</f>
        <v xml:space="preserve"> </v>
      </c>
      <c r="M5" s="348"/>
      <c r="N5" s="349" t="str">
        <f>Badges!C206</f>
        <v>Practice navigating with a map and</v>
      </c>
      <c r="O5" s="351" t="str">
        <f>IF(Badges!J206="A","A"," ")</f>
        <v xml:space="preserve"> </v>
      </c>
      <c r="Q5" s="348"/>
      <c r="R5" s="349" t="str">
        <f>Badges!C280</f>
        <v>Talk to an animal expert at a zoo</v>
      </c>
      <c r="S5" s="351" t="str">
        <f>IF(Badges!J280="A","A"," ")</f>
        <v xml:space="preserve"> </v>
      </c>
      <c r="T5" s="340"/>
      <c r="U5" s="340"/>
    </row>
    <row r="6" spans="1:21" ht="12.75" customHeight="1" x14ac:dyDescent="0.2">
      <c r="A6" s="612" t="str">
        <f>Summary!A5</f>
        <v>Eating for Beauty</v>
      </c>
      <c r="B6" s="613"/>
      <c r="C6" s="353" t="str">
        <f>IF(Badges!J51="C","C",IF(Badges!J51="P","P",""))</f>
        <v/>
      </c>
      <c r="E6" s="348"/>
      <c r="F6" s="349" t="str">
        <f>Badges!C60</f>
        <v>Pretend an item is something else</v>
      </c>
      <c r="G6" s="351" t="str">
        <f>IF(Badges!J60="A","A"," ")</f>
        <v xml:space="preserve"> </v>
      </c>
      <c r="I6" s="348"/>
      <c r="J6" s="349" t="str">
        <f>Badges!C134</f>
        <v>Glue method and stitch method</v>
      </c>
      <c r="K6" s="351" t="str">
        <f>IF(Badges!J134="A","A"," ")</f>
        <v xml:space="preserve"> </v>
      </c>
      <c r="M6" s="348"/>
      <c r="N6" s="349" t="str">
        <f>Badges!C207</f>
        <v>Pitch your tent three times in three</v>
      </c>
      <c r="O6" s="351" t="str">
        <f>IF(Badges!J207="A","A"," ")</f>
        <v xml:space="preserve"> </v>
      </c>
      <c r="Q6" s="348"/>
      <c r="R6" s="349" t="str">
        <f>Badges!C281</f>
        <v>Practice being a scientist</v>
      </c>
      <c r="S6" s="351" t="str">
        <f>IF(Badges!J281="A","A"," ")</f>
        <v xml:space="preserve"> </v>
      </c>
      <c r="T6" s="340"/>
      <c r="U6" s="340"/>
    </row>
    <row r="7" spans="1:21" x14ac:dyDescent="0.2">
      <c r="A7" s="612" t="str">
        <f>Summary!A6</f>
        <v>Public Speaker</v>
      </c>
      <c r="B7" s="613"/>
      <c r="C7" s="353" t="str">
        <f>IF(Badges!J74="C","C",IF(Badges!J74="P","P",""))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IF(Badges!J97="C","C",IF(Badges!J97="P","P",""))</f>
        <v/>
      </c>
      <c r="E8" s="348"/>
      <c r="F8" s="349" t="str">
        <f>Badges!C62</f>
        <v>Repeat one word, one sentence, and</v>
      </c>
      <c r="G8" s="351" t="str">
        <f>IF(Badges!J62="A","A"," ")</f>
        <v xml:space="preserve"> </v>
      </c>
      <c r="I8" s="348"/>
      <c r="J8" s="349" t="str">
        <f>Badges!C136</f>
        <v>Make an organizational book</v>
      </c>
      <c r="K8" s="351" t="str">
        <f>IF(Badges!J136="A","A"," ")</f>
        <v xml:space="preserve"> </v>
      </c>
      <c r="M8" s="348"/>
      <c r="N8" s="349" t="str">
        <f>Badges!C209</f>
        <v>Play stuff-sack dramatics</v>
      </c>
      <c r="O8" s="351" t="str">
        <f>IF(Badges!J209="A","A"," ")</f>
        <v xml:space="preserve"> </v>
      </c>
      <c r="Q8" s="348">
        <v>1</v>
      </c>
      <c r="R8" s="349" t="str">
        <f>Badges!C285</f>
        <v>Team up and dress up</v>
      </c>
      <c r="S8" s="350"/>
    </row>
    <row r="9" spans="1:21" x14ac:dyDescent="0.2">
      <c r="A9" s="614" t="str">
        <f>Summary!A8</f>
        <v>Screenwriter</v>
      </c>
      <c r="B9" s="615"/>
      <c r="C9" s="354" t="str">
        <f>IF(Badges!J120="C","C",IF(Badges!J120="P","P",""))</f>
        <v/>
      </c>
      <c r="E9" s="348"/>
      <c r="F9" s="349" t="str">
        <f>Badges!C63</f>
        <v>Tell your own story, from birth until</v>
      </c>
      <c r="G9" s="351" t="str">
        <f>IF(Badges!J63="A","A"," ")</f>
        <v xml:space="preserve"> </v>
      </c>
      <c r="I9" s="348"/>
      <c r="J9" s="349" t="str">
        <f>Badges!C137</f>
        <v>Make a scrapbook, memory book,</v>
      </c>
      <c r="K9" s="351" t="str">
        <f>IF(Badges!J137="A","A"," ")</f>
        <v xml:space="preserve"> </v>
      </c>
      <c r="M9" s="348"/>
      <c r="N9" s="349" t="str">
        <f>Badges!C210</f>
        <v>See the stars</v>
      </c>
      <c r="O9" s="351" t="str">
        <f>IF(Badges!J210="A","A"," ")</f>
        <v xml:space="preserve"> </v>
      </c>
      <c r="Q9" s="348"/>
      <c r="R9" s="349" t="str">
        <f>Badges!C286</f>
        <v>Go, Blue! Go, Red!</v>
      </c>
      <c r="S9" s="351" t="str">
        <f>IF(Badges!J286="A","A"," ")</f>
        <v xml:space="preserve"> </v>
      </c>
    </row>
    <row r="10" spans="1:21" x14ac:dyDescent="0.2">
      <c r="A10" s="616" t="str">
        <f>Summary!A9</f>
        <v>It's Your Planet -- Love It!</v>
      </c>
      <c r="B10" s="617"/>
      <c r="C10" s="618"/>
      <c r="E10" s="348"/>
      <c r="F10" s="349" t="str">
        <f>Badges!C64</f>
        <v>Practice impressions of three</v>
      </c>
      <c r="G10" s="351" t="str">
        <f>IF(Badges!J64="A","A"," ")</f>
        <v xml:space="preserve"> </v>
      </c>
      <c r="I10" s="348"/>
      <c r="J10" s="349" t="str">
        <f>Badges!C138</f>
        <v>Make a gift book</v>
      </c>
      <c r="K10" s="351" t="str">
        <f>IF(Badges!J138="A","A"," ")</f>
        <v xml:space="preserve"> </v>
      </c>
      <c r="M10" s="348"/>
      <c r="N10" s="349" t="str">
        <f>Badges!C211</f>
        <v>Tell a progressive story</v>
      </c>
      <c r="O10" s="351" t="str">
        <f>IF(Badges!J211="A","A"," ")</f>
        <v xml:space="preserve"> </v>
      </c>
      <c r="Q10" s="348"/>
      <c r="R10" s="349" t="str">
        <f>Badges!C287</f>
        <v>Unique uniforms</v>
      </c>
      <c r="S10" s="351" t="str">
        <f>IF(Badges!J287="A","A"," ")</f>
        <v xml:space="preserve"> </v>
      </c>
    </row>
    <row r="11" spans="1:21" x14ac:dyDescent="0.2">
      <c r="A11" s="619" t="str">
        <f>Summary!A10</f>
        <v>Book Artist</v>
      </c>
      <c r="B11" s="620"/>
      <c r="C11" s="352" t="str">
        <f>IF(Badges!J144="C","C",IF(Badges!J144="P","P",""))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IF(Badges!J288="A","A"," ")</f>
        <v xml:space="preserve"> </v>
      </c>
    </row>
    <row r="12" spans="1:21" x14ac:dyDescent="0.2">
      <c r="A12" s="612" t="str">
        <f>Summary!A11</f>
        <v>Woodworker</v>
      </c>
      <c r="B12" s="613"/>
      <c r="C12" s="353" t="str">
        <f>IF(Badges!J167="C","C",IF(Badges!J167="P","P",""))</f>
        <v/>
      </c>
      <c r="E12" s="348"/>
      <c r="F12" s="349" t="str">
        <f>Badges!C66</f>
        <v>Write a speech about something</v>
      </c>
      <c r="G12" s="351" t="str">
        <f>IF(Badges!J66="A","A"," ")</f>
        <v xml:space="preserve"> </v>
      </c>
      <c r="I12" s="348"/>
      <c r="J12" s="349" t="str">
        <f>Badges!C140</f>
        <v xml:space="preserve">Make a book from something </v>
      </c>
      <c r="K12" s="351" t="str">
        <f>IF(Badges!J140="A","A","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IF(Badges!J190="C","C",IF(Badges!J190="P","P",""))</f>
        <v/>
      </c>
      <c r="E13" s="348"/>
      <c r="F13" s="349" t="str">
        <f>Badges!C67</f>
        <v>Create a piece for a character</v>
      </c>
      <c r="G13" s="351" t="str">
        <f>IF(Badges!J67="A","A"," ")</f>
        <v xml:space="preserve"> </v>
      </c>
      <c r="I13" s="348"/>
      <c r="J13" s="349" t="str">
        <f>Badges!C141</f>
        <v>Try a different binding technique or</v>
      </c>
      <c r="K13" s="351" t="str">
        <f>IF(Badges!J141="A","A"," ")</f>
        <v xml:space="preserve"> </v>
      </c>
      <c r="M13" s="348"/>
      <c r="N13" s="349" t="str">
        <f>Badges!C216</f>
        <v>Observe kids in person for at least</v>
      </c>
      <c r="O13" s="351" t="str">
        <f>IF(Badges!J216="A","A"," ")</f>
        <v xml:space="preserve"> </v>
      </c>
      <c r="Q13" s="348"/>
      <c r="R13" s="349" t="str">
        <f>Badges!C290</f>
        <v>An amazing race</v>
      </c>
      <c r="S13" s="351" t="str">
        <f>IF(Badges!J290="A","A"," ")</f>
        <v xml:space="preserve"> </v>
      </c>
    </row>
    <row r="14" spans="1:21" x14ac:dyDescent="0.2">
      <c r="A14" s="612" t="str">
        <f>Summary!A13</f>
        <v>Trailblazing</v>
      </c>
      <c r="B14" s="613"/>
      <c r="C14" s="353" t="str">
        <f>IF(Badges!J213="C","C",IF(Badges!J213="P","P",""))</f>
        <v/>
      </c>
      <c r="E14" s="348"/>
      <c r="F14" s="349" t="str">
        <f>Badges!C68</f>
        <v>Pick an existing piece</v>
      </c>
      <c r="G14" s="351" t="str">
        <f>IF(Badges!J68="A","A"," ")</f>
        <v xml:space="preserve"> </v>
      </c>
      <c r="I14" s="348"/>
      <c r="J14" s="349" t="str">
        <f>Badges!C142</f>
        <v>Get creative with the definition of</v>
      </c>
      <c r="K14" s="351" t="str">
        <f>IF(Badges!J142="A","A"," ")</f>
        <v xml:space="preserve"> </v>
      </c>
      <c r="M14" s="348"/>
      <c r="N14" s="349" t="str">
        <f>Badges!C217</f>
        <v xml:space="preserve">Ask an expert  </v>
      </c>
      <c r="O14" s="351" t="str">
        <f>IF(Badges!J217="A","A"," ")</f>
        <v xml:space="preserve"> </v>
      </c>
      <c r="Q14" s="348"/>
      <c r="R14" s="349" t="str">
        <f>Badges!C291</f>
        <v>Target practice</v>
      </c>
      <c r="S14" s="351" t="str">
        <f>IF(Badges!J291="A","A"," ")</f>
        <v xml:space="preserve"> </v>
      </c>
    </row>
    <row r="15" spans="1:21" x14ac:dyDescent="0.2">
      <c r="A15" s="614" t="str">
        <f>Summary!A14</f>
        <v>Babysitter</v>
      </c>
      <c r="B15" s="615"/>
      <c r="C15" s="354" t="str">
        <f>IF(Badges!J236="C","C",IF(Badges!J236="P","P",""))</f>
        <v/>
      </c>
      <c r="E15" s="348">
        <v>5</v>
      </c>
      <c r="F15" s="349" t="str">
        <f>Badges!C69</f>
        <v>Get onstage</v>
      </c>
      <c r="G15" s="350"/>
      <c r="I15" s="602" t="str">
        <f>Badges!B145</f>
        <v>Woodworker</v>
      </c>
      <c r="J15" s="603"/>
      <c r="K15" s="603"/>
      <c r="M15" s="348"/>
      <c r="N15" s="349" t="str">
        <f>Badges!C218</f>
        <v>Find information at the library or</v>
      </c>
      <c r="O15" s="351" t="str">
        <f>IF(Badges!J218="A","A"," ")</f>
        <v xml:space="preserve"> </v>
      </c>
      <c r="Q15" s="348"/>
      <c r="R15" s="349" t="str">
        <f>Badges!C292</f>
        <v>Tests of strength</v>
      </c>
      <c r="S15" s="351" t="str">
        <f>IF(Badges!J292="A","A"," ")</f>
        <v xml:space="preserve"> </v>
      </c>
    </row>
    <row r="16" spans="1:21" x14ac:dyDescent="0.2">
      <c r="A16" s="616" t="str">
        <f>Summary!A15</f>
        <v>It's Your Story -- Tell It!</v>
      </c>
      <c r="B16" s="617"/>
      <c r="C16" s="618"/>
      <c r="E16" s="348"/>
      <c r="F16" s="349" t="str">
        <f>Badges!C70</f>
        <v>Create a theater in your own home</v>
      </c>
      <c r="G16" s="351" t="str">
        <f>IF(Badges!J70="A","A","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IF(Badges!J260="C","C",IF(Badges!J260="P","P",""))</f>
        <v/>
      </c>
      <c r="E17" s="348"/>
      <c r="F17" s="349" t="str">
        <f>Badges!C71</f>
        <v>Perform at school</v>
      </c>
      <c r="G17" s="351" t="str">
        <f>IF(Badges!J71="A","A"," ")</f>
        <v xml:space="preserve"> </v>
      </c>
      <c r="I17" s="348"/>
      <c r="J17" s="349" t="str">
        <f>Badges!C147</f>
        <v>Write your name in nails</v>
      </c>
      <c r="K17" s="351" t="str">
        <f>IF(Badges!J146="A","A"," ")</f>
        <v xml:space="preserve"> </v>
      </c>
      <c r="M17" s="348"/>
      <c r="N17" s="349" t="str">
        <f>Badges!C220</f>
        <v>Attend a babysitter training course</v>
      </c>
      <c r="O17" s="351" t="str">
        <f>IF(Badges!J220="A","A"," ")</f>
        <v xml:space="preserve"> </v>
      </c>
      <c r="Q17" s="348"/>
      <c r="R17" s="349" t="str">
        <f>Badges!C294</f>
        <v>Construction challenge</v>
      </c>
      <c r="S17" s="351" t="str">
        <f>IF(Badges!J294="A","A"," ")</f>
        <v xml:space="preserve"> </v>
      </c>
    </row>
    <row r="18" spans="1:19" x14ac:dyDescent="0.2">
      <c r="A18" s="612" t="str">
        <f>Summary!A17</f>
        <v>Animal Helpers</v>
      </c>
      <c r="B18" s="613"/>
      <c r="C18" s="353" t="str">
        <f>IF(Badges!J283="C","C",IF(Badges!J283="P","P",""))</f>
        <v/>
      </c>
      <c r="E18" s="348"/>
      <c r="F18" s="349" t="str">
        <f>Badges!C72</f>
        <v>Go to your audience</v>
      </c>
      <c r="G18" s="351" t="str">
        <f>IF(Badges!J72="A","A"," ")</f>
        <v xml:space="preserve"> </v>
      </c>
      <c r="I18" s="348"/>
      <c r="J18" s="349" t="str">
        <f>Badges!C148</f>
        <v>Make a design with nails on wood</v>
      </c>
      <c r="K18" s="351" t="str">
        <f>IF(Badges!J147="A","A"," ")</f>
        <v xml:space="preserve"> </v>
      </c>
      <c r="M18" s="348"/>
      <c r="N18" s="349" t="str">
        <f>Badges!C221</f>
        <v>Interview five moms about what they</v>
      </c>
      <c r="O18" s="351" t="str">
        <f>IF(Badges!J221="A","A"," ")</f>
        <v xml:space="preserve"> </v>
      </c>
      <c r="Q18" s="348"/>
      <c r="R18" s="349" t="str">
        <f>Badges!C295</f>
        <v>Soar winners</v>
      </c>
      <c r="S18" s="351" t="str">
        <f>IF(Badges!J295="A","A"," ")</f>
        <v xml:space="preserve"> </v>
      </c>
    </row>
    <row r="19" spans="1:19" x14ac:dyDescent="0.2">
      <c r="A19" s="612" t="str">
        <f>Summary!A18</f>
        <v>Field Day</v>
      </c>
      <c r="B19" s="613"/>
      <c r="C19" s="353" t="str">
        <f>IF(Badges!J306="C","C",IF(Badges!J306="P","P",""))</f>
        <v/>
      </c>
      <c r="E19" s="602" t="str">
        <f>Badges!B75</f>
        <v>Science of Happiness</v>
      </c>
      <c r="F19" s="603"/>
      <c r="G19" s="603"/>
      <c r="I19" s="348"/>
      <c r="J19" s="349" t="str">
        <f>Badges!C149</f>
        <v>Create a sculpture</v>
      </c>
      <c r="K19" s="351" t="str">
        <f>IF(Badges!J148="A","A"," ")</f>
        <v xml:space="preserve"> </v>
      </c>
      <c r="M19" s="348"/>
      <c r="N19" s="349" t="str">
        <f>Badges!C222</f>
        <v>Interview five experienced babysitters</v>
      </c>
      <c r="O19" s="351" t="str">
        <f>IF(Badges!J222="A","A"," ")</f>
        <v xml:space="preserve"> </v>
      </c>
      <c r="Q19" s="348"/>
      <c r="R19" s="349" t="str">
        <f>Badges!C296</f>
        <v>Make it "flink."</v>
      </c>
      <c r="S19" s="351" t="str">
        <f>IF(Badges!J296="A","A"," ")</f>
        <v xml:space="preserve"> </v>
      </c>
    </row>
    <row r="20" spans="1:19" x14ac:dyDescent="0.2">
      <c r="A20" s="612" t="str">
        <f>Summary!A19</f>
        <v>Entrepreneur</v>
      </c>
      <c r="B20" s="613"/>
      <c r="C20" s="353" t="str">
        <f>IF(Badges!J329="C","C",IF(Badges!J329="P","P",""))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IF(Badges!J352="C","C",IF(Badges!J352="P","P",""))</f>
        <v/>
      </c>
      <c r="E21" s="348"/>
      <c r="F21" s="349" t="str">
        <f>Badges!C77</f>
        <v>Get into a state of "flow"</v>
      </c>
      <c r="G21" s="351" t="str">
        <f>IF(Badges!J77="A","A"," ")</f>
        <v xml:space="preserve"> </v>
      </c>
      <c r="I21" s="348"/>
      <c r="J21" s="349" t="str">
        <f>Badges!C151</f>
        <v>Level up</v>
      </c>
      <c r="K21" s="351" t="str">
        <f>IF(Badges!J150="A","A"," ")</f>
        <v xml:space="preserve"> </v>
      </c>
      <c r="M21" s="348"/>
      <c r="N21" s="349" t="str">
        <f>Badges!C224</f>
        <v>Interview an educational toy or game</v>
      </c>
      <c r="O21" s="351" t="str">
        <f>IF(Badges!J224="A","A"," ")</f>
        <v xml:space="preserve"> </v>
      </c>
      <c r="Q21" s="348"/>
      <c r="R21" s="349" t="str">
        <f>Badges!C298</f>
        <v>From read to reality</v>
      </c>
      <c r="S21" s="351" t="str">
        <f>IF(Badges!J298="A","A"," ")</f>
        <v xml:space="preserve"> </v>
      </c>
    </row>
    <row r="22" spans="1:19" x14ac:dyDescent="0.2">
      <c r="A22" s="355"/>
      <c r="B22" s="356"/>
      <c r="C22" s="394"/>
      <c r="E22" s="348"/>
      <c r="F22" s="349" t="str">
        <f>Badges!C78</f>
        <v>Count three blessings</v>
      </c>
      <c r="G22" s="351" t="str">
        <f>IF(Badges!J78="A","A"," ")</f>
        <v xml:space="preserve"> </v>
      </c>
      <c r="I22" s="348"/>
      <c r="J22" s="349" t="str">
        <f>Badges!C152</f>
        <v>Make it right</v>
      </c>
      <c r="K22" s="351" t="str">
        <f>IF(Badges!J151="A","A"," ")</f>
        <v xml:space="preserve"> </v>
      </c>
      <c r="M22" s="348"/>
      <c r="N22" s="349" t="str">
        <f>Badges!C225</f>
        <v>Observe kids at a toy store for two</v>
      </c>
      <c r="O22" s="351" t="str">
        <f>IF(Badges!J225="A","A"," ")</f>
        <v xml:space="preserve"> </v>
      </c>
      <c r="Q22" s="348"/>
      <c r="R22" s="349" t="str">
        <f>Badges!C299</f>
        <v>From virtual to reality</v>
      </c>
      <c r="S22" s="351" t="str">
        <f>IF(Badges!J299="A","A"," ")</f>
        <v xml:space="preserve"> </v>
      </c>
    </row>
    <row r="23" spans="1:19" x14ac:dyDescent="0.2">
      <c r="A23" s="602" t="str">
        <f>Badges!B6</f>
        <v>Digital Movie Maker</v>
      </c>
      <c r="B23" s="603"/>
      <c r="C23" s="603"/>
      <c r="E23" s="348"/>
      <c r="F23" s="349" t="str">
        <f>Badges!C79</f>
        <v>Stop and smell the roses</v>
      </c>
      <c r="G23" s="351" t="str">
        <f>IF(Badges!J79="A","A"," ")</f>
        <v xml:space="preserve"> </v>
      </c>
      <c r="I23" s="348"/>
      <c r="J23" s="349" t="str">
        <f>Badges!C153</f>
        <v>Do a survey</v>
      </c>
      <c r="K23" s="351" t="str">
        <f>IF(Badges!J152="A","A"," ")</f>
        <v xml:space="preserve"> </v>
      </c>
      <c r="M23" s="348"/>
      <c r="N23" s="349" t="str">
        <f>Badges!C226</f>
        <v>Volunteer for at least two hours</v>
      </c>
      <c r="O23" s="351" t="str">
        <f>IF(Badges!J226="A","A"," ")</f>
        <v xml:space="preserve"> </v>
      </c>
      <c r="Q23" s="348"/>
      <c r="R23" s="349" t="str">
        <f>Badges!C300</f>
        <v>From board to reality</v>
      </c>
      <c r="S23" s="351" t="str">
        <f>IF(Badges!J300="A","A","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IF(Badges!J8="A","A"," ")</f>
        <v xml:space="preserve"> </v>
      </c>
      <c r="E25" s="348"/>
      <c r="F25" s="349" t="str">
        <f>Badges!C81</f>
        <v>Focus on what's realistic</v>
      </c>
      <c r="G25" s="351" t="str">
        <f>IF(Badges!J81="A","A"," ")</f>
        <v xml:space="preserve"> </v>
      </c>
      <c r="I25" s="348"/>
      <c r="J25" s="349" t="str">
        <f>Badges!C155</f>
        <v>Fix loose screws</v>
      </c>
      <c r="K25" s="351" t="str">
        <f>IF(Badges!J154="A","A"," ")</f>
        <v xml:space="preserve"> </v>
      </c>
      <c r="M25" s="348"/>
      <c r="N25" s="349" t="str">
        <f>Badges!C228</f>
        <v>Market yourself</v>
      </c>
      <c r="O25" s="351" t="str">
        <f>IF(Badges!J228="A","A"," ")</f>
        <v xml:space="preserve"> </v>
      </c>
      <c r="Q25" s="348"/>
      <c r="R25" s="349" t="str">
        <f>Badges!C302</f>
        <v>A puzzle pentathlon</v>
      </c>
      <c r="S25" s="351" t="str">
        <f>IF(Badges!J302="A","A"," ")</f>
        <v xml:space="preserve"> </v>
      </c>
    </row>
    <row r="26" spans="1:19" x14ac:dyDescent="0.2">
      <c r="A26" s="348"/>
      <c r="B26" s="349" t="str">
        <f>Badges!C9</f>
        <v>Take a class</v>
      </c>
      <c r="C26" s="351" t="str">
        <f>IF(Badges!J9="A","A"," ")</f>
        <v xml:space="preserve"> </v>
      </c>
      <c r="E26" s="348"/>
      <c r="F26" s="349" t="str">
        <f>Badges!C82</f>
        <v>Try to use your strengths</v>
      </c>
      <c r="G26" s="351" t="str">
        <f>IF(Badges!J82="A","A"," ")</f>
        <v xml:space="preserve"> </v>
      </c>
      <c r="I26" s="348"/>
      <c r="J26" s="349" t="str">
        <f>Badges!C156</f>
        <v>Attach it, detach it</v>
      </c>
      <c r="K26" s="351" t="str">
        <f>IF(Badges!J155="A","A"," ")</f>
        <v xml:space="preserve"> </v>
      </c>
      <c r="M26" s="348"/>
      <c r="N26" s="349" t="str">
        <f>Badges!C229</f>
        <v xml:space="preserve">Create a questionnaire to give to </v>
      </c>
      <c r="O26" s="351" t="str">
        <f>IF(Badges!J229="A","A"," ")</f>
        <v xml:space="preserve"> </v>
      </c>
      <c r="Q26" s="348"/>
      <c r="R26" s="349" t="str">
        <f>Badges!C303</f>
        <v>A relay pentathlon</v>
      </c>
      <c r="S26" s="351" t="str">
        <f>IF(Badges!J303="A","A"," ")</f>
        <v xml:space="preserve"> </v>
      </c>
    </row>
    <row r="27" spans="1:19" x14ac:dyDescent="0.2">
      <c r="A27" s="348"/>
      <c r="B27" s="349" t="str">
        <f>Badges!C10</f>
        <v>Teach yourself</v>
      </c>
      <c r="C27" s="351" t="str">
        <f>IF(Badges!J10="A","A"," ")</f>
        <v xml:space="preserve"> </v>
      </c>
      <c r="E27" s="348"/>
      <c r="F27" s="349" t="str">
        <f>Badges!C79</f>
        <v>Stop and smell the roses</v>
      </c>
      <c r="G27" s="351" t="str">
        <f>IF(Badges!J83="A","A"," ")</f>
        <v xml:space="preserve"> </v>
      </c>
      <c r="I27" s="348"/>
      <c r="J27" s="349" t="str">
        <f>Badges!C157</f>
        <v>Build with a screwdriver</v>
      </c>
      <c r="K27" s="351" t="str">
        <f>IF(Badges!J156="A","A"," ")</f>
        <v xml:space="preserve"> </v>
      </c>
      <c r="M27" s="348"/>
      <c r="N27" s="349" t="str">
        <f>Badges!C230</f>
        <v>Conduct interviews with potential</v>
      </c>
      <c r="O27" s="351" t="str">
        <f>IF(Badges!J230="A","A"," ")</f>
        <v xml:space="preserve"> </v>
      </c>
      <c r="Q27" s="348"/>
      <c r="R27" s="349" t="str">
        <f>Badges!C304</f>
        <v>A wheel pentathlon</v>
      </c>
      <c r="S27" s="351" t="str">
        <f>IF(Badges!J304="A","A","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IF(Badges!J12="A","A"," ")</f>
        <v xml:space="preserve"> </v>
      </c>
      <c r="E29" s="348"/>
      <c r="F29" s="349" t="str">
        <f>Badges!C85</f>
        <v>Make a gratitude visit</v>
      </c>
      <c r="G29" s="351" t="str">
        <f>IF(Badges!J85="A","A"," ")</f>
        <v xml:space="preserve"> </v>
      </c>
      <c r="I29" s="348"/>
      <c r="J29" s="349" t="str">
        <f>Badges!C159</f>
        <v>End the alphabet</v>
      </c>
      <c r="K29" s="351" t="str">
        <f>IF(Badges!J158="A","A"," ")</f>
        <v xml:space="preserve"> </v>
      </c>
      <c r="M29" s="348"/>
      <c r="N29" s="349" t="str">
        <f>Badges!C232</f>
        <v>Come prepared for a game</v>
      </c>
      <c r="O29" s="351" t="str">
        <f>IF(Badges!J232="A","A"," ")</f>
        <v xml:space="preserve"> </v>
      </c>
      <c r="Q29" s="348">
        <v>1</v>
      </c>
      <c r="R29" s="349" t="str">
        <f>Badges!C308</f>
        <v>Brainstorm business ideas</v>
      </c>
      <c r="S29" s="350"/>
    </row>
    <row r="30" spans="1:19" x14ac:dyDescent="0.2">
      <c r="A30" s="348"/>
      <c r="B30" s="349" t="str">
        <f>Badges!C13</f>
        <v>Film a celebration</v>
      </c>
      <c r="C30" s="351" t="str">
        <f>IF(Badges!J13="A","A"," ")</f>
        <v xml:space="preserve"> </v>
      </c>
      <c r="E30" s="348"/>
      <c r="F30" s="349" t="str">
        <f>Badges!C86</f>
        <v>Write a forgiveness letter</v>
      </c>
      <c r="G30" s="351" t="str">
        <f>IF(Badges!J86="A","A"," ")</f>
        <v xml:space="preserve"> </v>
      </c>
      <c r="I30" s="348"/>
      <c r="J30" s="349" t="str">
        <f>Badges!C160</f>
        <v>Square it off</v>
      </c>
      <c r="K30" s="351" t="str">
        <f>IF(Badges!J159="A","A"," ")</f>
        <v xml:space="preserve"> </v>
      </c>
      <c r="M30" s="348"/>
      <c r="N30" s="349" t="str">
        <f>Badges!C233</f>
        <v>Make a tasty snack</v>
      </c>
      <c r="O30" s="351" t="str">
        <f>IF(Badges!J233="A","A"," ")</f>
        <v xml:space="preserve"> </v>
      </c>
      <c r="Q30" s="348"/>
      <c r="R30" s="349" t="str">
        <f>Badges!C309</f>
        <v>Interview your client</v>
      </c>
      <c r="S30" s="351" t="str">
        <f>IF(Badges!J309="A","A"," ")</f>
        <v xml:space="preserve"> </v>
      </c>
    </row>
    <row r="31" spans="1:19" x14ac:dyDescent="0.2">
      <c r="A31" s="348"/>
      <c r="B31" s="349" t="str">
        <f>Badges!C14</f>
        <v>Film a day in your life</v>
      </c>
      <c r="C31" s="351" t="str">
        <f>IF(Badges!J14="A","A"," ")</f>
        <v xml:space="preserve"> </v>
      </c>
      <c r="E31" s="348"/>
      <c r="F31" s="349" t="str">
        <f>Badges!C83</f>
        <v>Be happy for others</v>
      </c>
      <c r="G31" s="351" t="str">
        <f>IF(Badges!J87="A","A"," ")</f>
        <v xml:space="preserve"> </v>
      </c>
      <c r="I31" s="348"/>
      <c r="J31" s="349" t="str">
        <f>Badges!C161</f>
        <v>Make a simple doll</v>
      </c>
      <c r="K31" s="351" t="str">
        <f>IF(Badges!J160="A","A"," ")</f>
        <v xml:space="preserve"> </v>
      </c>
      <c r="M31" s="348"/>
      <c r="N31" s="349" t="str">
        <f>Badges!C234</f>
        <v>Plan a fun craft</v>
      </c>
      <c r="O31" s="351" t="str">
        <f>IF(Badges!J234="A","A"," ")</f>
        <v xml:space="preserve"> </v>
      </c>
      <c r="Q31" s="348"/>
      <c r="R31" s="349" t="str">
        <f>Badges!C310</f>
        <v>Become a keen observer</v>
      </c>
      <c r="S31" s="351" t="str">
        <f>IF(Badges!J310="A","A","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IF(Badges!J311="A","A"," ")</f>
        <v xml:space="preserve"> </v>
      </c>
    </row>
    <row r="33" spans="1:19" x14ac:dyDescent="0.2">
      <c r="A33" s="348"/>
      <c r="B33" s="349" t="str">
        <f>Badges!C16</f>
        <v>Share a scene from a book in the</v>
      </c>
      <c r="C33" s="351" t="str">
        <f>IF(Badges!J16="A","A"," ")</f>
        <v xml:space="preserve"> </v>
      </c>
      <c r="E33" s="348"/>
      <c r="F33" s="349" t="str">
        <f>Badges!C89</f>
        <v xml:space="preserve">Design your own five-question </v>
      </c>
      <c r="G33" s="351" t="str">
        <f>IF(Badges!J89="A","A"," ")</f>
        <v xml:space="preserve"> </v>
      </c>
      <c r="I33" s="348"/>
      <c r="J33" s="349" t="str">
        <f>Badges!C163</f>
        <v>Build with your expert</v>
      </c>
      <c r="K33" s="351" t="str">
        <f>IF(Badges!J162="A","A","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IF(Badges!J17="A","A"," ")</f>
        <v xml:space="preserve"> </v>
      </c>
      <c r="E34" s="348"/>
      <c r="F34" s="349" t="str">
        <f>Badges!C90</f>
        <v>Try quick polling</v>
      </c>
      <c r="G34" s="351" t="str">
        <f>IF(Badges!J90="A","A"," ")</f>
        <v xml:space="preserve"> </v>
      </c>
      <c r="I34" s="348"/>
      <c r="J34" s="349" t="str">
        <f>Badges!C164</f>
        <v>Build with home improvers</v>
      </c>
      <c r="K34" s="351" t="str">
        <f>IF(Badges!J163="A","A"," ")</f>
        <v xml:space="preserve"> </v>
      </c>
      <c r="M34" s="348"/>
      <c r="N34" s="349" t="str">
        <f>Badges!C240</f>
        <v>Share night art</v>
      </c>
      <c r="O34" s="351" t="str">
        <f>IF(Badges!J240="A","A"," ")</f>
        <v xml:space="preserve"> </v>
      </c>
      <c r="Q34" s="348"/>
      <c r="R34" s="349" t="str">
        <f>Badges!C313</f>
        <v>Divide your idea into different parts</v>
      </c>
      <c r="S34" s="351" t="str">
        <f>IF(Badges!J313="A","A"," ")</f>
        <v xml:space="preserve"> </v>
      </c>
    </row>
    <row r="35" spans="1:19" x14ac:dyDescent="0.2">
      <c r="A35" s="348"/>
      <c r="B35" s="349" t="str">
        <f>Badges!C18</f>
        <v>Share a family story</v>
      </c>
      <c r="C35" s="351" t="str">
        <f>IF(Badges!J18="A","A"," ")</f>
        <v xml:space="preserve"> </v>
      </c>
      <c r="E35" s="348"/>
      <c r="F35" s="349" t="str">
        <f>Badges!C87</f>
        <v>Make something meaningful</v>
      </c>
      <c r="G35" s="351" t="str">
        <f>IF(Badges!J91="A","A"," ")</f>
        <v xml:space="preserve"> </v>
      </c>
      <c r="I35" s="348"/>
      <c r="J35" s="349" t="str">
        <f>Badges!C165</f>
        <v>Build at a craft store or artisan</v>
      </c>
      <c r="K35" s="351" t="str">
        <f>IF(Badges!J164="A","A"," ")</f>
        <v xml:space="preserve"> </v>
      </c>
      <c r="M35" s="348"/>
      <c r="N35" s="349" t="str">
        <f>Badges!C241</f>
        <v>Get into nightlife</v>
      </c>
      <c r="O35" s="351" t="str">
        <f>IF(Badges!J241="A","A"," ")</f>
        <v xml:space="preserve"> </v>
      </c>
      <c r="Q35" s="348"/>
      <c r="R35" s="349" t="str">
        <f>Badges!C314</f>
        <v>Beat your competitors</v>
      </c>
      <c r="S35" s="351" t="str">
        <f>IF(Badges!J314="A","A","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IF(Badges!J242="A","A"," ")</f>
        <v xml:space="preserve"> </v>
      </c>
      <c r="Q36" s="348"/>
      <c r="R36" s="349" t="str">
        <f>Badges!C315</f>
        <v>Use a "guideline."</v>
      </c>
      <c r="S36" s="351" t="str">
        <f>IF(Badges!J315="A","A"," ")</f>
        <v xml:space="preserve"> </v>
      </c>
    </row>
    <row r="37" spans="1:19" ht="12.75" customHeight="1" x14ac:dyDescent="0.2">
      <c r="A37" s="348"/>
      <c r="B37" s="349" t="str">
        <f>Badges!C20</f>
        <v>Work solo</v>
      </c>
      <c r="C37" s="351" t="str">
        <f>IF(Badges!J20="A","A"," ")</f>
        <v xml:space="preserve"> </v>
      </c>
      <c r="E37" s="348"/>
      <c r="F37" s="349" t="str">
        <f>Badges!C93</f>
        <v>Find a happiness helper</v>
      </c>
      <c r="G37" s="351" t="str">
        <f>IF(Badges!J93="A","A","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IF(Badges!J21="A","A"," ")</f>
        <v xml:space="preserve"> </v>
      </c>
      <c r="E38" s="348"/>
      <c r="F38" s="349" t="str">
        <f>Badges!C94</f>
        <v>Create an inspiration collage with</v>
      </c>
      <c r="G38" s="351" t="str">
        <f>IF(Badges!J94="A","A"," ")</f>
        <v xml:space="preserve"> </v>
      </c>
      <c r="I38" s="348"/>
      <c r="J38" s="349" t="str">
        <f>Badges!C170</f>
        <v>Organize a CSI-themed night for</v>
      </c>
      <c r="K38" s="351" t="str">
        <f>IF(Badges!J170="A","A"," ")</f>
        <v xml:space="preserve"> </v>
      </c>
      <c r="M38" s="348"/>
      <c r="N38" s="349" t="str">
        <f>Badges!C244</f>
        <v>Tour your neighborhood at night</v>
      </c>
      <c r="O38" s="351" t="str">
        <f>IF(Badges!J244="A","A"," ")</f>
        <v xml:space="preserve"> </v>
      </c>
      <c r="Q38" s="348"/>
      <c r="R38" s="349" t="str">
        <f>Badges!C317</f>
        <v>Seed money</v>
      </c>
      <c r="S38" s="351" t="str">
        <f>IF(Badges!J317="A","A"," ")</f>
        <v xml:space="preserve"> </v>
      </c>
    </row>
    <row r="39" spans="1:19" x14ac:dyDescent="0.2">
      <c r="A39" s="348"/>
      <c r="B39" s="349" t="str">
        <f>Badges!C22</f>
        <v>Work with a mentor</v>
      </c>
      <c r="C39" s="351" t="str">
        <f>IF(Badges!J22="A","A"," ")</f>
        <v xml:space="preserve"> </v>
      </c>
      <c r="E39" s="348"/>
      <c r="F39" s="349" t="str">
        <f>Badges!C91</f>
        <v>Focus on one friend</v>
      </c>
      <c r="G39" s="351" t="str">
        <f>IF(Badges!J95="A","A"," ")</f>
        <v xml:space="preserve"> </v>
      </c>
      <c r="I39" s="348"/>
      <c r="J39" s="349" t="str">
        <f>Badges!C171</f>
        <v>Host an "Identity Crisis" party</v>
      </c>
      <c r="K39" s="351" t="str">
        <f>IF(Badges!J171="A","A"," ")</f>
        <v xml:space="preserve"> </v>
      </c>
      <c r="M39" s="348"/>
      <c r="N39" s="349" t="str">
        <f>Badges!C245</f>
        <v>Visit a park, trail, lake, stream, or</v>
      </c>
      <c r="O39" s="351" t="str">
        <f>IF(Badges!J245="A","A"," ")</f>
        <v xml:space="preserve"> </v>
      </c>
      <c r="Q39" s="348"/>
      <c r="R39" s="349" t="str">
        <f>Badges!C318</f>
        <v>Business models</v>
      </c>
      <c r="S39" s="351" t="str">
        <f>IF(Badges!J318="A","A","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IF(Badges!J172="A","A"," ")</f>
        <v xml:space="preserve"> </v>
      </c>
      <c r="M40" s="348"/>
      <c r="N40" s="349" t="str">
        <f>Badges!C246</f>
        <v>Visit a place that's open 24 hours</v>
      </c>
      <c r="O40" s="351" t="str">
        <f>IF(Badges!J246="A","A"," ")</f>
        <v xml:space="preserve"> </v>
      </c>
      <c r="Q40" s="348"/>
      <c r="R40" s="349" t="str">
        <f>Badges!C319</f>
        <v>Merchandising</v>
      </c>
      <c r="S40" s="351" t="str">
        <f>IF(Badges!J319="A","A"," ")</f>
        <v xml:space="preserve"> </v>
      </c>
    </row>
    <row r="41" spans="1:19" x14ac:dyDescent="0.2">
      <c r="A41" s="348"/>
      <c r="B41" s="349" t="str">
        <f>Badges!C24</f>
        <v>Add a sound track</v>
      </c>
      <c r="C41" s="351" t="str">
        <f>IF(Badges!J24="A","A","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IF(Badges!J25="A","A"," ")</f>
        <v xml:space="preserve"> </v>
      </c>
      <c r="E42" s="348"/>
      <c r="F42" s="349" t="str">
        <f>Badges!C100</f>
        <v xml:space="preserve">Watch one movie or three shows in </v>
      </c>
      <c r="G42" s="351" t="str">
        <f>IF(Badges!J100="A","A"," ")</f>
        <v xml:space="preserve"> </v>
      </c>
      <c r="I42" s="348"/>
      <c r="J42" s="349" t="str">
        <f>Badges!C174</f>
        <v>Interview someone in forensics</v>
      </c>
      <c r="K42" s="351" t="str">
        <f>IF(Badges!J174="A","A"," ")</f>
        <v xml:space="preserve"> </v>
      </c>
      <c r="M42" s="348"/>
      <c r="N42" s="349" t="str">
        <f>Badges!C248</f>
        <v>Be an investigative reporter</v>
      </c>
      <c r="O42" s="351" t="str">
        <f>IF(Badges!J248="A","A"," ")</f>
        <v xml:space="preserve"> </v>
      </c>
      <c r="Q42" s="348"/>
      <c r="R42" s="349" t="str">
        <f>Badges!C321</f>
        <v>Write up a five-point business plan</v>
      </c>
      <c r="S42" s="351" t="str">
        <f>IF(Badges!J321="A","A"," ")</f>
        <v xml:space="preserve"> </v>
      </c>
    </row>
    <row r="43" spans="1:19" ht="12.75" customHeight="1" x14ac:dyDescent="0.2">
      <c r="A43" s="348"/>
      <c r="B43" s="349" t="str">
        <f>Badges!C26</f>
        <v>Add transitions</v>
      </c>
      <c r="C43" s="351" t="str">
        <f>IF(Badges!J26="A","A"," ")</f>
        <v xml:space="preserve"> </v>
      </c>
      <c r="E43" s="348"/>
      <c r="F43" s="349" t="str">
        <f>Badges!C101</f>
        <v>Host a script-dissection party with</v>
      </c>
      <c r="G43" s="351" t="str">
        <f>IF(Badges!J101="A","A"," ")</f>
        <v xml:space="preserve"> </v>
      </c>
      <c r="I43" s="348"/>
      <c r="J43" s="349" t="str">
        <f>Badges!C175</f>
        <v>Try the eyewitness challenge</v>
      </c>
      <c r="K43" s="351" t="str">
        <f>IF(Badges!J175="A","A"," ")</f>
        <v xml:space="preserve"> </v>
      </c>
      <c r="M43" s="348"/>
      <c r="N43" s="349" t="str">
        <f>Badges!C249</f>
        <v>Take part in the night shift</v>
      </c>
      <c r="O43" s="351" t="str">
        <f>IF(Badges!J249="A","A"," ")</f>
        <v xml:space="preserve"> </v>
      </c>
      <c r="Q43" s="348"/>
      <c r="R43" s="349" t="str">
        <f>Badges!C322</f>
        <v>Develop your "pitch."</v>
      </c>
      <c r="S43" s="351" t="str">
        <f>IF(Badges!J322="A","A"," ")</f>
        <v xml:space="preserve"> </v>
      </c>
    </row>
    <row r="44" spans="1:19" x14ac:dyDescent="0.2">
      <c r="A44" s="602" t="str">
        <f>Badges!B29</f>
        <v>Eating for Beauty</v>
      </c>
      <c r="B44" s="603"/>
      <c r="C44" s="603"/>
      <c r="E44" s="348"/>
      <c r="F44" s="349" t="str">
        <f>Badges!C102</f>
        <v>Read two scripts</v>
      </c>
      <c r="G44" s="351" t="str">
        <f>IF(Badges!J102="A","A"," ")</f>
        <v xml:space="preserve"> </v>
      </c>
      <c r="I44" s="348"/>
      <c r="J44" s="349" t="str">
        <f>Badges!C176</f>
        <v>Make some impressions</v>
      </c>
      <c r="K44" s="351" t="str">
        <f>IF(Badges!J176="A","A"," ")</f>
        <v xml:space="preserve"> </v>
      </c>
      <c r="M44" s="348"/>
      <c r="N44" s="349" t="str">
        <f>Badges!C250</f>
        <v>Create a photo essay</v>
      </c>
      <c r="O44" s="351" t="str">
        <f>IF(Badges!J250="A","A"," ")</f>
        <v xml:space="preserve"> </v>
      </c>
      <c r="Q44" s="348"/>
      <c r="R44" s="349" t="str">
        <f>Badges!C323</f>
        <v>Make a mock up of an</v>
      </c>
      <c r="S44" s="351" t="str">
        <f>IF(Badges!J323="A","A","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IF(Badges!J31="A","A"," ")</f>
        <v xml:space="preserve"> </v>
      </c>
      <c r="E46" s="348"/>
      <c r="F46" s="349" t="str">
        <f>Badges!C104</f>
        <v>Look into your own life</v>
      </c>
      <c r="G46" s="351" t="str">
        <f>IF(Badges!J104="A","A"," ")</f>
        <v xml:space="preserve"> </v>
      </c>
      <c r="I46" s="348"/>
      <c r="J46" s="349" t="str">
        <f>Badges!C178</f>
        <v>Forensic chemistry</v>
      </c>
      <c r="K46" s="351" t="str">
        <f>IF(Badges!J178="A","A"," ")</f>
        <v xml:space="preserve"> </v>
      </c>
      <c r="M46" s="348"/>
      <c r="N46" s="349" t="str">
        <f>Badges!C252</f>
        <v>Examine the night sky</v>
      </c>
      <c r="O46" s="351" t="str">
        <f>IF(Badges!J252="A","A"," ")</f>
        <v xml:space="preserve"> </v>
      </c>
      <c r="Q46" s="348"/>
      <c r="R46" s="349" t="str">
        <f>Badges!C325</f>
        <v>Present your idea to someone who</v>
      </c>
      <c r="S46" s="351" t="str">
        <f>IF(Badges!J325="A","A"," ")</f>
        <v xml:space="preserve"> </v>
      </c>
    </row>
    <row r="47" spans="1:19" x14ac:dyDescent="0.2">
      <c r="A47" s="348"/>
      <c r="B47" s="349" t="str">
        <f>Badges!C32</f>
        <v>Have a food-log challenge with</v>
      </c>
      <c r="C47" s="351" t="str">
        <f>IF(Badges!J32="A","A"," ")</f>
        <v xml:space="preserve"> </v>
      </c>
      <c r="E47" s="348"/>
      <c r="F47" s="349" t="str">
        <f>Badges!C105</f>
        <v>Add to a story you already know</v>
      </c>
      <c r="G47" s="351" t="str">
        <f>IF(Badges!J105="A","A"," ")</f>
        <v xml:space="preserve"> </v>
      </c>
      <c r="I47" s="348"/>
      <c r="J47" s="349" t="str">
        <f>Badges!C179</f>
        <v>Forensic physics</v>
      </c>
      <c r="K47" s="351" t="str">
        <f>IF(Badges!J179="A","A"," ")</f>
        <v xml:space="preserve"> </v>
      </c>
      <c r="M47" s="348"/>
      <c r="N47" s="349" t="str">
        <f>Badges!C253</f>
        <v>Create a nocturnal animal</v>
      </c>
      <c r="O47" s="351" t="str">
        <f>IF(Badges!J253="A","A"," ")</f>
        <v xml:space="preserve"> </v>
      </c>
      <c r="Q47" s="348"/>
      <c r="R47" s="349" t="str">
        <f>Badges!C326</f>
        <v>Present to an expert</v>
      </c>
      <c r="S47" s="351" t="str">
        <f>IF(Badges!J326="A","A"," ")</f>
        <v xml:space="preserve"> </v>
      </c>
    </row>
    <row r="48" spans="1:19" x14ac:dyDescent="0.2">
      <c r="A48" s="348"/>
      <c r="B48" s="349" t="str">
        <f>Badges!C33</f>
        <v>Make your own food pyramid</v>
      </c>
      <c r="C48" s="351" t="str">
        <f>IF(Badges!J33="A","A"," ")</f>
        <v xml:space="preserve"> </v>
      </c>
      <c r="E48" s="348"/>
      <c r="F48" s="349" t="str">
        <f>Badges!C106</f>
        <v>Play Story Maker</v>
      </c>
      <c r="G48" s="351" t="str">
        <f>IF(Badges!J106="A","A"," ")</f>
        <v xml:space="preserve"> </v>
      </c>
      <c r="I48" s="348"/>
      <c r="J48" s="349" t="str">
        <f>Badges!C180</f>
        <v>Forensic biology</v>
      </c>
      <c r="K48" s="351" t="str">
        <f>IF(Badges!J180="A","A"," ")</f>
        <v xml:space="preserve"> </v>
      </c>
      <c r="M48" s="348"/>
      <c r="N48" s="349" t="str">
        <f>Badges!C254</f>
        <v>Sketch a landscape plan for your</v>
      </c>
      <c r="O48" s="351" t="str">
        <f>IF(Badges!J254="A","A"," ")</f>
        <v xml:space="preserve"> </v>
      </c>
      <c r="Q48" s="348"/>
      <c r="R48" s="349" t="str">
        <f>Badges!C327</f>
        <v>Gather a group of clients</v>
      </c>
      <c r="S48" s="351" t="str">
        <f>IF(Badges!J327="A","A","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IF(Badges!J35="A","A"," ")</f>
        <v xml:space="preserve"> </v>
      </c>
      <c r="E50" s="348"/>
      <c r="F50" s="349" t="str">
        <f>Badges!C108</f>
        <v>Spend some time people watching</v>
      </c>
      <c r="G50" s="351" t="str">
        <f>IF(Badges!J108="A","A"," ")</f>
        <v xml:space="preserve"> </v>
      </c>
      <c r="I50" s="348"/>
      <c r="J50" s="349" t="str">
        <f>Badges!C182</f>
        <v>Find out about "tells"</v>
      </c>
      <c r="K50" s="351" t="str">
        <f>IF(Badges!J182="A","A"," ")</f>
        <v xml:space="preserve"> </v>
      </c>
      <c r="M50" s="348"/>
      <c r="N50" s="349" t="str">
        <f>Badges!C256</f>
        <v>A "night" activity for younger Girl</v>
      </c>
      <c r="O50" s="351" t="str">
        <f>IF(Badges!J256="A","A"," ")</f>
        <v xml:space="preserve"> </v>
      </c>
      <c r="Q50" s="348">
        <v>1</v>
      </c>
      <c r="R50" s="349" t="str">
        <f>Badges!C331</f>
        <v>Explore "oops!" and "wow!"</v>
      </c>
      <c r="S50" s="350"/>
    </row>
    <row r="51" spans="1:19" x14ac:dyDescent="0.2">
      <c r="A51" s="348"/>
      <c r="B51" s="349" t="str">
        <f>Badges!C36</f>
        <v>Make a Top 10 list of antioxidant-</v>
      </c>
      <c r="C51" s="351" t="str">
        <f>IF(Badges!J36="A","A"," ")</f>
        <v xml:space="preserve"> </v>
      </c>
      <c r="E51" s="348"/>
      <c r="F51" s="349" t="str">
        <f>Badges!C109</f>
        <v>Exaggerate details about people</v>
      </c>
      <c r="G51" s="351" t="str">
        <f>IF(Badges!J109="A","A"," ")</f>
        <v xml:space="preserve"> </v>
      </c>
      <c r="I51" s="348"/>
      <c r="J51" s="349" t="str">
        <f>Badges!C183</f>
        <v>Research body language</v>
      </c>
      <c r="K51" s="351" t="str">
        <f>IF(Badges!J183="A","A"," ")</f>
        <v xml:space="preserve"> </v>
      </c>
      <c r="M51" s="348"/>
      <c r="N51" s="349" t="str">
        <f>Badges!C257</f>
        <v>A "Power Down!" night</v>
      </c>
      <c r="O51" s="351" t="str">
        <f>IF(Badges!J257="A","A"," ")</f>
        <v xml:space="preserve"> </v>
      </c>
      <c r="Q51" s="348"/>
      <c r="R51" s="349" t="str">
        <f>Badges!C332</f>
        <v>Brainstorm some "oops" and "wow"</v>
      </c>
      <c r="S51" s="351" t="str">
        <f>IF(Badges!J332="A","A"," ")</f>
        <v xml:space="preserve"> </v>
      </c>
    </row>
    <row r="52" spans="1:19" x14ac:dyDescent="0.2">
      <c r="A52" s="348"/>
      <c r="B52" s="349" t="str">
        <f>Badges!C37</f>
        <v>Do a grocery-store scavenger hunt</v>
      </c>
      <c r="C52" s="351" t="str">
        <f>IF(Badges!J37="A","A"," ")</f>
        <v xml:space="preserve"> </v>
      </c>
      <c r="E52" s="348"/>
      <c r="F52" s="349" t="str">
        <f>Badges!C110</f>
        <v>Mix and match</v>
      </c>
      <c r="G52" s="351" t="str">
        <f>IF(Badges!J110="A","A"," ")</f>
        <v xml:space="preserve"> </v>
      </c>
      <c r="I52" s="348"/>
      <c r="J52" s="349" t="str">
        <f>Badges!C184</f>
        <v>Check out voice analysis</v>
      </c>
      <c r="K52" s="351" t="str">
        <f>IF(Badges!J184="A","A"," ")</f>
        <v xml:space="preserve"> </v>
      </c>
      <c r="M52" s="348"/>
      <c r="N52" s="349" t="str">
        <f>Badges!C258</f>
        <v>A nighttime legend</v>
      </c>
      <c r="O52" s="351" t="str">
        <f>IF(Badges!J258="A","A"," ")</f>
        <v xml:space="preserve"> </v>
      </c>
      <c r="Q52" s="348"/>
      <c r="R52" s="349" t="str">
        <f>Badges!C333</f>
        <v>Interview someone with a job that</v>
      </c>
      <c r="S52" s="351" t="str">
        <f>IF(Badges!J333="A","A","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IF(Badges!J334="A","A"," ")</f>
        <v xml:space="preserve"> </v>
      </c>
    </row>
    <row r="54" spans="1:19" x14ac:dyDescent="0.2">
      <c r="A54" s="348"/>
      <c r="B54" s="349" t="str">
        <f>Badges!C39</f>
        <v>Food makeovers</v>
      </c>
      <c r="C54" s="351" t="str">
        <f>IF(Badges!J39="A","A"," ")</f>
        <v xml:space="preserve"> </v>
      </c>
      <c r="E54" s="348"/>
      <c r="F54" s="349" t="str">
        <f>Badges!C112</f>
        <v>Fill out the worksheet using your</v>
      </c>
      <c r="G54" s="351" t="str">
        <f>IF(Badges!J112="A","A"," ")</f>
        <v xml:space="preserve"> </v>
      </c>
      <c r="I54" s="348"/>
      <c r="J54" s="349" t="str">
        <f>Badges!C186</f>
        <v>Write a scene or script for your own</v>
      </c>
      <c r="K54" s="351" t="str">
        <f>IF(Badges!J186="A","A","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IF(Badges!J40="A","A"," ")</f>
        <v xml:space="preserve"> </v>
      </c>
      <c r="E55" s="348"/>
      <c r="F55" s="349" t="str">
        <f>Badges!C113</f>
        <v>Find your plot twists in the news</v>
      </c>
      <c r="G55" s="351" t="str">
        <f>IF(Badges!J113="A","A"," ")</f>
        <v xml:space="preserve"> </v>
      </c>
      <c r="I55" s="348"/>
      <c r="J55" s="349" t="str">
        <f>Badges!C187</f>
        <v>Sketch or sculpt a "suspect" or</v>
      </c>
      <c r="K55" s="351" t="str">
        <f>IF(Badges!J187="A","A"," ")</f>
        <v xml:space="preserve"> </v>
      </c>
      <c r="M55" s="348"/>
      <c r="N55" s="349" t="str">
        <f>Badges!C263</f>
        <v>Find out how views of animals have</v>
      </c>
      <c r="O55" s="351" t="str">
        <f>IF(Badges!J263="A","A"," ")</f>
        <v xml:space="preserve"> </v>
      </c>
      <c r="Q55" s="348"/>
      <c r="R55" s="349" t="str">
        <f>Badges!C336</f>
        <v>Go through your last 50 texts</v>
      </c>
      <c r="S55" s="351" t="str">
        <f>IF(Badges!J336="A","A"," ")</f>
        <v xml:space="preserve"> </v>
      </c>
    </row>
    <row r="56" spans="1:19" x14ac:dyDescent="0.2">
      <c r="A56" s="348"/>
      <c r="B56" s="349" t="str">
        <f>Badges!C41</f>
        <v>Chemical detective</v>
      </c>
      <c r="C56" s="351" t="str">
        <f>IF(Badges!J41="A","A"," ")</f>
        <v xml:space="preserve"> </v>
      </c>
      <c r="E56" s="348"/>
      <c r="F56" s="349" t="str">
        <f>Badges!C114</f>
        <v>Use plot twists from a familiar story</v>
      </c>
      <c r="G56" s="351" t="str">
        <f>IF(Badges!J114="A","A"," ")</f>
        <v xml:space="preserve"> </v>
      </c>
      <c r="I56" s="348"/>
      <c r="J56" s="349" t="str">
        <f>Badges!C188</f>
        <v>Create or re-create a spy scenario</v>
      </c>
      <c r="K56" s="351" t="str">
        <f>IF(Badges!J188="A","A"," ")</f>
        <v xml:space="preserve"> </v>
      </c>
      <c r="M56" s="348"/>
      <c r="N56" s="349" t="str">
        <f>Badges!C264</f>
        <v>Watch a documentary series on the</v>
      </c>
      <c r="O56" s="351" t="str">
        <f>IF(Badges!J264="A","A"," ")</f>
        <v xml:space="preserve"> </v>
      </c>
      <c r="Q56" s="348"/>
      <c r="R56" s="349" t="str">
        <f>Badges!C337</f>
        <v>Interview a psychologist, guidance</v>
      </c>
      <c r="S56" s="351" t="str">
        <f>IF(Badges!J337="A","A","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IF(Badges!J265="A","A"," ")</f>
        <v xml:space="preserve"> </v>
      </c>
      <c r="Q57" s="348"/>
      <c r="R57" s="349" t="str">
        <f>Badges!C338</f>
        <v>Start a kindness practice</v>
      </c>
      <c r="S57" s="351" t="str">
        <f>IF(Badges!J338="A","A"," ")</f>
        <v xml:space="preserve"> </v>
      </c>
    </row>
    <row r="58" spans="1:19" x14ac:dyDescent="0.2">
      <c r="A58" s="348"/>
      <c r="B58" s="349" t="str">
        <f>Badges!C43</f>
        <v>Make an illustrated chart of snooze/</v>
      </c>
      <c r="C58" s="351" t="str">
        <f>IF(Badges!J43="A","A"," ")</f>
        <v xml:space="preserve"> </v>
      </c>
      <c r="E58" s="348"/>
      <c r="F58" s="349" t="str">
        <f>Badges!C116</f>
        <v>Work solo</v>
      </c>
      <c r="G58" s="351" t="str">
        <f>IF(Badges!J116="A","A","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IF(Badges!J44="A","A"," ")</f>
        <v xml:space="preserve"> </v>
      </c>
      <c r="E59" s="348"/>
      <c r="F59" s="349" t="str">
        <f>Badges!C117</f>
        <v>Work with a friend</v>
      </c>
      <c r="G59" s="351" t="str">
        <f>IF(Badges!J117="A","A"," ")</f>
        <v xml:space="preserve"> </v>
      </c>
      <c r="I59" s="348"/>
      <c r="J59" s="349" t="str">
        <f>Badges!C193</f>
        <v>Ask an older Girl Scout or Girl Scout</v>
      </c>
      <c r="K59" s="351" t="str">
        <f>IF(Badges!J193="A","A"," ")</f>
        <v xml:space="preserve"> </v>
      </c>
      <c r="M59" s="348"/>
      <c r="N59" s="349" t="str">
        <f>Badges!C267</f>
        <v>Check out a safety team that uses</v>
      </c>
      <c r="O59" s="351" t="str">
        <f>IF(Badges!J267="A","A"," ")</f>
        <v xml:space="preserve"> </v>
      </c>
      <c r="Q59" s="348"/>
      <c r="R59" s="349" t="str">
        <f>Badges!C340</f>
        <v>Get into e-mail etiquette</v>
      </c>
      <c r="S59" s="351" t="str">
        <f>IF(Badges!J340="A","A"," ")</f>
        <v xml:space="preserve"> </v>
      </c>
    </row>
    <row r="60" spans="1:19" x14ac:dyDescent="0.2">
      <c r="A60" s="348"/>
      <c r="B60" s="349" t="str">
        <f>Badges!C45</f>
        <v>REM it up</v>
      </c>
      <c r="C60" s="351" t="str">
        <f>IF(Badges!J45="A","A"," ")</f>
        <v xml:space="preserve"> </v>
      </c>
      <c r="E60" s="348"/>
      <c r="F60" s="349" t="str">
        <f>Badges!C118</f>
        <v>Work with a mentor</v>
      </c>
      <c r="G60" s="351" t="str">
        <f>IF(Badges!J118="A","A"," ")</f>
        <v xml:space="preserve"> </v>
      </c>
      <c r="I60" s="348"/>
      <c r="J60" s="349" t="str">
        <f>Badges!C194</f>
        <v>Check with a member of a local</v>
      </c>
      <c r="K60" s="351" t="str">
        <f>IF(Badges!J194="A","A"," ")</f>
        <v xml:space="preserve"> </v>
      </c>
      <c r="M60" s="348"/>
      <c r="N60" s="349" t="str">
        <f>Badges!C268</f>
        <v>Talk to a trainer</v>
      </c>
      <c r="O60" s="351" t="str">
        <f>IF(Badges!J268="A","A"," ")</f>
        <v xml:space="preserve"> </v>
      </c>
      <c r="Q60" s="348"/>
      <c r="R60" s="349" t="str">
        <f>Badges!C341</f>
        <v>Find your best commenting voice</v>
      </c>
      <c r="S60" s="351" t="str">
        <f>IF(Badges!J341="A","A","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IF(Badges!J195="A","A"," ")</f>
        <v xml:space="preserve"> </v>
      </c>
      <c r="M61" s="348"/>
      <c r="N61" s="349" t="str">
        <f>Badges!C269</f>
        <v>Read stories about animal heroes</v>
      </c>
      <c r="O61" s="351" t="str">
        <f>IF(Badges!J269="A","A"," ")</f>
        <v xml:space="preserve"> </v>
      </c>
      <c r="Q61" s="348"/>
      <c r="R61" s="349" t="str">
        <f>Badges!C342</f>
        <v>Good net sportsmanship</v>
      </c>
      <c r="S61" s="351" t="str">
        <f>IF(Badges!J342="A","A"," ")</f>
        <v xml:space="preserve"> </v>
      </c>
    </row>
    <row r="62" spans="1:19" ht="12.75" customHeight="1" x14ac:dyDescent="0.2">
      <c r="A62" s="348"/>
      <c r="B62" s="349" t="str">
        <f>Badges!C47</f>
        <v>Take a poll of friends and family</v>
      </c>
      <c r="C62" s="351" t="str">
        <f>IF(Badges!J47="A","A","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IF(Badges!J48="A","A"," ")</f>
        <v xml:space="preserve"> </v>
      </c>
      <c r="E63" s="348"/>
      <c r="F63" s="349" t="str">
        <f>Badges!C124</f>
        <v>Survey a book collection</v>
      </c>
      <c r="G63" s="351" t="str">
        <f>IF(Badges!J124="A","A"," ")</f>
        <v xml:space="preserve"> </v>
      </c>
      <c r="I63" s="348"/>
      <c r="J63" s="349" t="str">
        <f>Badges!C197</f>
        <v>Participate in a physically</v>
      </c>
      <c r="K63" s="351" t="str">
        <f>IF(Badges!J197="A","A"," ")</f>
        <v xml:space="preserve"> </v>
      </c>
      <c r="M63" s="348"/>
      <c r="N63" s="349" t="str">
        <f>Badges!C271</f>
        <v>Talk to a vet or psychologist</v>
      </c>
      <c r="O63" s="351" t="str">
        <f>IF(Badges!J271="A","A"," ")</f>
        <v xml:space="preserve"> </v>
      </c>
      <c r="Q63" s="348"/>
      <c r="R63" s="349" t="str">
        <f>Badges!C344</f>
        <v>Discuss some character profiles</v>
      </c>
      <c r="S63" s="351" t="str">
        <f>IF(Badges!J344="A","A"," ")</f>
        <v xml:space="preserve"> </v>
      </c>
    </row>
    <row r="64" spans="1:19" x14ac:dyDescent="0.2">
      <c r="A64" s="348"/>
      <c r="B64" s="349" t="str">
        <f>Badges!C49</f>
        <v>Create a chart or blog post</v>
      </c>
      <c r="C64" s="351" t="str">
        <f>IF(Badges!J49="A","A"," ")</f>
        <v xml:space="preserve"> </v>
      </c>
      <c r="E64" s="348"/>
      <c r="F64" s="349" t="str">
        <f>Badges!C125</f>
        <v>Interview or visit a book artist or</v>
      </c>
      <c r="G64" s="351" t="str">
        <f>IF(Badges!J125="A","A"," ")</f>
        <v xml:space="preserve"> </v>
      </c>
      <c r="I64" s="348"/>
      <c r="J64" s="349" t="str">
        <f>Badges!C198</f>
        <v>Build a teamwork and endurance</v>
      </c>
      <c r="K64" s="351" t="str">
        <f>IF(Badges!J198="A","A"," ")</f>
        <v xml:space="preserve"> </v>
      </c>
      <c r="M64" s="348"/>
      <c r="N64" s="349" t="str">
        <f>Badges!C272</f>
        <v>Visit an organization that uses</v>
      </c>
      <c r="O64" s="351" t="str">
        <f>IF(Badges!J272="A","A"," ")</f>
        <v xml:space="preserve"> </v>
      </c>
      <c r="Q64" s="348"/>
      <c r="R64" s="349" t="str">
        <f>Badges!C345</f>
        <v>Get feedback on a profile of your</v>
      </c>
      <c r="S64" s="351" t="str">
        <f>IF(Badges!J345="A","A"," ")</f>
        <v xml:space="preserve"> </v>
      </c>
    </row>
    <row r="65" spans="1:19" x14ac:dyDescent="0.2">
      <c r="A65" s="602" t="str">
        <f>Badges!B52</f>
        <v>Public Speaker</v>
      </c>
      <c r="B65" s="603"/>
      <c r="C65" s="603"/>
      <c r="E65" s="348"/>
      <c r="F65" s="349" t="str">
        <f>Badges!C126</f>
        <v>Tour a book arts center or art</v>
      </c>
      <c r="G65" s="351" t="str">
        <f>IF(Badges!J126="A","A"," ")</f>
        <v xml:space="preserve"> </v>
      </c>
      <c r="I65" s="348"/>
      <c r="J65" s="349" t="str">
        <f>Badges!C199</f>
        <v>Try a "boot camp" exercise course</v>
      </c>
      <c r="K65" s="351" t="str">
        <f>IF(Badges!J199="A","A"," ")</f>
        <v xml:space="preserve"> </v>
      </c>
      <c r="M65" s="348"/>
      <c r="N65" s="349" t="str">
        <f>Badges!C273</f>
        <v>Interview at least five pet owners</v>
      </c>
      <c r="O65" s="351" t="str">
        <f>IF(Badges!J273="A","A"," ")</f>
        <v xml:space="preserve"> </v>
      </c>
      <c r="Q65" s="348"/>
      <c r="R65" s="349" t="str">
        <f>Badges!C346</f>
        <v>Read three stories that discuss</v>
      </c>
      <c r="S65" s="351" t="str">
        <f>IF(Badges!J346="A","A","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IF(Badges!J54="A","A"," ")</f>
        <v xml:space="preserve"> </v>
      </c>
      <c r="E67" s="348"/>
      <c r="F67" s="349" t="str">
        <f>Badges!C128</f>
        <v>Mend an old book</v>
      </c>
      <c r="G67" s="351" t="str">
        <f>IF(Badges!J128="A","A"," ")</f>
        <v xml:space="preserve"> </v>
      </c>
      <c r="I67" s="348"/>
      <c r="J67" s="349" t="str">
        <f>Badges!C201</f>
        <v>Find three recipes for quick meals</v>
      </c>
      <c r="K67" s="351" t="str">
        <f>IF(Badges!J201="A","A"," ")</f>
        <v xml:space="preserve"> </v>
      </c>
      <c r="M67" s="348"/>
      <c r="N67" s="349" t="str">
        <f>Badges!C275</f>
        <v>Talk to someone who trains</v>
      </c>
      <c r="O67" s="351" t="str">
        <f>IF(Badges!J275="A","A"," ")</f>
        <v xml:space="preserve"> </v>
      </c>
      <c r="Q67" s="348"/>
      <c r="R67" s="349" t="str">
        <f>Badges!C348</f>
        <v>Make it a pledge</v>
      </c>
      <c r="S67" s="351" t="str">
        <f>IF(Badges!J348="A","A"," ")</f>
        <v xml:space="preserve"> </v>
      </c>
    </row>
    <row r="68" spans="1:19" x14ac:dyDescent="0.2">
      <c r="A68" s="348"/>
      <c r="B68" s="349" t="str">
        <f>Badges!C55</f>
        <v>Read aloud two political speeches</v>
      </c>
      <c r="C68" s="351" t="str">
        <f>IF(Badges!J55="A","A"," ")</f>
        <v xml:space="preserve"> </v>
      </c>
      <c r="E68" s="348"/>
      <c r="F68" s="349" t="str">
        <f>Badges!C129</f>
        <v>Take an old book apart</v>
      </c>
      <c r="G68" s="351" t="str">
        <f>IF(Badges!J129="A","A"," ")</f>
        <v xml:space="preserve"> </v>
      </c>
      <c r="I68" s="348"/>
      <c r="J68" s="349" t="str">
        <f>Badges!C202</f>
        <v>Get into quick-energy snacks</v>
      </c>
      <c r="K68" s="351" t="str">
        <f>IF(Badges!J202="A","A"," ")</f>
        <v xml:space="preserve"> </v>
      </c>
      <c r="M68" s="348"/>
      <c r="N68" s="349" t="str">
        <f>Badges!C276</f>
        <v>Speak to someone who has an</v>
      </c>
      <c r="O68" s="351" t="str">
        <f>IF(Badges!J276="A","A"," ")</f>
        <v xml:space="preserve"> </v>
      </c>
      <c r="Q68" s="348"/>
      <c r="R68" s="349" t="str">
        <f>Badges!C349</f>
        <v>Edit into a top 10</v>
      </c>
      <c r="S68" s="351" t="str">
        <f>IF(Badges!J349="A","A"," ")</f>
        <v xml:space="preserve"> </v>
      </c>
    </row>
    <row r="69" spans="1:19" x14ac:dyDescent="0.2">
      <c r="A69" s="348"/>
      <c r="B69" s="447" t="str">
        <f>Badges!C56</f>
        <v>Read aloud three poems or one</v>
      </c>
      <c r="C69" s="448" t="str">
        <f>IF(Badges!J56="A","A"," ")</f>
        <v xml:space="preserve"> </v>
      </c>
      <c r="E69" s="348"/>
      <c r="F69" s="349" t="str">
        <f>Badges!C130</f>
        <v>Visit an antique or rare bookseller</v>
      </c>
      <c r="G69" s="351" t="str">
        <f>IF(Badges!J130="A","A"," ")</f>
        <v xml:space="preserve"> </v>
      </c>
      <c r="I69" s="348"/>
      <c r="J69" s="447" t="str">
        <f>Badges!C203</f>
        <v>Trash the trash challenge</v>
      </c>
      <c r="K69" s="448" t="str">
        <f>IF(Badges!J203="A","A"," ")</f>
        <v xml:space="preserve"> </v>
      </c>
      <c r="M69" s="348"/>
      <c r="N69" s="447" t="str">
        <f>Badges!C277</f>
        <v xml:space="preserve">Research the pros and cons of </v>
      </c>
      <c r="O69" s="448" t="str">
        <f>IF(Badges!J277="A","A"," ")</f>
        <v xml:space="preserve"> </v>
      </c>
      <c r="Q69" s="348"/>
      <c r="R69" s="447" t="str">
        <f>Badges!C350</f>
        <v>Present it</v>
      </c>
      <c r="S69" s="448" t="str">
        <f>IF(Badges!J350="A","A"," ")</f>
        <v xml:space="preserve"> </v>
      </c>
    </row>
    <row r="70" spans="1:19" ht="23.25" x14ac:dyDescent="0.35">
      <c r="A70" s="623" t="str">
        <f ca="1">MID(CELL("filename",A8),FIND(IF(ISERROR(FIND("]",CELL("filename",A8))),"$","]"),CELL("filename",A8))+1,256)</f>
        <v>Cadette 7</v>
      </c>
      <c r="B70" s="624"/>
      <c r="C70" s="625"/>
      <c r="E70" s="626" t="s">
        <v>16</v>
      </c>
      <c r="F70" s="626"/>
      <c r="G70" s="626"/>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2"/>
      <c r="G71" s="602"/>
      <c r="I71" s="628" t="str">
        <f>Badges!B446</f>
        <v>Cadette First Aid</v>
      </c>
      <c r="J71" s="628"/>
      <c r="K71" s="628"/>
      <c r="M71" s="628" t="str">
        <f>Badges!B516</f>
        <v>Budgeting</v>
      </c>
      <c r="N71" s="628"/>
      <c r="O71" s="628"/>
      <c r="Q71" s="628" t="str">
        <f>Badges!B626</f>
        <v>Archery</v>
      </c>
      <c r="R71" s="628"/>
      <c r="S71" s="628"/>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2" t="str">
        <f>Summary!A22</f>
        <v>Comic Artist</v>
      </c>
      <c r="B73" s="613"/>
      <c r="C73" s="352" t="str">
        <f>IF(Badges!J376="C","C",IF(Badges!J376="P","P",""))</f>
        <v/>
      </c>
      <c r="E73" s="348"/>
      <c r="F73" s="349" t="str">
        <f>Badges!C383</f>
        <v>Make an illustrated quote book</v>
      </c>
      <c r="G73" s="351" t="str">
        <f>IF(Badges!J383="A","A"," ")</f>
        <v xml:space="preserve"> </v>
      </c>
      <c r="I73" s="348"/>
      <c r="J73" s="349" t="str">
        <f>Badges!C456</f>
        <v>Talk to first aiders</v>
      </c>
      <c r="K73" s="351" t="str">
        <f>IF(Badges!J456="A","A"," ")</f>
        <v xml:space="preserve"> </v>
      </c>
      <c r="M73" s="348"/>
      <c r="N73" s="349" t="str">
        <f>Badges!C530</f>
        <v>Lead with your heart</v>
      </c>
      <c r="O73" s="351" t="str">
        <f>IF(Badges!J530="A","A"," ")</f>
        <v xml:space="preserve"> </v>
      </c>
      <c r="Q73" s="348"/>
      <c r="R73" s="349" t="str">
        <f>Badges!C640</f>
        <v>Take an archery class on a range, in your community center, or at a
recreational facility.</v>
      </c>
      <c r="S73" s="351" t="str">
        <f>IF(Badges!J640="A","A"," ")</f>
        <v xml:space="preserve"> </v>
      </c>
    </row>
    <row r="74" spans="1:19" x14ac:dyDescent="0.2">
      <c r="A74" s="612" t="str">
        <f>Summary!A23</f>
        <v>Good Sportsmanship</v>
      </c>
      <c r="B74" s="613"/>
      <c r="C74" s="353" t="str">
        <f>IF(Badges!J399="C","C",IF(Badges!J399="P","P",""))</f>
        <v/>
      </c>
      <c r="E74" s="348"/>
      <c r="F74" s="349" t="str">
        <f>Badges!C384</f>
        <v>Talk to an athletic director, coach</v>
      </c>
      <c r="G74" s="351" t="str">
        <f>IF(Badges!J384="A","A"," ")</f>
        <v xml:space="preserve"> </v>
      </c>
      <c r="I74" s="348"/>
      <c r="J74" s="349" t="str">
        <f>Badges!C457</f>
        <v>Ask a wilderness expert</v>
      </c>
      <c r="K74" s="351" t="str">
        <f>IF(Badges!J457="A","A"," ")</f>
        <v xml:space="preserve"> </v>
      </c>
      <c r="M74" s="348"/>
      <c r="N74" s="349" t="str">
        <f>Badges!C531</f>
        <v>Team up with others</v>
      </c>
      <c r="O74" s="351" t="str">
        <f>IF(Badges!J531="A","A"," ")</f>
        <v xml:space="preserve"> </v>
      </c>
      <c r="Q74" s="348"/>
      <c r="R74" s="349" t="str">
        <f>Badges!C641</f>
        <v>Work with an instructor or archery expert.</v>
      </c>
      <c r="S74" s="351" t="str">
        <f>IF(Badges!J641="A","A"," ")</f>
        <v xml:space="preserve"> </v>
      </c>
    </row>
    <row r="75" spans="1:19" x14ac:dyDescent="0.2">
      <c r="A75" s="612" t="str">
        <f>Summary!A24</f>
        <v>Finding Common Ground</v>
      </c>
      <c r="B75" s="613"/>
      <c r="C75" s="353" t="str">
        <f>IF(Badges!J422="C","C",IF(Badges!J422="P","P",""))</f>
        <v/>
      </c>
      <c r="E75" s="348"/>
      <c r="F75" s="447" t="str">
        <f>Badges!C385</f>
        <v>Get a biography of a female athlete</v>
      </c>
      <c r="G75" s="448" t="str">
        <f>IF(Badges!J385="A","A"," ")</f>
        <v xml:space="preserve"> </v>
      </c>
      <c r="I75" s="348"/>
      <c r="J75" s="349" t="str">
        <f>Badges!C458</f>
        <v>Find out about common injuries</v>
      </c>
      <c r="K75" s="351" t="str">
        <f>IF(Badges!J458="A","A"," ")</f>
        <v xml:space="preserve"> </v>
      </c>
      <c r="M75" s="348"/>
      <c r="N75" s="349" t="str">
        <f>Badges!C532</f>
        <v>Learn from a professional</v>
      </c>
      <c r="O75" s="351" t="str">
        <f>IF(Badges!J532="A","A"," ")</f>
        <v xml:space="preserve"> </v>
      </c>
      <c r="Q75" s="348"/>
      <c r="R75" s="349" t="str">
        <f>Badges!C642</f>
        <v>Take part in archery at a Girl Scout camp</v>
      </c>
      <c r="S75" s="351" t="str">
        <f>IF(Badges!J642="A","A"," ")</f>
        <v xml:space="preserve"> </v>
      </c>
    </row>
    <row r="76" spans="1:19" x14ac:dyDescent="0.2">
      <c r="A76" s="612" t="str">
        <f>Summary!A25</f>
        <v>New Cuisines</v>
      </c>
      <c r="B76" s="613"/>
      <c r="C76" s="353" t="str">
        <f>IF(Badges!J445="C","C",IF(Badges!J445="P","P",""))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IF(Badges!J468="C","C",IF(Badges!J468="P","P",""))</f>
        <v/>
      </c>
      <c r="E77" s="348"/>
      <c r="F77" s="349" t="str">
        <f>Badges!C387</f>
        <v>Play Trust, like they did on Survivor</v>
      </c>
      <c r="G77" s="351" t="str">
        <f>IF(Badges!J387="A","A"," ")</f>
        <v xml:space="preserve"> </v>
      </c>
      <c r="I77" s="348"/>
      <c r="J77" s="349" t="str">
        <f>Badges!C460</f>
        <v>Research the signs of shock and</v>
      </c>
      <c r="K77" s="351" t="str">
        <f>IF(Badges!J460="A","A"," ")</f>
        <v xml:space="preserve"> </v>
      </c>
      <c r="M77" s="348"/>
      <c r="N77" s="349" t="str">
        <f>Badges!C534</f>
        <v>Make a savings action plan</v>
      </c>
      <c r="O77" s="351" t="str">
        <f>IF(Badges!J534="A","A"," ")</f>
        <v xml:space="preserve"> </v>
      </c>
      <c r="Q77" s="348"/>
      <c r="R77" s="349" t="str">
        <f>Badges!C644</f>
        <v>Challenge yourself</v>
      </c>
      <c r="S77" s="351" t="str">
        <f>IF(Badges!J644="A","A"," ")</f>
        <v xml:space="preserve"> </v>
      </c>
    </row>
    <row r="78" spans="1:19" x14ac:dyDescent="0.2">
      <c r="A78" s="612" t="str">
        <f>Summary!A27</f>
        <v>Cadette Girl Scout Way</v>
      </c>
      <c r="B78" s="613"/>
      <c r="C78" s="353" t="str">
        <f>IF(Badges!J491="C","C",IF(Badges!J491="P","P",""))</f>
        <v/>
      </c>
      <c r="E78" s="348"/>
      <c r="F78" s="349" t="str">
        <f>Badges!C388</f>
        <v>Play three team-building games</v>
      </c>
      <c r="G78" s="351" t="str">
        <f>IF(Badges!J388="A","A"," ")</f>
        <v xml:space="preserve"> </v>
      </c>
      <c r="I78" s="348"/>
      <c r="J78" s="349" t="str">
        <f>Badges!C461</f>
        <v>Interview a doctor or nurse about the</v>
      </c>
      <c r="K78" s="351" t="str">
        <f>IF(Badges!J461="A","A"," ")</f>
        <v xml:space="preserve"> </v>
      </c>
      <c r="M78" s="348"/>
      <c r="N78" s="349" t="str">
        <f>Badges!C535</f>
        <v>Form a support group</v>
      </c>
      <c r="O78" s="351" t="str">
        <f>IF(Badges!J535="A","A"," ")</f>
        <v xml:space="preserve"> </v>
      </c>
      <c r="Q78" s="348"/>
      <c r="R78" s="349" t="str">
        <f>Badges!C645</f>
        <v>Take part in a group challenge</v>
      </c>
      <c r="S78" s="351" t="str">
        <f>IF(Badges!J645="A","A"," ")</f>
        <v xml:space="preserve"> </v>
      </c>
    </row>
    <row r="79" spans="1:19" x14ac:dyDescent="0.2">
      <c r="A79" s="612" t="str">
        <f>Summary!A28</f>
        <v>Trees</v>
      </c>
      <c r="B79" s="613"/>
      <c r="C79" s="354" t="str">
        <f>IF(Badges!J514="C","C",IF(Badges!J514="P","P",""))</f>
        <v/>
      </c>
      <c r="E79" s="348"/>
      <c r="F79" s="349" t="str">
        <f>Badges!C389</f>
        <v>Play Capture the Flag</v>
      </c>
      <c r="G79" s="351" t="str">
        <f>IF(Badges!J389="A","A"," ")</f>
        <v xml:space="preserve"> </v>
      </c>
      <c r="I79" s="348"/>
      <c r="J79" s="349" t="str">
        <f>Badges!C462</f>
        <v>Ask an EMT or first responder to</v>
      </c>
      <c r="K79" s="351" t="str">
        <f>IF(Badges!J462="A","A"," ")</f>
        <v xml:space="preserve"> </v>
      </c>
      <c r="M79" s="348"/>
      <c r="N79" s="349" t="str">
        <f>Badges!C536</f>
        <v>Imagine yourself in the future</v>
      </c>
      <c r="O79" s="351" t="str">
        <f>IF(Badges!J536="A","A"," ")</f>
        <v xml:space="preserve"> </v>
      </c>
      <c r="Q79" s="348"/>
      <c r="R79" s="349" t="str">
        <f>Badges!C646</f>
        <v>Create a contest for a younger group of girls</v>
      </c>
      <c r="S79" s="351" t="str">
        <f>IF(Badges!J646="A","A","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2"/>
      <c r="O80" s="602"/>
      <c r="Q80" s="607" t="s">
        <v>140</v>
      </c>
      <c r="R80" s="610"/>
      <c r="S80" s="611"/>
    </row>
    <row r="81" spans="1:22" x14ac:dyDescent="0.2">
      <c r="A81" s="612" t="str">
        <f>Summary!A30</f>
        <v>Budgeting</v>
      </c>
      <c r="B81" s="613"/>
      <c r="C81" s="352" t="str">
        <f>IF(Badges!J538="C","C",IF(Badges!J538="P","P",""))</f>
        <v/>
      </c>
      <c r="E81" s="348"/>
      <c r="F81" s="349" t="str">
        <f>Badges!C391</f>
        <v>But I landed my triple axel</v>
      </c>
      <c r="G81" s="351" t="str">
        <f>IF(Badges!J391="A","A"," ")</f>
        <v xml:space="preserve"> </v>
      </c>
      <c r="I81" s="348"/>
      <c r="J81" s="349" t="str">
        <f>Badges!C464</f>
        <v>Take a first aid course</v>
      </c>
      <c r="K81" s="351" t="str">
        <f>IF(Badges!J464="A","A"," ")</f>
        <v xml:space="preserve"> </v>
      </c>
      <c r="M81" s="348">
        <v>1</v>
      </c>
      <c r="N81" s="349" t="str">
        <f>Badges!C563</f>
        <v>Explore dream jobs</v>
      </c>
      <c r="O81" s="350"/>
      <c r="Q81" s="633" t="str">
        <f>'Age-Level'!B5</f>
        <v>Silver Torch Award</v>
      </c>
      <c r="R81" s="634"/>
      <c r="S81" s="352" t="str">
        <f>IF('Age-Level'!J8="C","C",IF('Age-Level'!J8="P","P",""))</f>
        <v/>
      </c>
    </row>
    <row r="82" spans="1:22" x14ac:dyDescent="0.2">
      <c r="A82" s="612" t="str">
        <f>Summary!A31</f>
        <v>Comparison Shopping</v>
      </c>
      <c r="B82" s="613"/>
      <c r="C82" s="352" t="str">
        <f>IF(Badges!J539="C","C",IF(Badges!J539="P","P",""))</f>
        <v/>
      </c>
      <c r="E82" s="348"/>
      <c r="F82" s="349" t="str">
        <f>Badges!C392</f>
        <v>Mind over matter</v>
      </c>
      <c r="G82" s="351" t="str">
        <f>IF(Badges!J392="A","A"," ")</f>
        <v xml:space="preserve"> </v>
      </c>
      <c r="I82" s="348"/>
      <c r="J82" s="349" t="str">
        <f>Badges!C465</f>
        <v>Ask a park ranger, lifeguard, or ski</v>
      </c>
      <c r="K82" s="351" t="str">
        <f>IF(Badges!J465="A","A"," ")</f>
        <v xml:space="preserve"> </v>
      </c>
      <c r="M82" s="348"/>
      <c r="N82" s="349" t="str">
        <f>Badges!C564</f>
        <v>Track your dreams</v>
      </c>
      <c r="O82" s="351" t="str">
        <f>IF(Badges!J564="A","A"," ")</f>
        <v xml:space="preserve"> </v>
      </c>
      <c r="Q82" s="633" t="str">
        <f>'Age-Level'!B9</f>
        <v>Cadette Community Service bar</v>
      </c>
      <c r="R82" s="634"/>
      <c r="S82" s="352" t="str">
        <f>IF('Age-Level'!J10="A","A"," ")</f>
        <v xml:space="preserve"> </v>
      </c>
    </row>
    <row r="83" spans="1:22" x14ac:dyDescent="0.2">
      <c r="A83" s="612" t="str">
        <f>Summary!A32</f>
        <v>Financing My Dreams</v>
      </c>
      <c r="B83" s="613"/>
      <c r="C83" s="353" t="str">
        <f>IF(Badges!J584="C","C",IF(Badges!J584="P","P",""))</f>
        <v/>
      </c>
      <c r="D83" s="344"/>
      <c r="E83" s="348"/>
      <c r="F83" s="349" t="str">
        <f>Badges!C393</f>
        <v>Play sports psychology games</v>
      </c>
      <c r="G83" s="351" t="str">
        <f>IF(Badges!J393="A","A"," ")</f>
        <v xml:space="preserve"> </v>
      </c>
      <c r="I83" s="348"/>
      <c r="J83" s="349" t="str">
        <f>Badges!C466</f>
        <v xml:space="preserve">Interview a doctor or nurse  </v>
      </c>
      <c r="K83" s="351" t="str">
        <f>IF(Badges!J466="A","A"," ")</f>
        <v xml:space="preserve"> </v>
      </c>
      <c r="M83" s="348"/>
      <c r="N83" s="349" t="str">
        <f>Badges!C565</f>
        <v>Talk to people about their jobs</v>
      </c>
      <c r="O83" s="351" t="str">
        <f>IF(Badges!J565="A","A"," ")</f>
        <v xml:space="preserve"> </v>
      </c>
      <c r="Q83" s="633" t="str">
        <f>'Age-Level'!B12</f>
        <v>Cadette Service to Girl Scouting bar</v>
      </c>
      <c r="R83" s="634"/>
      <c r="S83" s="352" t="str">
        <f>IF('Age-Level'!J13="A","A","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IF(Badges!J566="A","A"," ")</f>
        <v xml:space="preserve"> </v>
      </c>
      <c r="Q84" s="633" t="str">
        <f>'Age-Level'!B15</f>
        <v>Cadette Program Aide</v>
      </c>
      <c r="R84" s="634"/>
      <c r="S84" s="352" t="str">
        <f>IF('Age-Level'!J19="C","C",IF('Age-Level'!J19="P","P",""))</f>
        <v/>
      </c>
    </row>
    <row r="85" spans="1:22" x14ac:dyDescent="0.2">
      <c r="A85" s="612" t="str">
        <f>Summary!A34</f>
        <v>Business Plan</v>
      </c>
      <c r="B85" s="613"/>
      <c r="C85" s="353" t="str">
        <f>IF(Badges!J598="C","C",IF(Badges!J598="P","P",""))</f>
        <v/>
      </c>
      <c r="E85" s="348"/>
      <c r="F85" s="349" t="str">
        <f>Badges!C395</f>
        <v>Compete</v>
      </c>
      <c r="G85" s="351" t="str">
        <f>IF(Badges!J395="A","A"," ")</f>
        <v xml:space="preserve"> </v>
      </c>
      <c r="I85" s="348">
        <v>1</v>
      </c>
      <c r="J85" s="349" t="str">
        <f>Badges!C470</f>
        <v>Lead a group in song</v>
      </c>
      <c r="K85" s="350"/>
      <c r="M85" s="348">
        <v>2</v>
      </c>
      <c r="N85" s="349" t="str">
        <f>Badges!C567</f>
        <v>Price out buying your dream home</v>
      </c>
      <c r="O85" s="350"/>
      <c r="Q85" s="633" t="str">
        <f>'Age-Level'!B20</f>
        <v>Journey Summit Pin</v>
      </c>
      <c r="R85" s="634"/>
      <c r="S85" s="352" t="str">
        <f>IF('Age-Level'!J21="C","C",IF('Age-Level'!J21="P","P",""))</f>
        <v/>
      </c>
    </row>
    <row r="86" spans="1:22" x14ac:dyDescent="0.2">
      <c r="A86" s="612" t="str">
        <f>Summary!A35</f>
        <v>Marketing</v>
      </c>
      <c r="B86" s="613"/>
      <c r="C86" s="353" t="str">
        <f>IF(Badges!J599="C","C",IF(Badges!J599="P","P",""))</f>
        <v/>
      </c>
      <c r="E86" s="348"/>
      <c r="F86" s="349" t="str">
        <f>Badges!C396</f>
        <v>Play with little kids</v>
      </c>
      <c r="G86" s="351" t="str">
        <f>IF(Badges!J396="A","A"," ")</f>
        <v xml:space="preserve"> </v>
      </c>
      <c r="I86" s="348"/>
      <c r="J86" s="349" t="str">
        <f>Badges!C471</f>
        <v>Organize a songfest</v>
      </c>
      <c r="K86" s="351" t="str">
        <f>IF(Badges!J471="A","A"," ")</f>
        <v xml:space="preserve"> </v>
      </c>
      <c r="M86" s="348"/>
      <c r="N86" s="349" t="str">
        <f>Badges!C568</f>
        <v>Go house hunting</v>
      </c>
      <c r="O86" s="351" t="str">
        <f>IF(Badges!J568="A","A"," ")</f>
        <v xml:space="preserve"> </v>
      </c>
      <c r="Q86" s="633" t="str">
        <f>'Age-Level'!C23</f>
        <v>Cookie Rally (Year 1)</v>
      </c>
      <c r="R86" s="634"/>
      <c r="S86" s="358" t="str">
        <f>IF('Age-Level'!J23="A","A"," ")</f>
        <v xml:space="preserve"> </v>
      </c>
    </row>
    <row r="87" spans="1:22" x14ac:dyDescent="0.2">
      <c r="A87" s="612" t="str">
        <f>Summary!A36</f>
        <v>Think Big</v>
      </c>
      <c r="B87" s="613"/>
      <c r="C87" s="353" t="str">
        <f>IF(Badges!J624="C","C",IF(Badges!J624="P","P",""))</f>
        <v/>
      </c>
      <c r="E87" s="348"/>
      <c r="F87" s="349" t="str">
        <f>Badges!C397</f>
        <v>Take on the role of referee, umpire</v>
      </c>
      <c r="G87" s="351" t="str">
        <f>IF(Badges!J397="A","A"," ")</f>
        <v xml:space="preserve"> </v>
      </c>
      <c r="I87" s="348"/>
      <c r="J87" s="349" t="str">
        <f>Badges!C472</f>
        <v>Teach an international song</v>
      </c>
      <c r="K87" s="351" t="str">
        <f>IF(Badges!J472="A","A"," ")</f>
        <v xml:space="preserve"> </v>
      </c>
      <c r="M87" s="348"/>
      <c r="N87" s="349" t="str">
        <f>Badges!C569</f>
        <v>Get expert real estate device</v>
      </c>
      <c r="O87" s="351" t="str">
        <f>IF(Badges!J569="A","A"," ")</f>
        <v xml:space="preserve"> </v>
      </c>
      <c r="Q87" s="633" t="str">
        <f>'Age-Level'!C24</f>
        <v>Cookie Sales (Year 1)</v>
      </c>
      <c r="R87" s="634"/>
      <c r="S87" s="358" t="str">
        <f>IF('Age-Level'!J24="A","A","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IF(Badges!J473="A","A"," ")</f>
        <v xml:space="preserve"> </v>
      </c>
      <c r="M88" s="348"/>
      <c r="N88" s="349" t="str">
        <f>Badges!C570</f>
        <v>Browse real estate ads</v>
      </c>
      <c r="O88" s="351" t="str">
        <f>IF(Badges!J570="A","A"," ")</f>
        <v xml:space="preserve"> </v>
      </c>
      <c r="Q88" s="633" t="str">
        <f>'Age-Level'!C25</f>
        <v>Cookie Pin (Year 1)</v>
      </c>
      <c r="R88" s="634"/>
      <c r="S88" s="358" t="str">
        <f>IF('Age-Level'!J25="A","A"," ")</f>
        <v xml:space="preserve"> </v>
      </c>
    </row>
    <row r="89" spans="1:22" x14ac:dyDescent="0.2">
      <c r="A89" s="612" t="str">
        <f>Summary!A38</f>
        <v>Archery</v>
      </c>
      <c r="B89" s="613"/>
      <c r="C89" s="353" t="str">
        <f>IF(Badges!J648="C","C",IF(Badges!J648="P","P",""))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33" t="str">
        <f>'Age-Level'!C26</f>
        <v>Cookie Rally (Year 2)</v>
      </c>
      <c r="R89" s="634"/>
      <c r="S89" s="358" t="str">
        <f>IF('Age-Level'!J26="A","A"," ")</f>
        <v xml:space="preserve"> </v>
      </c>
    </row>
    <row r="90" spans="1:22" x14ac:dyDescent="0.2">
      <c r="A90" s="497"/>
      <c r="B90" s="497"/>
      <c r="C90" s="368"/>
      <c r="E90" s="348"/>
      <c r="F90" s="349" t="str">
        <f>Badges!C402</f>
        <v>Difference of background</v>
      </c>
      <c r="G90" s="351" t="str">
        <f>IF(Badges!J402="A","A"," ")</f>
        <v xml:space="preserve"> </v>
      </c>
      <c r="I90" s="348"/>
      <c r="J90" s="349" t="str">
        <f>Badges!C475</f>
        <v>Focus on "be courageous and</v>
      </c>
      <c r="K90" s="351" t="str">
        <f>IF(Badges!J475="A","A"," ")</f>
        <v xml:space="preserve"> </v>
      </c>
      <c r="M90" s="348"/>
      <c r="N90" s="349" t="str">
        <f>Badges!C572</f>
        <v>Explore the world of travel</v>
      </c>
      <c r="O90" s="351" t="str">
        <f>IF(Badges!J572="A","A"," ")</f>
        <v xml:space="preserve"> </v>
      </c>
      <c r="Q90" s="633" t="str">
        <f>'Age-Level'!C27</f>
        <v>Cookie Sales (Year 2)</v>
      </c>
      <c r="R90" s="634"/>
      <c r="S90" s="358" t="str">
        <f>IF('Age-Level'!J27="A","A"," ")</f>
        <v xml:space="preserve"> </v>
      </c>
    </row>
    <row r="91" spans="1:22" x14ac:dyDescent="0.2">
      <c r="A91" s="635" t="s">
        <v>81</v>
      </c>
      <c r="B91" s="636"/>
      <c r="C91" s="637"/>
      <c r="E91" s="348"/>
      <c r="F91" s="349" t="str">
        <f>Badges!C403</f>
        <v>Difference of belief</v>
      </c>
      <c r="G91" s="351" t="str">
        <f>IF(Badges!J403="A","A"," ")</f>
        <v xml:space="preserve"> </v>
      </c>
      <c r="I91" s="348"/>
      <c r="J91" s="349" t="str">
        <f>Badges!C476</f>
        <v>Be confident and courageous</v>
      </c>
      <c r="K91" s="351" t="str">
        <f>IF(Badges!J476="A","A"," ")</f>
        <v xml:space="preserve"> </v>
      </c>
      <c r="M91" s="348"/>
      <c r="N91" s="349" t="str">
        <f>Badges!C573</f>
        <v>Visit a travel agent</v>
      </c>
      <c r="O91" s="351" t="str">
        <f>IF(Badges!J573="A","A"," ")</f>
        <v xml:space="preserve"> </v>
      </c>
      <c r="Q91" s="633" t="str">
        <f>'Age-Level'!C28</f>
        <v>Cookie Pin (Year 2)</v>
      </c>
      <c r="R91" s="634"/>
      <c r="S91" s="358" t="str">
        <f>IF('Age-Level'!J28="A","A"," ")</f>
        <v xml:space="preserve"> </v>
      </c>
    </row>
    <row r="92" spans="1:22" x14ac:dyDescent="0.2">
      <c r="B92" s="652" t="str">
        <f>Journey!A6</f>
        <v>aMAZE!</v>
      </c>
      <c r="C92" s="653"/>
      <c r="E92" s="348"/>
      <c r="F92" s="349" t="str">
        <f>Badges!C404</f>
        <v>Difference of opinion</v>
      </c>
      <c r="G92" s="351" t="str">
        <f>IF(Badges!J404="A","A"," ")</f>
        <v xml:space="preserve"> </v>
      </c>
      <c r="I92" s="348"/>
      <c r="J92" s="349" t="str">
        <f>Badges!C477</f>
        <v>Create a project honoring the</v>
      </c>
      <c r="K92" s="351" t="str">
        <f>IF(Badges!J477="A","A"," ")</f>
        <v xml:space="preserve"> </v>
      </c>
      <c r="M92" s="348"/>
      <c r="N92" s="349" t="str">
        <f>Badges!C574</f>
        <v>Create a tour group</v>
      </c>
      <c r="O92" s="351" t="str">
        <f>IF(Badges!J574="A","A"," ")</f>
        <v xml:space="preserve"> </v>
      </c>
      <c r="Q92" s="633" t="str">
        <f>'Age-Level'!C29</f>
        <v>Cookie Rally (Year 3)</v>
      </c>
      <c r="R92" s="634"/>
      <c r="S92" s="358" t="str">
        <f>IF('Age-Level'!J29="A","A"," ")</f>
        <v xml:space="preserve"> </v>
      </c>
    </row>
    <row r="93" spans="1:22" x14ac:dyDescent="0.2">
      <c r="B93" s="357" t="str">
        <f>Journey!B7</f>
        <v>The Interact Award</v>
      </c>
      <c r="C93" s="353" t="str">
        <f>IF(Journey!J17="C","C",IF(Journey!J17="P","P",""))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IF('Age-Level'!J30="A","A"," ")</f>
        <v xml:space="preserve"> </v>
      </c>
    </row>
    <row r="94" spans="1:22" x14ac:dyDescent="0.2">
      <c r="B94" s="357" t="str">
        <f>Journey!B18</f>
        <v>The Diplomat Award</v>
      </c>
      <c r="C94" s="353" t="str">
        <f>IF(Journey!J26="C","C",IF(Journey!J26="P","P",""))</f>
        <v/>
      </c>
      <c r="E94" s="348"/>
      <c r="F94" s="349" t="str">
        <f>Badges!C406</f>
        <v>Use one of the methods from the</v>
      </c>
      <c r="G94" s="351" t="str">
        <f>IF(Badges!J406="A","A"," ")</f>
        <v xml:space="preserve"> </v>
      </c>
      <c r="I94" s="348"/>
      <c r="J94" s="349" t="str">
        <f>Badges!C479</f>
        <v>Throw a community sisterhood</v>
      </c>
      <c r="K94" s="351" t="str">
        <f>IF(Badges!J479="A","A"," ")</f>
        <v xml:space="preserve"> </v>
      </c>
      <c r="M94" s="348"/>
      <c r="N94" s="349" t="str">
        <f>Badges!C576</f>
        <v>Find local philanthropists</v>
      </c>
      <c r="O94" s="351" t="str">
        <f>IF(Badges!J576="A","A"," ")</f>
        <v xml:space="preserve"> </v>
      </c>
      <c r="Q94" s="487" t="str">
        <f>'Age-Level'!C31</f>
        <v>Cookie Pin (Year 3)</v>
      </c>
      <c r="R94" s="487"/>
      <c r="S94" s="358" t="str">
        <f>IF('Age-Level'!J31="A","A"," ")</f>
        <v xml:space="preserve"> </v>
      </c>
    </row>
    <row r="95" spans="1:22" x14ac:dyDescent="0.2">
      <c r="B95" s="357" t="str">
        <f>Journey!B27</f>
        <v>The Peacemaker Award</v>
      </c>
      <c r="C95" s="353" t="str">
        <f>IF(Journey!J29="C","C",IF(Journey!J29="P","P",""))</f>
        <v/>
      </c>
      <c r="E95" s="348"/>
      <c r="F95" s="349" t="str">
        <f>Badges!C407</f>
        <v>Use two of the methods</v>
      </c>
      <c r="G95" s="351" t="str">
        <f>IF(Badges!J407="A","A"," ")</f>
        <v xml:space="preserve"> </v>
      </c>
      <c r="I95" s="348"/>
      <c r="J95" s="349" t="str">
        <f>Badges!C480</f>
        <v>Spotlight a hidden heroine</v>
      </c>
      <c r="K95" s="351" t="str">
        <f>IF(Badges!J480="A","A"," ")</f>
        <v xml:space="preserve"> </v>
      </c>
      <c r="M95" s="348"/>
      <c r="N95" s="349" t="str">
        <f>Badges!C577</f>
        <v>Learn what's going on in the world of</v>
      </c>
      <c r="O95" s="351" t="str">
        <f>IF(Badges!J577="A","A"," ")</f>
        <v xml:space="preserve"> </v>
      </c>
      <c r="Q95" s="487" t="str">
        <f>'Age-Level'!C33</f>
        <v>Fall Sales (Year 1)</v>
      </c>
      <c r="R95" s="487"/>
      <c r="S95" s="353" t="str">
        <f>IF('Age-Level'!J33="A","A","")</f>
        <v/>
      </c>
      <c r="U95" s="346"/>
      <c r="V95" s="346"/>
    </row>
    <row r="96" spans="1:22" x14ac:dyDescent="0.2">
      <c r="B96" s="357" t="str">
        <f>Journey!B31</f>
        <v>Leader in Action</v>
      </c>
      <c r="C96" s="353" t="str">
        <f>IF(Journey!J38="C","C",IF(Journey!J38="P","P",""))</f>
        <v/>
      </c>
      <c r="E96" s="348"/>
      <c r="F96" s="349" t="str">
        <f>Badges!C408</f>
        <v>Try them all</v>
      </c>
      <c r="G96" s="351" t="str">
        <f>IF(Badges!J408="A","A"," ")</f>
        <v xml:space="preserve"> </v>
      </c>
      <c r="I96" s="348"/>
      <c r="J96" s="349" t="str">
        <f>Badges!C481</f>
        <v>Team up for sisterhood</v>
      </c>
      <c r="K96" s="351" t="str">
        <f>IF(Badges!J481="A","A"," ")</f>
        <v xml:space="preserve"> </v>
      </c>
      <c r="M96" s="348"/>
      <c r="N96" s="349" t="str">
        <f>Badges!C578</f>
        <v>Research your favorite charity</v>
      </c>
      <c r="O96" s="351" t="str">
        <f>IF(Badges!J578="A","A"," ")</f>
        <v xml:space="preserve"> </v>
      </c>
      <c r="Q96" s="487" t="str">
        <f>'Age-Level'!C34</f>
        <v>Fall Sales (Year 2)</v>
      </c>
      <c r="R96" s="487"/>
      <c r="S96" s="353" t="str">
        <f>IF('Age-Level'!J34="A","A","")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IF('Age-Level'!J35="A","A","")</f>
        <v/>
      </c>
      <c r="U97" s="346"/>
      <c r="V97" s="346"/>
    </row>
    <row r="98" spans="1:23" ht="14.25" customHeight="1" x14ac:dyDescent="0.2">
      <c r="A98" s="486"/>
      <c r="B98" s="357" t="str">
        <f>Journey!B42</f>
        <v>Aware</v>
      </c>
      <c r="C98" s="353" t="str">
        <f>IF(Journey!J22="C","C",IF(Journey!J22="P","P",""))</f>
        <v/>
      </c>
      <c r="E98" s="348"/>
      <c r="F98" s="349" t="str">
        <f>Badges!C410</f>
        <v>Ask an expert to teach you the</v>
      </c>
      <c r="G98" s="351" t="str">
        <f>IF(Badges!J410="A","A"," ")</f>
        <v xml:space="preserve"> </v>
      </c>
      <c r="I98" s="348"/>
      <c r="J98" s="349" t="str">
        <f>Badges!C483</f>
        <v>Clean up a hiking trail-or clear a new</v>
      </c>
      <c r="K98" s="351" t="str">
        <f>IF(Badges!J483="A","A"," ")</f>
        <v xml:space="preserve"> </v>
      </c>
      <c r="M98" s="348"/>
      <c r="N98" s="349" t="str">
        <f>Badges!C580</f>
        <v>Plan with friends</v>
      </c>
      <c r="O98" s="351" t="str">
        <f>IF(Badges!J580="A","A"," ")</f>
        <v xml:space="preserve"> </v>
      </c>
      <c r="Q98" s="487" t="str">
        <f>'Age-Level'!C37</f>
        <v>Thinking Day (Year 1)</v>
      </c>
      <c r="R98" s="487"/>
      <c r="S98" s="353" t="str">
        <f>IF('Age-Level'!J37="A","A","")</f>
        <v/>
      </c>
      <c r="U98" s="346"/>
      <c r="V98" s="346"/>
    </row>
    <row r="99" spans="1:23" x14ac:dyDescent="0.2">
      <c r="A99" s="486"/>
      <c r="B99" s="357" t="str">
        <f>Journey!B48</f>
        <v>Alert</v>
      </c>
      <c r="C99" s="353" t="str">
        <f>IF(Journey!J31="C","C",IF(Journey!J31="P","P",""))</f>
        <v/>
      </c>
      <c r="E99" s="348"/>
      <c r="F99" s="349" t="str">
        <f>Badges!C411</f>
        <v>Watch candidates for elected office</v>
      </c>
      <c r="G99" s="351" t="str">
        <f>IF(Badges!J411="A","A"," ")</f>
        <v xml:space="preserve"> </v>
      </c>
      <c r="I99" s="348"/>
      <c r="J99" s="349" t="str">
        <f>Badges!C484</f>
        <v>Help clear an invasive species from</v>
      </c>
      <c r="K99" s="351" t="str">
        <f>IF(Badges!J484="A","A"," ")</f>
        <v xml:space="preserve"> </v>
      </c>
      <c r="M99" s="348"/>
      <c r="N99" s="349" t="str">
        <f>Badges!C581</f>
        <v>Plan with your family</v>
      </c>
      <c r="O99" s="351" t="str">
        <f>IF(Badges!J581="A","A"," ")</f>
        <v xml:space="preserve"> </v>
      </c>
      <c r="Q99" s="487" t="str">
        <f>'Age-Level'!C38</f>
        <v>Thinking Day (Year 2)</v>
      </c>
      <c r="R99" s="487"/>
      <c r="S99" s="353" t="str">
        <f>IF('Age-Level'!J38="A","A","")</f>
        <v/>
      </c>
      <c r="U99" s="488"/>
      <c r="V99" s="489"/>
      <c r="W99" s="439"/>
    </row>
    <row r="100" spans="1:23" x14ac:dyDescent="0.2">
      <c r="A100" s="486"/>
      <c r="B100" s="357" t="str">
        <f>Journey!B55</f>
        <v>Affirm</v>
      </c>
      <c r="C100" s="353" t="str">
        <f>IF(Journey!J34="C","C",IF(Journey!J34="P","P",""))</f>
        <v/>
      </c>
      <c r="E100" s="348"/>
      <c r="F100" s="349" t="str">
        <f>Badges!C412</f>
        <v>Understand a famous debate in</v>
      </c>
      <c r="G100" s="351" t="str">
        <f>IF(Badges!J412="A","A"," ")</f>
        <v xml:space="preserve"> </v>
      </c>
      <c r="I100" s="348"/>
      <c r="J100" s="349" t="str">
        <f>Badges!C485</f>
        <v>Help with three general-maintenance</v>
      </c>
      <c r="K100" s="351" t="str">
        <f>IF(Badges!J485="A","A"," ")</f>
        <v xml:space="preserve"> </v>
      </c>
      <c r="M100" s="348"/>
      <c r="N100" s="349" t="str">
        <f>Badges!C582</f>
        <v>Plan over and over again</v>
      </c>
      <c r="O100" s="351" t="str">
        <f>IF(Badges!J582="A","A"," ")</f>
        <v xml:space="preserve"> </v>
      </c>
      <c r="Q100" s="487" t="str">
        <f>'Age-Level'!C39</f>
        <v>Thinking Day (Year 3)</v>
      </c>
      <c r="R100" s="487"/>
      <c r="S100" s="353" t="str">
        <f>IF('Age-Level'!J39="A","A","")</f>
        <v/>
      </c>
      <c r="U100" s="346"/>
      <c r="V100" s="346"/>
    </row>
    <row r="101" spans="1:23" x14ac:dyDescent="0.2">
      <c r="A101" s="355"/>
      <c r="B101" s="357" t="str">
        <f>Journey!B62</f>
        <v>Leader in Action</v>
      </c>
      <c r="C101" s="353" t="str">
        <f>IF(Journey!J43="C","C",IF(Journey!J43="P","P",""))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IF('Age-Level'!J41="A","A","")</f>
        <v/>
      </c>
      <c r="U101" s="346"/>
      <c r="V101" s="346"/>
    </row>
    <row r="102" spans="1:23" x14ac:dyDescent="0.2">
      <c r="B102" s="494" t="str">
        <f>Journey!A75</f>
        <v>MEdia</v>
      </c>
      <c r="C102" s="495"/>
      <c r="E102" s="348"/>
      <c r="F102" s="349" t="str">
        <f>Badges!C414</f>
        <v>A community compromise</v>
      </c>
      <c r="G102" s="351" t="str">
        <f>IF(Badges!J414="A","A"," ")</f>
        <v xml:space="preserve"> </v>
      </c>
      <c r="I102" s="348"/>
      <c r="J102" s="349" t="str">
        <f>Badges!C487</f>
        <v>Make a tradition "to do" list</v>
      </c>
      <c r="K102" s="351" t="str">
        <f>IF(Badges!J487="A","A"," ")</f>
        <v xml:space="preserve"> </v>
      </c>
      <c r="M102" s="348">
        <v>1</v>
      </c>
      <c r="N102" s="349" t="str">
        <f>Badges!C587</f>
        <v>Write your mission statement and</v>
      </c>
      <c r="O102" s="350"/>
      <c r="Q102" s="487" t="str">
        <f>'Age-Level'!C43</f>
        <v>International Friendship Recognition</v>
      </c>
      <c r="R102" s="487"/>
      <c r="S102" s="353" t="str">
        <f>IF('Age-Level'!J43="A","A","")</f>
        <v/>
      </c>
      <c r="U102" s="346"/>
      <c r="V102" s="346"/>
    </row>
    <row r="103" spans="1:23" x14ac:dyDescent="0.2">
      <c r="B103" s="357" t="str">
        <f>Journey!C77</f>
        <v>Monitor</v>
      </c>
      <c r="C103" s="353" t="str">
        <f>IF(Journey!J78="C","C",IF(Journey!J78="P","P",""))</f>
        <v/>
      </c>
      <c r="E103" s="348"/>
      <c r="F103" s="349" t="str">
        <f>Badges!C415</f>
        <v>A family or friendship compromise</v>
      </c>
      <c r="G103" s="351" t="str">
        <f>IF(Badges!J415="A","A"," ")</f>
        <v xml:space="preserve"> </v>
      </c>
      <c r="I103" s="348"/>
      <c r="J103" s="349" t="str">
        <f>Badges!C488</f>
        <v>Go global</v>
      </c>
      <c r="K103" s="351" t="str">
        <f>IF(Badges!J488="A","A"," ")</f>
        <v xml:space="preserve"> </v>
      </c>
      <c r="M103" s="348"/>
      <c r="N103" s="349" t="str">
        <f>Badges!C588</f>
        <v>A mission statement is a short</v>
      </c>
      <c r="O103" s="351" t="str">
        <f>IF(Badges!J588="A","A"," ")</f>
        <v xml:space="preserve"> </v>
      </c>
      <c r="Q103" s="487" t="str">
        <f>'Age-Level'!C45</f>
        <v>Investiture</v>
      </c>
      <c r="R103" s="487"/>
      <c r="S103" s="353" t="str">
        <f>IF('Age-Level'!J45="A","A","")</f>
        <v/>
      </c>
      <c r="U103" s="346"/>
      <c r="V103" s="346"/>
    </row>
    <row r="104" spans="1:23" x14ac:dyDescent="0.2">
      <c r="B104" s="357" t="str">
        <f>Journey!C80</f>
        <v>Influence</v>
      </c>
      <c r="C104" s="353" t="str">
        <f>IF(Journey!J81="C","C",IF(Journey!J81="P","P",""))</f>
        <v/>
      </c>
      <c r="E104" s="348"/>
      <c r="F104" s="349" t="str">
        <f>Badges!C416</f>
        <v>A state or national compromise</v>
      </c>
      <c r="G104" s="351" t="str">
        <f>IF(Badges!J416="A","A"," ")</f>
        <v xml:space="preserve"> </v>
      </c>
      <c r="I104" s="348"/>
      <c r="J104" s="349" t="str">
        <f>Badges!C489</f>
        <v>Learn the history of your Girl Scout</v>
      </c>
      <c r="K104" s="351" t="str">
        <f>IF(Badges!J489="A","A"," ")</f>
        <v xml:space="preserve"> </v>
      </c>
      <c r="M104" s="348">
        <v>2</v>
      </c>
      <c r="N104" s="349" t="str">
        <f>Badges!C589</f>
        <v>Increase your customer base</v>
      </c>
      <c r="O104" s="350"/>
      <c r="Q104" s="487" t="str">
        <f>'Age-Level'!C46</f>
        <v>Rededication (1st year)</v>
      </c>
      <c r="R104" s="487"/>
      <c r="S104" s="363" t="str">
        <f>IF('Age-Level'!J46="A","A","")</f>
        <v/>
      </c>
      <c r="U104" s="346"/>
      <c r="V104" s="346"/>
    </row>
    <row r="105" spans="1:23" x14ac:dyDescent="0.2">
      <c r="B105" s="357" t="str">
        <f>Journey!C83</f>
        <v>Cultivate</v>
      </c>
      <c r="C105" s="353" t="str">
        <f>IF(Journey!J84="C","C",IF(Journey!J84="P","P",""))</f>
        <v/>
      </c>
      <c r="E105" s="348">
        <v>5</v>
      </c>
      <c r="F105" s="349" t="str">
        <f>Badges!C417</f>
        <v>Find common ground through</v>
      </c>
      <c r="G105" s="350"/>
      <c r="I105" s="492" t="str">
        <f>Badges!B492</f>
        <v>Trees</v>
      </c>
      <c r="J105" s="493"/>
      <c r="K105" s="493"/>
      <c r="M105" s="348"/>
      <c r="N105" s="349" t="str">
        <f>Badges!C590</f>
        <v>What's the number one reason</v>
      </c>
      <c r="O105" s="351" t="str">
        <f>IF(Badges!J590="A","A"," ")</f>
        <v xml:space="preserve"> </v>
      </c>
      <c r="Q105" s="487" t="str">
        <f>'Age-Level'!C47</f>
        <v>Rededication (2nd year)</v>
      </c>
      <c r="R105" s="487"/>
      <c r="S105" s="363" t="str">
        <f>IF('Age-Level'!J47="A","A","")</f>
        <v/>
      </c>
      <c r="U105" s="346"/>
      <c r="V105" s="346"/>
    </row>
    <row r="106" spans="1:23" x14ac:dyDescent="0.2">
      <c r="B106" s="357" t="str">
        <f>Journey!B86</f>
        <v>Leader in Action</v>
      </c>
      <c r="C106" s="353" t="str">
        <f>IF(Journey!J96="C","C",IF(Journey!J96="P","P",""))</f>
        <v/>
      </c>
      <c r="E106" s="348"/>
      <c r="F106" s="349" t="str">
        <f>Badges!C418</f>
        <v>Mediate a cookie conflict</v>
      </c>
      <c r="G106" s="351" t="str">
        <f>IF(Badges!J418="A","A","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IF('Age-Level'!J48="A","A","")</f>
        <v/>
      </c>
      <c r="U106" s="346"/>
      <c r="V106" s="346"/>
    </row>
    <row r="107" spans="1:23" x14ac:dyDescent="0.2">
      <c r="B107" s="365"/>
      <c r="C107" s="365"/>
      <c r="E107" s="348"/>
      <c r="F107" s="349" t="str">
        <f>Badges!C419</f>
        <v>Mediate with a pro</v>
      </c>
      <c r="G107" s="351" t="str">
        <f>IF(Badges!J419="A","A"," ")</f>
        <v xml:space="preserve"> </v>
      </c>
      <c r="I107" s="348"/>
      <c r="J107" s="349" t="str">
        <f>Badges!C494</f>
        <v>Take a tree trip</v>
      </c>
      <c r="K107" s="351" t="str">
        <f>IF(Badges!J494="A","A"," ")</f>
        <v xml:space="preserve"> </v>
      </c>
      <c r="M107" s="348"/>
      <c r="N107" s="349" t="str">
        <f>Badges!C592</f>
        <v>Decide what you want to do with</v>
      </c>
      <c r="O107" s="351" t="str">
        <f>IF(Badges!J592="A","A"," ")</f>
        <v xml:space="preserve"> </v>
      </c>
      <c r="Q107" s="487" t="str">
        <f>'Age-Level'!C49</f>
        <v>Rededication (4th year)</v>
      </c>
      <c r="R107" s="487"/>
      <c r="S107" s="363" t="str">
        <f>IF('Age-Level'!J49="A","A","")</f>
        <v/>
      </c>
      <c r="U107" s="346"/>
      <c r="V107" s="346"/>
    </row>
    <row r="108" spans="1:23" x14ac:dyDescent="0.2">
      <c r="A108" s="635" t="s">
        <v>138</v>
      </c>
      <c r="B108" s="636"/>
      <c r="C108" s="637"/>
      <c r="E108" s="348"/>
      <c r="F108" s="349" t="str">
        <f>Badges!C420</f>
        <v>Suggest solutions for a current</v>
      </c>
      <c r="G108" s="351" t="str">
        <f>IF(Badges!J420="A","A"," ")</f>
        <v xml:space="preserve"> </v>
      </c>
      <c r="I108" s="348"/>
      <c r="J108" s="349" t="str">
        <f>Badges!C495</f>
        <v>Design a tree house</v>
      </c>
      <c r="K108" s="351" t="str">
        <f>IF(Badges!J495="A","A"," ")</f>
        <v xml:space="preserve"> </v>
      </c>
      <c r="M108" s="348">
        <v>4</v>
      </c>
      <c r="N108" s="349" t="str">
        <f>Badges!C593</f>
        <v>Make a risk management plan</v>
      </c>
      <c r="O108" s="350"/>
      <c r="Q108" s="487" t="str">
        <f>'Age-Level'!C50</f>
        <v>Rededication (5th year)</v>
      </c>
      <c r="R108" s="487"/>
      <c r="S108" s="363" t="str">
        <f>IF('Age-Level'!J50="A","A","")</f>
        <v/>
      </c>
      <c r="U108" s="346"/>
      <c r="V108" s="346"/>
    </row>
    <row r="109" spans="1:23" x14ac:dyDescent="0.2">
      <c r="A109" s="360"/>
      <c r="B109" s="496" t="str">
        <f>Bridging!B6</f>
        <v>Pass It On!</v>
      </c>
      <c r="C109" s="352" t="str">
        <f>IF(Bridging!J10="C","C",IF(Bridging!J10="P","P",""))</f>
        <v/>
      </c>
      <c r="E109" s="492" t="str">
        <f>Badges!B423</f>
        <v>New Cuisines</v>
      </c>
      <c r="F109" s="493"/>
      <c r="G109" s="493"/>
      <c r="I109" s="348"/>
      <c r="J109" s="349" t="str">
        <f>Badges!C496</f>
        <v>Cook a tree dish</v>
      </c>
      <c r="K109" s="351" t="str">
        <f>IF(Badges!J496="A","A"," ")</f>
        <v xml:space="preserve"> </v>
      </c>
      <c r="M109" s="348"/>
      <c r="N109" s="349" t="str">
        <f>Badges!C594</f>
        <v>A risk management plan gets you</v>
      </c>
      <c r="O109" s="351" t="str">
        <f>IF(Badges!J594="A","A"," ")</f>
        <v xml:space="preserve"> </v>
      </c>
      <c r="Q109" s="487" t="str">
        <f>'Age-Level'!C51</f>
        <v>Rededication (6th year)</v>
      </c>
      <c r="R109" s="487"/>
      <c r="S109" s="363" t="str">
        <f>IF('Age-Level'!J51="A","A","")</f>
        <v/>
      </c>
      <c r="U109" s="346"/>
      <c r="V109" s="346"/>
    </row>
    <row r="110" spans="1:23" x14ac:dyDescent="0.2">
      <c r="A110" s="360"/>
      <c r="B110" s="361" t="str">
        <f>Bridging!B11</f>
        <v>Look Ahead!</v>
      </c>
      <c r="C110" s="352" t="str">
        <f>IF(Bridging!J15="C","C",IF(Bridging!J15="P","P",""))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IF('Age-Level'!J52="A","A","")</f>
        <v/>
      </c>
      <c r="U110" s="489"/>
      <c r="V110" s="489"/>
      <c r="W110" s="439"/>
    </row>
    <row r="111" spans="1:23" x14ac:dyDescent="0.2">
      <c r="A111" s="360"/>
      <c r="B111" s="487" t="str">
        <f>Bridging!C16</f>
        <v>Plan a Ceremony</v>
      </c>
      <c r="C111" s="352" t="str">
        <f>IF(Bridging!J17="C","C",IF(Bridging!J17="P","P",""))</f>
        <v/>
      </c>
      <c r="E111" s="348"/>
      <c r="F111" s="349" t="str">
        <f>Badges!C425</f>
        <v>Cook something from an area of the</v>
      </c>
      <c r="G111" s="351" t="str">
        <f>IF(Badges!J425="A","A"," ")</f>
        <v xml:space="preserve"> </v>
      </c>
      <c r="I111" s="348"/>
      <c r="J111" s="349" t="str">
        <f>Badges!C498</f>
        <v>Be a naturalist in your neighborhood</v>
      </c>
      <c r="K111" s="351" t="str">
        <f>IF(Badges!J498="A","A"," ")</f>
        <v xml:space="preserve"> </v>
      </c>
      <c r="M111" s="348"/>
      <c r="N111" s="349" t="str">
        <f>Badges!C596</f>
        <v>Once you have your business plan</v>
      </c>
      <c r="O111" s="351" t="str">
        <f>IF(Badges!J596="A","A"," ")</f>
        <v xml:space="preserve"> </v>
      </c>
      <c r="Q111" s="487" t="str">
        <f>'Age-Level'!C53</f>
        <v>Rededication (8th year)</v>
      </c>
      <c r="R111" s="487"/>
      <c r="S111" s="363" t="str">
        <f>IF('Age-Level'!J53="A","A","")</f>
        <v/>
      </c>
      <c r="U111" s="346"/>
      <c r="V111" s="346"/>
    </row>
    <row r="112" spans="1:23" x14ac:dyDescent="0.2">
      <c r="B112" s="362" t="s">
        <v>139</v>
      </c>
      <c r="C112" s="352" t="str">
        <f>IF(Bridging!J18="C","C",IF(Bridging!J18="P","P",""))</f>
        <v/>
      </c>
      <c r="E112" s="348"/>
      <c r="F112" s="349" t="str">
        <f>Badges!C426</f>
        <v>Find a relative, friend, or neighbor</v>
      </c>
      <c r="G112" s="351" t="str">
        <f>IF(Badges!J426="A","A"," ")</f>
        <v xml:space="preserve"> </v>
      </c>
      <c r="I112" s="348"/>
      <c r="J112" s="349" t="str">
        <f>Badges!C499</f>
        <v>Sketch and label the parts of a tree</v>
      </c>
      <c r="K112" s="351" t="str">
        <f>IF(Badges!J499="A","A","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IF(Badges!J427="A","A"," ")</f>
        <v xml:space="preserve"> </v>
      </c>
      <c r="I113" s="348"/>
      <c r="J113" s="349" t="str">
        <f>Badges!C500</f>
        <v>Delve into the forest life cycle</v>
      </c>
      <c r="K113" s="351" t="str">
        <f>IF(Badges!J500="A","A"," ")</f>
        <v xml:space="preserve"> </v>
      </c>
      <c r="M113" s="348">
        <v>1</v>
      </c>
      <c r="N113" s="349" t="str">
        <f>Badges!C613</f>
        <v>Come up with a big idea</v>
      </c>
      <c r="O113" s="350"/>
      <c r="Q113" s="372">
        <v>1</v>
      </c>
      <c r="R113" s="487" t="str">
        <f>'Age-Level'!C55</f>
        <v>Choose one line from the Law</v>
      </c>
      <c r="S113" s="363" t="str">
        <f>IF('Age-Level'!J55="A","A","")</f>
        <v/>
      </c>
      <c r="U113" s="346"/>
      <c r="V113" s="346"/>
    </row>
    <row r="114" spans="1:22" x14ac:dyDescent="0.2">
      <c r="A114" s="602" t="str">
        <f>Badges!B354</f>
        <v>Comic Artist</v>
      </c>
      <c r="B114" s="602"/>
      <c r="C114" s="602"/>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IF(Badges!J614="A","A"," ")</f>
        <v xml:space="preserve"> </v>
      </c>
      <c r="Q114" s="371">
        <v>2</v>
      </c>
      <c r="R114" s="487" t="str">
        <f>'Age-Level'!C56</f>
        <v>Find a woman in your community</v>
      </c>
      <c r="S114" s="363" t="str">
        <f>IF('Age-Level'!J56="A","A","")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IF(Badges!J429="A","A"," ")</f>
        <v xml:space="preserve"> </v>
      </c>
      <c r="I115" s="348"/>
      <c r="J115" s="349" t="str">
        <f>Badges!C502</f>
        <v>Get tree crafty</v>
      </c>
      <c r="K115" s="351" t="str">
        <f>IF(Badges!J502="A","A"," ")</f>
        <v xml:space="preserve"> </v>
      </c>
      <c r="M115" s="348">
        <v>2</v>
      </c>
      <c r="N115" s="349" t="str">
        <f>Badges!C615</f>
        <v>Take your sales to the next level</v>
      </c>
      <c r="O115" s="350"/>
      <c r="Q115" s="371">
        <v>3</v>
      </c>
      <c r="R115" s="487" t="str">
        <f>'Age-Level'!C57</f>
        <v>Gather three inspirational quotes</v>
      </c>
      <c r="S115" s="363" t="str">
        <f>IF('Age-Level'!J57="A","A","")</f>
        <v/>
      </c>
      <c r="U115" s="346"/>
      <c r="V115" s="346"/>
    </row>
    <row r="116" spans="1:22" x14ac:dyDescent="0.2">
      <c r="A116" s="348"/>
      <c r="B116" s="349" t="str">
        <f>Badges!C356</f>
        <v>Collect comic strips from the</v>
      </c>
      <c r="C116" s="351" t="str">
        <f>IF(Badges!J356="A","A"," ")</f>
        <v xml:space="preserve"> </v>
      </c>
      <c r="E116" s="348"/>
      <c r="F116" s="349" t="str">
        <f>Badges!C430</f>
        <v>Research and cook a regional</v>
      </c>
      <c r="G116" s="351" t="str">
        <f>IF(Badges!J430="A","A"," ")</f>
        <v xml:space="preserve"> </v>
      </c>
      <c r="I116" s="348"/>
      <c r="J116" s="349" t="str">
        <f>Badges!C503</f>
        <v>Capture a tree on your canvas or the</v>
      </c>
      <c r="K116" s="351" t="str">
        <f>IF(Badges!J503="A","A"," ")</f>
        <v xml:space="preserve"> </v>
      </c>
      <c r="M116" s="348"/>
      <c r="N116" s="349" t="str">
        <f>Badges!C616</f>
        <v>When you have a big goal, you have</v>
      </c>
      <c r="O116" s="351" t="str">
        <f>IF(Badges!J616="A","A"," ")</f>
        <v xml:space="preserve"> </v>
      </c>
      <c r="Q116" s="371">
        <v>4</v>
      </c>
      <c r="R116" s="487" t="str">
        <f>'Age-Level'!C58</f>
        <v>Make something to remind you</v>
      </c>
      <c r="S116" s="363" t="str">
        <f>IF('Age-Level'!J58="A","A","")</f>
        <v/>
      </c>
    </row>
    <row r="117" spans="1:22" x14ac:dyDescent="0.2">
      <c r="A117" s="348"/>
      <c r="B117" s="349" t="str">
        <f>Badges!C357</f>
        <v>Visit with a comic artist</v>
      </c>
      <c r="C117" s="351" t="str">
        <f>IF(Badges!J357="A","A"," ")</f>
        <v xml:space="preserve"> </v>
      </c>
      <c r="E117" s="348"/>
      <c r="F117" s="349" t="str">
        <f>Badges!C431</f>
        <v>Find out how well you know your</v>
      </c>
      <c r="G117" s="351" t="str">
        <f>IF(Badges!J431="A","A"," ")</f>
        <v xml:space="preserve"> </v>
      </c>
      <c r="I117" s="348"/>
      <c r="J117" s="349" t="str">
        <f>Badges!C504</f>
        <v>Create your own tree legend</v>
      </c>
      <c r="K117" s="351" t="str">
        <f>IF(Badges!J504="A","A"," ")</f>
        <v xml:space="preserve"> </v>
      </c>
      <c r="M117" s="348">
        <v>3</v>
      </c>
      <c r="N117" s="349" t="str">
        <f>Badges!C617</f>
        <v>Sell your big dream to others</v>
      </c>
      <c r="O117" s="350"/>
      <c r="Q117" s="371">
        <v>5</v>
      </c>
      <c r="R117" s="487" t="str">
        <f>'Age-Level'!C59</f>
        <v xml:space="preserve">Make a commitment to live what </v>
      </c>
      <c r="S117" s="363" t="str">
        <f>IF('Age-Level'!J59="A","A","")</f>
        <v/>
      </c>
    </row>
    <row r="118" spans="1:22" x14ac:dyDescent="0.2">
      <c r="A118" s="348"/>
      <c r="B118" s="349" t="str">
        <f>Badges!C358</f>
        <v>Make sticky-note comics</v>
      </c>
      <c r="C118" s="351" t="str">
        <f>IF(Badges!J358="A","A","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IF(Badges!J618="A","A","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IF(Badges!J433="A","A"," ")</f>
        <v xml:space="preserve"> </v>
      </c>
      <c r="I119" s="348"/>
      <c r="J119" s="349" t="str">
        <f>Badges!C506</f>
        <v>Debate logging, clear-cutting, and</v>
      </c>
      <c r="K119" s="351" t="str">
        <f>IF(Badges!J506="A","A"," ")</f>
        <v xml:space="preserve"> </v>
      </c>
      <c r="M119" s="348">
        <v>4</v>
      </c>
      <c r="N119" s="349" t="str">
        <f>Badges!C619</f>
        <v>Ask experts to help you take your</v>
      </c>
      <c r="O119" s="350"/>
      <c r="Q119" s="372">
        <v>1</v>
      </c>
      <c r="R119" s="487" t="str">
        <f>'Age-Level'!C62</f>
        <v>Choose one line from the Law</v>
      </c>
      <c r="S119" s="363" t="str">
        <f>IF('Age-Level'!J62="A","A","")</f>
        <v/>
      </c>
    </row>
    <row r="120" spans="1:22" x14ac:dyDescent="0.2">
      <c r="A120" s="348"/>
      <c r="B120" s="349" t="str">
        <f>Badges!C360</f>
        <v>Think of a story from your life</v>
      </c>
      <c r="C120" s="351" t="str">
        <f>IF(Badges!J360="A","A"," ")</f>
        <v xml:space="preserve"> </v>
      </c>
      <c r="E120" s="348"/>
      <c r="F120" s="349" t="str">
        <f>Badges!C434</f>
        <v>Ask a grandparent or other relative</v>
      </c>
      <c r="G120" s="351" t="str">
        <f>IF(Badges!J434="A","A"," ")</f>
        <v xml:space="preserve"> </v>
      </c>
      <c r="I120" s="348"/>
      <c r="J120" s="349" t="str">
        <f>Badges!C507</f>
        <v>Chart how wood travels</v>
      </c>
      <c r="K120" s="351" t="str">
        <f>IF(Badges!J507="A","A"," ")</f>
        <v xml:space="preserve"> </v>
      </c>
      <c r="M120" s="348"/>
      <c r="N120" s="349" t="str">
        <f>Badges!C620</f>
        <v>Show your plan to a businesswoman</v>
      </c>
      <c r="O120" s="351" t="str">
        <f>IF(Badges!J620="A","A"," ")</f>
        <v xml:space="preserve"> </v>
      </c>
      <c r="Q120" s="371">
        <v>2</v>
      </c>
      <c r="R120" s="487" t="str">
        <f>'Age-Level'!C63</f>
        <v>Find a woman in your community</v>
      </c>
      <c r="S120" s="363" t="str">
        <f>IF('Age-Level'!J63="A","A","")</f>
        <v/>
      </c>
    </row>
    <row r="121" spans="1:22" x14ac:dyDescent="0.2">
      <c r="A121" s="348"/>
      <c r="B121" s="349" t="str">
        <f>Badges!C361</f>
        <v>Think of a story from a book or</v>
      </c>
      <c r="C121" s="351" t="str">
        <f>IF(Badges!J361="A","A"," ")</f>
        <v xml:space="preserve"> </v>
      </c>
      <c r="E121" s="348"/>
      <c r="F121" s="349" t="str">
        <f>Badges!C435</f>
        <v>Pick a piece of the past that excites</v>
      </c>
      <c r="G121" s="351" t="str">
        <f>IF(Badges!J435="A","A"," ")</f>
        <v xml:space="preserve"> </v>
      </c>
      <c r="I121" s="348"/>
      <c r="J121" s="349" t="str">
        <f>Badges!C508</f>
        <v>Create a dream tree garden</v>
      </c>
      <c r="K121" s="351" t="str">
        <f>IF(Badges!J508="A","A"," ")</f>
        <v xml:space="preserve"> </v>
      </c>
      <c r="M121" s="348">
        <v>5</v>
      </c>
      <c r="N121" s="349" t="str">
        <f>Badges!C621</f>
        <v>Share your experience in a big way</v>
      </c>
      <c r="O121" s="350"/>
      <c r="Q121" s="371">
        <v>3</v>
      </c>
      <c r="R121" s="487" t="str">
        <f>'Age-Level'!C64</f>
        <v>Gather three inspirational quotes</v>
      </c>
      <c r="S121" s="363" t="str">
        <f>IF('Age-Level'!J64="A","A","")</f>
        <v/>
      </c>
    </row>
    <row r="122" spans="1:22" x14ac:dyDescent="0.2">
      <c r="A122" s="348"/>
      <c r="B122" s="349" t="str">
        <f>Badges!C362</f>
        <v>Make something up</v>
      </c>
      <c r="C122" s="351" t="str">
        <f>IF(Badges!J362="A","A","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IF(Badges!J622="A","A"," ")</f>
        <v xml:space="preserve"> </v>
      </c>
      <c r="Q122" s="371">
        <v>4</v>
      </c>
      <c r="R122" s="487" t="str">
        <f>'Age-Level'!C65</f>
        <v>Make something to remind you</v>
      </c>
      <c r="S122" s="363" t="str">
        <f>IF('Age-Level'!J65="A","A","")</f>
        <v/>
      </c>
    </row>
    <row r="123" spans="1:22" x14ac:dyDescent="0.2">
      <c r="A123" s="348">
        <v>3</v>
      </c>
      <c r="B123" s="349" t="str">
        <f>Badges!C363</f>
        <v>Draw it out</v>
      </c>
      <c r="C123" s="350"/>
      <c r="E123" s="348"/>
      <c r="F123" s="349" t="str">
        <f>Badges!C437</f>
        <v>Take a processed food you love and</v>
      </c>
      <c r="G123" s="351" t="str">
        <f>IF(Badges!J437="A","A"," ")</f>
        <v xml:space="preserve"> </v>
      </c>
      <c r="I123" s="348"/>
      <c r="J123" s="349" t="str">
        <f>Badges!C510</f>
        <v>Plant a tree</v>
      </c>
      <c r="K123" s="351" t="str">
        <f>IF(Badges!J510="A","A"," ")</f>
        <v xml:space="preserve"> </v>
      </c>
      <c r="M123" s="492" t="str">
        <f>Badges!B626</f>
        <v>Archery</v>
      </c>
      <c r="N123" s="493"/>
      <c r="O123" s="493"/>
      <c r="Q123" s="371">
        <v>5</v>
      </c>
      <c r="R123" s="487" t="str">
        <f>'Age-Level'!C66</f>
        <v xml:space="preserve">Make a commitment to live what </v>
      </c>
      <c r="S123" s="363" t="str">
        <f>IF('Age-Level'!J66="A","A","")</f>
        <v/>
      </c>
    </row>
    <row r="124" spans="1:22" x14ac:dyDescent="0.2">
      <c r="A124" s="348"/>
      <c r="B124" s="349" t="str">
        <f>Badges!C364</f>
        <v>Use tracing paper</v>
      </c>
      <c r="C124" s="351" t="str">
        <f>IF(Badges!J364="A","A"," ")</f>
        <v xml:space="preserve"> </v>
      </c>
      <c r="E124" s="348"/>
      <c r="F124" s="349" t="str">
        <f>Badges!C438</f>
        <v>Choose a veggie protein and find a</v>
      </c>
      <c r="G124" s="351" t="str">
        <f>IF(Badges!J438="A","A"," ")</f>
        <v xml:space="preserve"> </v>
      </c>
      <c r="I124" s="348"/>
      <c r="J124" s="349" t="str">
        <f>Badges!C511</f>
        <v>Tend to a tree somewhere in your</v>
      </c>
      <c r="K124" s="351" t="str">
        <f>IF(Badges!J511="A","A","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IF(Badges!J365="A","A"," ")</f>
        <v xml:space="preserve"> </v>
      </c>
      <c r="E125" s="348"/>
      <c r="F125" s="349" t="str">
        <f>Badges!C439</f>
        <v>Try a recipe for a special diet</v>
      </c>
      <c r="G125" s="351" t="str">
        <f>IF(Badges!J439="A","A"," ")</f>
        <v xml:space="preserve"> </v>
      </c>
      <c r="I125" s="348"/>
      <c r="J125" s="349" t="str">
        <f>Badges!C512</f>
        <v>Shadow one of the tree caretakers</v>
      </c>
      <c r="K125" s="351" t="str">
        <f>IF(Badges!J512="A","A"," ")</f>
        <v xml:space="preserve"> </v>
      </c>
      <c r="M125" s="348"/>
      <c r="N125" s="349" t="str">
        <f>Badges!C628</f>
        <v>Visit an outdoor outfitter or a sporting goods store</v>
      </c>
      <c r="O125" s="351" t="str">
        <f>IF(Badges!J628="A","A"," ")</f>
        <v xml:space="preserve"> </v>
      </c>
      <c r="Q125" s="372">
        <v>1</v>
      </c>
      <c r="R125" s="487" t="str">
        <f>'Age-Level'!C69</f>
        <v>Choose one line from the Law</v>
      </c>
      <c r="S125" s="363" t="str">
        <f>IF('Age-Level'!J69="A","A","")</f>
        <v/>
      </c>
    </row>
    <row r="126" spans="1:22" x14ac:dyDescent="0.2">
      <c r="A126" s="348"/>
      <c r="B126" s="349" t="str">
        <f>Badges!C366</f>
        <v>Use a how-to book, video, or</v>
      </c>
      <c r="C126" s="351" t="str">
        <f>IF(Badges!J366="A","A","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IF(Badges!J629="A","A"," ")</f>
        <v xml:space="preserve"> </v>
      </c>
      <c r="Q126" s="371">
        <v>2</v>
      </c>
      <c r="R126" s="487" t="str">
        <f>'Age-Level'!C70</f>
        <v>Find a woman in your community</v>
      </c>
      <c r="S126" s="363" t="str">
        <f>IF('Age-Level'!J70="A","A","")</f>
        <v/>
      </c>
    </row>
    <row r="127" spans="1:22" x14ac:dyDescent="0.2">
      <c r="A127" s="348">
        <v>4</v>
      </c>
      <c r="B127" s="349" t="str">
        <f>Badges!C367</f>
        <v>Frame it in four panels</v>
      </c>
      <c r="C127" s="350"/>
      <c r="E127" s="348"/>
      <c r="F127" s="349" t="str">
        <f>Badges!C441</f>
        <v>Throw a potluck party</v>
      </c>
      <c r="G127" s="351" t="str">
        <f>IF(Badges!J441="A","A"," ")</f>
        <v xml:space="preserve"> </v>
      </c>
      <c r="I127" s="348">
        <v>1</v>
      </c>
      <c r="J127" s="349" t="str">
        <f>Badges!C517</f>
        <v>Practice budgeting for your values</v>
      </c>
      <c r="K127" s="350"/>
      <c r="M127" s="348"/>
      <c r="N127" s="349" t="str">
        <f>Badges!C630</f>
        <v>Work with an archery expert at a range or Girl Scout camp</v>
      </c>
      <c r="O127" s="351" t="str">
        <f>IF(Badges!J630="A","A"," ")</f>
        <v xml:space="preserve"> </v>
      </c>
      <c r="Q127" s="371">
        <v>3</v>
      </c>
      <c r="R127" s="487" t="str">
        <f>'Age-Level'!C71</f>
        <v>Gather three inspirational quotes</v>
      </c>
      <c r="S127" s="363" t="str">
        <f>IF('Age-Level'!J71="A","A","")</f>
        <v/>
      </c>
    </row>
    <row r="128" spans="1:22" x14ac:dyDescent="0.2">
      <c r="A128" s="348"/>
      <c r="B128" s="349" t="str">
        <f>Badges!C368</f>
        <v>Use facial expressions</v>
      </c>
      <c r="C128" s="351" t="str">
        <f>IF(Badges!J368="A","A"," ")</f>
        <v xml:space="preserve"> </v>
      </c>
      <c r="E128" s="348"/>
      <c r="F128" s="349" t="str">
        <f>Badges!C442</f>
        <v>Host a "new cuisine" party</v>
      </c>
      <c r="G128" s="351" t="str">
        <f>IF(Badges!J442="A","A"," ")</f>
        <v xml:space="preserve"> </v>
      </c>
      <c r="I128" s="348"/>
      <c r="J128" s="349" t="str">
        <f>Badges!C518</f>
        <v>Create a team values list</v>
      </c>
      <c r="K128" s="351" t="str">
        <f>IF(Badges!J518="A","A"," ")</f>
        <v xml:space="preserve"> </v>
      </c>
      <c r="M128" s="348">
        <v>2</v>
      </c>
      <c r="N128" s="349" t="str">
        <f>Badges!C631</f>
        <v>Learn about archery safety</v>
      </c>
      <c r="O128" s="350"/>
      <c r="Q128" s="371">
        <v>4</v>
      </c>
      <c r="R128" s="487" t="str">
        <f>'Age-Level'!C72</f>
        <v>Make something to remind you</v>
      </c>
      <c r="S128" s="363" t="str">
        <f>IF('Age-Level'!J72="A","A","")</f>
        <v/>
      </c>
    </row>
    <row r="129" spans="1:20" x14ac:dyDescent="0.2">
      <c r="A129" s="348"/>
      <c r="B129" s="349" t="str">
        <f>Badges!C369</f>
        <v>Use body postures</v>
      </c>
      <c r="C129" s="351" t="str">
        <f>IF(Badges!J369="A","A"," ")</f>
        <v xml:space="preserve"> </v>
      </c>
      <c r="E129" s="348"/>
      <c r="F129" s="349" t="str">
        <f>Badges!C443</f>
        <v>Hold a progressive dinner with</v>
      </c>
      <c r="G129" s="351" t="str">
        <f>IF(Badges!J443="A","A"," ")</f>
        <v xml:space="preserve"> </v>
      </c>
      <c r="I129" s="348"/>
      <c r="J129" s="349" t="str">
        <f>Badges!C519</f>
        <v>Make your own values list</v>
      </c>
      <c r="K129" s="351" t="str">
        <f>IF(Badges!J519="A","A"," ")</f>
        <v xml:space="preserve"> </v>
      </c>
      <c r="M129" s="348"/>
      <c r="N129" s="349" t="str">
        <f>Badges!C632</f>
        <v>Visti an archery range</v>
      </c>
      <c r="O129" s="351" t="str">
        <f>IF(Badges!J632="A","A"," ")</f>
        <v xml:space="preserve"> </v>
      </c>
      <c r="Q129" s="371">
        <v>5</v>
      </c>
      <c r="R129" s="487" t="str">
        <f>'Age-Level'!C73</f>
        <v xml:space="preserve">Make a commitment to live what </v>
      </c>
      <c r="S129" s="363" t="str">
        <f>IF('Age-Level'!J73="A","A","")</f>
        <v/>
      </c>
    </row>
    <row r="130" spans="1:20" x14ac:dyDescent="0.2">
      <c r="A130" s="348"/>
      <c r="B130" s="349" t="str">
        <f>Badges!C370</f>
        <v xml:space="preserve">Use both facial expressions and </v>
      </c>
      <c r="C130" s="351" t="str">
        <f>IF(Badges!J370="A","A"," ")</f>
        <v xml:space="preserve"> </v>
      </c>
      <c r="E130" s="492" t="str">
        <f>Badges!B446</f>
        <v>Cadette First Aid</v>
      </c>
      <c r="F130" s="493"/>
      <c r="G130" s="493"/>
      <c r="I130" s="348"/>
      <c r="J130" s="349" t="str">
        <f>Badges!C520</f>
        <v>Find out how other people budget to</v>
      </c>
      <c r="K130" s="351" t="str">
        <f>IF(Badges!J520="A","A"," ")</f>
        <v xml:space="preserve"> </v>
      </c>
      <c r="M130" s="348"/>
      <c r="N130" s="349" t="str">
        <f>Badges!C633</f>
        <v>Invite an archery expert to talk to your troop</v>
      </c>
      <c r="O130" s="351" t="str">
        <f>IF(Badges!J633="A","A","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IF(Badges!J634="A","A"," ")</f>
        <v xml:space="preserve"> </v>
      </c>
      <c r="Q131" s="372">
        <v>1</v>
      </c>
      <c r="R131" s="487" t="str">
        <f>'Age-Level'!C76</f>
        <v>Learn how to make a room safe for a</v>
      </c>
      <c r="S131" s="363" t="str">
        <f>IF('Age-Level'!J76="A","A","")</f>
        <v/>
      </c>
    </row>
    <row r="132" spans="1:20" x14ac:dyDescent="0.2">
      <c r="A132" s="348"/>
      <c r="B132" s="349" t="str">
        <f>Badges!C372</f>
        <v>Add some dialogue</v>
      </c>
      <c r="C132" s="351" t="str">
        <f>IF(Badges!J372="A","A"," ")</f>
        <v xml:space="preserve"> </v>
      </c>
      <c r="E132" s="348"/>
      <c r="F132" s="349" t="str">
        <f>Badges!C448</f>
        <v>Take a babysitting class</v>
      </c>
      <c r="G132" s="351" t="str">
        <f>IF(Badges!J448="A","A"," ")</f>
        <v xml:space="preserve"> </v>
      </c>
      <c r="I132" s="348"/>
      <c r="J132" s="349" t="str">
        <f>Badges!C522</f>
        <v>Get on the "write" track</v>
      </c>
      <c r="K132" s="351" t="str">
        <f>IF(Badges!J522="A","A"," ")</f>
        <v xml:space="preserve"> </v>
      </c>
      <c r="M132" s="348">
        <v>3</v>
      </c>
      <c r="N132" s="349" t="str">
        <f>Badges!C635</f>
        <v>Practice archery before you go on a range</v>
      </c>
      <c r="O132" s="350"/>
      <c r="Q132" s="371">
        <v>2</v>
      </c>
      <c r="R132" s="487" t="str">
        <f>'Age-Level'!C77</f>
        <v>Find out about water safety</v>
      </c>
      <c r="S132" s="363" t="str">
        <f>IF('Age-Level'!J77="A","A","")</f>
        <v/>
      </c>
    </row>
    <row r="133" spans="1:20" x14ac:dyDescent="0.2">
      <c r="A133" s="348"/>
      <c r="B133" s="349" t="str">
        <f>Badges!C373</f>
        <v>Add thought bubbles</v>
      </c>
      <c r="C133" s="351" t="str">
        <f>IF(Badges!J373="A","A"," ")</f>
        <v xml:space="preserve"> </v>
      </c>
      <c r="E133" s="348"/>
      <c r="F133" s="349" t="str">
        <f>Badges!C449</f>
        <v>Ask a medical professional</v>
      </c>
      <c r="G133" s="351" t="str">
        <f>IF(Badges!J449="A","A"," ")</f>
        <v xml:space="preserve"> </v>
      </c>
      <c r="I133" s="348"/>
      <c r="J133" s="349" t="str">
        <f>Badges!C523</f>
        <v>Spot spending habits</v>
      </c>
      <c r="K133" s="351" t="str">
        <f>IF(Badges!J523="A","A"," ")</f>
        <v xml:space="preserve"> </v>
      </c>
      <c r="M133" s="348"/>
      <c r="N133" s="349" t="str">
        <f>Badges!C636</f>
        <v>Work with an instructor or older girl with archery experience</v>
      </c>
      <c r="O133" s="351" t="str">
        <f>IF(Badges!J636="A","A"," ")</f>
        <v xml:space="preserve"> </v>
      </c>
      <c r="Q133" s="371">
        <v>3</v>
      </c>
      <c r="R133" s="487" t="str">
        <f>'Age-Level'!C78</f>
        <v>Teach a Daisy or Brownie what to do if</v>
      </c>
      <c r="S133" s="363" t="str">
        <f>IF('Age-Level'!J78="A","A","")</f>
        <v/>
      </c>
    </row>
    <row r="134" spans="1:20" x14ac:dyDescent="0.2">
      <c r="A134" s="348"/>
      <c r="B134" s="349" t="str">
        <f>Badges!C374</f>
        <v>Run a narrative in separate</v>
      </c>
      <c r="C134" s="351" t="str">
        <f>IF(Badges!J374="A","A"," ")</f>
        <v xml:space="preserve"> </v>
      </c>
      <c r="E134" s="348"/>
      <c r="F134" s="349" t="str">
        <f>Badges!C450</f>
        <v>Talk to child care professionals</v>
      </c>
      <c r="G134" s="351" t="str">
        <f>IF(Badges!J450="A","A"," ")</f>
        <v xml:space="preserve"> </v>
      </c>
      <c r="I134" s="348"/>
      <c r="J134" s="349" t="str">
        <f>Badges!C524</f>
        <v>Pretend you're a psychologist</v>
      </c>
      <c r="K134" s="351" t="str">
        <f>IF(Badges!J524="A","A"," ")</f>
        <v xml:space="preserve"> </v>
      </c>
      <c r="M134" s="348"/>
      <c r="N134" s="349" t="str">
        <f>Badges!C637</f>
        <v>Join an archery class at a community center, range, or Girl Scout camp</v>
      </c>
      <c r="O134" s="351" t="str">
        <f>IF(Badges!J637="A","A"," ")</f>
        <v xml:space="preserve"> </v>
      </c>
      <c r="Q134" s="371">
        <v>4</v>
      </c>
      <c r="R134" s="487" t="str">
        <f>'Age-Level'!C79</f>
        <v>With your family, make sure you have</v>
      </c>
      <c r="S134" s="363" t="str">
        <f>IF('Age-Level'!J79="A","A","")</f>
        <v/>
      </c>
    </row>
    <row r="135" spans="1:20" x14ac:dyDescent="0.2">
      <c r="A135" s="602" t="str">
        <f>Badges!B377</f>
        <v>Good Sportsmanship</v>
      </c>
      <c r="B135" s="602"/>
      <c r="C135" s="602"/>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IF(Badges!J638="A","A"," ")</f>
        <v xml:space="preserve"> </v>
      </c>
      <c r="Q135" s="371">
        <v>5</v>
      </c>
      <c r="R135" s="487" t="str">
        <f>'Age-Level'!C80</f>
        <v>Discuss bullying with your Girl Scout</v>
      </c>
      <c r="S135" s="363" t="str">
        <f>IF('Age-Level'!J80="A","A","")</f>
        <v/>
      </c>
    </row>
    <row r="136" spans="1:20" x14ac:dyDescent="0.2">
      <c r="A136" s="348">
        <v>1</v>
      </c>
      <c r="B136" s="349" t="str">
        <f>Badges!C378</f>
        <v>Create your own definition of</v>
      </c>
      <c r="C136" s="350"/>
      <c r="E136" s="348"/>
      <c r="F136" s="349" t="str">
        <f>Badges!C452</f>
        <v>Talk to a medical professional</v>
      </c>
      <c r="G136" s="351" t="str">
        <f>IF(Badges!J452="A","A"," ")</f>
        <v xml:space="preserve"> </v>
      </c>
      <c r="I136" s="348"/>
      <c r="J136" s="349" t="str">
        <f>Badges!C526</f>
        <v>Do field research</v>
      </c>
      <c r="K136" s="351" t="str">
        <f>IF(Badges!J526="A","A"," ")</f>
        <v xml:space="preserve"> </v>
      </c>
      <c r="Q136" s="371"/>
      <c r="R136" s="372"/>
      <c r="S136" s="500"/>
      <c r="T136" s="355"/>
    </row>
    <row r="137" spans="1:20" x14ac:dyDescent="0.2">
      <c r="A137" s="348"/>
      <c r="B137" s="349" t="str">
        <f>Badges!C379</f>
        <v>Go to a sports event</v>
      </c>
      <c r="C137" s="351" t="str">
        <f>IF(Badges!J379="A","A"," ")</f>
        <v xml:space="preserve"> </v>
      </c>
      <c r="E137" s="348"/>
      <c r="F137" s="349" t="str">
        <f>Badges!C453</f>
        <v>Take a course</v>
      </c>
      <c r="G137" s="351" t="str">
        <f>IF(Badges!J453="A","A"," ")</f>
        <v xml:space="preserve"> </v>
      </c>
      <c r="I137" s="348"/>
      <c r="J137" s="349" t="str">
        <f>Badges!C527</f>
        <v>Let money talk</v>
      </c>
      <c r="K137" s="351" t="str">
        <f>IF(Badges!J527="A","A"," ")</f>
        <v xml:space="preserve"> </v>
      </c>
      <c r="Q137" s="371"/>
      <c r="R137" s="371"/>
      <c r="S137" s="341"/>
    </row>
    <row r="138" spans="1:20" x14ac:dyDescent="0.2">
      <c r="A138" s="348"/>
      <c r="B138" s="349" t="str">
        <f>Badges!C380</f>
        <v>Watch a sports series</v>
      </c>
      <c r="C138" s="351" t="str">
        <f>IF(Badges!J380="A","A"," ")</f>
        <v xml:space="preserve"> </v>
      </c>
      <c r="E138" s="348"/>
      <c r="F138" s="349" t="str">
        <f>Badges!C454</f>
        <v>Talk to an emergency responder</v>
      </c>
      <c r="G138" s="351" t="str">
        <f>IF(Badges!J454="A","A"," ")</f>
        <v xml:space="preserve"> </v>
      </c>
      <c r="I138" s="348"/>
      <c r="J138" s="349" t="str">
        <f>Badges!C528</f>
        <v>Hit the books</v>
      </c>
      <c r="K138" s="351" t="str">
        <f>IF(Badges!J528="A","A"," ")</f>
        <v xml:space="preserve"> </v>
      </c>
      <c r="Q138" s="371"/>
      <c r="R138" s="371"/>
      <c r="S138" s="341"/>
    </row>
    <row r="139" spans="1:20" x14ac:dyDescent="0.2">
      <c r="A139" s="348"/>
      <c r="B139" s="349" t="str">
        <f>Badges!C381</f>
        <v>Head to the Web</v>
      </c>
      <c r="C139" s="351" t="str">
        <f>IF(Badges!J381="A","A","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7</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Patches'!J5="A","A","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Patches'!J6="A","A"," ")</f>
        <v xml:space="preserve"> </v>
      </c>
      <c r="H142" s="355"/>
      <c r="I142" s="348">
        <v>1</v>
      </c>
      <c r="J142" s="396" t="str">
        <f>'Council Own'!C7</f>
        <v>&lt;List Requirement Here&gt;</v>
      </c>
      <c r="K142" s="358" t="str">
        <f>IF('Council Own'!J7="A","A"," ")</f>
        <v xml:space="preserve"> </v>
      </c>
      <c r="L142" s="355"/>
      <c r="M142" s="348">
        <v>1</v>
      </c>
      <c r="N142" s="396" t="str">
        <f>'Council Own'!C55</f>
        <v>&lt;List Requirement Here&gt;</v>
      </c>
      <c r="O142" s="358" t="str">
        <f>IF('Council Own'!J55="A","A"," ")</f>
        <v xml:space="preserve"> </v>
      </c>
      <c r="Q142" s="348">
        <v>1</v>
      </c>
      <c r="R142" s="396" t="str">
        <f>'Council Own'!C103</f>
        <v>&lt;List Requirement Here&gt;</v>
      </c>
      <c r="S142" s="358" t="str">
        <f>IF('Council Own'!J103="A","A"," ")</f>
        <v xml:space="preserve"> </v>
      </c>
    </row>
    <row r="143" spans="1:20" x14ac:dyDescent="0.2">
      <c r="A143" s="612" t="str">
        <f>'Council Own'!B6</f>
        <v>&lt;&lt;List Badge Here&gt;&gt;</v>
      </c>
      <c r="B143" s="613"/>
      <c r="C143" s="353" t="str">
        <f>IF('Council Own'!J28="C","C",IF('Council Own'!J28="P","P",""))</f>
        <v/>
      </c>
      <c r="E143" s="633" t="str">
        <f>'Fun Patches'!C7</f>
        <v>&lt;LIST PATCH HERE&gt;</v>
      </c>
      <c r="F143" s="634"/>
      <c r="G143" s="358" t="str">
        <f>IF('Fun Patches'!J7="A","A"," ")</f>
        <v xml:space="preserve"> </v>
      </c>
      <c r="H143" s="355"/>
      <c r="I143" s="348"/>
      <c r="J143" s="396" t="str">
        <f>'Council Own'!C8</f>
        <v>&lt;List Requirement Here&gt;</v>
      </c>
      <c r="K143" s="358" t="str">
        <f>IF('Council Own'!J8="A","A"," ")</f>
        <v xml:space="preserve"> </v>
      </c>
      <c r="L143" s="355"/>
      <c r="M143" s="348"/>
      <c r="N143" s="396" t="str">
        <f>'Council Own'!C56</f>
        <v>&lt;List Requirement Here&gt;</v>
      </c>
      <c r="O143" s="358" t="str">
        <f>IF('Council Own'!J56="A","A"," ")</f>
        <v xml:space="preserve"> </v>
      </c>
      <c r="Q143" s="348"/>
      <c r="R143" s="396" t="str">
        <f>'Council Own'!C104</f>
        <v>&lt;List Requirement Here&gt;</v>
      </c>
      <c r="S143" s="358" t="str">
        <f>IF('Council Own'!J104="A","A"," ")</f>
        <v xml:space="preserve"> </v>
      </c>
    </row>
    <row r="144" spans="1:20" x14ac:dyDescent="0.2">
      <c r="A144" s="612" t="str">
        <f>'Council Own'!B30</f>
        <v>&lt;&lt;List Badge Here&gt;&gt;</v>
      </c>
      <c r="B144" s="613"/>
      <c r="C144" s="353" t="str">
        <f>IF('Council Own'!J52="C","C",IF('Council Own'!J52="P","P",""))</f>
        <v/>
      </c>
      <c r="E144" s="633" t="str">
        <f>'Fun Patches'!C8</f>
        <v>&lt;LIST PATCH HERE&gt;</v>
      </c>
      <c r="F144" s="634"/>
      <c r="G144" s="358" t="str">
        <f>IF('Fun Patches'!J8="A","A"," ")</f>
        <v xml:space="preserve"> </v>
      </c>
      <c r="H144" s="355"/>
      <c r="I144" s="348"/>
      <c r="J144" s="396" t="str">
        <f>'Council Own'!C9</f>
        <v>&lt;List Requirement Here&gt;</v>
      </c>
      <c r="K144" s="358" t="str">
        <f>IF('Council Own'!J9="A","A"," ")</f>
        <v xml:space="preserve"> </v>
      </c>
      <c r="L144" s="355"/>
      <c r="M144" s="348"/>
      <c r="N144" s="396" t="str">
        <f>'Council Own'!C57</f>
        <v>&lt;List Requirement Here&gt;</v>
      </c>
      <c r="O144" s="358" t="str">
        <f>IF('Council Own'!J57="A","A"," ")</f>
        <v xml:space="preserve"> </v>
      </c>
      <c r="Q144" s="348"/>
      <c r="R144" s="396" t="str">
        <f>'Council Own'!C105</f>
        <v>&lt;List Requirement Here&gt;</v>
      </c>
      <c r="S144" s="358" t="str">
        <f>IF('Council Own'!J105="A","A"," ")</f>
        <v xml:space="preserve"> </v>
      </c>
    </row>
    <row r="145" spans="1:19" x14ac:dyDescent="0.2">
      <c r="A145" s="612" t="str">
        <f>'Council Own'!B54</f>
        <v>&lt;&lt;List Badge Here&gt;&gt;</v>
      </c>
      <c r="B145" s="613"/>
      <c r="C145" s="353" t="str">
        <f>IF('Council Own'!J76="C","C",IF('Council Own'!J76="P","P",""))</f>
        <v/>
      </c>
      <c r="E145" s="633" t="str">
        <f>'Fun Patches'!C9</f>
        <v>&lt;LIST PATCH HERE&gt;</v>
      </c>
      <c r="F145" s="634"/>
      <c r="G145" s="358" t="str">
        <f>IF('Fun Patches'!J9="A","A"," ")</f>
        <v xml:space="preserve"> </v>
      </c>
      <c r="H145" s="355"/>
      <c r="I145" s="348"/>
      <c r="J145" s="396" t="str">
        <f>'Council Own'!C10</f>
        <v>&lt;List Requirement Here&gt;</v>
      </c>
      <c r="K145" s="358" t="str">
        <f>IF('Council Own'!J10="A","A"," ")</f>
        <v xml:space="preserve"> </v>
      </c>
      <c r="L145" s="355"/>
      <c r="M145" s="348"/>
      <c r="N145" s="396" t="str">
        <f>'Council Own'!C58</f>
        <v>&lt;List Requirement Here&gt;</v>
      </c>
      <c r="O145" s="358" t="str">
        <f>IF('Council Own'!J58="A","A"," ")</f>
        <v xml:space="preserve"> </v>
      </c>
      <c r="Q145" s="348"/>
      <c r="R145" s="396" t="str">
        <f>'Council Own'!C106</f>
        <v>&lt;List Requirement Here&gt;</v>
      </c>
      <c r="S145" s="358" t="str">
        <f>IF('Council Own'!J106="A","A"," ")</f>
        <v xml:space="preserve"> </v>
      </c>
    </row>
    <row r="146" spans="1:19" x14ac:dyDescent="0.2">
      <c r="A146" s="612" t="str">
        <f>'Council Own'!B78</f>
        <v>&lt;&lt;List Badge Here&gt;&gt;</v>
      </c>
      <c r="B146" s="613"/>
      <c r="C146" s="353" t="str">
        <f>IF('Council Own'!J100="C","C",IF('Council Own'!J100="P","P",""))</f>
        <v/>
      </c>
      <c r="E146" s="633" t="str">
        <f>'Fun Patches'!C10</f>
        <v>&lt;LIST PATCH HERE&gt;</v>
      </c>
      <c r="F146" s="634"/>
      <c r="G146" s="358" t="str">
        <f>IF('Fun Patches'!J10="A","A"," ")</f>
        <v xml:space="preserve"> </v>
      </c>
      <c r="I146" s="348">
        <v>2</v>
      </c>
      <c r="J146" s="396" t="str">
        <f>'Council Own'!C11</f>
        <v>&lt;List Requirement Here&gt;</v>
      </c>
      <c r="K146" s="358" t="str">
        <f>IF('Council Own'!J11="A","A"," ")</f>
        <v xml:space="preserve"> </v>
      </c>
      <c r="M146" s="348">
        <v>2</v>
      </c>
      <c r="N146" s="396" t="str">
        <f>'Council Own'!C59</f>
        <v>&lt;List Requirement Here&gt;</v>
      </c>
      <c r="O146" s="358" t="str">
        <f>IF('Council Own'!J59="A","A"," ")</f>
        <v xml:space="preserve"> </v>
      </c>
      <c r="Q146" s="348">
        <v>2</v>
      </c>
      <c r="R146" s="396" t="str">
        <f>'Council Own'!C107</f>
        <v>&lt;List Requirement Here&gt;</v>
      </c>
      <c r="S146" s="358" t="str">
        <f>IF('Council Own'!J107="A","A"," ")</f>
        <v xml:space="preserve"> </v>
      </c>
    </row>
    <row r="147" spans="1:19" ht="12.75" customHeight="1" x14ac:dyDescent="0.2">
      <c r="A147" s="612" t="str">
        <f>'Council Own'!B102</f>
        <v>&lt;&lt;List Badge Here&gt;&gt;</v>
      </c>
      <c r="B147" s="613"/>
      <c r="C147" s="353" t="str">
        <f>IF('Council Own'!J124="C","C",IF('Council Own'!J124="P","P",""))</f>
        <v/>
      </c>
      <c r="E147" s="633" t="str">
        <f>'Fun Patches'!C11</f>
        <v>&lt;LIST PATCH HERE&gt;</v>
      </c>
      <c r="F147" s="634"/>
      <c r="G147" s="358" t="str">
        <f>IF('Fun Patches'!J11="A","A"," ")</f>
        <v xml:space="preserve"> </v>
      </c>
      <c r="I147" s="348"/>
      <c r="J147" s="396" t="str">
        <f>'Council Own'!C12</f>
        <v>&lt;List Requirement Here&gt;</v>
      </c>
      <c r="K147" s="358" t="str">
        <f>IF('Council Own'!J12="A","A"," ")</f>
        <v xml:space="preserve"> </v>
      </c>
      <c r="M147" s="348"/>
      <c r="N147" s="396" t="str">
        <f>'Council Own'!C60</f>
        <v>&lt;List Requirement Here&gt;</v>
      </c>
      <c r="O147" s="358" t="str">
        <f>IF('Council Own'!J60="A","A"," ")</f>
        <v xml:space="preserve"> </v>
      </c>
      <c r="Q147" s="348"/>
      <c r="R147" s="396" t="str">
        <f>'Council Own'!C108</f>
        <v>&lt;List Requirement Here&gt;</v>
      </c>
      <c r="S147" s="358" t="str">
        <f>IF('Council Own'!J108="A","A"," ")</f>
        <v xml:space="preserve"> </v>
      </c>
    </row>
    <row r="148" spans="1:19" ht="12.75" customHeight="1" x14ac:dyDescent="0.2">
      <c r="A148" s="612" t="str">
        <f>'Council Own'!B126</f>
        <v>&lt;&lt;List Badge Here&gt;&gt;</v>
      </c>
      <c r="B148" s="613"/>
      <c r="C148" s="353" t="str">
        <f>IF('Council Own'!J148="C","C",IF('Council Own'!J148="P","P",""))</f>
        <v/>
      </c>
      <c r="E148" s="633" t="str">
        <f>'Fun Patches'!C12</f>
        <v>&lt;LIST PATCH HERE&gt;</v>
      </c>
      <c r="F148" s="634"/>
      <c r="G148" s="358" t="str">
        <f>IF('Fun Patches'!J12="A","A"," ")</f>
        <v xml:space="preserve"> </v>
      </c>
      <c r="I148" s="348"/>
      <c r="J148" s="396" t="str">
        <f>'Council Own'!C13</f>
        <v>&lt;List Requirement Here&gt;</v>
      </c>
      <c r="K148" s="358" t="str">
        <f>IF('Council Own'!J13="A","A"," ")</f>
        <v xml:space="preserve"> </v>
      </c>
      <c r="M148" s="348"/>
      <c r="N148" s="396" t="str">
        <f>'Council Own'!C61</f>
        <v>&lt;List Requirement Here&gt;</v>
      </c>
      <c r="O148" s="358" t="str">
        <f>IF('Council Own'!J61="A","A"," ")</f>
        <v xml:space="preserve"> </v>
      </c>
      <c r="Q148" s="348"/>
      <c r="R148" s="396" t="str">
        <f>'Council Own'!C109</f>
        <v>&lt;List Requirement Here&gt;</v>
      </c>
      <c r="S148" s="358" t="str">
        <f>IF('Council Own'!J109="A","A"," ")</f>
        <v xml:space="preserve"> </v>
      </c>
    </row>
    <row r="149" spans="1:19" x14ac:dyDescent="0.2">
      <c r="E149" s="633" t="str">
        <f>'Fun Patches'!C13</f>
        <v>&lt;LIST PATCH HERE&gt;</v>
      </c>
      <c r="F149" s="634"/>
      <c r="G149" s="358" t="str">
        <f>IF('Fun Patches'!J13="A","A"," ")</f>
        <v xml:space="preserve"> </v>
      </c>
      <c r="I149" s="348"/>
      <c r="J149" s="396" t="str">
        <f>'Council Own'!C14</f>
        <v>&lt;List Requirement Here&gt;</v>
      </c>
      <c r="K149" s="358" t="str">
        <f>IF('Council Own'!J14="A","A"," ")</f>
        <v xml:space="preserve"> </v>
      </c>
      <c r="M149" s="348"/>
      <c r="N149" s="396" t="str">
        <f>'Council Own'!C62</f>
        <v>&lt;List Requirement Here&gt;</v>
      </c>
      <c r="O149" s="358" t="str">
        <f>IF('Council Own'!J62="A","A"," ")</f>
        <v xml:space="preserve"> </v>
      </c>
      <c r="Q149" s="348"/>
      <c r="R149" s="396" t="str">
        <f>'Council Own'!C110</f>
        <v>&lt;List Requirement Here&gt;</v>
      </c>
      <c r="S149" s="358" t="str">
        <f>IF('Council Own'!J110="A","A"," ")</f>
        <v xml:space="preserve"> </v>
      </c>
    </row>
    <row r="150" spans="1:19" x14ac:dyDescent="0.2">
      <c r="E150" s="633" t="str">
        <f>'Fun Patches'!C14</f>
        <v>&lt;LIST PATCH HERE&gt;</v>
      </c>
      <c r="F150" s="634"/>
      <c r="G150" s="358" t="str">
        <f>IF('Fun Patches'!J14="A","A"," ")</f>
        <v xml:space="preserve"> </v>
      </c>
      <c r="I150" s="348">
        <v>3</v>
      </c>
      <c r="J150" s="396" t="str">
        <f>'Council Own'!C15</f>
        <v>&lt;List Requirement Here&gt;</v>
      </c>
      <c r="K150" s="358" t="str">
        <f>IF('Council Own'!J15="A","A"," ")</f>
        <v xml:space="preserve"> </v>
      </c>
      <c r="M150" s="348">
        <v>3</v>
      </c>
      <c r="N150" s="396" t="str">
        <f>'Council Own'!C63</f>
        <v>&lt;List Requirement Here&gt;</v>
      </c>
      <c r="O150" s="358" t="str">
        <f>IF('Council Own'!J63="A","A"," ")</f>
        <v xml:space="preserve"> </v>
      </c>
      <c r="Q150" s="348">
        <v>3</v>
      </c>
      <c r="R150" s="396" t="str">
        <f>'Council Own'!C111</f>
        <v>&lt;List Requirement Here&gt;</v>
      </c>
      <c r="S150" s="358" t="str">
        <f>IF('Council Own'!J111="A","A"," ")</f>
        <v xml:space="preserve"> </v>
      </c>
    </row>
    <row r="151" spans="1:19" x14ac:dyDescent="0.2">
      <c r="E151" s="633" t="str">
        <f>'Fun Patches'!C15</f>
        <v>&lt;LIST PATCH HERE&gt;</v>
      </c>
      <c r="F151" s="634"/>
      <c r="G151" s="358" t="str">
        <f>IF('Fun Patches'!J15="A","A"," ")</f>
        <v xml:space="preserve"> </v>
      </c>
      <c r="I151" s="348"/>
      <c r="J151" s="396" t="str">
        <f>'Council Own'!C16</f>
        <v>&lt;List Requirement Here&gt;</v>
      </c>
      <c r="K151" s="358" t="str">
        <f>IF('Council Own'!J16="A","A"," ")</f>
        <v xml:space="preserve"> </v>
      </c>
      <c r="M151" s="348"/>
      <c r="N151" s="396" t="str">
        <f>'Council Own'!C64</f>
        <v>&lt;List Requirement Here&gt;</v>
      </c>
      <c r="O151" s="358" t="str">
        <f>IF('Council Own'!J64="A","A"," ")</f>
        <v xml:space="preserve"> </v>
      </c>
      <c r="Q151" s="348"/>
      <c r="R151" s="396" t="str">
        <f>'Council Own'!C112</f>
        <v>&lt;List Requirement Here&gt;</v>
      </c>
      <c r="S151" s="358" t="str">
        <f>IF('Council Own'!J112="A","A"," ")</f>
        <v xml:space="preserve"> </v>
      </c>
    </row>
    <row r="152" spans="1:19" x14ac:dyDescent="0.2">
      <c r="A152" s="616" t="s">
        <v>834</v>
      </c>
      <c r="B152" s="617"/>
      <c r="C152" s="618"/>
      <c r="E152" s="633" t="str">
        <f>'Fun Patches'!C16</f>
        <v>&lt;LIST PATCH HERE&gt;</v>
      </c>
      <c r="F152" s="634"/>
      <c r="G152" s="358" t="str">
        <f>IF('Fun Patches'!J16="A","A"," ")</f>
        <v xml:space="preserve"> </v>
      </c>
      <c r="I152" s="348"/>
      <c r="J152" s="396" t="str">
        <f>'Council Own'!C17</f>
        <v>&lt;List Requirement Here&gt;</v>
      </c>
      <c r="K152" s="358" t="str">
        <f>IF('Council Own'!J17="A","A"," ")</f>
        <v xml:space="preserve"> </v>
      </c>
      <c r="M152" s="348"/>
      <c r="N152" s="396" t="str">
        <f>'Council Own'!C65</f>
        <v>&lt;List Requirement Here&gt;</v>
      </c>
      <c r="O152" s="358" t="str">
        <f>IF('Council Own'!J65="A","A"," ")</f>
        <v xml:space="preserve"> </v>
      </c>
      <c r="Q152" s="348"/>
      <c r="R152" s="396" t="str">
        <f>'Council Own'!C113</f>
        <v>&lt;List Requirement Here&gt;</v>
      </c>
      <c r="S152" s="358" t="str">
        <f>IF('Council Own'!J113="A","A"," ")</f>
        <v xml:space="preserve"> </v>
      </c>
    </row>
    <row r="153" spans="1:19" x14ac:dyDescent="0.2">
      <c r="A153" s="257" t="str">
        <f>Silver!C8</f>
        <v>Go on a Cadette Journey</v>
      </c>
      <c r="B153" s="257"/>
      <c r="C153" s="445" t="str">
        <f>IF(Silver!J8="C","C"," ")</f>
        <v xml:space="preserve"> </v>
      </c>
      <c r="E153" s="650" t="str">
        <f>'Fun Patches'!C17</f>
        <v>&lt;LIST PATCH HERE&gt;</v>
      </c>
      <c r="F153" s="651"/>
      <c r="G153" s="351" t="str">
        <f>IF('Fun Patches'!J17="A","A"," ")</f>
        <v xml:space="preserve"> </v>
      </c>
      <c r="I153" s="348"/>
      <c r="J153" s="396" t="str">
        <f>'Council Own'!C18</f>
        <v>&lt;List Requirement Here&gt;</v>
      </c>
      <c r="K153" s="358" t="str">
        <f>IF('Council Own'!J18="A","A"," ")</f>
        <v xml:space="preserve"> </v>
      </c>
      <c r="M153" s="348"/>
      <c r="N153" s="396" t="str">
        <f>'Council Own'!C66</f>
        <v>&lt;List Requirement Here&gt;</v>
      </c>
      <c r="O153" s="358" t="str">
        <f>IF('Council Own'!J66="A","A"," ")</f>
        <v xml:space="preserve"> </v>
      </c>
      <c r="Q153" s="348"/>
      <c r="R153" s="396" t="str">
        <f>'Council Own'!C114</f>
        <v>&lt;List Requirement Here&gt;</v>
      </c>
      <c r="S153" s="358" t="str">
        <f>IF('Council Own'!J114="A","A"," ")</f>
        <v xml:space="preserve"> </v>
      </c>
    </row>
    <row r="154" spans="1:19" x14ac:dyDescent="0.2">
      <c r="A154" s="257" t="str">
        <f>Silver!C9</f>
        <v>Identify issues you care about</v>
      </c>
      <c r="B154" s="257"/>
      <c r="C154" s="445" t="str">
        <f>IF(Silver!J9="A","A"," ")</f>
        <v xml:space="preserve"> </v>
      </c>
      <c r="E154" s="633" t="str">
        <f>'Fun Patches'!C18</f>
        <v>&lt;LIST PATCH HERE&gt;</v>
      </c>
      <c r="F154" s="634"/>
      <c r="G154" s="358" t="str">
        <f>IF('Fun Patches'!J18="A","A"," ")</f>
        <v xml:space="preserve"> </v>
      </c>
      <c r="I154" s="348">
        <v>4</v>
      </c>
      <c r="J154" s="396" t="str">
        <f>'Council Own'!C19</f>
        <v>&lt;List Requirement Here&gt;</v>
      </c>
      <c r="K154" s="358" t="str">
        <f>IF('Council Own'!J19="A","A"," ")</f>
        <v xml:space="preserve"> </v>
      </c>
      <c r="M154" s="348">
        <v>4</v>
      </c>
      <c r="N154" s="396" t="str">
        <f>'Council Own'!C67</f>
        <v>&lt;List Requirement Here&gt;</v>
      </c>
      <c r="O154" s="358" t="str">
        <f>IF('Council Own'!J67="A","A"," ")</f>
        <v xml:space="preserve"> </v>
      </c>
      <c r="Q154" s="348">
        <v>4</v>
      </c>
      <c r="R154" s="396" t="str">
        <f>'Council Own'!C115</f>
        <v>&lt;List Requirement Here&gt;</v>
      </c>
      <c r="S154" s="358" t="str">
        <f>IF('Council Own'!J115="A","A"," ")</f>
        <v xml:space="preserve"> </v>
      </c>
    </row>
    <row r="155" spans="1:19" x14ac:dyDescent="0.2">
      <c r="A155" s="257" t="str">
        <f>Silver!C10</f>
        <v>Build your GS Silver Team or go solo</v>
      </c>
      <c r="B155" s="257"/>
      <c r="C155" s="445" t="str">
        <f>IF(Silver!J10="A","A"," ")</f>
        <v xml:space="preserve"> </v>
      </c>
      <c r="E155" s="633" t="str">
        <f>'Fun Patches'!C19</f>
        <v>&lt;LIST PATCH HERE&gt;</v>
      </c>
      <c r="F155" s="634"/>
      <c r="G155" s="358" t="str">
        <f>IF('Fun Patches'!J19="A","A"," ")</f>
        <v xml:space="preserve"> </v>
      </c>
      <c r="I155" s="348"/>
      <c r="J155" s="396" t="str">
        <f>'Council Own'!C20</f>
        <v>&lt;List Requirement Here&gt;</v>
      </c>
      <c r="K155" s="358" t="str">
        <f>IF('Council Own'!J20="A","A"," ")</f>
        <v xml:space="preserve"> </v>
      </c>
      <c r="M155" s="348"/>
      <c r="N155" s="396" t="str">
        <f>'Council Own'!C68</f>
        <v>&lt;List Requirement Here&gt;</v>
      </c>
      <c r="O155" s="358" t="str">
        <f>IF('Council Own'!J68="A","A"," ")</f>
        <v xml:space="preserve"> </v>
      </c>
      <c r="Q155" s="348"/>
      <c r="R155" s="396" t="str">
        <f>'Council Own'!C116</f>
        <v>&lt;List Requirement Here&gt;</v>
      </c>
      <c r="S155" s="358" t="str">
        <f>IF('Council Own'!J116="A","A"," ")</f>
        <v xml:space="preserve"> </v>
      </c>
    </row>
    <row r="156" spans="1:19" x14ac:dyDescent="0.2">
      <c r="A156" s="257" t="str">
        <f>Silver!C11</f>
        <v>Explore your community</v>
      </c>
      <c r="B156" s="257"/>
      <c r="C156" s="445" t="str">
        <f>IF(Silver!J11="A","A"," ")</f>
        <v xml:space="preserve"> </v>
      </c>
      <c r="E156" s="633" t="str">
        <f>'Fun Patches'!C20</f>
        <v>&lt;LIST PATCH HERE&gt;</v>
      </c>
      <c r="F156" s="634"/>
      <c r="G156" s="358" t="str">
        <f>IF('Fun Patches'!J20="A","A"," ")</f>
        <v xml:space="preserve"> </v>
      </c>
      <c r="I156" s="348"/>
      <c r="J156" s="396" t="str">
        <f>'Council Own'!C21</f>
        <v>&lt;List Requirement Here&gt;</v>
      </c>
      <c r="K156" s="358" t="str">
        <f>IF('Council Own'!J21="A","A"," ")</f>
        <v xml:space="preserve"> </v>
      </c>
      <c r="M156" s="348"/>
      <c r="N156" s="396" t="str">
        <f>'Council Own'!C69</f>
        <v>&lt;List Requirement Here&gt;</v>
      </c>
      <c r="O156" s="358" t="str">
        <f>IF('Council Own'!J69="A","A"," ")</f>
        <v xml:space="preserve"> </v>
      </c>
      <c r="Q156" s="348"/>
      <c r="R156" s="396" t="str">
        <f>'Council Own'!C117</f>
        <v>&lt;List Requirement Here&gt;</v>
      </c>
      <c r="S156" s="358" t="str">
        <f>IF('Council Own'!J117="A","A"," ")</f>
        <v xml:space="preserve"> </v>
      </c>
    </row>
    <row r="157" spans="1:19" x14ac:dyDescent="0.2">
      <c r="A157" s="257" t="str">
        <f>Silver!C12</f>
        <v>Pick your Take Action Project</v>
      </c>
      <c r="B157" s="257"/>
      <c r="C157" s="445" t="str">
        <f>IF(Silver!J12="A","A"," ")</f>
        <v xml:space="preserve"> </v>
      </c>
      <c r="E157" s="633" t="str">
        <f>'Fun Patches'!C21</f>
        <v>&lt;LIST PATCH HERE&gt;</v>
      </c>
      <c r="F157" s="634"/>
      <c r="G157" s="358" t="str">
        <f>IF('Fun Patches'!J21="A","A"," ")</f>
        <v xml:space="preserve"> </v>
      </c>
      <c r="I157" s="348"/>
      <c r="J157" s="396" t="str">
        <f>'Council Own'!C22</f>
        <v>&lt;List Requirement Here&gt;</v>
      </c>
      <c r="K157" s="358" t="str">
        <f>IF('Council Own'!J22="A","A"," ")</f>
        <v xml:space="preserve"> </v>
      </c>
      <c r="M157" s="348"/>
      <c r="N157" s="396" t="str">
        <f>'Council Own'!C70</f>
        <v>&lt;List Requirement Here&gt;</v>
      </c>
      <c r="O157" s="358" t="str">
        <f>IF('Council Own'!J70="A","A"," ")</f>
        <v xml:space="preserve"> </v>
      </c>
      <c r="Q157" s="348"/>
      <c r="R157" s="396" t="str">
        <f>'Council Own'!C118</f>
        <v>&lt;List Requirement Here&gt;</v>
      </c>
      <c r="S157" s="358" t="str">
        <f>IF('Council Own'!J118="A","A"," ")</f>
        <v xml:space="preserve"> </v>
      </c>
    </row>
    <row r="158" spans="1:19" x14ac:dyDescent="0.2">
      <c r="A158" s="257" t="str">
        <f>Silver!C13</f>
        <v>Develop your Project</v>
      </c>
      <c r="B158" s="257"/>
      <c r="C158" s="445" t="str">
        <f>IF(Silver!J13="A","A"," ")</f>
        <v xml:space="preserve"> </v>
      </c>
      <c r="E158" s="633" t="str">
        <f>'Fun Patches'!C22</f>
        <v>&lt;LIST PATCH HERE&gt;</v>
      </c>
      <c r="F158" s="634"/>
      <c r="G158" s="358" t="str">
        <f>IF('Fun Patches'!J22="A","A"," ")</f>
        <v xml:space="preserve"> </v>
      </c>
      <c r="I158" s="348">
        <v>5</v>
      </c>
      <c r="J158" s="396" t="str">
        <f>'Council Own'!C23</f>
        <v>&lt;List Requirement Here&gt;</v>
      </c>
      <c r="K158" s="358" t="str">
        <f>IF('Council Own'!J23="A","A"," ")</f>
        <v xml:space="preserve"> </v>
      </c>
      <c r="M158" s="348">
        <v>5</v>
      </c>
      <c r="N158" s="396" t="str">
        <f>'Council Own'!C71</f>
        <v>&lt;List Requirement Here&gt;</v>
      </c>
      <c r="O158" s="358" t="str">
        <f>IF('Council Own'!J71="A","A"," ")</f>
        <v xml:space="preserve"> </v>
      </c>
      <c r="Q158" s="348">
        <v>5</v>
      </c>
      <c r="R158" s="396" t="str">
        <f>'Council Own'!C119</f>
        <v>&lt;List Requirement Here&gt;</v>
      </c>
      <c r="S158" s="358" t="str">
        <f>IF('Council Own'!J119="A","A"," ")</f>
        <v xml:space="preserve"> </v>
      </c>
    </row>
    <row r="159" spans="1:19" x14ac:dyDescent="0.2">
      <c r="A159" s="257" t="str">
        <f>Silver!C14</f>
        <v>Make a plan and put it into motion</v>
      </c>
      <c r="B159" s="257"/>
      <c r="C159" s="445" t="str">
        <f>IF(Silver!J14="A","A"," ")</f>
        <v xml:space="preserve"> </v>
      </c>
      <c r="E159" s="633" t="str">
        <f>'Fun Patches'!C23</f>
        <v>&lt;LIST PATCH HERE&gt;</v>
      </c>
      <c r="F159" s="634"/>
      <c r="G159" s="358" t="str">
        <f>IF('Fun Patches'!J23="A","A"," ")</f>
        <v xml:space="preserve"> </v>
      </c>
      <c r="I159" s="348"/>
      <c r="J159" s="396" t="str">
        <f>'Council Own'!C24</f>
        <v>&lt;List Requirement Here&gt;</v>
      </c>
      <c r="K159" s="358" t="str">
        <f>IF('Council Own'!J24="A","A"," ")</f>
        <v xml:space="preserve"> </v>
      </c>
      <c r="M159" s="348"/>
      <c r="N159" s="396" t="str">
        <f>'Council Own'!C72</f>
        <v>&lt;List Requirement Here&gt;</v>
      </c>
      <c r="O159" s="358" t="str">
        <f>IF('Council Own'!J72="A","A"," ")</f>
        <v xml:space="preserve"> </v>
      </c>
      <c r="Q159" s="348"/>
      <c r="R159" s="396" t="str">
        <f>'Council Own'!C120</f>
        <v>&lt;List Requirement Here&gt;</v>
      </c>
      <c r="S159" s="358" t="str">
        <f>IF('Council Own'!J120="A","A"," ")</f>
        <v xml:space="preserve"> </v>
      </c>
    </row>
    <row r="160" spans="1:19" x14ac:dyDescent="0.2">
      <c r="A160" s="257" t="str">
        <f>Silver!C15</f>
        <v>Reflect, share your story, and celebrate</v>
      </c>
      <c r="B160" s="257"/>
      <c r="C160" s="445" t="str">
        <f>IF(Silver!J15="A","A"," ")</f>
        <v xml:space="preserve"> </v>
      </c>
      <c r="E160" s="633" t="str">
        <f>'Fun Patches'!C24</f>
        <v>&lt;LIST PATCH HERE&gt;</v>
      </c>
      <c r="F160" s="634"/>
      <c r="G160" s="358" t="str">
        <f>IF('Fun Patches'!J24="A","A"," ")</f>
        <v xml:space="preserve"> </v>
      </c>
      <c r="I160" s="348"/>
      <c r="J160" s="396" t="str">
        <f>'Council Own'!C25</f>
        <v>&lt;List Requirement Here&gt;</v>
      </c>
      <c r="K160" s="358" t="str">
        <f>IF('Council Own'!J25="A","A"," ")</f>
        <v xml:space="preserve"> </v>
      </c>
      <c r="M160" s="348"/>
      <c r="N160" s="396" t="str">
        <f>'Council Own'!C73</f>
        <v>&lt;List Requirement Here&gt;</v>
      </c>
      <c r="O160" s="358" t="str">
        <f>IF('Council Own'!J73="A","A"," ")</f>
        <v xml:space="preserve"> </v>
      </c>
      <c r="Q160" s="348"/>
      <c r="R160" s="396" t="str">
        <f>'Council Own'!C121</f>
        <v>&lt;List Requirement Here&gt;</v>
      </c>
      <c r="S160" s="358" t="str">
        <f>IF('Council Own'!J121="A","A"," ")</f>
        <v xml:space="preserve"> </v>
      </c>
    </row>
    <row r="161" spans="2:19" x14ac:dyDescent="0.2">
      <c r="B161" s="435" t="s">
        <v>139</v>
      </c>
      <c r="C161" s="445" t="str">
        <f>IF(Silver!J16="C","C",IF(Silver!J16="P","P",""))</f>
        <v/>
      </c>
      <c r="E161" s="633" t="str">
        <f>'Fun Patches'!C25</f>
        <v>&lt;LIST PATCH HERE&gt;</v>
      </c>
      <c r="F161" s="634"/>
      <c r="G161" s="358" t="str">
        <f>IF('Fun Patches'!J25="A","A"," ")</f>
        <v xml:space="preserve"> </v>
      </c>
      <c r="I161" s="348"/>
      <c r="J161" s="396" t="str">
        <f>'Council Own'!C26</f>
        <v>&lt;List Requirement Here&gt;</v>
      </c>
      <c r="K161" s="358" t="str">
        <f>IF('Council Own'!J26="A","A"," ")</f>
        <v xml:space="preserve"> </v>
      </c>
      <c r="M161" s="348"/>
      <c r="N161" s="396" t="str">
        <f>'Council Own'!C74</f>
        <v>&lt;List Requirement Here&gt;</v>
      </c>
      <c r="O161" s="358" t="str">
        <f>IF('Council Own'!J68="A","A"," ")</f>
        <v xml:space="preserve"> </v>
      </c>
      <c r="Q161" s="348"/>
      <c r="R161" s="396" t="str">
        <f>'Council Own'!C122</f>
        <v>&lt;List Requirement Here&gt;</v>
      </c>
      <c r="S161" s="358" t="str">
        <f>IF('Council Own'!J122="A","A"," ")</f>
        <v xml:space="preserve"> </v>
      </c>
    </row>
    <row r="162" spans="2:19" x14ac:dyDescent="0.2">
      <c r="E162" s="633" t="str">
        <f>'Fun Patches'!C26</f>
        <v>&lt;LIST PATCH HERE&gt;</v>
      </c>
      <c r="F162" s="634"/>
      <c r="G162" s="358" t="str">
        <f>IF('Fun Patches'!J26="A","A","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Patches'!J27="A","A"," ")</f>
        <v xml:space="preserve"> </v>
      </c>
      <c r="I163" s="348">
        <v>1</v>
      </c>
      <c r="J163" s="396" t="str">
        <f>'Council Own'!C31</f>
        <v>&lt;List Requirement Here&gt;</v>
      </c>
      <c r="K163" s="358" t="str">
        <f>IF('Council Own'!J31="A","A"," ")</f>
        <v xml:space="preserve"> </v>
      </c>
      <c r="M163" s="348">
        <v>1</v>
      </c>
      <c r="N163" s="396" t="str">
        <f>'Council Own'!C79</f>
        <v>&lt;List Requirement Here&gt;</v>
      </c>
      <c r="O163" s="358" t="str">
        <f>IF('Council Own'!J79="A","A"," ")</f>
        <v xml:space="preserve"> </v>
      </c>
      <c r="Q163" s="348">
        <v>1</v>
      </c>
      <c r="R163" s="396" t="str">
        <f>'Council Own'!C127</f>
        <v>&lt;List Requirement Here&gt;</v>
      </c>
      <c r="S163" s="358" t="str">
        <f>IF('Council Own'!J127="A","A"," ")</f>
        <v xml:space="preserve"> </v>
      </c>
    </row>
    <row r="164" spans="2:19" x14ac:dyDescent="0.2">
      <c r="E164" s="633" t="str">
        <f>'Fun Patches'!C28</f>
        <v>&lt;LIST PATCH HERE&gt;</v>
      </c>
      <c r="F164" s="634"/>
      <c r="G164" s="358" t="str">
        <f>IF('Fun Patches'!J28="A","A"," ")</f>
        <v xml:space="preserve"> </v>
      </c>
      <c r="I164" s="348"/>
      <c r="J164" s="396" t="str">
        <f>'Council Own'!C32</f>
        <v>&lt;List Requirement Here&gt;</v>
      </c>
      <c r="K164" s="358" t="str">
        <f>IF('Council Own'!J32="A","A"," ")</f>
        <v xml:space="preserve"> </v>
      </c>
      <c r="M164" s="348"/>
      <c r="N164" s="396" t="str">
        <f>'Council Own'!C80</f>
        <v>&lt;List Requirement Here&gt;</v>
      </c>
      <c r="O164" s="358" t="str">
        <f>IF('Council Own'!J80="A","A"," ")</f>
        <v xml:space="preserve"> </v>
      </c>
      <c r="Q164" s="348"/>
      <c r="R164" s="396" t="str">
        <f>'Council Own'!C128</f>
        <v>&lt;List Requirement Here&gt;</v>
      </c>
      <c r="S164" s="358" t="str">
        <f>IF('Council Own'!J128="A","A"," ")</f>
        <v xml:space="preserve"> </v>
      </c>
    </row>
    <row r="165" spans="2:19" x14ac:dyDescent="0.2">
      <c r="E165" s="633" t="str">
        <f>'Fun Patches'!C29</f>
        <v>&lt;LIST PATCH HERE&gt;</v>
      </c>
      <c r="F165" s="634"/>
      <c r="G165" s="358" t="str">
        <f>IF('Fun Patches'!J29="A","A"," ")</f>
        <v xml:space="preserve"> </v>
      </c>
      <c r="I165" s="348"/>
      <c r="J165" s="396" t="str">
        <f>'Council Own'!C33</f>
        <v>&lt;List Requirement Here&gt;</v>
      </c>
      <c r="K165" s="358" t="str">
        <f>IF('Council Own'!J33="A","A"," ")</f>
        <v xml:space="preserve"> </v>
      </c>
      <c r="M165" s="348"/>
      <c r="N165" s="396" t="str">
        <f>'Council Own'!C81</f>
        <v>&lt;List Requirement Here&gt;</v>
      </c>
      <c r="O165" s="358" t="str">
        <f>IF('Council Own'!J81="A","A"," ")</f>
        <v xml:space="preserve"> </v>
      </c>
      <c r="Q165" s="348"/>
      <c r="R165" s="396" t="str">
        <f>'Council Own'!C129</f>
        <v>&lt;List Requirement Here&gt;</v>
      </c>
      <c r="S165" s="358" t="str">
        <f>IF('Council Own'!J129="A","A"," ")</f>
        <v xml:space="preserve"> </v>
      </c>
    </row>
    <row r="166" spans="2:19" x14ac:dyDescent="0.2">
      <c r="E166" s="633" t="str">
        <f>'Fun Patches'!C30</f>
        <v>&lt;LIST PATCH HERE&gt;</v>
      </c>
      <c r="F166" s="634"/>
      <c r="G166" s="358" t="str">
        <f>IF('Fun Patches'!J30="A","A"," ")</f>
        <v xml:space="preserve"> </v>
      </c>
      <c r="I166" s="348"/>
      <c r="J166" s="396" t="str">
        <f>'Council Own'!C34</f>
        <v>&lt;List Requirement Here&gt;</v>
      </c>
      <c r="K166" s="358" t="str">
        <f>IF('Council Own'!J34="A","A"," ")</f>
        <v xml:space="preserve"> </v>
      </c>
      <c r="M166" s="348"/>
      <c r="N166" s="396" t="str">
        <f>'Council Own'!C82</f>
        <v>&lt;List Requirement Here&gt;</v>
      </c>
      <c r="O166" s="358" t="str">
        <f>IF('Council Own'!J82="A","A"," ")</f>
        <v xml:space="preserve"> </v>
      </c>
      <c r="Q166" s="348"/>
      <c r="R166" s="396" t="str">
        <f>'Council Own'!C130</f>
        <v>&lt;List Requirement Here&gt;</v>
      </c>
      <c r="S166" s="358" t="str">
        <f>IF('Council Own'!J130="A","A"," ")</f>
        <v xml:space="preserve"> </v>
      </c>
    </row>
    <row r="167" spans="2:19" x14ac:dyDescent="0.2">
      <c r="E167" s="633" t="str">
        <f>'Fun Patches'!C31</f>
        <v>&lt;LIST PATCH HERE&gt;</v>
      </c>
      <c r="F167" s="634"/>
      <c r="G167" s="358" t="str">
        <f>IF('Fun Patches'!J31="A","A"," ")</f>
        <v xml:space="preserve"> </v>
      </c>
      <c r="I167" s="348">
        <v>2</v>
      </c>
      <c r="J167" s="396" t="str">
        <f>'Council Own'!C35</f>
        <v>&lt;List Requirement Here&gt;</v>
      </c>
      <c r="K167" s="358" t="str">
        <f>IF('Council Own'!J35="A","A"," ")</f>
        <v xml:space="preserve"> </v>
      </c>
      <c r="M167" s="348">
        <v>2</v>
      </c>
      <c r="N167" s="396" t="str">
        <f>'Council Own'!C83</f>
        <v>&lt;List Requirement Here&gt;</v>
      </c>
      <c r="O167" s="358" t="str">
        <f>IF('Council Own'!J83="A","A"," ")</f>
        <v xml:space="preserve"> </v>
      </c>
      <c r="Q167" s="348">
        <v>2</v>
      </c>
      <c r="R167" s="396" t="str">
        <f>'Council Own'!C131</f>
        <v>&lt;List Requirement Here&gt;</v>
      </c>
      <c r="S167" s="358" t="str">
        <f>IF('Council Own'!J131="A","A"," ")</f>
        <v xml:space="preserve"> </v>
      </c>
    </row>
    <row r="168" spans="2:19" x14ac:dyDescent="0.2">
      <c r="E168" s="633" t="str">
        <f>'Fun Patches'!C32</f>
        <v>&lt;LIST PATCH HERE&gt;</v>
      </c>
      <c r="F168" s="634"/>
      <c r="G168" s="358" t="str">
        <f>IF('Fun Patches'!J32="A","A"," ")</f>
        <v xml:space="preserve"> </v>
      </c>
      <c r="I168" s="348"/>
      <c r="J168" s="396" t="str">
        <f>'Council Own'!C36</f>
        <v>&lt;List Requirement Here&gt;</v>
      </c>
      <c r="K168" s="358" t="str">
        <f>IF('Council Own'!J36="A","A"," ")</f>
        <v xml:space="preserve"> </v>
      </c>
      <c r="M168" s="348"/>
      <c r="N168" s="396" t="str">
        <f>'Council Own'!C84</f>
        <v>&lt;List Requirement Here&gt;</v>
      </c>
      <c r="O168" s="358" t="str">
        <f>IF('Council Own'!J84="A","A"," ")</f>
        <v xml:space="preserve"> </v>
      </c>
      <c r="Q168" s="348"/>
      <c r="R168" s="396" t="str">
        <f>'Council Own'!C132</f>
        <v>&lt;List Requirement Here&gt;</v>
      </c>
      <c r="S168" s="358" t="str">
        <f>IF('Council Own'!J132="A","A"," ")</f>
        <v xml:space="preserve"> </v>
      </c>
    </row>
    <row r="169" spans="2:19" x14ac:dyDescent="0.2">
      <c r="E169" s="633" t="str">
        <f>'Fun Patches'!C33</f>
        <v>&lt;LIST PATCH HERE&gt;</v>
      </c>
      <c r="F169" s="634"/>
      <c r="G169" s="358" t="str">
        <f>IF('Fun Patches'!J33="A","A"," ")</f>
        <v xml:space="preserve"> </v>
      </c>
      <c r="I169" s="348"/>
      <c r="J169" s="396" t="str">
        <f>'Council Own'!C37</f>
        <v>&lt;List Requirement Here&gt;</v>
      </c>
      <c r="K169" s="358" t="str">
        <f>IF('Council Own'!J37="A","A"," ")</f>
        <v xml:space="preserve"> </v>
      </c>
      <c r="M169" s="348"/>
      <c r="N169" s="396" t="str">
        <f>'Council Own'!C85</f>
        <v>&lt;List Requirement Here&gt;</v>
      </c>
      <c r="O169" s="358" t="str">
        <f>IF('Council Own'!J85="A","A"," ")</f>
        <v xml:space="preserve"> </v>
      </c>
      <c r="Q169" s="348"/>
      <c r="R169" s="396" t="str">
        <f>'Council Own'!C133</f>
        <v>&lt;List Requirement Here&gt;</v>
      </c>
      <c r="S169" s="358" t="str">
        <f>IF('Council Own'!J133="A","A"," ")</f>
        <v xml:space="preserve"> </v>
      </c>
    </row>
    <row r="170" spans="2:19" x14ac:dyDescent="0.2">
      <c r="E170" s="633" t="str">
        <f>'Fun Patches'!C34</f>
        <v>&lt;LIST PATCH HERE&gt;</v>
      </c>
      <c r="F170" s="634"/>
      <c r="G170" s="358" t="str">
        <f>IF('Fun Patches'!J34="A","A"," ")</f>
        <v xml:space="preserve"> </v>
      </c>
      <c r="I170" s="348"/>
      <c r="J170" s="396" t="str">
        <f>'Council Own'!C38</f>
        <v>&lt;List Requirement Here&gt;</v>
      </c>
      <c r="K170" s="358" t="str">
        <f>IF('Council Own'!J38="A","A"," ")</f>
        <v xml:space="preserve"> </v>
      </c>
      <c r="M170" s="348"/>
      <c r="N170" s="396" t="str">
        <f>'Council Own'!C86</f>
        <v>&lt;List Requirement Here&gt;</v>
      </c>
      <c r="O170" s="358" t="str">
        <f>IF('Council Own'!J86="A","A"," ")</f>
        <v xml:space="preserve"> </v>
      </c>
      <c r="Q170" s="348"/>
      <c r="R170" s="396" t="str">
        <f>'Council Own'!C134</f>
        <v>&lt;List Requirement Here&gt;</v>
      </c>
      <c r="S170" s="358" t="str">
        <f>IF('Council Own'!J134="A","A"," ")</f>
        <v xml:space="preserve"> </v>
      </c>
    </row>
    <row r="171" spans="2:19" x14ac:dyDescent="0.2">
      <c r="E171" s="633" t="str">
        <f>'Fun Patches'!C35</f>
        <v>&lt;LIST PATCH HERE&gt;</v>
      </c>
      <c r="F171" s="634"/>
      <c r="G171" s="358" t="str">
        <f>IF('Fun Patches'!J35="A","A"," ")</f>
        <v xml:space="preserve"> </v>
      </c>
      <c r="I171" s="348">
        <v>3</v>
      </c>
      <c r="J171" s="396" t="str">
        <f>'Council Own'!C39</f>
        <v>&lt;List Requirement Here&gt;</v>
      </c>
      <c r="K171" s="358" t="str">
        <f>IF('Council Own'!J39="A","A"," ")</f>
        <v xml:space="preserve"> </v>
      </c>
      <c r="M171" s="348">
        <v>3</v>
      </c>
      <c r="N171" s="396" t="str">
        <f>'Council Own'!C87</f>
        <v>&lt;List Requirement Here&gt;</v>
      </c>
      <c r="O171" s="358" t="str">
        <f>IF('Council Own'!J87="A","A"," ")</f>
        <v xml:space="preserve"> </v>
      </c>
      <c r="Q171" s="348">
        <v>3</v>
      </c>
      <c r="R171" s="396" t="str">
        <f>'Council Own'!C135</f>
        <v>&lt;List Requirement Here&gt;</v>
      </c>
      <c r="S171" s="358" t="str">
        <f>IF('Council Own'!J135="A","A"," ")</f>
        <v xml:space="preserve"> </v>
      </c>
    </row>
    <row r="172" spans="2:19" ht="12.75" customHeight="1" x14ac:dyDescent="0.2">
      <c r="E172" s="633" t="str">
        <f>'Fun Patches'!C36</f>
        <v>&lt;LIST PATCH HERE&gt;</v>
      </c>
      <c r="F172" s="634"/>
      <c r="G172" s="358" t="str">
        <f>IF('Fun Patches'!J36="A","A"," ")</f>
        <v xml:space="preserve"> </v>
      </c>
      <c r="I172" s="348"/>
      <c r="J172" s="396" t="str">
        <f>'Council Own'!C40</f>
        <v>&lt;List Requirement Here&gt;</v>
      </c>
      <c r="K172" s="358" t="str">
        <f>IF('Council Own'!J40="A","A"," ")</f>
        <v xml:space="preserve"> </v>
      </c>
      <c r="M172" s="348"/>
      <c r="N172" s="396" t="str">
        <f>'Council Own'!C88</f>
        <v>&lt;List Requirement Here&gt;</v>
      </c>
      <c r="O172" s="358" t="str">
        <f>IF('Council Own'!J88="A","A"," ")</f>
        <v xml:space="preserve"> </v>
      </c>
      <c r="Q172" s="348"/>
      <c r="R172" s="396" t="str">
        <f>'Council Own'!C136</f>
        <v>&lt;List Requirement Here&gt;</v>
      </c>
      <c r="S172" s="358" t="str">
        <f>IF('Council Own'!J136="A","A"," ")</f>
        <v xml:space="preserve"> </v>
      </c>
    </row>
    <row r="173" spans="2:19" ht="12.75" customHeight="1" x14ac:dyDescent="0.2">
      <c r="E173" s="633" t="str">
        <f>'Fun Patches'!C37</f>
        <v>&lt;LIST PATCH HERE&gt;</v>
      </c>
      <c r="F173" s="634"/>
      <c r="G173" s="358" t="str">
        <f>IF('Fun Patches'!J37="A","A"," ")</f>
        <v xml:space="preserve"> </v>
      </c>
      <c r="I173" s="348"/>
      <c r="J173" s="396" t="str">
        <f>'Council Own'!C41</f>
        <v>&lt;List Requirement Here&gt;</v>
      </c>
      <c r="K173" s="358" t="str">
        <f>IF('Council Own'!J41="A","A"," ")</f>
        <v xml:space="preserve"> </v>
      </c>
      <c r="M173" s="348"/>
      <c r="N173" s="396" t="str">
        <f>'Council Own'!C89</f>
        <v>&lt;List Requirement Here&gt;</v>
      </c>
      <c r="O173" s="358" t="str">
        <f>IF('Council Own'!J89="A","A"," ")</f>
        <v xml:space="preserve"> </v>
      </c>
      <c r="Q173" s="348"/>
      <c r="R173" s="396" t="str">
        <f>'Council Own'!C137</f>
        <v>&lt;List Requirement Here&gt;</v>
      </c>
      <c r="S173" s="358" t="str">
        <f>IF('Council Own'!J137="A","A"," ")</f>
        <v xml:space="preserve"> </v>
      </c>
    </row>
    <row r="174" spans="2:19" x14ac:dyDescent="0.2">
      <c r="E174" s="633" t="str">
        <f>'Fun Patches'!C38</f>
        <v>&lt;LIST PATCH HERE&gt;</v>
      </c>
      <c r="F174" s="634"/>
      <c r="G174" s="358" t="str">
        <f>IF('Fun Patches'!J38="A","A"," ")</f>
        <v xml:space="preserve"> </v>
      </c>
      <c r="I174" s="348"/>
      <c r="J174" s="396" t="str">
        <f>'Council Own'!C42</f>
        <v>&lt;List Requirement Here&gt;</v>
      </c>
      <c r="K174" s="358" t="str">
        <f>IF('Council Own'!J42="A","A"," ")</f>
        <v xml:space="preserve"> </v>
      </c>
      <c r="M174" s="348"/>
      <c r="N174" s="396" t="str">
        <f>'Council Own'!C90</f>
        <v>&lt;List Requirement Here&gt;</v>
      </c>
      <c r="O174" s="358" t="str">
        <f>IF('Council Own'!J90="A","A"," ")</f>
        <v xml:space="preserve"> </v>
      </c>
      <c r="Q174" s="348"/>
      <c r="R174" s="396" t="str">
        <f>'Council Own'!C138</f>
        <v>&lt;List Requirement Here&gt;</v>
      </c>
      <c r="S174" s="358" t="str">
        <f>IF('Council Own'!J138="A","A"," ")</f>
        <v xml:space="preserve"> </v>
      </c>
    </row>
    <row r="175" spans="2:19" x14ac:dyDescent="0.2">
      <c r="E175" s="633" t="str">
        <f>'Fun Patches'!C39</f>
        <v>&lt;LIST PATCH HERE&gt;</v>
      </c>
      <c r="F175" s="634"/>
      <c r="G175" s="358" t="str">
        <f>IF('Fun Patches'!J39="A","A"," ")</f>
        <v xml:space="preserve"> </v>
      </c>
      <c r="I175" s="348">
        <v>4</v>
      </c>
      <c r="J175" s="396" t="str">
        <f>'Council Own'!C43</f>
        <v>&lt;List Requirement Here&gt;</v>
      </c>
      <c r="K175" s="358" t="str">
        <f>IF('Council Own'!J43="A","A"," ")</f>
        <v xml:space="preserve"> </v>
      </c>
      <c r="M175" s="348">
        <v>4</v>
      </c>
      <c r="N175" s="396" t="str">
        <f>'Council Own'!C91</f>
        <v>&lt;List Requirement Here&gt;</v>
      </c>
      <c r="O175" s="358" t="str">
        <f>IF('Council Own'!J91="A","A"," ")</f>
        <v xml:space="preserve"> </v>
      </c>
      <c r="Q175" s="348">
        <v>4</v>
      </c>
      <c r="R175" s="396" t="str">
        <f>'Council Own'!C139</f>
        <v>&lt;List Requirement Here&gt;</v>
      </c>
      <c r="S175" s="358" t="str">
        <f>IF('Council Own'!J139="A","A"," ")</f>
        <v xml:space="preserve"> </v>
      </c>
    </row>
    <row r="176" spans="2:19" x14ac:dyDescent="0.2">
      <c r="E176" s="633" t="str">
        <f>'Fun Patches'!C40</f>
        <v>&lt;LIST PATCH HERE&gt;</v>
      </c>
      <c r="F176" s="634"/>
      <c r="G176" s="358" t="str">
        <f>IF('Fun Patches'!J40="A","A"," ")</f>
        <v xml:space="preserve"> </v>
      </c>
      <c r="I176" s="348"/>
      <c r="J176" s="396" t="str">
        <f>'Council Own'!C44</f>
        <v>&lt;List Requirement Here&gt;</v>
      </c>
      <c r="K176" s="358" t="str">
        <f>IF('Council Own'!J44="A","A"," ")</f>
        <v xml:space="preserve"> </v>
      </c>
      <c r="M176" s="348"/>
      <c r="N176" s="396" t="str">
        <f>'Council Own'!C92</f>
        <v>&lt;List Requirement Here&gt;</v>
      </c>
      <c r="O176" s="358" t="str">
        <f>IF('Council Own'!J92="A","A"," ")</f>
        <v xml:space="preserve"> </v>
      </c>
      <c r="Q176" s="348"/>
      <c r="R176" s="396" t="str">
        <f>'Council Own'!C140</f>
        <v>&lt;List Requirement Here&gt;</v>
      </c>
      <c r="S176" s="358" t="str">
        <f>IF('Council Own'!J140="A","A"," ")</f>
        <v xml:space="preserve"> </v>
      </c>
    </row>
    <row r="177" spans="1:19" x14ac:dyDescent="0.2">
      <c r="E177" s="633" t="str">
        <f>'Fun Patches'!C41</f>
        <v>&lt;LIST PATCH HERE&gt;</v>
      </c>
      <c r="F177" s="634"/>
      <c r="G177" s="358" t="str">
        <f>IF('Fun Patches'!J41="A","A"," ")</f>
        <v xml:space="preserve"> </v>
      </c>
      <c r="I177" s="348"/>
      <c r="J177" s="396" t="str">
        <f>'Council Own'!C45</f>
        <v>&lt;List Requirement Here&gt;</v>
      </c>
      <c r="K177" s="358" t="str">
        <f>IF('Council Own'!J45="A","A"," ")</f>
        <v xml:space="preserve"> </v>
      </c>
      <c r="M177" s="348"/>
      <c r="N177" s="396" t="str">
        <f>'Council Own'!C93</f>
        <v>&lt;List Requirement Here&gt;</v>
      </c>
      <c r="O177" s="358" t="str">
        <f>IF('Council Own'!J93="A","A"," ")</f>
        <v xml:space="preserve"> </v>
      </c>
      <c r="Q177" s="348"/>
      <c r="R177" s="396" t="str">
        <f>'Council Own'!C141</f>
        <v>&lt;List Requirement Here&gt;</v>
      </c>
      <c r="S177" s="358" t="str">
        <f>IF('Council Own'!J141="A","A"," ")</f>
        <v xml:space="preserve"> </v>
      </c>
    </row>
    <row r="178" spans="1:19" x14ac:dyDescent="0.2">
      <c r="E178" s="633" t="str">
        <f>'Fun Patches'!C42</f>
        <v>&lt;LIST PATCH HERE&gt;</v>
      </c>
      <c r="F178" s="634"/>
      <c r="G178" s="358" t="str">
        <f>IF('Fun Patches'!J42="A","A"," ")</f>
        <v xml:space="preserve"> </v>
      </c>
      <c r="I178" s="348"/>
      <c r="J178" s="396" t="str">
        <f>'Council Own'!C46</f>
        <v>&lt;List Requirement Here&gt;</v>
      </c>
      <c r="K178" s="358" t="str">
        <f>IF('Council Own'!J46="A","A"," ")</f>
        <v xml:space="preserve"> </v>
      </c>
      <c r="M178" s="348"/>
      <c r="N178" s="396" t="str">
        <f>'Council Own'!C94</f>
        <v>&lt;List Requirement Here&gt;</v>
      </c>
      <c r="O178" s="358" t="str">
        <f>IF('Council Own'!J94="A","A"," ")</f>
        <v xml:space="preserve"> </v>
      </c>
      <c r="Q178" s="348"/>
      <c r="R178" s="396" t="str">
        <f>'Council Own'!C142</f>
        <v>&lt;List Requirement Here&gt;</v>
      </c>
      <c r="S178" s="358" t="str">
        <f>IF('Council Own'!J142="A","A"," ")</f>
        <v xml:space="preserve"> </v>
      </c>
    </row>
    <row r="179" spans="1:19" x14ac:dyDescent="0.2">
      <c r="E179" s="633" t="str">
        <f>'Fun Patches'!C43</f>
        <v>&lt;LIST PATCH HERE&gt;</v>
      </c>
      <c r="F179" s="634"/>
      <c r="G179" s="358" t="str">
        <f>IF('Fun Patches'!J43="A","A"," ")</f>
        <v xml:space="preserve"> </v>
      </c>
      <c r="I179" s="348">
        <v>5</v>
      </c>
      <c r="J179" s="396" t="str">
        <f>'Council Own'!C47</f>
        <v>&lt;List Requirement Here&gt;</v>
      </c>
      <c r="K179" s="358" t="str">
        <f>IF('Council Own'!J47="A","A"," ")</f>
        <v xml:space="preserve"> </v>
      </c>
      <c r="M179" s="348">
        <v>5</v>
      </c>
      <c r="N179" s="396" t="str">
        <f>'Council Own'!C95</f>
        <v>&lt;List Requirement Here&gt;</v>
      </c>
      <c r="O179" s="358" t="str">
        <f>IF('Council Own'!J95="A","A"," ")</f>
        <v xml:space="preserve"> </v>
      </c>
      <c r="Q179" s="348">
        <v>5</v>
      </c>
      <c r="R179" s="396" t="str">
        <f>'Council Own'!C143</f>
        <v>&lt;List Requirement Here&gt;</v>
      </c>
      <c r="S179" s="358" t="str">
        <f>IF('Council Own'!J143="A","A"," ")</f>
        <v xml:space="preserve"> </v>
      </c>
    </row>
    <row r="180" spans="1:19" x14ac:dyDescent="0.2">
      <c r="E180" s="633" t="str">
        <f>'Fun Patches'!C44</f>
        <v>&lt;LIST PATCH HERE&gt;</v>
      </c>
      <c r="F180" s="634"/>
      <c r="G180" s="358" t="str">
        <f>IF('Fun Patches'!J44="A","A"," ")</f>
        <v xml:space="preserve"> </v>
      </c>
      <c r="I180" s="348"/>
      <c r="J180" s="396" t="str">
        <f>'Council Own'!C48</f>
        <v>&lt;List Requirement Here&gt;</v>
      </c>
      <c r="K180" s="358" t="str">
        <f>IF('Council Own'!J48="A","A"," ")</f>
        <v xml:space="preserve"> </v>
      </c>
      <c r="M180" s="348"/>
      <c r="N180" s="396" t="str">
        <f>'Council Own'!C96</f>
        <v>&lt;List Requirement Here&gt;</v>
      </c>
      <c r="O180" s="358" t="str">
        <f>IF('Council Own'!J96="A","A"," ")</f>
        <v xml:space="preserve"> </v>
      </c>
      <c r="Q180" s="348"/>
      <c r="R180" s="396" t="str">
        <f>'Council Own'!C144</f>
        <v>&lt;List Requirement Here&gt;</v>
      </c>
      <c r="S180" s="358" t="str">
        <f>IF('Council Own'!J144="A","A"," ")</f>
        <v xml:space="preserve"> </v>
      </c>
    </row>
    <row r="181" spans="1:19" x14ac:dyDescent="0.2">
      <c r="E181" s="633" t="str">
        <f>'Fun Patches'!C45</f>
        <v>&lt;LIST PATCH HERE&gt;</v>
      </c>
      <c r="F181" s="634"/>
      <c r="G181" s="358" t="str">
        <f>IF('Fun Patches'!J45="A","A"," ")</f>
        <v xml:space="preserve"> </v>
      </c>
      <c r="I181" s="348"/>
      <c r="J181" s="396" t="str">
        <f>'Council Own'!C49</f>
        <v>&lt;List Requirement Here&gt;</v>
      </c>
      <c r="K181" s="358" t="str">
        <f>IF('Council Own'!J49="A","A"," ")</f>
        <v xml:space="preserve"> </v>
      </c>
      <c r="M181" s="348"/>
      <c r="N181" s="396" t="str">
        <f>'Council Own'!C97</f>
        <v>&lt;List Requirement Here&gt;</v>
      </c>
      <c r="O181" s="358" t="str">
        <f>IF('Council Own'!J97="A","A"," ")</f>
        <v xml:space="preserve"> </v>
      </c>
      <c r="Q181" s="348"/>
      <c r="R181" s="396" t="str">
        <f>'Council Own'!C145</f>
        <v>&lt;List Requirement Here&gt;</v>
      </c>
      <c r="S181" s="358" t="str">
        <f>IF('Council Own'!J145="A","A"," ")</f>
        <v xml:space="preserve"> </v>
      </c>
    </row>
    <row r="182" spans="1:19" x14ac:dyDescent="0.2">
      <c r="E182" s="633" t="str">
        <f>'Fun Patches'!C46</f>
        <v>&lt;LIST PATCH HERE&gt;</v>
      </c>
      <c r="F182" s="634"/>
      <c r="G182" s="358" t="str">
        <f>IF('Fun Patches'!J46="A","A"," ")</f>
        <v xml:space="preserve"> </v>
      </c>
      <c r="I182" s="348"/>
      <c r="J182" s="396" t="str">
        <f>'Council Own'!C50</f>
        <v>&lt;List Requirement Here&gt;</v>
      </c>
      <c r="K182" s="358" t="str">
        <f>IF('Council Own'!J50="A","A"," ")</f>
        <v xml:space="preserve"> </v>
      </c>
      <c r="M182" s="348"/>
      <c r="N182" s="396" t="str">
        <f>'Council Own'!C98</f>
        <v>&lt;List Requirement Here&gt;</v>
      </c>
      <c r="O182" s="358" t="str">
        <f>IF('Council Own'!J98="A","A"," ")</f>
        <v xml:space="preserve"> </v>
      </c>
      <c r="Q182" s="348"/>
      <c r="R182" s="396" t="str">
        <f>'Council Own'!C146</f>
        <v>&lt;List Requirement Here&gt;</v>
      </c>
      <c r="S182" s="358" t="str">
        <f>IF('Council Own'!J146="A","A"," ")</f>
        <v xml:space="preserve"> </v>
      </c>
    </row>
    <row r="183" spans="1:19" x14ac:dyDescent="0.2">
      <c r="E183" s="650" t="str">
        <f>'Fun Patches'!C47</f>
        <v>&lt;LIST PATCH HERE&gt;</v>
      </c>
      <c r="F183" s="651"/>
      <c r="G183" s="351" t="str">
        <f>IF('Fun Patches'!J47="A","A"," ")</f>
        <v xml:space="preserve"> </v>
      </c>
      <c r="I183" s="395"/>
      <c r="J183" s="364"/>
      <c r="K183" s="398"/>
    </row>
    <row r="184" spans="1:19" x14ac:dyDescent="0.2">
      <c r="E184" s="633" t="str">
        <f>'Fun Patches'!C48</f>
        <v>&lt;LIST PATCH HERE&gt;</v>
      </c>
      <c r="F184" s="634"/>
      <c r="G184" s="358" t="str">
        <f>IF('Fun Patches'!J48="A","A"," ")</f>
        <v xml:space="preserve"> </v>
      </c>
      <c r="I184" s="395"/>
      <c r="J184" s="364"/>
      <c r="K184" s="398"/>
    </row>
    <row r="185" spans="1:19" x14ac:dyDescent="0.2">
      <c r="E185" s="633" t="str">
        <f>'Fun Patches'!C49</f>
        <v>&lt;LIST PATCH HERE&gt;</v>
      </c>
      <c r="F185" s="634"/>
      <c r="G185" s="358" t="str">
        <f>IF('Fun Patches'!J49="A","A"," ")</f>
        <v xml:space="preserve"> </v>
      </c>
      <c r="I185" s="395"/>
      <c r="J185" s="364"/>
      <c r="K185" s="398"/>
    </row>
    <row r="186" spans="1:19" x14ac:dyDescent="0.2">
      <c r="A186" s="635" t="s">
        <v>70</v>
      </c>
      <c r="B186" s="636"/>
      <c r="C186" s="637"/>
      <c r="E186" s="633" t="str">
        <f>'Fun Patches'!C50</f>
        <v>&lt;LIST PATCH HERE&gt;</v>
      </c>
      <c r="F186" s="634"/>
      <c r="G186" s="358" t="str">
        <f>IF('Fun Patches'!J50="A","A"," ")</f>
        <v xml:space="preserve"> </v>
      </c>
      <c r="I186" s="395"/>
      <c r="J186" s="364"/>
      <c r="K186" s="398"/>
    </row>
    <row r="187" spans="1:19" x14ac:dyDescent="0.2">
      <c r="A187" s="644" t="s">
        <v>67</v>
      </c>
      <c r="B187" s="645"/>
      <c r="C187" s="646"/>
      <c r="E187" s="633" t="str">
        <f>'Fun Patches'!C51</f>
        <v>&lt;LIST PATCH HERE&gt;</v>
      </c>
      <c r="F187" s="634"/>
      <c r="G187" s="358" t="str">
        <f>IF('Fun Patches'!J51="A","A"," ")</f>
        <v xml:space="preserve"> </v>
      </c>
      <c r="I187" s="395"/>
      <c r="J187" s="364"/>
      <c r="K187" s="398"/>
    </row>
    <row r="188" spans="1:19" x14ac:dyDescent="0.2">
      <c r="A188" s="644" t="s">
        <v>68</v>
      </c>
      <c r="B188" s="645"/>
      <c r="C188" s="646"/>
      <c r="E188" s="633" t="str">
        <f>'Fun Patches'!C52</f>
        <v>&lt;LIST PATCH HERE&gt;</v>
      </c>
      <c r="F188" s="634"/>
      <c r="G188" s="358" t="str">
        <f>IF('Fun Patches'!J52="A","A"," ")</f>
        <v xml:space="preserve"> </v>
      </c>
      <c r="I188" s="395"/>
      <c r="J188" s="364"/>
      <c r="K188" s="398"/>
    </row>
    <row r="189" spans="1:19" x14ac:dyDescent="0.2">
      <c r="A189" s="640" t="s">
        <v>69</v>
      </c>
      <c r="B189" s="641"/>
      <c r="C189" s="642"/>
      <c r="E189" s="633" t="str">
        <f>'Fun Patches'!C53</f>
        <v>&lt;LIST PATCH HERE&gt;</v>
      </c>
      <c r="F189" s="634"/>
      <c r="G189" s="358" t="str">
        <f>IF('Fun Patches'!J53="A","A"," ")</f>
        <v xml:space="preserve"> </v>
      </c>
      <c r="J189" s="355"/>
      <c r="K189" s="355"/>
    </row>
    <row r="190" spans="1:19" x14ac:dyDescent="0.2">
      <c r="E190" s="633" t="str">
        <f>'Fun Patches'!C54</f>
        <v>&lt;LIST PATCH HERE&gt;</v>
      </c>
      <c r="F190" s="634"/>
      <c r="G190" s="358" t="str">
        <f>IF('Fun Patches'!J54="A","A","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yTT0lSL+fs+re6yhy8cyaHlnDbGVuD+4l0gzZxago8AeWNe5M7e0noyj9TZQn8878CIHOg4WIG0FTzrZzCj+Dg==" saltValue="NVMCMj44G/p83R4MC/zc/A=="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W229"/>
  <sheetViews>
    <sheetView showGridLines="0" topLeftCell="A43" zoomScale="90" zoomScaleNormal="90" workbookViewId="0">
      <selection activeCell="A70" sqref="A70:XFD139"/>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8</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IF(Badges!K58="A","A"," ")</f>
        <v xml:space="preserve"> </v>
      </c>
      <c r="I4" s="348"/>
      <c r="J4" s="349" t="str">
        <f>Badges!C132</f>
        <v>Fold method and glue method</v>
      </c>
      <c r="K4" s="351" t="str">
        <f>IF(Badges!K132="A","A"," ")</f>
        <v xml:space="preserve"> </v>
      </c>
      <c r="M4" s="348"/>
      <c r="N4" s="349" t="str">
        <f>Badges!C205</f>
        <v>Learn how to purify water</v>
      </c>
      <c r="O4" s="351" t="str">
        <f>IF(Badges!K205="A","A"," ")</f>
        <v xml:space="preserve"> </v>
      </c>
      <c r="Q4" s="348"/>
      <c r="R4" s="349" t="str">
        <f>Badges!C279</f>
        <v>Get a sense of different animals'</v>
      </c>
      <c r="S4" s="351" t="str">
        <f>IF(Badges!K279="A","A"," ")</f>
        <v xml:space="preserve"> </v>
      </c>
      <c r="T4" s="340"/>
      <c r="U4" s="340"/>
    </row>
    <row r="5" spans="1:21" ht="12.75" customHeight="1" x14ac:dyDescent="0.2">
      <c r="A5" s="619" t="str">
        <f>Summary!A4</f>
        <v>Digital Movie Maker</v>
      </c>
      <c r="B5" s="620"/>
      <c r="C5" s="352" t="str">
        <f>IF(Badges!K28="C","C",IF(Badges!K28="P","P",""))</f>
        <v/>
      </c>
      <c r="E5" s="348"/>
      <c r="F5" s="349" t="str">
        <f>Badges!C59</f>
        <v>Videotape yourself miming one</v>
      </c>
      <c r="G5" s="351" t="str">
        <f>IF(Badges!K59="A","A"," ")</f>
        <v xml:space="preserve"> </v>
      </c>
      <c r="I5" s="348"/>
      <c r="J5" s="349" t="str">
        <f>Badges!C133</f>
        <v>Fold method and stitch method</v>
      </c>
      <c r="K5" s="351" t="str">
        <f>IF(Badges!K133="A","A"," ")</f>
        <v xml:space="preserve"> </v>
      </c>
      <c r="M5" s="348"/>
      <c r="N5" s="349" t="str">
        <f>Badges!C206</f>
        <v>Practice navigating with a map and</v>
      </c>
      <c r="O5" s="351" t="str">
        <f>IF(Badges!K206="A","A"," ")</f>
        <v xml:space="preserve"> </v>
      </c>
      <c r="Q5" s="348"/>
      <c r="R5" s="349" t="str">
        <f>Badges!C280</f>
        <v>Talk to an animal expert at a zoo</v>
      </c>
      <c r="S5" s="351" t="str">
        <f>IF(Badges!K280="A","A"," ")</f>
        <v xml:space="preserve"> </v>
      </c>
      <c r="T5" s="340"/>
      <c r="U5" s="340"/>
    </row>
    <row r="6" spans="1:21" ht="12.75" customHeight="1" x14ac:dyDescent="0.2">
      <c r="A6" s="612" t="str">
        <f>Summary!A5</f>
        <v>Eating for Beauty</v>
      </c>
      <c r="B6" s="613"/>
      <c r="C6" s="353" t="str">
        <f>IF(Badges!K51="C","C",IF(Badges!K51="P","P",""))</f>
        <v/>
      </c>
      <c r="E6" s="348"/>
      <c r="F6" s="349" t="str">
        <f>Badges!C60</f>
        <v>Pretend an item is something else</v>
      </c>
      <c r="G6" s="351" t="str">
        <f>IF(Badges!K60="A","A"," ")</f>
        <v xml:space="preserve"> </v>
      </c>
      <c r="I6" s="348"/>
      <c r="J6" s="349" t="str">
        <f>Badges!C134</f>
        <v>Glue method and stitch method</v>
      </c>
      <c r="K6" s="351" t="str">
        <f>IF(Badges!K134="A","A"," ")</f>
        <v xml:space="preserve"> </v>
      </c>
      <c r="M6" s="348"/>
      <c r="N6" s="349" t="str">
        <f>Badges!C207</f>
        <v>Pitch your tent three times in three</v>
      </c>
      <c r="O6" s="351" t="str">
        <f>IF(Badges!K207="A","A"," ")</f>
        <v xml:space="preserve"> </v>
      </c>
      <c r="Q6" s="348"/>
      <c r="R6" s="349" t="str">
        <f>Badges!C281</f>
        <v>Practice being a scientist</v>
      </c>
      <c r="S6" s="351" t="str">
        <f>IF(Badges!K281="A","A"," ")</f>
        <v xml:space="preserve"> </v>
      </c>
      <c r="T6" s="340"/>
      <c r="U6" s="340"/>
    </row>
    <row r="7" spans="1:21" x14ac:dyDescent="0.2">
      <c r="A7" s="612" t="str">
        <f>Summary!A6</f>
        <v>Public Speaker</v>
      </c>
      <c r="B7" s="613"/>
      <c r="C7" s="353" t="str">
        <f>IF(Badges!K74="C","C",IF(Badges!K74="P","P",""))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IF(Badges!K97="C","C",IF(Badges!K97="P","P",""))</f>
        <v/>
      </c>
      <c r="E8" s="348"/>
      <c r="F8" s="349" t="str">
        <f>Badges!C62</f>
        <v>Repeat one word, one sentence, and</v>
      </c>
      <c r="G8" s="351" t="str">
        <f>IF(Badges!K62="A","A"," ")</f>
        <v xml:space="preserve"> </v>
      </c>
      <c r="I8" s="348"/>
      <c r="J8" s="349" t="str">
        <f>Badges!C136</f>
        <v>Make an organizational book</v>
      </c>
      <c r="K8" s="351" t="str">
        <f>IF(Badges!K136="A","A"," ")</f>
        <v xml:space="preserve"> </v>
      </c>
      <c r="M8" s="348"/>
      <c r="N8" s="349" t="str">
        <f>Badges!C209</f>
        <v>Play stuff-sack dramatics</v>
      </c>
      <c r="O8" s="351" t="str">
        <f>IF(Badges!K209="A","A"," ")</f>
        <v xml:space="preserve"> </v>
      </c>
      <c r="Q8" s="348">
        <v>1</v>
      </c>
      <c r="R8" s="349" t="str">
        <f>Badges!C285</f>
        <v>Team up and dress up</v>
      </c>
      <c r="S8" s="350"/>
    </row>
    <row r="9" spans="1:21" x14ac:dyDescent="0.2">
      <c r="A9" s="614" t="str">
        <f>Summary!A8</f>
        <v>Screenwriter</v>
      </c>
      <c r="B9" s="615"/>
      <c r="C9" s="354" t="str">
        <f>IF(Badges!K120="C","C",IF(Badges!K120="P","P",""))</f>
        <v/>
      </c>
      <c r="E9" s="348"/>
      <c r="F9" s="349" t="str">
        <f>Badges!C63</f>
        <v>Tell your own story, from birth until</v>
      </c>
      <c r="G9" s="351" t="str">
        <f>IF(Badges!K63="A","A"," ")</f>
        <v xml:space="preserve"> </v>
      </c>
      <c r="I9" s="348"/>
      <c r="J9" s="349" t="str">
        <f>Badges!C137</f>
        <v>Make a scrapbook, memory book,</v>
      </c>
      <c r="K9" s="351" t="str">
        <f>IF(Badges!K137="A","A"," ")</f>
        <v xml:space="preserve"> </v>
      </c>
      <c r="M9" s="348"/>
      <c r="N9" s="349" t="str">
        <f>Badges!C210</f>
        <v>See the stars</v>
      </c>
      <c r="O9" s="351" t="str">
        <f>IF(Badges!K210="A","A"," ")</f>
        <v xml:space="preserve"> </v>
      </c>
      <c r="Q9" s="348"/>
      <c r="R9" s="349" t="str">
        <f>Badges!C286</f>
        <v>Go, Blue! Go, Red!</v>
      </c>
      <c r="S9" s="351" t="str">
        <f>IF(Badges!K286="A","A"," ")</f>
        <v xml:space="preserve"> </v>
      </c>
    </row>
    <row r="10" spans="1:21" x14ac:dyDescent="0.2">
      <c r="A10" s="616" t="str">
        <f>Summary!A9</f>
        <v>It's Your Planet -- Love It!</v>
      </c>
      <c r="B10" s="617"/>
      <c r="C10" s="618"/>
      <c r="E10" s="348"/>
      <c r="F10" s="349" t="str">
        <f>Badges!C64</f>
        <v>Practice impressions of three</v>
      </c>
      <c r="G10" s="351" t="str">
        <f>IF(Badges!K64="A","A"," ")</f>
        <v xml:space="preserve"> </v>
      </c>
      <c r="I10" s="348"/>
      <c r="J10" s="349" t="str">
        <f>Badges!C138</f>
        <v>Make a gift book</v>
      </c>
      <c r="K10" s="351" t="str">
        <f>IF(Badges!K138="A","A"," ")</f>
        <v xml:space="preserve"> </v>
      </c>
      <c r="M10" s="348"/>
      <c r="N10" s="349" t="str">
        <f>Badges!C211</f>
        <v>Tell a progressive story</v>
      </c>
      <c r="O10" s="351" t="str">
        <f>IF(Badges!K211="A","A"," ")</f>
        <v xml:space="preserve"> </v>
      </c>
      <c r="Q10" s="348"/>
      <c r="R10" s="349" t="str">
        <f>Badges!C287</f>
        <v>Unique uniforms</v>
      </c>
      <c r="S10" s="351" t="str">
        <f>IF(Badges!K287="A","A"," ")</f>
        <v xml:space="preserve"> </v>
      </c>
    </row>
    <row r="11" spans="1:21" x14ac:dyDescent="0.2">
      <c r="A11" s="619" t="str">
        <f>Summary!A10</f>
        <v>Book Artist</v>
      </c>
      <c r="B11" s="620"/>
      <c r="C11" s="352" t="str">
        <f>IF(Badges!K144="C","C",IF(Badges!K144="P","P",""))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IF(Badges!K288="A","A"," ")</f>
        <v xml:space="preserve"> </v>
      </c>
    </row>
    <row r="12" spans="1:21" x14ac:dyDescent="0.2">
      <c r="A12" s="612" t="str">
        <f>Summary!A11</f>
        <v>Woodworker</v>
      </c>
      <c r="B12" s="613"/>
      <c r="C12" s="353" t="str">
        <f>IF(Badges!K167="C","C",IF(Badges!K167="P","P",""))</f>
        <v/>
      </c>
      <c r="E12" s="348"/>
      <c r="F12" s="349" t="str">
        <f>Badges!C66</f>
        <v>Write a speech about something</v>
      </c>
      <c r="G12" s="351" t="str">
        <f>IF(Badges!K66="A","A"," ")</f>
        <v xml:space="preserve"> </v>
      </c>
      <c r="I12" s="348"/>
      <c r="J12" s="349" t="str">
        <f>Badges!C140</f>
        <v xml:space="preserve">Make a book from something </v>
      </c>
      <c r="K12" s="351" t="str">
        <f>IF(Badges!K140="A","A","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IF(Badges!K190="C","C",IF(Badges!K190="P","P",""))</f>
        <v/>
      </c>
      <c r="E13" s="348"/>
      <c r="F13" s="349" t="str">
        <f>Badges!C67</f>
        <v>Create a piece for a character</v>
      </c>
      <c r="G13" s="351" t="str">
        <f>IF(Badges!K67="A","A"," ")</f>
        <v xml:space="preserve"> </v>
      </c>
      <c r="I13" s="348"/>
      <c r="J13" s="349" t="str">
        <f>Badges!C141</f>
        <v>Try a different binding technique or</v>
      </c>
      <c r="K13" s="351" t="str">
        <f>IF(Badges!K141="A","A"," ")</f>
        <v xml:space="preserve"> </v>
      </c>
      <c r="M13" s="348"/>
      <c r="N13" s="349" t="str">
        <f>Badges!C216</f>
        <v>Observe kids in person for at least</v>
      </c>
      <c r="O13" s="351" t="str">
        <f>IF(Badges!K216="A","A"," ")</f>
        <v xml:space="preserve"> </v>
      </c>
      <c r="Q13" s="348"/>
      <c r="R13" s="349" t="str">
        <f>Badges!C290</f>
        <v>An amazing race</v>
      </c>
      <c r="S13" s="351" t="str">
        <f>IF(Badges!K290="A","A"," ")</f>
        <v xml:space="preserve"> </v>
      </c>
    </row>
    <row r="14" spans="1:21" x14ac:dyDescent="0.2">
      <c r="A14" s="612" t="str">
        <f>Summary!A13</f>
        <v>Trailblazing</v>
      </c>
      <c r="B14" s="613"/>
      <c r="C14" s="353" t="str">
        <f>IF(Badges!K213="C","C",IF(Badges!K213="P","P",""))</f>
        <v/>
      </c>
      <c r="E14" s="348"/>
      <c r="F14" s="349" t="str">
        <f>Badges!C68</f>
        <v>Pick an existing piece</v>
      </c>
      <c r="G14" s="351" t="str">
        <f>IF(Badges!K68="A","A"," ")</f>
        <v xml:space="preserve"> </v>
      </c>
      <c r="I14" s="348"/>
      <c r="J14" s="349" t="str">
        <f>Badges!C142</f>
        <v>Get creative with the definition of</v>
      </c>
      <c r="K14" s="351" t="str">
        <f>IF(Badges!K142="A","A"," ")</f>
        <v xml:space="preserve"> </v>
      </c>
      <c r="M14" s="348"/>
      <c r="N14" s="349" t="str">
        <f>Badges!C217</f>
        <v xml:space="preserve">Ask an expert  </v>
      </c>
      <c r="O14" s="351" t="str">
        <f>IF(Badges!K217="A","A"," ")</f>
        <v xml:space="preserve"> </v>
      </c>
      <c r="Q14" s="348"/>
      <c r="R14" s="349" t="str">
        <f>Badges!C291</f>
        <v>Target practice</v>
      </c>
      <c r="S14" s="351" t="str">
        <f>IF(Badges!K291="A","A"," ")</f>
        <v xml:space="preserve"> </v>
      </c>
    </row>
    <row r="15" spans="1:21" x14ac:dyDescent="0.2">
      <c r="A15" s="614" t="str">
        <f>Summary!A14</f>
        <v>Babysitter</v>
      </c>
      <c r="B15" s="615"/>
      <c r="C15" s="354" t="str">
        <f>IF(Badges!K236="C","C",IF(Badges!K236="P","P",""))</f>
        <v/>
      </c>
      <c r="E15" s="348">
        <v>5</v>
      </c>
      <c r="F15" s="349" t="str">
        <f>Badges!C69</f>
        <v>Get onstage</v>
      </c>
      <c r="G15" s="350"/>
      <c r="I15" s="602" t="str">
        <f>Badges!B145</f>
        <v>Woodworker</v>
      </c>
      <c r="J15" s="603"/>
      <c r="K15" s="603"/>
      <c r="M15" s="348"/>
      <c r="N15" s="349" t="str">
        <f>Badges!C218</f>
        <v>Find information at the library or</v>
      </c>
      <c r="O15" s="351" t="str">
        <f>IF(Badges!K218="A","A"," ")</f>
        <v xml:space="preserve"> </v>
      </c>
      <c r="Q15" s="348"/>
      <c r="R15" s="349" t="str">
        <f>Badges!C292</f>
        <v>Tests of strength</v>
      </c>
      <c r="S15" s="351" t="str">
        <f>IF(Badges!K292="A","A"," ")</f>
        <v xml:space="preserve"> </v>
      </c>
    </row>
    <row r="16" spans="1:21" x14ac:dyDescent="0.2">
      <c r="A16" s="616" t="str">
        <f>Summary!A15</f>
        <v>It's Your Story -- Tell It!</v>
      </c>
      <c r="B16" s="617"/>
      <c r="C16" s="618"/>
      <c r="E16" s="348"/>
      <c r="F16" s="349" t="str">
        <f>Badges!C70</f>
        <v>Create a theater in your own home</v>
      </c>
      <c r="G16" s="351" t="str">
        <f>IF(Badges!K70="A","A","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IF(Badges!K260="C","C",IF(Badges!K260="P","P",""))</f>
        <v/>
      </c>
      <c r="E17" s="348"/>
      <c r="F17" s="349" t="str">
        <f>Badges!C71</f>
        <v>Perform at school</v>
      </c>
      <c r="G17" s="351" t="str">
        <f>IF(Badges!K71="A","A"," ")</f>
        <v xml:space="preserve"> </v>
      </c>
      <c r="I17" s="348"/>
      <c r="J17" s="349" t="str">
        <f>Badges!C147</f>
        <v>Write your name in nails</v>
      </c>
      <c r="K17" s="351" t="str">
        <f>IF(Badges!K146="A","A"," ")</f>
        <v xml:space="preserve"> </v>
      </c>
      <c r="M17" s="348"/>
      <c r="N17" s="349" t="str">
        <f>Badges!C220</f>
        <v>Attend a babysitter training course</v>
      </c>
      <c r="O17" s="351" t="str">
        <f>IF(Badges!K220="A","A"," ")</f>
        <v xml:space="preserve"> </v>
      </c>
      <c r="Q17" s="348"/>
      <c r="R17" s="349" t="str">
        <f>Badges!C294</f>
        <v>Construction challenge</v>
      </c>
      <c r="S17" s="351" t="str">
        <f>IF(Badges!K294="A","A"," ")</f>
        <v xml:space="preserve"> </v>
      </c>
    </row>
    <row r="18" spans="1:19" x14ac:dyDescent="0.2">
      <c r="A18" s="612" t="str">
        <f>Summary!A17</f>
        <v>Animal Helpers</v>
      </c>
      <c r="B18" s="613"/>
      <c r="C18" s="353" t="str">
        <f>IF(Badges!K283="C","C",IF(Badges!K283="P","P",""))</f>
        <v/>
      </c>
      <c r="E18" s="348"/>
      <c r="F18" s="349" t="str">
        <f>Badges!C72</f>
        <v>Go to your audience</v>
      </c>
      <c r="G18" s="351" t="str">
        <f>IF(Badges!K72="A","A"," ")</f>
        <v xml:space="preserve"> </v>
      </c>
      <c r="I18" s="348"/>
      <c r="J18" s="349" t="str">
        <f>Badges!C148</f>
        <v>Make a design with nails on wood</v>
      </c>
      <c r="K18" s="351" t="str">
        <f>IF(Badges!K147="A","A"," ")</f>
        <v xml:space="preserve"> </v>
      </c>
      <c r="M18" s="348"/>
      <c r="N18" s="349" t="str">
        <f>Badges!C221</f>
        <v>Interview five moms about what they</v>
      </c>
      <c r="O18" s="351" t="str">
        <f>IF(Badges!K221="A","A"," ")</f>
        <v xml:space="preserve"> </v>
      </c>
      <c r="Q18" s="348"/>
      <c r="R18" s="349" t="str">
        <f>Badges!C295</f>
        <v>Soar winners</v>
      </c>
      <c r="S18" s="351" t="str">
        <f>IF(Badges!K295="A","A"," ")</f>
        <v xml:space="preserve"> </v>
      </c>
    </row>
    <row r="19" spans="1:19" x14ac:dyDescent="0.2">
      <c r="A19" s="612" t="str">
        <f>Summary!A18</f>
        <v>Field Day</v>
      </c>
      <c r="B19" s="613"/>
      <c r="C19" s="353" t="str">
        <f>IF(Badges!K306="C","C",IF(Badges!K306="P","P",""))</f>
        <v/>
      </c>
      <c r="E19" s="602" t="str">
        <f>Badges!B75</f>
        <v>Science of Happiness</v>
      </c>
      <c r="F19" s="603"/>
      <c r="G19" s="603"/>
      <c r="I19" s="348"/>
      <c r="J19" s="349" t="str">
        <f>Badges!C149</f>
        <v>Create a sculpture</v>
      </c>
      <c r="K19" s="351" t="str">
        <f>IF(Badges!K148="A","A"," ")</f>
        <v xml:space="preserve"> </v>
      </c>
      <c r="M19" s="348"/>
      <c r="N19" s="349" t="str">
        <f>Badges!C222</f>
        <v>Interview five experienced babysitters</v>
      </c>
      <c r="O19" s="351" t="str">
        <f>IF(Badges!K222="A","A"," ")</f>
        <v xml:space="preserve"> </v>
      </c>
      <c r="Q19" s="348"/>
      <c r="R19" s="349" t="str">
        <f>Badges!C296</f>
        <v>Make it "flink."</v>
      </c>
      <c r="S19" s="351" t="str">
        <f>IF(Badges!K296="A","A"," ")</f>
        <v xml:space="preserve"> </v>
      </c>
    </row>
    <row r="20" spans="1:19" x14ac:dyDescent="0.2">
      <c r="A20" s="612" t="str">
        <f>Summary!A19</f>
        <v>Entrepreneur</v>
      </c>
      <c r="B20" s="613"/>
      <c r="C20" s="353" t="str">
        <f>IF(Badges!K329="C","C",IF(Badges!K329="P","P",""))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IF(Badges!K352="C","C",IF(Badges!K352="P","P",""))</f>
        <v/>
      </c>
      <c r="E21" s="348"/>
      <c r="F21" s="349" t="str">
        <f>Badges!C77</f>
        <v>Get into a state of "flow"</v>
      </c>
      <c r="G21" s="351" t="str">
        <f>IF(Badges!K77="A","A"," ")</f>
        <v xml:space="preserve"> </v>
      </c>
      <c r="I21" s="348"/>
      <c r="J21" s="349" t="str">
        <f>Badges!C151</f>
        <v>Level up</v>
      </c>
      <c r="K21" s="351" t="str">
        <f>IF(Badges!K150="A","A"," ")</f>
        <v xml:space="preserve"> </v>
      </c>
      <c r="M21" s="348"/>
      <c r="N21" s="349" t="str">
        <f>Badges!C224</f>
        <v>Interview an educational toy or game</v>
      </c>
      <c r="O21" s="351" t="str">
        <f>IF(Badges!K224="A","A"," ")</f>
        <v xml:space="preserve"> </v>
      </c>
      <c r="Q21" s="348"/>
      <c r="R21" s="349" t="str">
        <f>Badges!C298</f>
        <v>From read to reality</v>
      </c>
      <c r="S21" s="351" t="str">
        <f>IF(Badges!K298="A","A"," ")</f>
        <v xml:space="preserve"> </v>
      </c>
    </row>
    <row r="22" spans="1:19" x14ac:dyDescent="0.2">
      <c r="A22" s="355"/>
      <c r="B22" s="356"/>
      <c r="C22" s="394"/>
      <c r="E22" s="348"/>
      <c r="F22" s="349" t="str">
        <f>Badges!C78</f>
        <v>Count three blessings</v>
      </c>
      <c r="G22" s="351" t="str">
        <f>IF(Badges!K78="A","A"," ")</f>
        <v xml:space="preserve"> </v>
      </c>
      <c r="I22" s="348"/>
      <c r="J22" s="349" t="str">
        <f>Badges!C152</f>
        <v>Make it right</v>
      </c>
      <c r="K22" s="351" t="str">
        <f>IF(Badges!K151="A","A"," ")</f>
        <v xml:space="preserve"> </v>
      </c>
      <c r="M22" s="348"/>
      <c r="N22" s="349" t="str">
        <f>Badges!C225</f>
        <v>Observe kids at a toy store for two</v>
      </c>
      <c r="O22" s="351" t="str">
        <f>IF(Badges!K225="A","A"," ")</f>
        <v xml:space="preserve"> </v>
      </c>
      <c r="Q22" s="348"/>
      <c r="R22" s="349" t="str">
        <f>Badges!C299</f>
        <v>From virtual to reality</v>
      </c>
      <c r="S22" s="351" t="str">
        <f>IF(Badges!K299="A","A"," ")</f>
        <v xml:space="preserve"> </v>
      </c>
    </row>
    <row r="23" spans="1:19" x14ac:dyDescent="0.2">
      <c r="A23" s="602" t="str">
        <f>Badges!B6</f>
        <v>Digital Movie Maker</v>
      </c>
      <c r="B23" s="603"/>
      <c r="C23" s="603"/>
      <c r="E23" s="348"/>
      <c r="F23" s="349" t="str">
        <f>Badges!C79</f>
        <v>Stop and smell the roses</v>
      </c>
      <c r="G23" s="351" t="str">
        <f>IF(Badges!K79="A","A"," ")</f>
        <v xml:space="preserve"> </v>
      </c>
      <c r="I23" s="348"/>
      <c r="J23" s="349" t="str">
        <f>Badges!C153</f>
        <v>Do a survey</v>
      </c>
      <c r="K23" s="351" t="str">
        <f>IF(Badges!K152="A","A"," ")</f>
        <v xml:space="preserve"> </v>
      </c>
      <c r="M23" s="348"/>
      <c r="N23" s="349" t="str">
        <f>Badges!C226</f>
        <v>Volunteer for at least two hours</v>
      </c>
      <c r="O23" s="351" t="str">
        <f>IF(Badges!K226="A","A"," ")</f>
        <v xml:space="preserve"> </v>
      </c>
      <c r="Q23" s="348"/>
      <c r="R23" s="349" t="str">
        <f>Badges!C300</f>
        <v>From board to reality</v>
      </c>
      <c r="S23" s="351" t="str">
        <f>IF(Badges!K300="A","A","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IF(Badges!K8="A","A"," ")</f>
        <v xml:space="preserve"> </v>
      </c>
      <c r="E25" s="348"/>
      <c r="F25" s="349" t="str">
        <f>Badges!C81</f>
        <v>Focus on what's realistic</v>
      </c>
      <c r="G25" s="351" t="str">
        <f>IF(Badges!K81="A","A"," ")</f>
        <v xml:space="preserve"> </v>
      </c>
      <c r="I25" s="348"/>
      <c r="J25" s="349" t="str">
        <f>Badges!C155</f>
        <v>Fix loose screws</v>
      </c>
      <c r="K25" s="351" t="str">
        <f>IF(Badges!K154="A","A"," ")</f>
        <v xml:space="preserve"> </v>
      </c>
      <c r="M25" s="348"/>
      <c r="N25" s="349" t="str">
        <f>Badges!C228</f>
        <v>Market yourself</v>
      </c>
      <c r="O25" s="351" t="str">
        <f>IF(Badges!K228="A","A"," ")</f>
        <v xml:space="preserve"> </v>
      </c>
      <c r="Q25" s="348"/>
      <c r="R25" s="349" t="str">
        <f>Badges!C302</f>
        <v>A puzzle pentathlon</v>
      </c>
      <c r="S25" s="351" t="str">
        <f>IF(Badges!K302="A","A"," ")</f>
        <v xml:space="preserve"> </v>
      </c>
    </row>
    <row r="26" spans="1:19" x14ac:dyDescent="0.2">
      <c r="A26" s="348"/>
      <c r="B26" s="349" t="str">
        <f>Badges!C9</f>
        <v>Take a class</v>
      </c>
      <c r="C26" s="351" t="str">
        <f>IF(Badges!K9="A","A"," ")</f>
        <v xml:space="preserve"> </v>
      </c>
      <c r="E26" s="348"/>
      <c r="F26" s="349" t="str">
        <f>Badges!C82</f>
        <v>Try to use your strengths</v>
      </c>
      <c r="G26" s="351" t="str">
        <f>IF(Badges!K82="A","A"," ")</f>
        <v xml:space="preserve"> </v>
      </c>
      <c r="I26" s="348"/>
      <c r="J26" s="349" t="str">
        <f>Badges!C156</f>
        <v>Attach it, detach it</v>
      </c>
      <c r="K26" s="351" t="str">
        <f>IF(Badges!K155="A","A"," ")</f>
        <v xml:space="preserve"> </v>
      </c>
      <c r="M26" s="348"/>
      <c r="N26" s="349" t="str">
        <f>Badges!C229</f>
        <v xml:space="preserve">Create a questionnaire to give to </v>
      </c>
      <c r="O26" s="351" t="str">
        <f>IF(Badges!K229="A","A"," ")</f>
        <v xml:space="preserve"> </v>
      </c>
      <c r="Q26" s="348"/>
      <c r="R26" s="349" t="str">
        <f>Badges!C303</f>
        <v>A relay pentathlon</v>
      </c>
      <c r="S26" s="351" t="str">
        <f>IF(Badges!K303="A","A"," ")</f>
        <v xml:space="preserve"> </v>
      </c>
    </row>
    <row r="27" spans="1:19" x14ac:dyDescent="0.2">
      <c r="A27" s="348"/>
      <c r="B27" s="349" t="str">
        <f>Badges!C10</f>
        <v>Teach yourself</v>
      </c>
      <c r="C27" s="351" t="str">
        <f>IF(Badges!K10="A","A"," ")</f>
        <v xml:space="preserve"> </v>
      </c>
      <c r="E27" s="348"/>
      <c r="F27" s="349" t="str">
        <f>Badges!C79</f>
        <v>Stop and smell the roses</v>
      </c>
      <c r="G27" s="351" t="str">
        <f>IF(Badges!K83="A","A"," ")</f>
        <v xml:space="preserve"> </v>
      </c>
      <c r="I27" s="348"/>
      <c r="J27" s="349" t="str">
        <f>Badges!C157</f>
        <v>Build with a screwdriver</v>
      </c>
      <c r="K27" s="351" t="str">
        <f>IF(Badges!K156="A","A"," ")</f>
        <v xml:space="preserve"> </v>
      </c>
      <c r="M27" s="348"/>
      <c r="N27" s="349" t="str">
        <f>Badges!C230</f>
        <v>Conduct interviews with potential</v>
      </c>
      <c r="O27" s="351" t="str">
        <f>IF(Badges!K230="A","A"," ")</f>
        <v xml:space="preserve"> </v>
      </c>
      <c r="Q27" s="348"/>
      <c r="R27" s="349" t="str">
        <f>Badges!C304</f>
        <v>A wheel pentathlon</v>
      </c>
      <c r="S27" s="351" t="str">
        <f>IF(Badges!K304="A","A","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IF(Badges!K12="A","A"," ")</f>
        <v xml:space="preserve"> </v>
      </c>
      <c r="E29" s="348"/>
      <c r="F29" s="349" t="str">
        <f>Badges!C85</f>
        <v>Make a gratitude visit</v>
      </c>
      <c r="G29" s="351" t="str">
        <f>IF(Badges!K85="A","A"," ")</f>
        <v xml:space="preserve"> </v>
      </c>
      <c r="I29" s="348"/>
      <c r="J29" s="349" t="str">
        <f>Badges!C159</f>
        <v>End the alphabet</v>
      </c>
      <c r="K29" s="351" t="str">
        <f>IF(Badges!K158="A","A"," ")</f>
        <v xml:space="preserve"> </v>
      </c>
      <c r="M29" s="348"/>
      <c r="N29" s="349" t="str">
        <f>Badges!C232</f>
        <v>Come prepared for a game</v>
      </c>
      <c r="O29" s="351" t="str">
        <f>IF(Badges!K232="A","A"," ")</f>
        <v xml:space="preserve"> </v>
      </c>
      <c r="Q29" s="348">
        <v>1</v>
      </c>
      <c r="R29" s="349" t="str">
        <f>Badges!C308</f>
        <v>Brainstorm business ideas</v>
      </c>
      <c r="S29" s="350"/>
    </row>
    <row r="30" spans="1:19" x14ac:dyDescent="0.2">
      <c r="A30" s="348"/>
      <c r="B30" s="349" t="str">
        <f>Badges!C13</f>
        <v>Film a celebration</v>
      </c>
      <c r="C30" s="351" t="str">
        <f>IF(Badges!K13="A","A"," ")</f>
        <v xml:space="preserve"> </v>
      </c>
      <c r="E30" s="348"/>
      <c r="F30" s="349" t="str">
        <f>Badges!C86</f>
        <v>Write a forgiveness letter</v>
      </c>
      <c r="G30" s="351" t="str">
        <f>IF(Badges!K86="A","A"," ")</f>
        <v xml:space="preserve"> </v>
      </c>
      <c r="I30" s="348"/>
      <c r="J30" s="349" t="str">
        <f>Badges!C160</f>
        <v>Square it off</v>
      </c>
      <c r="K30" s="351" t="str">
        <f>IF(Badges!K159="A","A"," ")</f>
        <v xml:space="preserve"> </v>
      </c>
      <c r="M30" s="348"/>
      <c r="N30" s="349" t="str">
        <f>Badges!C233</f>
        <v>Make a tasty snack</v>
      </c>
      <c r="O30" s="351" t="str">
        <f>IF(Badges!K233="A","A"," ")</f>
        <v xml:space="preserve"> </v>
      </c>
      <c r="Q30" s="348"/>
      <c r="R30" s="349" t="str">
        <f>Badges!C309</f>
        <v>Interview your client</v>
      </c>
      <c r="S30" s="351" t="str">
        <f>IF(Badges!K309="A","A"," ")</f>
        <v xml:space="preserve"> </v>
      </c>
    </row>
    <row r="31" spans="1:19" x14ac:dyDescent="0.2">
      <c r="A31" s="348"/>
      <c r="B31" s="349" t="str">
        <f>Badges!C14</f>
        <v>Film a day in your life</v>
      </c>
      <c r="C31" s="351" t="str">
        <f>IF(Badges!K14="A","A"," ")</f>
        <v xml:space="preserve"> </v>
      </c>
      <c r="E31" s="348"/>
      <c r="F31" s="349" t="str">
        <f>Badges!C83</f>
        <v>Be happy for others</v>
      </c>
      <c r="G31" s="351" t="str">
        <f>IF(Badges!K87="A","A"," ")</f>
        <v xml:space="preserve"> </v>
      </c>
      <c r="I31" s="348"/>
      <c r="J31" s="349" t="str">
        <f>Badges!C161</f>
        <v>Make a simple doll</v>
      </c>
      <c r="K31" s="351" t="str">
        <f>IF(Badges!K160="A","A"," ")</f>
        <v xml:space="preserve"> </v>
      </c>
      <c r="M31" s="348"/>
      <c r="N31" s="349" t="str">
        <f>Badges!C234</f>
        <v>Plan a fun craft</v>
      </c>
      <c r="O31" s="351" t="str">
        <f>IF(Badges!K234="A","A"," ")</f>
        <v xml:space="preserve"> </v>
      </c>
      <c r="Q31" s="348"/>
      <c r="R31" s="349" t="str">
        <f>Badges!C310</f>
        <v>Become a keen observer</v>
      </c>
      <c r="S31" s="351" t="str">
        <f>IF(Badges!K310="A","A","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IF(Badges!K311="A","A"," ")</f>
        <v xml:space="preserve"> </v>
      </c>
    </row>
    <row r="33" spans="1:19" x14ac:dyDescent="0.2">
      <c r="A33" s="348"/>
      <c r="B33" s="349" t="str">
        <f>Badges!C16</f>
        <v>Share a scene from a book in the</v>
      </c>
      <c r="C33" s="351" t="str">
        <f>IF(Badges!K16="A","A"," ")</f>
        <v xml:space="preserve"> </v>
      </c>
      <c r="E33" s="348"/>
      <c r="F33" s="349" t="str">
        <f>Badges!C89</f>
        <v xml:space="preserve">Design your own five-question </v>
      </c>
      <c r="G33" s="351" t="str">
        <f>IF(Badges!K89="A","A"," ")</f>
        <v xml:space="preserve"> </v>
      </c>
      <c r="I33" s="348"/>
      <c r="J33" s="349" t="str">
        <f>Badges!C163</f>
        <v>Build with your expert</v>
      </c>
      <c r="K33" s="351" t="str">
        <f>IF(Badges!K162="A","A","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IF(Badges!K17="A","A"," ")</f>
        <v xml:space="preserve"> </v>
      </c>
      <c r="E34" s="348"/>
      <c r="F34" s="349" t="str">
        <f>Badges!C90</f>
        <v>Try quick polling</v>
      </c>
      <c r="G34" s="351" t="str">
        <f>IF(Badges!K90="A","A"," ")</f>
        <v xml:space="preserve"> </v>
      </c>
      <c r="I34" s="348"/>
      <c r="J34" s="349" t="str">
        <f>Badges!C164</f>
        <v>Build with home improvers</v>
      </c>
      <c r="K34" s="351" t="str">
        <f>IF(Badges!K163="A","A"," ")</f>
        <v xml:space="preserve"> </v>
      </c>
      <c r="M34" s="348"/>
      <c r="N34" s="349" t="str">
        <f>Badges!C240</f>
        <v>Share night art</v>
      </c>
      <c r="O34" s="351" t="str">
        <f>IF(Badges!K240="A","A"," ")</f>
        <v xml:space="preserve"> </v>
      </c>
      <c r="Q34" s="348"/>
      <c r="R34" s="349" t="str">
        <f>Badges!C313</f>
        <v>Divide your idea into different parts</v>
      </c>
      <c r="S34" s="351" t="str">
        <f>IF(Badges!K313="A","A"," ")</f>
        <v xml:space="preserve"> </v>
      </c>
    </row>
    <row r="35" spans="1:19" x14ac:dyDescent="0.2">
      <c r="A35" s="348"/>
      <c r="B35" s="349" t="str">
        <f>Badges!C18</f>
        <v>Share a family story</v>
      </c>
      <c r="C35" s="351" t="str">
        <f>IF(Badges!K18="A","A"," ")</f>
        <v xml:space="preserve"> </v>
      </c>
      <c r="E35" s="348"/>
      <c r="F35" s="349" t="str">
        <f>Badges!C87</f>
        <v>Make something meaningful</v>
      </c>
      <c r="G35" s="351" t="str">
        <f>IF(Badges!K91="A","A"," ")</f>
        <v xml:space="preserve"> </v>
      </c>
      <c r="I35" s="348"/>
      <c r="J35" s="349" t="str">
        <f>Badges!C165</f>
        <v>Build at a craft store or artisan</v>
      </c>
      <c r="K35" s="351" t="str">
        <f>IF(Badges!K164="A","A"," ")</f>
        <v xml:space="preserve"> </v>
      </c>
      <c r="M35" s="348"/>
      <c r="N35" s="349" t="str">
        <f>Badges!C241</f>
        <v>Get into nightlife</v>
      </c>
      <c r="O35" s="351" t="str">
        <f>IF(Badges!K241="A","A"," ")</f>
        <v xml:space="preserve"> </v>
      </c>
      <c r="Q35" s="348"/>
      <c r="R35" s="349" t="str">
        <f>Badges!C314</f>
        <v>Beat your competitors</v>
      </c>
      <c r="S35" s="351" t="str">
        <f>IF(Badges!K314="A","A","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IF(Badges!K242="A","A"," ")</f>
        <v xml:space="preserve"> </v>
      </c>
      <c r="Q36" s="348"/>
      <c r="R36" s="349" t="str">
        <f>Badges!C315</f>
        <v>Use a "guideline."</v>
      </c>
      <c r="S36" s="351" t="str">
        <f>IF(Badges!K315="A","A"," ")</f>
        <v xml:space="preserve"> </v>
      </c>
    </row>
    <row r="37" spans="1:19" ht="12.75" customHeight="1" x14ac:dyDescent="0.2">
      <c r="A37" s="348"/>
      <c r="B37" s="349" t="str">
        <f>Badges!C20</f>
        <v>Work solo</v>
      </c>
      <c r="C37" s="351" t="str">
        <f>IF(Badges!K20="A","A"," ")</f>
        <v xml:space="preserve"> </v>
      </c>
      <c r="E37" s="348"/>
      <c r="F37" s="349" t="str">
        <f>Badges!C93</f>
        <v>Find a happiness helper</v>
      </c>
      <c r="G37" s="351" t="str">
        <f>IF(Badges!K93="A","A","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IF(Badges!K21="A","A"," ")</f>
        <v xml:space="preserve"> </v>
      </c>
      <c r="E38" s="348"/>
      <c r="F38" s="349" t="str">
        <f>Badges!C94</f>
        <v>Create an inspiration collage with</v>
      </c>
      <c r="G38" s="351" t="str">
        <f>IF(Badges!K94="A","A"," ")</f>
        <v xml:space="preserve"> </v>
      </c>
      <c r="I38" s="348"/>
      <c r="J38" s="349" t="str">
        <f>Badges!C170</f>
        <v>Organize a CSI-themed night for</v>
      </c>
      <c r="K38" s="351" t="str">
        <f>IF(Badges!K170="A","A"," ")</f>
        <v xml:space="preserve"> </v>
      </c>
      <c r="M38" s="348"/>
      <c r="N38" s="349" t="str">
        <f>Badges!C244</f>
        <v>Tour your neighborhood at night</v>
      </c>
      <c r="O38" s="351" t="str">
        <f>IF(Badges!K244="A","A"," ")</f>
        <v xml:space="preserve"> </v>
      </c>
      <c r="Q38" s="348"/>
      <c r="R38" s="349" t="str">
        <f>Badges!C317</f>
        <v>Seed money</v>
      </c>
      <c r="S38" s="351" t="str">
        <f>IF(Badges!K317="A","A"," ")</f>
        <v xml:space="preserve"> </v>
      </c>
    </row>
    <row r="39" spans="1:19" x14ac:dyDescent="0.2">
      <c r="A39" s="348"/>
      <c r="B39" s="349" t="str">
        <f>Badges!C22</f>
        <v>Work with a mentor</v>
      </c>
      <c r="C39" s="351" t="str">
        <f>IF(Badges!K22="A","A"," ")</f>
        <v xml:space="preserve"> </v>
      </c>
      <c r="E39" s="348"/>
      <c r="F39" s="349" t="str">
        <f>Badges!C91</f>
        <v>Focus on one friend</v>
      </c>
      <c r="G39" s="351" t="str">
        <f>IF(Badges!K95="A","A"," ")</f>
        <v xml:space="preserve"> </v>
      </c>
      <c r="I39" s="348"/>
      <c r="J39" s="349" t="str">
        <f>Badges!C171</f>
        <v>Host an "Identity Crisis" party</v>
      </c>
      <c r="K39" s="351" t="str">
        <f>IF(Badges!K171="A","A"," ")</f>
        <v xml:space="preserve"> </v>
      </c>
      <c r="M39" s="348"/>
      <c r="N39" s="349" t="str">
        <f>Badges!C245</f>
        <v>Visit a park, trail, lake, stream, or</v>
      </c>
      <c r="O39" s="351" t="str">
        <f>IF(Badges!K245="A","A"," ")</f>
        <v xml:space="preserve"> </v>
      </c>
      <c r="Q39" s="348"/>
      <c r="R39" s="349" t="str">
        <f>Badges!C318</f>
        <v>Business models</v>
      </c>
      <c r="S39" s="351" t="str">
        <f>IF(Badges!K318="A","A","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IF(Badges!K172="A","A"," ")</f>
        <v xml:space="preserve"> </v>
      </c>
      <c r="M40" s="348"/>
      <c r="N40" s="349" t="str">
        <f>Badges!C246</f>
        <v>Visit a place that's open 24 hours</v>
      </c>
      <c r="O40" s="351" t="str">
        <f>IF(Badges!K246="A","A"," ")</f>
        <v xml:space="preserve"> </v>
      </c>
      <c r="Q40" s="348"/>
      <c r="R40" s="349" t="str">
        <f>Badges!C319</f>
        <v>Merchandising</v>
      </c>
      <c r="S40" s="351" t="str">
        <f>IF(Badges!K319="A","A"," ")</f>
        <v xml:space="preserve"> </v>
      </c>
    </row>
    <row r="41" spans="1:19" x14ac:dyDescent="0.2">
      <c r="A41" s="348"/>
      <c r="B41" s="349" t="str">
        <f>Badges!C24</f>
        <v>Add a sound track</v>
      </c>
      <c r="C41" s="351" t="str">
        <f>IF(Badges!K24="A","A","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IF(Badges!K25="A","A"," ")</f>
        <v xml:space="preserve"> </v>
      </c>
      <c r="E42" s="348"/>
      <c r="F42" s="349" t="str">
        <f>Badges!C100</f>
        <v xml:space="preserve">Watch one movie or three shows in </v>
      </c>
      <c r="G42" s="351" t="str">
        <f>IF(Badges!K100="A","A"," ")</f>
        <v xml:space="preserve"> </v>
      </c>
      <c r="I42" s="348"/>
      <c r="J42" s="349" t="str">
        <f>Badges!C174</f>
        <v>Interview someone in forensics</v>
      </c>
      <c r="K42" s="351" t="str">
        <f>IF(Badges!K174="A","A"," ")</f>
        <v xml:space="preserve"> </v>
      </c>
      <c r="M42" s="348"/>
      <c r="N42" s="349" t="str">
        <f>Badges!C248</f>
        <v>Be an investigative reporter</v>
      </c>
      <c r="O42" s="351" t="str">
        <f>IF(Badges!K248="A","A"," ")</f>
        <v xml:space="preserve"> </v>
      </c>
      <c r="Q42" s="348"/>
      <c r="R42" s="349" t="str">
        <f>Badges!C321</f>
        <v>Write up a five-point business plan</v>
      </c>
      <c r="S42" s="351" t="str">
        <f>IF(Badges!K321="A","A"," ")</f>
        <v xml:space="preserve"> </v>
      </c>
    </row>
    <row r="43" spans="1:19" ht="12.75" customHeight="1" x14ac:dyDescent="0.2">
      <c r="A43" s="348"/>
      <c r="B43" s="349" t="str">
        <f>Badges!C26</f>
        <v>Add transitions</v>
      </c>
      <c r="C43" s="351" t="str">
        <f>IF(Badges!K26="A","A"," ")</f>
        <v xml:space="preserve"> </v>
      </c>
      <c r="E43" s="348"/>
      <c r="F43" s="349" t="str">
        <f>Badges!C101</f>
        <v>Host a script-dissection party with</v>
      </c>
      <c r="G43" s="351" t="str">
        <f>IF(Badges!K101="A","A"," ")</f>
        <v xml:space="preserve"> </v>
      </c>
      <c r="I43" s="348"/>
      <c r="J43" s="349" t="str">
        <f>Badges!C175</f>
        <v>Try the eyewitness challenge</v>
      </c>
      <c r="K43" s="351" t="str">
        <f>IF(Badges!K175="A","A"," ")</f>
        <v xml:space="preserve"> </v>
      </c>
      <c r="M43" s="348"/>
      <c r="N43" s="349" t="str">
        <f>Badges!C249</f>
        <v>Take part in the night shift</v>
      </c>
      <c r="O43" s="351" t="str">
        <f>IF(Badges!K249="A","A"," ")</f>
        <v xml:space="preserve"> </v>
      </c>
      <c r="Q43" s="348"/>
      <c r="R43" s="349" t="str">
        <f>Badges!C322</f>
        <v>Develop your "pitch."</v>
      </c>
      <c r="S43" s="351" t="str">
        <f>IF(Badges!K322="A","A"," ")</f>
        <v xml:space="preserve"> </v>
      </c>
    </row>
    <row r="44" spans="1:19" x14ac:dyDescent="0.2">
      <c r="A44" s="602" t="str">
        <f>Badges!B29</f>
        <v>Eating for Beauty</v>
      </c>
      <c r="B44" s="603"/>
      <c r="C44" s="603"/>
      <c r="E44" s="348"/>
      <c r="F44" s="349" t="str">
        <f>Badges!C102</f>
        <v>Read two scripts</v>
      </c>
      <c r="G44" s="351" t="str">
        <f>IF(Badges!K102="A","A"," ")</f>
        <v xml:space="preserve"> </v>
      </c>
      <c r="I44" s="348"/>
      <c r="J44" s="349" t="str">
        <f>Badges!C176</f>
        <v>Make some impressions</v>
      </c>
      <c r="K44" s="351" t="str">
        <f>IF(Badges!K176="A","A"," ")</f>
        <v xml:space="preserve"> </v>
      </c>
      <c r="M44" s="348"/>
      <c r="N44" s="349" t="str">
        <f>Badges!C250</f>
        <v>Create a photo essay</v>
      </c>
      <c r="O44" s="351" t="str">
        <f>IF(Badges!K250="A","A"," ")</f>
        <v xml:space="preserve"> </v>
      </c>
      <c r="Q44" s="348"/>
      <c r="R44" s="349" t="str">
        <f>Badges!C323</f>
        <v>Make a mock up of an</v>
      </c>
      <c r="S44" s="351" t="str">
        <f>IF(Badges!K323="A","A","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IF(Badges!K31="A","A"," ")</f>
        <v xml:space="preserve"> </v>
      </c>
      <c r="E46" s="348"/>
      <c r="F46" s="349" t="str">
        <f>Badges!C104</f>
        <v>Look into your own life</v>
      </c>
      <c r="G46" s="351" t="str">
        <f>IF(Badges!K104="A","A"," ")</f>
        <v xml:space="preserve"> </v>
      </c>
      <c r="I46" s="348"/>
      <c r="J46" s="349" t="str">
        <f>Badges!C178</f>
        <v>Forensic chemistry</v>
      </c>
      <c r="K46" s="351" t="str">
        <f>IF(Badges!K178="A","A"," ")</f>
        <v xml:space="preserve"> </v>
      </c>
      <c r="M46" s="348"/>
      <c r="N46" s="349" t="str">
        <f>Badges!C252</f>
        <v>Examine the night sky</v>
      </c>
      <c r="O46" s="351" t="str">
        <f>IF(Badges!K252="A","A"," ")</f>
        <v xml:space="preserve"> </v>
      </c>
      <c r="Q46" s="348"/>
      <c r="R46" s="349" t="str">
        <f>Badges!C325</f>
        <v>Present your idea to someone who</v>
      </c>
      <c r="S46" s="351" t="str">
        <f>IF(Badges!K325="A","A"," ")</f>
        <v xml:space="preserve"> </v>
      </c>
    </row>
    <row r="47" spans="1:19" x14ac:dyDescent="0.2">
      <c r="A47" s="348"/>
      <c r="B47" s="349" t="str">
        <f>Badges!C32</f>
        <v>Have a food-log challenge with</v>
      </c>
      <c r="C47" s="351" t="str">
        <f>IF(Badges!K32="A","A"," ")</f>
        <v xml:space="preserve"> </v>
      </c>
      <c r="E47" s="348"/>
      <c r="F47" s="349" t="str">
        <f>Badges!C105</f>
        <v>Add to a story you already know</v>
      </c>
      <c r="G47" s="351" t="str">
        <f>IF(Badges!K105="A","A"," ")</f>
        <v xml:space="preserve"> </v>
      </c>
      <c r="I47" s="348"/>
      <c r="J47" s="349" t="str">
        <f>Badges!C179</f>
        <v>Forensic physics</v>
      </c>
      <c r="K47" s="351" t="str">
        <f>IF(Badges!K179="A","A"," ")</f>
        <v xml:space="preserve"> </v>
      </c>
      <c r="M47" s="348"/>
      <c r="N47" s="349" t="str">
        <f>Badges!C253</f>
        <v>Create a nocturnal animal</v>
      </c>
      <c r="O47" s="351" t="str">
        <f>IF(Badges!K253="A","A"," ")</f>
        <v xml:space="preserve"> </v>
      </c>
      <c r="Q47" s="348"/>
      <c r="R47" s="349" t="str">
        <f>Badges!C326</f>
        <v>Present to an expert</v>
      </c>
      <c r="S47" s="351" t="str">
        <f>IF(Badges!K326="A","A"," ")</f>
        <v xml:space="preserve"> </v>
      </c>
    </row>
    <row r="48" spans="1:19" x14ac:dyDescent="0.2">
      <c r="A48" s="348"/>
      <c r="B48" s="349" t="str">
        <f>Badges!C33</f>
        <v>Make your own food pyramid</v>
      </c>
      <c r="C48" s="351" t="str">
        <f>IF(Badges!K33="A","A"," ")</f>
        <v xml:space="preserve"> </v>
      </c>
      <c r="E48" s="348"/>
      <c r="F48" s="349" t="str">
        <f>Badges!C106</f>
        <v>Play Story Maker</v>
      </c>
      <c r="G48" s="351" t="str">
        <f>IF(Badges!K106="A","A"," ")</f>
        <v xml:space="preserve"> </v>
      </c>
      <c r="I48" s="348"/>
      <c r="J48" s="349" t="str">
        <f>Badges!C180</f>
        <v>Forensic biology</v>
      </c>
      <c r="K48" s="351" t="str">
        <f>IF(Badges!K180="A","A"," ")</f>
        <v xml:space="preserve"> </v>
      </c>
      <c r="M48" s="348"/>
      <c r="N48" s="349" t="str">
        <f>Badges!C254</f>
        <v>Sketch a landscape plan for your</v>
      </c>
      <c r="O48" s="351" t="str">
        <f>IF(Badges!K254="A","A"," ")</f>
        <v xml:space="preserve"> </v>
      </c>
      <c r="Q48" s="348"/>
      <c r="R48" s="349" t="str">
        <f>Badges!C327</f>
        <v>Gather a group of clients</v>
      </c>
      <c r="S48" s="351" t="str">
        <f>IF(Badges!K327="A","A","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IF(Badges!K35="A","A"," ")</f>
        <v xml:space="preserve"> </v>
      </c>
      <c r="E50" s="348"/>
      <c r="F50" s="349" t="str">
        <f>Badges!C108</f>
        <v>Spend some time people watching</v>
      </c>
      <c r="G50" s="351" t="str">
        <f>IF(Badges!K108="A","A"," ")</f>
        <v xml:space="preserve"> </v>
      </c>
      <c r="I50" s="348"/>
      <c r="J50" s="349" t="str">
        <f>Badges!C182</f>
        <v>Find out about "tells"</v>
      </c>
      <c r="K50" s="351" t="str">
        <f>IF(Badges!K182="A","A"," ")</f>
        <v xml:space="preserve"> </v>
      </c>
      <c r="M50" s="348"/>
      <c r="N50" s="349" t="str">
        <f>Badges!C256</f>
        <v>A "night" activity for younger Girl</v>
      </c>
      <c r="O50" s="351" t="str">
        <f>IF(Badges!K256="A","A"," ")</f>
        <v xml:space="preserve"> </v>
      </c>
      <c r="Q50" s="348">
        <v>1</v>
      </c>
      <c r="R50" s="349" t="str">
        <f>Badges!C331</f>
        <v>Explore "oops!" and "wow!"</v>
      </c>
      <c r="S50" s="350"/>
    </row>
    <row r="51" spans="1:19" x14ac:dyDescent="0.2">
      <c r="A51" s="348"/>
      <c r="B51" s="349" t="str">
        <f>Badges!C36</f>
        <v>Make a Top 10 list of antioxidant-</v>
      </c>
      <c r="C51" s="351" t="str">
        <f>IF(Badges!K36="A","A"," ")</f>
        <v xml:space="preserve"> </v>
      </c>
      <c r="E51" s="348"/>
      <c r="F51" s="349" t="str">
        <f>Badges!C109</f>
        <v>Exaggerate details about people</v>
      </c>
      <c r="G51" s="351" t="str">
        <f>IF(Badges!K109="A","A"," ")</f>
        <v xml:space="preserve"> </v>
      </c>
      <c r="I51" s="348"/>
      <c r="J51" s="349" t="str">
        <f>Badges!C183</f>
        <v>Research body language</v>
      </c>
      <c r="K51" s="351" t="str">
        <f>IF(Badges!K183="A","A"," ")</f>
        <v xml:space="preserve"> </v>
      </c>
      <c r="M51" s="348"/>
      <c r="N51" s="349" t="str">
        <f>Badges!C257</f>
        <v>A "Power Down!" night</v>
      </c>
      <c r="O51" s="351" t="str">
        <f>IF(Badges!K257="A","A"," ")</f>
        <v xml:space="preserve"> </v>
      </c>
      <c r="Q51" s="348"/>
      <c r="R51" s="349" t="str">
        <f>Badges!C332</f>
        <v>Brainstorm some "oops" and "wow"</v>
      </c>
      <c r="S51" s="351" t="str">
        <f>IF(Badges!K332="A","A"," ")</f>
        <v xml:space="preserve"> </v>
      </c>
    </row>
    <row r="52" spans="1:19" x14ac:dyDescent="0.2">
      <c r="A52" s="348"/>
      <c r="B52" s="349" t="str">
        <f>Badges!C37</f>
        <v>Do a grocery-store scavenger hunt</v>
      </c>
      <c r="C52" s="351" t="str">
        <f>IF(Badges!K37="A","A"," ")</f>
        <v xml:space="preserve"> </v>
      </c>
      <c r="E52" s="348"/>
      <c r="F52" s="349" t="str">
        <f>Badges!C110</f>
        <v>Mix and match</v>
      </c>
      <c r="G52" s="351" t="str">
        <f>IF(Badges!K110="A","A"," ")</f>
        <v xml:space="preserve"> </v>
      </c>
      <c r="I52" s="348"/>
      <c r="J52" s="349" t="str">
        <f>Badges!C184</f>
        <v>Check out voice analysis</v>
      </c>
      <c r="K52" s="351" t="str">
        <f>IF(Badges!K184="A","A"," ")</f>
        <v xml:space="preserve"> </v>
      </c>
      <c r="M52" s="348"/>
      <c r="N52" s="349" t="str">
        <f>Badges!C258</f>
        <v>A nighttime legend</v>
      </c>
      <c r="O52" s="351" t="str">
        <f>IF(Badges!K258="A","A"," ")</f>
        <v xml:space="preserve"> </v>
      </c>
      <c r="Q52" s="348"/>
      <c r="R52" s="349" t="str">
        <f>Badges!C333</f>
        <v>Interview someone with a job that</v>
      </c>
      <c r="S52" s="351" t="str">
        <f>IF(Badges!K333="A","A","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IF(Badges!K334="A","A"," ")</f>
        <v xml:space="preserve"> </v>
      </c>
    </row>
    <row r="54" spans="1:19" x14ac:dyDescent="0.2">
      <c r="A54" s="348"/>
      <c r="B54" s="349" t="str">
        <f>Badges!C39</f>
        <v>Food makeovers</v>
      </c>
      <c r="C54" s="351" t="str">
        <f>IF(Badges!K39="A","A"," ")</f>
        <v xml:space="preserve"> </v>
      </c>
      <c r="E54" s="348"/>
      <c r="F54" s="349" t="str">
        <f>Badges!C112</f>
        <v>Fill out the worksheet using your</v>
      </c>
      <c r="G54" s="351" t="str">
        <f>IF(Badges!K112="A","A"," ")</f>
        <v xml:space="preserve"> </v>
      </c>
      <c r="I54" s="348"/>
      <c r="J54" s="349" t="str">
        <f>Badges!C186</f>
        <v>Write a scene or script for your own</v>
      </c>
      <c r="K54" s="351" t="str">
        <f>IF(Badges!K186="A","A","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IF(Badges!K40="A","A"," ")</f>
        <v xml:space="preserve"> </v>
      </c>
      <c r="E55" s="348"/>
      <c r="F55" s="349" t="str">
        <f>Badges!C113</f>
        <v>Find your plot twists in the news</v>
      </c>
      <c r="G55" s="351" t="str">
        <f>IF(Badges!K113="A","A"," ")</f>
        <v xml:space="preserve"> </v>
      </c>
      <c r="I55" s="348"/>
      <c r="J55" s="349" t="str">
        <f>Badges!C187</f>
        <v>Sketch or sculpt a "suspect" or</v>
      </c>
      <c r="K55" s="351" t="str">
        <f>IF(Badges!K187="A","A"," ")</f>
        <v xml:space="preserve"> </v>
      </c>
      <c r="M55" s="348"/>
      <c r="N55" s="349" t="str">
        <f>Badges!C263</f>
        <v>Find out how views of animals have</v>
      </c>
      <c r="O55" s="351" t="str">
        <f>IF(Badges!K263="A","A"," ")</f>
        <v xml:space="preserve"> </v>
      </c>
      <c r="Q55" s="348"/>
      <c r="R55" s="349" t="str">
        <f>Badges!C336</f>
        <v>Go through your last 50 texts</v>
      </c>
      <c r="S55" s="351" t="str">
        <f>IF(Badges!K336="A","A"," ")</f>
        <v xml:space="preserve"> </v>
      </c>
    </row>
    <row r="56" spans="1:19" x14ac:dyDescent="0.2">
      <c r="A56" s="348"/>
      <c r="B56" s="349" t="str">
        <f>Badges!C41</f>
        <v>Chemical detective</v>
      </c>
      <c r="C56" s="351" t="str">
        <f>IF(Badges!K41="A","A"," ")</f>
        <v xml:space="preserve"> </v>
      </c>
      <c r="E56" s="348"/>
      <c r="F56" s="349" t="str">
        <f>Badges!C114</f>
        <v>Use plot twists from a familiar story</v>
      </c>
      <c r="G56" s="351" t="str">
        <f>IF(Badges!K114="A","A"," ")</f>
        <v xml:space="preserve"> </v>
      </c>
      <c r="I56" s="348"/>
      <c r="J56" s="349" t="str">
        <f>Badges!C188</f>
        <v>Create or re-create a spy scenario</v>
      </c>
      <c r="K56" s="351" t="str">
        <f>IF(Badges!K188="A","A"," ")</f>
        <v xml:space="preserve"> </v>
      </c>
      <c r="M56" s="348"/>
      <c r="N56" s="349" t="str">
        <f>Badges!C264</f>
        <v>Watch a documentary series on the</v>
      </c>
      <c r="O56" s="351" t="str">
        <f>IF(Badges!K264="A","A"," ")</f>
        <v xml:space="preserve"> </v>
      </c>
      <c r="Q56" s="348"/>
      <c r="R56" s="349" t="str">
        <f>Badges!C337</f>
        <v>Interview a psychologist, guidance</v>
      </c>
      <c r="S56" s="351" t="str">
        <f>IF(Badges!K337="A","A","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IF(Badges!K265="A","A"," ")</f>
        <v xml:space="preserve"> </v>
      </c>
      <c r="Q57" s="348"/>
      <c r="R57" s="349" t="str">
        <f>Badges!C338</f>
        <v>Start a kindness practice</v>
      </c>
      <c r="S57" s="351" t="str">
        <f>IF(Badges!K338="A","A"," ")</f>
        <v xml:space="preserve"> </v>
      </c>
    </row>
    <row r="58" spans="1:19" x14ac:dyDescent="0.2">
      <c r="A58" s="348"/>
      <c r="B58" s="349" t="str">
        <f>Badges!C43</f>
        <v>Make an illustrated chart of snooze/</v>
      </c>
      <c r="C58" s="351" t="str">
        <f>IF(Badges!K43="A","A"," ")</f>
        <v xml:space="preserve"> </v>
      </c>
      <c r="E58" s="348"/>
      <c r="F58" s="349" t="str">
        <f>Badges!C116</f>
        <v>Work solo</v>
      </c>
      <c r="G58" s="351" t="str">
        <f>IF(Badges!K116="A","A","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IF(Badges!K44="A","A"," ")</f>
        <v xml:space="preserve"> </v>
      </c>
      <c r="E59" s="348"/>
      <c r="F59" s="349" t="str">
        <f>Badges!C117</f>
        <v>Work with a friend</v>
      </c>
      <c r="G59" s="351" t="str">
        <f>IF(Badges!K117="A","A"," ")</f>
        <v xml:space="preserve"> </v>
      </c>
      <c r="I59" s="348"/>
      <c r="J59" s="349" t="str">
        <f>Badges!C193</f>
        <v>Ask an older Girl Scout or Girl Scout</v>
      </c>
      <c r="K59" s="351" t="str">
        <f>IF(Badges!K193="A","A"," ")</f>
        <v xml:space="preserve"> </v>
      </c>
      <c r="M59" s="348"/>
      <c r="N59" s="349" t="str">
        <f>Badges!C267</f>
        <v>Check out a safety team that uses</v>
      </c>
      <c r="O59" s="351" t="str">
        <f>IF(Badges!K267="A","A"," ")</f>
        <v xml:space="preserve"> </v>
      </c>
      <c r="Q59" s="348"/>
      <c r="R59" s="349" t="str">
        <f>Badges!C340</f>
        <v>Get into e-mail etiquette</v>
      </c>
      <c r="S59" s="351" t="str">
        <f>IF(Badges!K340="A","A"," ")</f>
        <v xml:space="preserve"> </v>
      </c>
    </row>
    <row r="60" spans="1:19" x14ac:dyDescent="0.2">
      <c r="A60" s="348"/>
      <c r="B60" s="349" t="str">
        <f>Badges!C45</f>
        <v>REM it up</v>
      </c>
      <c r="C60" s="351" t="str">
        <f>IF(Badges!K45="A","A"," ")</f>
        <v xml:space="preserve"> </v>
      </c>
      <c r="E60" s="348"/>
      <c r="F60" s="349" t="str">
        <f>Badges!C118</f>
        <v>Work with a mentor</v>
      </c>
      <c r="G60" s="351" t="str">
        <f>IF(Badges!K118="A","A"," ")</f>
        <v xml:space="preserve"> </v>
      </c>
      <c r="I60" s="348"/>
      <c r="J60" s="349" t="str">
        <f>Badges!C194</f>
        <v>Check with a member of a local</v>
      </c>
      <c r="K60" s="351" t="str">
        <f>IF(Badges!K194="A","A"," ")</f>
        <v xml:space="preserve"> </v>
      </c>
      <c r="M60" s="348"/>
      <c r="N60" s="349" t="str">
        <f>Badges!C268</f>
        <v>Talk to a trainer</v>
      </c>
      <c r="O60" s="351" t="str">
        <f>IF(Badges!K268="A","A"," ")</f>
        <v xml:space="preserve"> </v>
      </c>
      <c r="Q60" s="348"/>
      <c r="R60" s="349" t="str">
        <f>Badges!C341</f>
        <v>Find your best commenting voice</v>
      </c>
      <c r="S60" s="351" t="str">
        <f>IF(Badges!K341="A","A","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IF(Badges!K195="A","A"," ")</f>
        <v xml:space="preserve"> </v>
      </c>
      <c r="M61" s="348"/>
      <c r="N61" s="349" t="str">
        <f>Badges!C269</f>
        <v>Read stories about animal heroes</v>
      </c>
      <c r="O61" s="351" t="str">
        <f>IF(Badges!K269="A","A"," ")</f>
        <v xml:space="preserve"> </v>
      </c>
      <c r="Q61" s="348"/>
      <c r="R61" s="349" t="str">
        <f>Badges!C342</f>
        <v>Good net sportsmanship</v>
      </c>
      <c r="S61" s="351" t="str">
        <f>IF(Badges!K342="A","A"," ")</f>
        <v xml:space="preserve"> </v>
      </c>
    </row>
    <row r="62" spans="1:19" ht="12.75" customHeight="1" x14ac:dyDescent="0.2">
      <c r="A62" s="348"/>
      <c r="B62" s="349" t="str">
        <f>Badges!C47</f>
        <v>Take a poll of friends and family</v>
      </c>
      <c r="C62" s="351" t="str">
        <f>IF(Badges!K47="A","A","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IF(Badges!K48="A","A"," ")</f>
        <v xml:space="preserve"> </v>
      </c>
      <c r="E63" s="348"/>
      <c r="F63" s="349" t="str">
        <f>Badges!C124</f>
        <v>Survey a book collection</v>
      </c>
      <c r="G63" s="351" t="str">
        <f>IF(Badges!K124="A","A"," ")</f>
        <v xml:space="preserve"> </v>
      </c>
      <c r="I63" s="348"/>
      <c r="J63" s="349" t="str">
        <f>Badges!C197</f>
        <v>Participate in a physically</v>
      </c>
      <c r="K63" s="351" t="str">
        <f>IF(Badges!K197="A","A"," ")</f>
        <v xml:space="preserve"> </v>
      </c>
      <c r="M63" s="348"/>
      <c r="N63" s="349" t="str">
        <f>Badges!C271</f>
        <v>Talk to a vet or psychologist</v>
      </c>
      <c r="O63" s="351" t="str">
        <f>IF(Badges!K271="A","A"," ")</f>
        <v xml:space="preserve"> </v>
      </c>
      <c r="Q63" s="348"/>
      <c r="R63" s="349" t="str">
        <f>Badges!C344</f>
        <v>Discuss some character profiles</v>
      </c>
      <c r="S63" s="351" t="str">
        <f>IF(Badges!K344="A","A"," ")</f>
        <v xml:space="preserve"> </v>
      </c>
    </row>
    <row r="64" spans="1:19" x14ac:dyDescent="0.2">
      <c r="A64" s="348"/>
      <c r="B64" s="349" t="str">
        <f>Badges!C49</f>
        <v>Create a chart or blog post</v>
      </c>
      <c r="C64" s="351" t="str">
        <f>IF(Badges!K49="A","A"," ")</f>
        <v xml:space="preserve"> </v>
      </c>
      <c r="E64" s="348"/>
      <c r="F64" s="349" t="str">
        <f>Badges!C125</f>
        <v>Interview or visit a book artist or</v>
      </c>
      <c r="G64" s="351" t="str">
        <f>IF(Badges!K125="A","A"," ")</f>
        <v xml:space="preserve"> </v>
      </c>
      <c r="I64" s="348"/>
      <c r="J64" s="349" t="str">
        <f>Badges!C198</f>
        <v>Build a teamwork and endurance</v>
      </c>
      <c r="K64" s="351" t="str">
        <f>IF(Badges!K198="A","A"," ")</f>
        <v xml:space="preserve"> </v>
      </c>
      <c r="M64" s="348"/>
      <c r="N64" s="349" t="str">
        <f>Badges!C272</f>
        <v>Visit an organization that uses</v>
      </c>
      <c r="O64" s="351" t="str">
        <f>IF(Badges!K272="A","A"," ")</f>
        <v xml:space="preserve"> </v>
      </c>
      <c r="Q64" s="348"/>
      <c r="R64" s="349" t="str">
        <f>Badges!C345</f>
        <v>Get feedback on a profile of your</v>
      </c>
      <c r="S64" s="351" t="str">
        <f>IF(Badges!K345="A","A"," ")</f>
        <v xml:space="preserve"> </v>
      </c>
    </row>
    <row r="65" spans="1:19" x14ac:dyDescent="0.2">
      <c r="A65" s="602" t="str">
        <f>Badges!B52</f>
        <v>Public Speaker</v>
      </c>
      <c r="B65" s="603"/>
      <c r="C65" s="603"/>
      <c r="E65" s="348"/>
      <c r="F65" s="349" t="str">
        <f>Badges!C126</f>
        <v>Tour a book arts center or art</v>
      </c>
      <c r="G65" s="351" t="str">
        <f>IF(Badges!K126="A","A"," ")</f>
        <v xml:space="preserve"> </v>
      </c>
      <c r="I65" s="348"/>
      <c r="J65" s="349" t="str">
        <f>Badges!C199</f>
        <v>Try a "boot camp" exercise course</v>
      </c>
      <c r="K65" s="351" t="str">
        <f>IF(Badges!K199="A","A"," ")</f>
        <v xml:space="preserve"> </v>
      </c>
      <c r="M65" s="348"/>
      <c r="N65" s="349" t="str">
        <f>Badges!C273</f>
        <v>Interview at least five pet owners</v>
      </c>
      <c r="O65" s="351" t="str">
        <f>IF(Badges!K273="A","A"," ")</f>
        <v xml:space="preserve"> </v>
      </c>
      <c r="Q65" s="348"/>
      <c r="R65" s="349" t="str">
        <f>Badges!C346</f>
        <v>Read three stories that discuss</v>
      </c>
      <c r="S65" s="351" t="str">
        <f>IF(Badges!K346="A","A","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IF(Badges!K54="A","A"," ")</f>
        <v xml:space="preserve"> </v>
      </c>
      <c r="E67" s="348"/>
      <c r="F67" s="349" t="str">
        <f>Badges!C128</f>
        <v>Mend an old book</v>
      </c>
      <c r="G67" s="351" t="str">
        <f>IF(Badges!K128="A","A"," ")</f>
        <v xml:space="preserve"> </v>
      </c>
      <c r="I67" s="348"/>
      <c r="J67" s="349" t="str">
        <f>Badges!C201</f>
        <v>Find three recipes for quick meals</v>
      </c>
      <c r="K67" s="351" t="str">
        <f>IF(Badges!K201="A","A"," ")</f>
        <v xml:space="preserve"> </v>
      </c>
      <c r="M67" s="348"/>
      <c r="N67" s="349" t="str">
        <f>Badges!C275</f>
        <v>Talk to someone who trains</v>
      </c>
      <c r="O67" s="351" t="str">
        <f>IF(Badges!K275="A","A"," ")</f>
        <v xml:space="preserve"> </v>
      </c>
      <c r="Q67" s="348"/>
      <c r="R67" s="349" t="str">
        <f>Badges!C348</f>
        <v>Make it a pledge</v>
      </c>
      <c r="S67" s="351" t="str">
        <f>IF(Badges!K348="A","A"," ")</f>
        <v xml:space="preserve"> </v>
      </c>
    </row>
    <row r="68" spans="1:19" x14ac:dyDescent="0.2">
      <c r="A68" s="348"/>
      <c r="B68" s="349" t="str">
        <f>Badges!C55</f>
        <v>Read aloud two political speeches</v>
      </c>
      <c r="C68" s="351" t="str">
        <f>IF(Badges!K55="A","A"," ")</f>
        <v xml:space="preserve"> </v>
      </c>
      <c r="E68" s="348"/>
      <c r="F68" s="349" t="str">
        <f>Badges!C129</f>
        <v>Take an old book apart</v>
      </c>
      <c r="G68" s="351" t="str">
        <f>IF(Badges!K129="A","A"," ")</f>
        <v xml:space="preserve"> </v>
      </c>
      <c r="I68" s="348"/>
      <c r="J68" s="349" t="str">
        <f>Badges!C202</f>
        <v>Get into quick-energy snacks</v>
      </c>
      <c r="K68" s="351" t="str">
        <f>IF(Badges!K202="A","A"," ")</f>
        <v xml:space="preserve"> </v>
      </c>
      <c r="M68" s="348"/>
      <c r="N68" s="349" t="str">
        <f>Badges!C276</f>
        <v>Speak to someone who has an</v>
      </c>
      <c r="O68" s="351" t="str">
        <f>IF(Badges!K276="A","A"," ")</f>
        <v xml:space="preserve"> </v>
      </c>
      <c r="Q68" s="348"/>
      <c r="R68" s="349" t="str">
        <f>Badges!C349</f>
        <v>Edit into a top 10</v>
      </c>
      <c r="S68" s="351" t="str">
        <f>IF(Badges!K349="A","A"," ")</f>
        <v xml:space="preserve"> </v>
      </c>
    </row>
    <row r="69" spans="1:19" x14ac:dyDescent="0.2">
      <c r="A69" s="348"/>
      <c r="B69" s="447" t="str">
        <f>Badges!C56</f>
        <v>Read aloud three poems or one</v>
      </c>
      <c r="C69" s="448" t="str">
        <f>IF(Badges!K56="A","A"," ")</f>
        <v xml:space="preserve"> </v>
      </c>
      <c r="E69" s="348"/>
      <c r="F69" s="349" t="str">
        <f>Badges!C130</f>
        <v>Visit an antique or rare bookseller</v>
      </c>
      <c r="G69" s="351" t="str">
        <f>IF(Badges!K130="A","A"," ")</f>
        <v xml:space="preserve"> </v>
      </c>
      <c r="I69" s="348"/>
      <c r="J69" s="447" t="str">
        <f>Badges!C203</f>
        <v>Trash the trash challenge</v>
      </c>
      <c r="K69" s="448" t="str">
        <f>IF(Badges!K203="A","A"," ")</f>
        <v xml:space="preserve"> </v>
      </c>
      <c r="M69" s="348"/>
      <c r="N69" s="447" t="str">
        <f>Badges!C277</f>
        <v xml:space="preserve">Research the pros and cons of </v>
      </c>
      <c r="O69" s="448" t="str">
        <f>IF(Badges!K277="A","A"," ")</f>
        <v xml:space="preserve"> </v>
      </c>
      <c r="Q69" s="348"/>
      <c r="R69" s="447" t="str">
        <f>Badges!C350</f>
        <v>Present it</v>
      </c>
      <c r="S69" s="448" t="str">
        <f>IF(Badges!K350="A","A"," ")</f>
        <v xml:space="preserve"> </v>
      </c>
    </row>
    <row r="70" spans="1:19" ht="23.25" x14ac:dyDescent="0.35">
      <c r="A70" s="623" t="str">
        <f ca="1">MID(CELL("filename",A8),FIND(IF(ISERROR(FIND("]",CELL("filename",A8))),"$","]"),CELL("filename",A8))+1,256)</f>
        <v>Cadette 8</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IF(Badges!K376="C","C",IF(Badges!K376="P","P",""))</f>
        <v/>
      </c>
      <c r="E73" s="348"/>
      <c r="F73" s="349" t="str">
        <f>Badges!C383</f>
        <v>Make an illustrated quote book</v>
      </c>
      <c r="G73" s="351" t="str">
        <f>IF(Badges!K383="A","A"," ")</f>
        <v xml:space="preserve"> </v>
      </c>
      <c r="I73" s="348"/>
      <c r="J73" s="349" t="str">
        <f>Badges!C456</f>
        <v>Talk to first aiders</v>
      </c>
      <c r="K73" s="351" t="str">
        <f>IF(Badges!K456="A","A"," ")</f>
        <v xml:space="preserve"> </v>
      </c>
      <c r="M73" s="348"/>
      <c r="N73" s="349" t="str">
        <f>Badges!C530</f>
        <v>Lead with your heart</v>
      </c>
      <c r="O73" s="351" t="str">
        <f>IF(Badges!K530="A","A"," ")</f>
        <v xml:space="preserve"> </v>
      </c>
      <c r="Q73" s="348"/>
      <c r="R73" s="349" t="str">
        <f>Badges!C640</f>
        <v>Take an archery class on a range, in your community center, or at a
recreational facility.</v>
      </c>
      <c r="S73" s="351" t="str">
        <f>IF(Badges!K640="A","A"," ")</f>
        <v xml:space="preserve"> </v>
      </c>
    </row>
    <row r="74" spans="1:19" x14ac:dyDescent="0.2">
      <c r="A74" s="612" t="str">
        <f>Summary!A23</f>
        <v>Good Sportsmanship</v>
      </c>
      <c r="B74" s="613"/>
      <c r="C74" s="353" t="str">
        <f>IF(Badges!K399="C","C",IF(Badges!K399="P","P",""))</f>
        <v/>
      </c>
      <c r="E74" s="348"/>
      <c r="F74" s="349" t="str">
        <f>Badges!C384</f>
        <v>Talk to an athletic director, coach</v>
      </c>
      <c r="G74" s="351" t="str">
        <f>IF(Badges!K384="A","A"," ")</f>
        <v xml:space="preserve"> </v>
      </c>
      <c r="I74" s="348"/>
      <c r="J74" s="349" t="str">
        <f>Badges!C457</f>
        <v>Ask a wilderness expert</v>
      </c>
      <c r="K74" s="351" t="str">
        <f>IF(Badges!K457="A","A"," ")</f>
        <v xml:space="preserve"> </v>
      </c>
      <c r="M74" s="348"/>
      <c r="N74" s="349" t="str">
        <f>Badges!C531</f>
        <v>Team up with others</v>
      </c>
      <c r="O74" s="351" t="str">
        <f>IF(Badges!K531="A","A"," ")</f>
        <v xml:space="preserve"> </v>
      </c>
      <c r="Q74" s="348"/>
      <c r="R74" s="349" t="str">
        <f>Badges!C641</f>
        <v>Work with an instructor or archery expert.</v>
      </c>
      <c r="S74" s="351" t="str">
        <f>IF(Badges!K641="A","A"," ")</f>
        <v xml:space="preserve"> </v>
      </c>
    </row>
    <row r="75" spans="1:19" x14ac:dyDescent="0.2">
      <c r="A75" s="612" t="str">
        <f>Summary!A24</f>
        <v>Finding Common Ground</v>
      </c>
      <c r="B75" s="613"/>
      <c r="C75" s="353" t="str">
        <f>IF(Badges!K422="C","C",IF(Badges!K422="P","P",""))</f>
        <v/>
      </c>
      <c r="E75" s="348"/>
      <c r="F75" s="447" t="str">
        <f>Badges!C385</f>
        <v>Get a biography of a female athlete</v>
      </c>
      <c r="G75" s="448" t="str">
        <f>IF(Badges!K385="A","A"," ")</f>
        <v xml:space="preserve"> </v>
      </c>
      <c r="I75" s="348"/>
      <c r="J75" s="349" t="str">
        <f>Badges!C458</f>
        <v>Find out about common injuries</v>
      </c>
      <c r="K75" s="351" t="str">
        <f>IF(Badges!K458="A","A"," ")</f>
        <v xml:space="preserve"> </v>
      </c>
      <c r="M75" s="348"/>
      <c r="N75" s="349" t="str">
        <f>Badges!C532</f>
        <v>Learn from a professional</v>
      </c>
      <c r="O75" s="351" t="str">
        <f>IF(Badges!K532="A","A"," ")</f>
        <v xml:space="preserve"> </v>
      </c>
      <c r="Q75" s="348"/>
      <c r="R75" s="349" t="str">
        <f>Badges!C642</f>
        <v>Take part in archery at a Girl Scout camp</v>
      </c>
      <c r="S75" s="351" t="str">
        <f>IF(Badges!K642="A","A"," ")</f>
        <v xml:space="preserve"> </v>
      </c>
    </row>
    <row r="76" spans="1:19" x14ac:dyDescent="0.2">
      <c r="A76" s="612" t="str">
        <f>Summary!A25</f>
        <v>New Cuisines</v>
      </c>
      <c r="B76" s="613"/>
      <c r="C76" s="353" t="str">
        <f>IF(Badges!K445="C","C",IF(Badges!K445="P","P",""))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IF(Badges!K468="C","C",IF(Badges!K468="P","P",""))</f>
        <v/>
      </c>
      <c r="E77" s="348"/>
      <c r="F77" s="349" t="str">
        <f>Badges!C387</f>
        <v>Play Trust, like they did on Survivor</v>
      </c>
      <c r="G77" s="351" t="str">
        <f>IF(Badges!K387="A","A"," ")</f>
        <v xml:space="preserve"> </v>
      </c>
      <c r="I77" s="348"/>
      <c r="J77" s="349" t="str">
        <f>Badges!C460</f>
        <v>Research the signs of shock and</v>
      </c>
      <c r="K77" s="351" t="str">
        <f>IF(Badges!K460="A","A"," ")</f>
        <v xml:space="preserve"> </v>
      </c>
      <c r="M77" s="348"/>
      <c r="N77" s="349" t="str">
        <f>Badges!C534</f>
        <v>Make a savings action plan</v>
      </c>
      <c r="O77" s="351" t="str">
        <f>IF(Badges!K534="A","A"," ")</f>
        <v xml:space="preserve"> </v>
      </c>
      <c r="Q77" s="348"/>
      <c r="R77" s="349" t="str">
        <f>Badges!C644</f>
        <v>Challenge yourself</v>
      </c>
      <c r="S77" s="351" t="str">
        <f>IF(Badges!K644="A","A"," ")</f>
        <v xml:space="preserve"> </v>
      </c>
    </row>
    <row r="78" spans="1:19" x14ac:dyDescent="0.2">
      <c r="A78" s="612" t="str">
        <f>Summary!A27</f>
        <v>Cadette Girl Scout Way</v>
      </c>
      <c r="B78" s="613"/>
      <c r="C78" s="353" t="str">
        <f>IF(Badges!K491="C","C",IF(Badges!K491="P","P",""))</f>
        <v/>
      </c>
      <c r="E78" s="348"/>
      <c r="F78" s="349" t="str">
        <f>Badges!C388</f>
        <v>Play three team-building games</v>
      </c>
      <c r="G78" s="351" t="str">
        <f>IF(Badges!K388="A","A"," ")</f>
        <v xml:space="preserve"> </v>
      </c>
      <c r="I78" s="348"/>
      <c r="J78" s="349" t="str">
        <f>Badges!C461</f>
        <v>Interview a doctor or nurse about the</v>
      </c>
      <c r="K78" s="351" t="str">
        <f>IF(Badges!K461="A","A"," ")</f>
        <v xml:space="preserve"> </v>
      </c>
      <c r="M78" s="348"/>
      <c r="N78" s="349" t="str">
        <f>Badges!C535</f>
        <v>Form a support group</v>
      </c>
      <c r="O78" s="351" t="str">
        <f>IF(Badges!K535="A","A"," ")</f>
        <v xml:space="preserve"> </v>
      </c>
      <c r="Q78" s="348"/>
      <c r="R78" s="349" t="str">
        <f>Badges!C645</f>
        <v>Take part in a group challenge</v>
      </c>
      <c r="S78" s="351" t="str">
        <f>IF(Badges!K645="A","A"," ")</f>
        <v xml:space="preserve"> </v>
      </c>
    </row>
    <row r="79" spans="1:19" x14ac:dyDescent="0.2">
      <c r="A79" s="614" t="str">
        <f>Summary!A28</f>
        <v>Trees</v>
      </c>
      <c r="B79" s="615"/>
      <c r="C79" s="354" t="str">
        <f>IF(Badges!K514="C","C",IF(Badges!K514="P","P",""))</f>
        <v/>
      </c>
      <c r="E79" s="348"/>
      <c r="F79" s="349" t="str">
        <f>Badges!C389</f>
        <v>Play Capture the Flag</v>
      </c>
      <c r="G79" s="351" t="str">
        <f>IF(Badges!K389="A","A"," ")</f>
        <v xml:space="preserve"> </v>
      </c>
      <c r="I79" s="348"/>
      <c r="J79" s="349" t="str">
        <f>Badges!C462</f>
        <v>Ask an EMT or first responder to</v>
      </c>
      <c r="K79" s="351" t="str">
        <f>IF(Badges!K462="A","A"," ")</f>
        <v xml:space="preserve"> </v>
      </c>
      <c r="M79" s="348"/>
      <c r="N79" s="349" t="str">
        <f>Badges!C536</f>
        <v>Imagine yourself in the future</v>
      </c>
      <c r="O79" s="351" t="str">
        <f>IF(Badges!K536="A","A"," ")</f>
        <v xml:space="preserve"> </v>
      </c>
      <c r="Q79" s="348"/>
      <c r="R79" s="349" t="str">
        <f>Badges!C646</f>
        <v>Create a contest for a younger group of girls</v>
      </c>
      <c r="S79" s="351" t="str">
        <f>IF(Badges!K646="A","A","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IF(Badges!K538="C","C",IF(Badges!K538="P","P",""))</f>
        <v/>
      </c>
      <c r="E81" s="348"/>
      <c r="F81" s="349" t="str">
        <f>Badges!C391</f>
        <v>But I landed my triple axel</v>
      </c>
      <c r="G81" s="351" t="str">
        <f>IF(Badges!K391="A","A"," ")</f>
        <v xml:space="preserve"> </v>
      </c>
      <c r="I81" s="348"/>
      <c r="J81" s="349" t="str">
        <f>Badges!C464</f>
        <v>Take a first aid course</v>
      </c>
      <c r="K81" s="351" t="str">
        <f>IF(Badges!K464="A","A"," ")</f>
        <v xml:space="preserve"> </v>
      </c>
      <c r="M81" s="348">
        <v>1</v>
      </c>
      <c r="N81" s="349" t="str">
        <f>Badges!C563</f>
        <v>Explore dream jobs</v>
      </c>
      <c r="O81" s="350"/>
      <c r="Q81" s="630" t="str">
        <f>'Age-Level'!B5</f>
        <v>Silver Torch Award</v>
      </c>
      <c r="R81" s="630"/>
      <c r="S81" s="352" t="str">
        <f>IF('Age-Level'!K8="C","C",IF('Age-Level'!K8="P","P",""))</f>
        <v/>
      </c>
    </row>
    <row r="82" spans="1:22" x14ac:dyDescent="0.2">
      <c r="A82" s="619" t="str">
        <f>Summary!A31</f>
        <v>Comparison Shopping</v>
      </c>
      <c r="B82" s="620"/>
      <c r="C82" s="352" t="str">
        <f>IF(Badges!K539="C","C",IF(Badges!K539="P","P",""))</f>
        <v/>
      </c>
      <c r="E82" s="348"/>
      <c r="F82" s="349" t="str">
        <f>Badges!C392</f>
        <v>Mind over matter</v>
      </c>
      <c r="G82" s="351" t="str">
        <f>IF(Badges!K392="A","A"," ")</f>
        <v xml:space="preserve"> </v>
      </c>
      <c r="I82" s="348"/>
      <c r="J82" s="349" t="str">
        <f>Badges!C465</f>
        <v>Ask a park ranger, lifeguard, or ski</v>
      </c>
      <c r="K82" s="351" t="str">
        <f>IF(Badges!K465="A","A"," ")</f>
        <v xml:space="preserve"> </v>
      </c>
      <c r="M82" s="348"/>
      <c r="N82" s="349" t="str">
        <f>Badges!C564</f>
        <v>Track your dreams</v>
      </c>
      <c r="O82" s="351" t="str">
        <f>IF(Badges!K564="A","A"," ")</f>
        <v xml:space="preserve"> </v>
      </c>
      <c r="Q82" s="630" t="str">
        <f>'Age-Level'!B9</f>
        <v>Cadette Community Service bar</v>
      </c>
      <c r="R82" s="630"/>
      <c r="S82" s="352" t="str">
        <f>IF('Age-Level'!K10="A","A"," ")</f>
        <v xml:space="preserve"> </v>
      </c>
    </row>
    <row r="83" spans="1:22" x14ac:dyDescent="0.2">
      <c r="A83" s="612" t="str">
        <f>Summary!A32</f>
        <v>Financing My Dreams</v>
      </c>
      <c r="B83" s="613"/>
      <c r="C83" s="353" t="str">
        <f>IF(Badges!K584="C","C",IF(Badges!K584="P","P",""))</f>
        <v/>
      </c>
      <c r="D83" s="344"/>
      <c r="E83" s="348"/>
      <c r="F83" s="349" t="str">
        <f>Badges!C393</f>
        <v>Play sports psychology games</v>
      </c>
      <c r="G83" s="351" t="str">
        <f>IF(Badges!K393="A","A"," ")</f>
        <v xml:space="preserve"> </v>
      </c>
      <c r="I83" s="348"/>
      <c r="J83" s="349" t="str">
        <f>Badges!C466</f>
        <v xml:space="preserve">Interview a doctor or nurse  </v>
      </c>
      <c r="K83" s="351" t="str">
        <f>IF(Badges!K466="A","A"," ")</f>
        <v xml:space="preserve"> </v>
      </c>
      <c r="M83" s="348"/>
      <c r="N83" s="349" t="str">
        <f>Badges!C565</f>
        <v>Talk to people about their jobs</v>
      </c>
      <c r="O83" s="351" t="str">
        <f>IF(Badges!K565="A","A"," ")</f>
        <v xml:space="preserve"> </v>
      </c>
      <c r="Q83" s="630" t="str">
        <f>'Age-Level'!B12</f>
        <v>Cadette Service to Girl Scouting bar</v>
      </c>
      <c r="R83" s="630"/>
      <c r="S83" s="352" t="str">
        <f>IF('Age-Level'!K13="A","A","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IF(Badges!K566="A","A"," ")</f>
        <v xml:space="preserve"> </v>
      </c>
      <c r="Q84" s="630" t="str">
        <f>'Age-Level'!B15</f>
        <v>Cadette Program Aide</v>
      </c>
      <c r="R84" s="630"/>
      <c r="S84" s="352" t="str">
        <f>IF('Age-Level'!K19="C","C",IF('Age-Level'!K19="P","P",""))</f>
        <v/>
      </c>
    </row>
    <row r="85" spans="1:22" x14ac:dyDescent="0.2">
      <c r="A85" s="612" t="str">
        <f>Summary!A34</f>
        <v>Business Plan</v>
      </c>
      <c r="B85" s="613"/>
      <c r="C85" s="353" t="str">
        <f>IF(Badges!K598="C","C",IF(Badges!K598="P","P",""))</f>
        <v/>
      </c>
      <c r="E85" s="348"/>
      <c r="F85" s="349" t="str">
        <f>Badges!C395</f>
        <v>Compete</v>
      </c>
      <c r="G85" s="351" t="str">
        <f>IF(Badges!K395="A","A","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IF('Age-Level'!K21="C","C",IF('Age-Level'!K21="P","P",""))</f>
        <v/>
      </c>
    </row>
    <row r="86" spans="1:22" x14ac:dyDescent="0.2">
      <c r="A86" s="612" t="str">
        <f>Summary!A35</f>
        <v>Marketing</v>
      </c>
      <c r="B86" s="613"/>
      <c r="C86" s="353" t="str">
        <f>IF(Badges!K599="C","C",IF(Badges!K599="P","P",""))</f>
        <v/>
      </c>
      <c r="E86" s="348"/>
      <c r="F86" s="349" t="str">
        <f>Badges!C396</f>
        <v>Play with little kids</v>
      </c>
      <c r="G86" s="351" t="str">
        <f>IF(Badges!K396="A","A"," ")</f>
        <v xml:space="preserve"> </v>
      </c>
      <c r="I86" s="348"/>
      <c r="J86" s="349" t="str">
        <f>Badges!C471</f>
        <v>Organize a songfest</v>
      </c>
      <c r="K86" s="351" t="str">
        <f>IF(Badges!K471="A","A"," ")</f>
        <v xml:space="preserve"> </v>
      </c>
      <c r="M86" s="348"/>
      <c r="N86" s="349" t="str">
        <f>Badges!C568</f>
        <v>Go house hunting</v>
      </c>
      <c r="O86" s="351" t="str">
        <f>IF(Badges!K568="A","A"," ")</f>
        <v xml:space="preserve"> </v>
      </c>
      <c r="Q86" s="629" t="str">
        <f>'Age-Level'!C23</f>
        <v>Cookie Rally (Year 1)</v>
      </c>
      <c r="R86" s="629"/>
      <c r="S86" s="358" t="str">
        <f>IF('Age-Level'!K23="A","A"," ")</f>
        <v xml:space="preserve"> </v>
      </c>
    </row>
    <row r="87" spans="1:22" x14ac:dyDescent="0.2">
      <c r="A87" s="612" t="str">
        <f>Summary!A36</f>
        <v>Think Big</v>
      </c>
      <c r="B87" s="613"/>
      <c r="C87" s="353" t="str">
        <f>IF(Badges!K624="C","C",IF(Badges!K624="P","P",""))</f>
        <v/>
      </c>
      <c r="E87" s="348"/>
      <c r="F87" s="349" t="str">
        <f>Badges!C397</f>
        <v>Take on the role of referee, umpire</v>
      </c>
      <c r="G87" s="351" t="str">
        <f>IF(Badges!K397="A","A"," ")</f>
        <v xml:space="preserve"> </v>
      </c>
      <c r="I87" s="348"/>
      <c r="J87" s="349" t="str">
        <f>Badges!C472</f>
        <v>Teach an international song</v>
      </c>
      <c r="K87" s="351" t="str">
        <f>IF(Badges!K472="A","A"," ")</f>
        <v xml:space="preserve"> </v>
      </c>
      <c r="M87" s="348"/>
      <c r="N87" s="349" t="str">
        <f>Badges!C569</f>
        <v>Get expert real estate device</v>
      </c>
      <c r="O87" s="351" t="str">
        <f>IF(Badges!K569="A","A"," ")</f>
        <v xml:space="preserve"> </v>
      </c>
      <c r="Q87" s="629" t="str">
        <f>'Age-Level'!C24</f>
        <v>Cookie Sales (Year 1)</v>
      </c>
      <c r="R87" s="629"/>
      <c r="S87" s="358" t="str">
        <f>IF('Age-Level'!K24="A","A","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IF(Badges!K473="A","A"," ")</f>
        <v xml:space="preserve"> </v>
      </c>
      <c r="M88" s="348"/>
      <c r="N88" s="349" t="str">
        <f>Badges!C570</f>
        <v>Browse real estate ads</v>
      </c>
      <c r="O88" s="351" t="str">
        <f>IF(Badges!K570="A","A"," ")</f>
        <v xml:space="preserve"> </v>
      </c>
      <c r="Q88" s="629" t="str">
        <f>'Age-Level'!C25</f>
        <v>Cookie Pin (Year 1)</v>
      </c>
      <c r="R88" s="629"/>
      <c r="S88" s="358" t="str">
        <f>IF('Age-Level'!K25="A","A"," ")</f>
        <v xml:space="preserve"> </v>
      </c>
    </row>
    <row r="89" spans="1:22" x14ac:dyDescent="0.2">
      <c r="A89" s="612" t="str">
        <f>Summary!A38</f>
        <v>Archery</v>
      </c>
      <c r="B89" s="613"/>
      <c r="C89" s="353" t="str">
        <f>IF(Badges!K648="C","C",IF(Badges!K648="P","P",""))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IF('Age-Level'!K26="A","A"," ")</f>
        <v xml:space="preserve"> </v>
      </c>
    </row>
    <row r="90" spans="1:22" x14ac:dyDescent="0.2">
      <c r="A90" s="497"/>
      <c r="B90" s="497"/>
      <c r="C90" s="368"/>
      <c r="E90" s="348"/>
      <c r="F90" s="349" t="str">
        <f>Badges!C402</f>
        <v>Difference of background</v>
      </c>
      <c r="G90" s="351" t="str">
        <f>IF(Badges!K402="A","A"," ")</f>
        <v xml:space="preserve"> </v>
      </c>
      <c r="I90" s="348"/>
      <c r="J90" s="349" t="str">
        <f>Badges!C475</f>
        <v>Focus on "be courageous and</v>
      </c>
      <c r="K90" s="351" t="str">
        <f>IF(Badges!K475="A","A"," ")</f>
        <v xml:space="preserve"> </v>
      </c>
      <c r="M90" s="348"/>
      <c r="N90" s="349" t="str">
        <f>Badges!C572</f>
        <v>Explore the world of travel</v>
      </c>
      <c r="O90" s="351" t="str">
        <f>IF(Badges!K572="A","A"," ")</f>
        <v xml:space="preserve"> </v>
      </c>
      <c r="Q90" s="629" t="str">
        <f>'Age-Level'!C27</f>
        <v>Cookie Sales (Year 2)</v>
      </c>
      <c r="R90" s="629"/>
      <c r="S90" s="358" t="str">
        <f>IF('Age-Level'!K27="A","A"," ")</f>
        <v xml:space="preserve"> </v>
      </c>
    </row>
    <row r="91" spans="1:22" x14ac:dyDescent="0.2">
      <c r="A91" s="635" t="s">
        <v>81</v>
      </c>
      <c r="B91" s="636"/>
      <c r="C91" s="637"/>
      <c r="E91" s="348"/>
      <c r="F91" s="349" t="str">
        <f>Badges!C403</f>
        <v>Difference of belief</v>
      </c>
      <c r="G91" s="351" t="str">
        <f>IF(Badges!K403="A","A"," ")</f>
        <v xml:space="preserve"> </v>
      </c>
      <c r="I91" s="348"/>
      <c r="J91" s="349" t="str">
        <f>Badges!C476</f>
        <v>Be confident and courageous</v>
      </c>
      <c r="K91" s="351" t="str">
        <f>IF(Badges!K476="A","A"," ")</f>
        <v xml:space="preserve"> </v>
      </c>
      <c r="M91" s="348"/>
      <c r="N91" s="349" t="str">
        <f>Badges!C573</f>
        <v>Visit a travel agent</v>
      </c>
      <c r="O91" s="351" t="str">
        <f>IF(Badges!K573="A","A"," ")</f>
        <v xml:space="preserve"> </v>
      </c>
      <c r="Q91" s="629" t="str">
        <f>'Age-Level'!C28</f>
        <v>Cookie Pin (Year 2)</v>
      </c>
      <c r="R91" s="629"/>
      <c r="S91" s="358" t="str">
        <f>IF('Age-Level'!K28="A","A"," ")</f>
        <v xml:space="preserve"> </v>
      </c>
    </row>
    <row r="92" spans="1:22" x14ac:dyDescent="0.2">
      <c r="B92" s="638" t="str">
        <f>Journey!A6</f>
        <v>aMAZE!</v>
      </c>
      <c r="C92" s="639"/>
      <c r="E92" s="348"/>
      <c r="F92" s="349" t="str">
        <f>Badges!C404</f>
        <v>Difference of opinion</v>
      </c>
      <c r="G92" s="351" t="str">
        <f>IF(Badges!K404="A","A"," ")</f>
        <v xml:space="preserve"> </v>
      </c>
      <c r="I92" s="348"/>
      <c r="J92" s="349" t="str">
        <f>Badges!C477</f>
        <v>Create a project honoring the</v>
      </c>
      <c r="K92" s="351" t="str">
        <f>IF(Badges!K477="A","A"," ")</f>
        <v xml:space="preserve"> </v>
      </c>
      <c r="M92" s="348"/>
      <c r="N92" s="349" t="str">
        <f>Badges!C574</f>
        <v>Create a tour group</v>
      </c>
      <c r="O92" s="351" t="str">
        <f>IF(Badges!K574="A","A"," ")</f>
        <v xml:space="preserve"> </v>
      </c>
      <c r="Q92" s="629" t="str">
        <f>'Age-Level'!C29</f>
        <v>Cookie Rally (Year 3)</v>
      </c>
      <c r="R92" s="629"/>
      <c r="S92" s="358" t="str">
        <f>IF('Age-Level'!K29="A","A"," ")</f>
        <v xml:space="preserve"> </v>
      </c>
    </row>
    <row r="93" spans="1:22" x14ac:dyDescent="0.2">
      <c r="B93" s="357" t="str">
        <f>Journey!B7</f>
        <v>The Interact Award</v>
      </c>
      <c r="C93" s="353" t="str">
        <f>IF(Journey!K17="C","C",IF(Journey!K17="P","P",""))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IF('Age-Level'!K30="A","A"," ")</f>
        <v xml:space="preserve"> </v>
      </c>
    </row>
    <row r="94" spans="1:22" x14ac:dyDescent="0.2">
      <c r="B94" s="357" t="str">
        <f>Journey!B18</f>
        <v>The Diplomat Award</v>
      </c>
      <c r="C94" s="353" t="str">
        <f>IF(Journey!K26="C","C",IF(Journey!K26="P","P",""))</f>
        <v/>
      </c>
      <c r="E94" s="348"/>
      <c r="F94" s="349" t="str">
        <f>Badges!C406</f>
        <v>Use one of the methods from the</v>
      </c>
      <c r="G94" s="351" t="str">
        <f>IF(Badges!K406="A","A"," ")</f>
        <v xml:space="preserve"> </v>
      </c>
      <c r="I94" s="348"/>
      <c r="J94" s="349" t="str">
        <f>Badges!C479</f>
        <v>Throw a community sisterhood</v>
      </c>
      <c r="K94" s="351" t="str">
        <f>IF(Badges!K479="A","A"," ")</f>
        <v xml:space="preserve"> </v>
      </c>
      <c r="M94" s="348"/>
      <c r="N94" s="349" t="str">
        <f>Badges!C576</f>
        <v>Find local philanthropists</v>
      </c>
      <c r="O94" s="351" t="str">
        <f>IF(Badges!K576="A","A"," ")</f>
        <v xml:space="preserve"> </v>
      </c>
      <c r="Q94" s="487" t="str">
        <f>'Age-Level'!C31</f>
        <v>Cookie Pin (Year 3)</v>
      </c>
      <c r="R94" s="487"/>
      <c r="S94" s="358" t="str">
        <f>IF('Age-Level'!K31="A","A"," ")</f>
        <v xml:space="preserve"> </v>
      </c>
    </row>
    <row r="95" spans="1:22" x14ac:dyDescent="0.2">
      <c r="B95" s="357" t="str">
        <f>Journey!B27</f>
        <v>The Peacemaker Award</v>
      </c>
      <c r="C95" s="353" t="str">
        <f>IF(Journey!K29="C","C",IF(Journey!K29="P","P",""))</f>
        <v/>
      </c>
      <c r="E95" s="348"/>
      <c r="F95" s="349" t="str">
        <f>Badges!C407</f>
        <v>Use two of the methods</v>
      </c>
      <c r="G95" s="351" t="str">
        <f>IF(Badges!K407="A","A"," ")</f>
        <v xml:space="preserve"> </v>
      </c>
      <c r="I95" s="348"/>
      <c r="J95" s="349" t="str">
        <f>Badges!C480</f>
        <v>Spotlight a hidden heroine</v>
      </c>
      <c r="K95" s="351" t="str">
        <f>IF(Badges!K480="A","A"," ")</f>
        <v xml:space="preserve"> </v>
      </c>
      <c r="M95" s="348"/>
      <c r="N95" s="349" t="str">
        <f>Badges!C577</f>
        <v>Learn what's going on in the world of</v>
      </c>
      <c r="O95" s="351" t="str">
        <f>IF(Badges!K577="A","A"," ")</f>
        <v xml:space="preserve"> </v>
      </c>
      <c r="Q95" s="487" t="str">
        <f>'Age-Level'!C33</f>
        <v>Fall Sales (Year 1)</v>
      </c>
      <c r="R95" s="487"/>
      <c r="S95" s="353" t="str">
        <f>IF('Age-Level'!K33="A","A","")</f>
        <v/>
      </c>
      <c r="U95" s="346"/>
      <c r="V95" s="346"/>
    </row>
    <row r="96" spans="1:22" x14ac:dyDescent="0.2">
      <c r="B96" s="357" t="str">
        <f>Journey!B31</f>
        <v>Leader in Action</v>
      </c>
      <c r="C96" s="353" t="str">
        <f>IF(Journey!K38="C","C",IF(Journey!K38="P","P",""))</f>
        <v/>
      </c>
      <c r="E96" s="348"/>
      <c r="F96" s="349" t="str">
        <f>Badges!C408</f>
        <v>Try them all</v>
      </c>
      <c r="G96" s="351" t="str">
        <f>IF(Badges!K408="A","A"," ")</f>
        <v xml:space="preserve"> </v>
      </c>
      <c r="I96" s="348"/>
      <c r="J96" s="349" t="str">
        <f>Badges!C481</f>
        <v>Team up for sisterhood</v>
      </c>
      <c r="K96" s="351" t="str">
        <f>IF(Badges!K481="A","A"," ")</f>
        <v xml:space="preserve"> </v>
      </c>
      <c r="M96" s="348"/>
      <c r="N96" s="349" t="str">
        <f>Badges!C578</f>
        <v>Research your favorite charity</v>
      </c>
      <c r="O96" s="351" t="str">
        <f>IF(Badges!K578="A","A"," ")</f>
        <v xml:space="preserve"> </v>
      </c>
      <c r="Q96" s="487" t="str">
        <f>'Age-Level'!C34</f>
        <v>Fall Sales (Year 2)</v>
      </c>
      <c r="R96" s="487"/>
      <c r="S96" s="353" t="str">
        <f>IF('Age-Level'!K34="A","A","")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IF('Age-Level'!K35="A","A","")</f>
        <v/>
      </c>
      <c r="U97" s="346"/>
      <c r="V97" s="346"/>
    </row>
    <row r="98" spans="1:23" ht="14.25" customHeight="1" x14ac:dyDescent="0.2">
      <c r="A98" s="486"/>
      <c r="B98" s="357" t="str">
        <f>Journey!B42</f>
        <v>Aware</v>
      </c>
      <c r="C98" s="353" t="str">
        <f>IF(Journey!K22="C","C",IF(Journey!K22="P","P",""))</f>
        <v/>
      </c>
      <c r="E98" s="348"/>
      <c r="F98" s="349" t="str">
        <f>Badges!C410</f>
        <v>Ask an expert to teach you the</v>
      </c>
      <c r="G98" s="351" t="str">
        <f>IF(Badges!K410="A","A"," ")</f>
        <v xml:space="preserve"> </v>
      </c>
      <c r="I98" s="348"/>
      <c r="J98" s="349" t="str">
        <f>Badges!C483</f>
        <v>Clean up a hiking trail-or clear a new</v>
      </c>
      <c r="K98" s="351" t="str">
        <f>IF(Badges!K483="A","A"," ")</f>
        <v xml:space="preserve"> </v>
      </c>
      <c r="M98" s="348"/>
      <c r="N98" s="349" t="str">
        <f>Badges!C580</f>
        <v>Plan with friends</v>
      </c>
      <c r="O98" s="351" t="str">
        <f>IF(Badges!K580="A","A"," ")</f>
        <v xml:space="preserve"> </v>
      </c>
      <c r="Q98" s="487" t="str">
        <f>'Age-Level'!C37</f>
        <v>Thinking Day (Year 1)</v>
      </c>
      <c r="R98" s="487"/>
      <c r="S98" s="353" t="str">
        <f>IF('Age-Level'!K37="A","A","")</f>
        <v/>
      </c>
      <c r="U98" s="346"/>
      <c r="V98" s="346"/>
    </row>
    <row r="99" spans="1:23" x14ac:dyDescent="0.2">
      <c r="A99" s="486"/>
      <c r="B99" s="357" t="str">
        <f>Journey!B48</f>
        <v>Alert</v>
      </c>
      <c r="C99" s="353" t="str">
        <f>IF(Journey!K31="C","C",IF(Journey!K31="P","P",""))</f>
        <v/>
      </c>
      <c r="E99" s="348"/>
      <c r="F99" s="349" t="str">
        <f>Badges!C411</f>
        <v>Watch candidates for elected office</v>
      </c>
      <c r="G99" s="351" t="str">
        <f>IF(Badges!K411="A","A"," ")</f>
        <v xml:space="preserve"> </v>
      </c>
      <c r="I99" s="348"/>
      <c r="J99" s="349" t="str">
        <f>Badges!C484</f>
        <v>Help clear an invasive species from</v>
      </c>
      <c r="K99" s="351" t="str">
        <f>IF(Badges!K484="A","A"," ")</f>
        <v xml:space="preserve"> </v>
      </c>
      <c r="M99" s="348"/>
      <c r="N99" s="349" t="str">
        <f>Badges!C581</f>
        <v>Plan with your family</v>
      </c>
      <c r="O99" s="351" t="str">
        <f>IF(Badges!K581="A","A"," ")</f>
        <v xml:space="preserve"> </v>
      </c>
      <c r="Q99" s="487" t="str">
        <f>'Age-Level'!C38</f>
        <v>Thinking Day (Year 2)</v>
      </c>
      <c r="R99" s="487"/>
      <c r="S99" s="353" t="str">
        <f>IF('Age-Level'!K38="A","A","")</f>
        <v/>
      </c>
      <c r="U99" s="488"/>
      <c r="V99" s="489"/>
      <c r="W99" s="439"/>
    </row>
    <row r="100" spans="1:23" x14ac:dyDescent="0.2">
      <c r="A100" s="486"/>
      <c r="B100" s="357" t="str">
        <f>Journey!B55</f>
        <v>Affirm</v>
      </c>
      <c r="C100" s="353" t="str">
        <f>IF(Journey!K34="C","C",IF(Journey!K34="P","P",""))</f>
        <v/>
      </c>
      <c r="E100" s="348"/>
      <c r="F100" s="349" t="str">
        <f>Badges!C412</f>
        <v>Understand a famous debate in</v>
      </c>
      <c r="G100" s="351" t="str">
        <f>IF(Badges!K412="A","A"," ")</f>
        <v xml:space="preserve"> </v>
      </c>
      <c r="I100" s="348"/>
      <c r="J100" s="349" t="str">
        <f>Badges!C485</f>
        <v>Help with three general-maintenance</v>
      </c>
      <c r="K100" s="351" t="str">
        <f>IF(Badges!K485="A","A"," ")</f>
        <v xml:space="preserve"> </v>
      </c>
      <c r="M100" s="348"/>
      <c r="N100" s="349" t="str">
        <f>Badges!C582</f>
        <v>Plan over and over again</v>
      </c>
      <c r="O100" s="351" t="str">
        <f>IF(Badges!K582="A","A"," ")</f>
        <v xml:space="preserve"> </v>
      </c>
      <c r="Q100" s="487" t="str">
        <f>'Age-Level'!C39</f>
        <v>Thinking Day (Year 3)</v>
      </c>
      <c r="R100" s="487"/>
      <c r="S100" s="353" t="str">
        <f>IF('Age-Level'!K39="A","A","")</f>
        <v/>
      </c>
      <c r="U100" s="346"/>
      <c r="V100" s="346"/>
    </row>
    <row r="101" spans="1:23" x14ac:dyDescent="0.2">
      <c r="A101" s="355"/>
      <c r="B101" s="357" t="str">
        <f>Journey!B62</f>
        <v>Leader in Action</v>
      </c>
      <c r="C101" s="353" t="str">
        <f>IF(Journey!K43="C","C",IF(Journey!K43="P","P",""))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IF('Age-Level'!K41="A","A","")</f>
        <v/>
      </c>
      <c r="U101" s="346"/>
      <c r="V101" s="346"/>
    </row>
    <row r="102" spans="1:23" x14ac:dyDescent="0.2">
      <c r="B102" s="494" t="str">
        <f>Journey!A75</f>
        <v>MEdia</v>
      </c>
      <c r="C102" s="495"/>
      <c r="E102" s="348"/>
      <c r="F102" s="349" t="str">
        <f>Badges!C414</f>
        <v>A community compromise</v>
      </c>
      <c r="G102" s="351" t="str">
        <f>IF(Badges!K414="A","A"," ")</f>
        <v xml:space="preserve"> </v>
      </c>
      <c r="I102" s="348"/>
      <c r="J102" s="349" t="str">
        <f>Badges!C487</f>
        <v>Make a tradition "to do" list</v>
      </c>
      <c r="K102" s="351" t="str">
        <f>IF(Badges!K487="A","A"," ")</f>
        <v xml:space="preserve"> </v>
      </c>
      <c r="M102" s="348">
        <v>1</v>
      </c>
      <c r="N102" s="349" t="str">
        <f>Badges!C587</f>
        <v>Write your mission statement and</v>
      </c>
      <c r="O102" s="350"/>
      <c r="Q102" s="487" t="str">
        <f>'Age-Level'!C43</f>
        <v>International Friendship Recognition</v>
      </c>
      <c r="R102" s="487"/>
      <c r="S102" s="353" t="str">
        <f>IF('Age-Level'!K43="A","A","")</f>
        <v/>
      </c>
      <c r="U102" s="346"/>
      <c r="V102" s="346"/>
    </row>
    <row r="103" spans="1:23" x14ac:dyDescent="0.2">
      <c r="B103" s="357" t="str">
        <f>Journey!C77</f>
        <v>Monitor</v>
      </c>
      <c r="C103" s="353" t="str">
        <f>IF(Journey!K78="C","C",IF(Journey!K78="P","P",""))</f>
        <v/>
      </c>
      <c r="E103" s="348"/>
      <c r="F103" s="349" t="str">
        <f>Badges!C415</f>
        <v>A family or friendship compromise</v>
      </c>
      <c r="G103" s="351" t="str">
        <f>IF(Badges!K415="A","A"," ")</f>
        <v xml:space="preserve"> </v>
      </c>
      <c r="I103" s="348"/>
      <c r="J103" s="349" t="str">
        <f>Badges!C488</f>
        <v>Go global</v>
      </c>
      <c r="K103" s="351" t="str">
        <f>IF(Badges!K488="A","A"," ")</f>
        <v xml:space="preserve"> </v>
      </c>
      <c r="M103" s="348"/>
      <c r="N103" s="349" t="str">
        <f>Badges!C588</f>
        <v>A mission statement is a short</v>
      </c>
      <c r="O103" s="351" t="str">
        <f>IF(Badges!K588="A","A"," ")</f>
        <v xml:space="preserve"> </v>
      </c>
      <c r="Q103" s="487" t="str">
        <f>'Age-Level'!C45</f>
        <v>Investiture</v>
      </c>
      <c r="R103" s="487"/>
      <c r="S103" s="353" t="str">
        <f>IF('Age-Level'!K45="A","A","")</f>
        <v/>
      </c>
      <c r="U103" s="346"/>
      <c r="V103" s="346"/>
    </row>
    <row r="104" spans="1:23" x14ac:dyDescent="0.2">
      <c r="B104" s="357" t="str">
        <f>Journey!C80</f>
        <v>Influence</v>
      </c>
      <c r="C104" s="353" t="str">
        <f>IF(Journey!K81="C","C",IF(Journey!K81="P","P",""))</f>
        <v/>
      </c>
      <c r="E104" s="348"/>
      <c r="F104" s="349" t="str">
        <f>Badges!C416</f>
        <v>A state or national compromise</v>
      </c>
      <c r="G104" s="351" t="str">
        <f>IF(Badges!K416="A","A"," ")</f>
        <v xml:space="preserve"> </v>
      </c>
      <c r="I104" s="348"/>
      <c r="J104" s="349" t="str">
        <f>Badges!C489</f>
        <v>Learn the history of your Girl Scout</v>
      </c>
      <c r="K104" s="351" t="str">
        <f>IF(Badges!K489="A","A"," ")</f>
        <v xml:space="preserve"> </v>
      </c>
      <c r="M104" s="348">
        <v>2</v>
      </c>
      <c r="N104" s="349" t="str">
        <f>Badges!C589</f>
        <v>Increase your customer base</v>
      </c>
      <c r="O104" s="350"/>
      <c r="Q104" s="487" t="str">
        <f>'Age-Level'!C46</f>
        <v>Rededication (1st year)</v>
      </c>
      <c r="R104" s="487"/>
      <c r="S104" s="363" t="str">
        <f>IF('Age-Level'!K46="A","A","")</f>
        <v/>
      </c>
      <c r="U104" s="346"/>
      <c r="V104" s="346"/>
    </row>
    <row r="105" spans="1:23" x14ac:dyDescent="0.2">
      <c r="B105" s="357" t="str">
        <f>Journey!C83</f>
        <v>Cultivate</v>
      </c>
      <c r="C105" s="353" t="str">
        <f>IF(Journey!K84="C","C",IF(Journey!K84="P","P",""))</f>
        <v/>
      </c>
      <c r="E105" s="348">
        <v>5</v>
      </c>
      <c r="F105" s="349" t="str">
        <f>Badges!C417</f>
        <v>Find common ground through</v>
      </c>
      <c r="G105" s="350"/>
      <c r="I105" s="492" t="str">
        <f>Badges!B492</f>
        <v>Trees</v>
      </c>
      <c r="J105" s="493"/>
      <c r="K105" s="493"/>
      <c r="M105" s="348"/>
      <c r="N105" s="349" t="str">
        <f>Badges!C590</f>
        <v>What's the number one reason</v>
      </c>
      <c r="O105" s="351" t="str">
        <f>IF(Badges!K590="A","A"," ")</f>
        <v xml:space="preserve"> </v>
      </c>
      <c r="Q105" s="487" t="str">
        <f>'Age-Level'!C47</f>
        <v>Rededication (2nd year)</v>
      </c>
      <c r="R105" s="487"/>
      <c r="S105" s="363" t="str">
        <f>IF('Age-Level'!K47="A","A","")</f>
        <v/>
      </c>
      <c r="U105" s="346"/>
      <c r="V105" s="346"/>
    </row>
    <row r="106" spans="1:23" x14ac:dyDescent="0.2">
      <c r="B106" s="357" t="str">
        <f>Journey!B86</f>
        <v>Leader in Action</v>
      </c>
      <c r="C106" s="353" t="str">
        <f>IF(Journey!K96="C","C",IF(Journey!K96="P","P",""))</f>
        <v/>
      </c>
      <c r="E106" s="348"/>
      <c r="F106" s="349" t="str">
        <f>Badges!C418</f>
        <v>Mediate a cookie conflict</v>
      </c>
      <c r="G106" s="351" t="str">
        <f>IF(Badges!K418="A","A","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IF('Age-Level'!K48="A","A","")</f>
        <v/>
      </c>
      <c r="U106" s="346"/>
      <c r="V106" s="346"/>
    </row>
    <row r="107" spans="1:23" x14ac:dyDescent="0.2">
      <c r="B107" s="365"/>
      <c r="C107" s="365"/>
      <c r="E107" s="348"/>
      <c r="F107" s="349" t="str">
        <f>Badges!C419</f>
        <v>Mediate with a pro</v>
      </c>
      <c r="G107" s="351" t="str">
        <f>IF(Badges!K419="A","A"," ")</f>
        <v xml:space="preserve"> </v>
      </c>
      <c r="I107" s="348"/>
      <c r="J107" s="349" t="str">
        <f>Badges!C494</f>
        <v>Take a tree trip</v>
      </c>
      <c r="K107" s="351" t="str">
        <f>IF(Badges!K494="A","A"," ")</f>
        <v xml:space="preserve"> </v>
      </c>
      <c r="M107" s="348"/>
      <c r="N107" s="349" t="str">
        <f>Badges!C592</f>
        <v>Decide what you want to do with</v>
      </c>
      <c r="O107" s="351" t="str">
        <f>IF(Badges!K592="A","A"," ")</f>
        <v xml:space="preserve"> </v>
      </c>
      <c r="Q107" s="487" t="str">
        <f>'Age-Level'!C49</f>
        <v>Rededication (4th year)</v>
      </c>
      <c r="R107" s="487"/>
      <c r="S107" s="363" t="str">
        <f>IF('Age-Level'!K49="A","A","")</f>
        <v/>
      </c>
      <c r="U107" s="346"/>
      <c r="V107" s="346"/>
    </row>
    <row r="108" spans="1:23" x14ac:dyDescent="0.2">
      <c r="A108" s="635" t="s">
        <v>138</v>
      </c>
      <c r="B108" s="636"/>
      <c r="C108" s="637"/>
      <c r="E108" s="348"/>
      <c r="F108" s="349" t="str">
        <f>Badges!C420</f>
        <v>Suggest solutions for a current</v>
      </c>
      <c r="G108" s="351" t="str">
        <f>IF(Badges!K420="A","A"," ")</f>
        <v xml:space="preserve"> </v>
      </c>
      <c r="I108" s="348"/>
      <c r="J108" s="349" t="str">
        <f>Badges!C495</f>
        <v>Design a tree house</v>
      </c>
      <c r="K108" s="351" t="str">
        <f>IF(Badges!K495="A","A"," ")</f>
        <v xml:space="preserve"> </v>
      </c>
      <c r="M108" s="348">
        <v>4</v>
      </c>
      <c r="N108" s="349" t="str">
        <f>Badges!C593</f>
        <v>Make a risk management plan</v>
      </c>
      <c r="O108" s="350"/>
      <c r="Q108" s="487" t="str">
        <f>'Age-Level'!C50</f>
        <v>Rededication (5th year)</v>
      </c>
      <c r="R108" s="487"/>
      <c r="S108" s="363" t="str">
        <f>IF('Age-Level'!K50="A","A","")</f>
        <v/>
      </c>
      <c r="U108" s="346"/>
      <c r="V108" s="346"/>
    </row>
    <row r="109" spans="1:23" x14ac:dyDescent="0.2">
      <c r="A109" s="360"/>
      <c r="B109" s="496" t="str">
        <f>Bridging!B6</f>
        <v>Pass It On!</v>
      </c>
      <c r="C109" s="352" t="str">
        <f>IF(Bridging!K10="C","C",IF(Bridging!K10="P","P",""))</f>
        <v/>
      </c>
      <c r="E109" s="492" t="str">
        <f>Badges!B423</f>
        <v>New Cuisines</v>
      </c>
      <c r="F109" s="493"/>
      <c r="G109" s="493"/>
      <c r="I109" s="348"/>
      <c r="J109" s="349" t="str">
        <f>Badges!C496</f>
        <v>Cook a tree dish</v>
      </c>
      <c r="K109" s="351" t="str">
        <f>IF(Badges!K496="A","A"," ")</f>
        <v xml:space="preserve"> </v>
      </c>
      <c r="M109" s="348"/>
      <c r="N109" s="349" t="str">
        <f>Badges!C594</f>
        <v>A risk management plan gets you</v>
      </c>
      <c r="O109" s="351" t="str">
        <f>IF(Badges!K594="A","A"," ")</f>
        <v xml:space="preserve"> </v>
      </c>
      <c r="Q109" s="487" t="str">
        <f>'Age-Level'!C51</f>
        <v>Rededication (6th year)</v>
      </c>
      <c r="R109" s="487"/>
      <c r="S109" s="363" t="str">
        <f>IF('Age-Level'!K51="A","A","")</f>
        <v/>
      </c>
      <c r="U109" s="346"/>
      <c r="V109" s="346"/>
    </row>
    <row r="110" spans="1:23" x14ac:dyDescent="0.2">
      <c r="A110" s="360"/>
      <c r="B110" s="361" t="str">
        <f>Bridging!B11</f>
        <v>Look Ahead!</v>
      </c>
      <c r="C110" s="352" t="str">
        <f>IF(Bridging!K15="C","C",IF(Bridging!K15="P","P",""))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IF('Age-Level'!K52="A","A","")</f>
        <v/>
      </c>
      <c r="U110" s="489"/>
      <c r="V110" s="489"/>
      <c r="W110" s="439"/>
    </row>
    <row r="111" spans="1:23" x14ac:dyDescent="0.2">
      <c r="A111" s="360"/>
      <c r="B111" s="487" t="str">
        <f>Bridging!C16</f>
        <v>Plan a Ceremony</v>
      </c>
      <c r="C111" s="352" t="str">
        <f>IF(Bridging!K17="C","C",IF(Bridging!K17="P","P",""))</f>
        <v/>
      </c>
      <c r="E111" s="348"/>
      <c r="F111" s="349" t="str">
        <f>Badges!C425</f>
        <v>Cook something from an area of the</v>
      </c>
      <c r="G111" s="351" t="str">
        <f>IF(Badges!K425="A","A"," ")</f>
        <v xml:space="preserve"> </v>
      </c>
      <c r="I111" s="348"/>
      <c r="J111" s="349" t="str">
        <f>Badges!C498</f>
        <v>Be a naturalist in your neighborhood</v>
      </c>
      <c r="K111" s="351" t="str">
        <f>IF(Badges!K498="A","A"," ")</f>
        <v xml:space="preserve"> </v>
      </c>
      <c r="M111" s="348"/>
      <c r="N111" s="349" t="str">
        <f>Badges!C596</f>
        <v>Once you have your business plan</v>
      </c>
      <c r="O111" s="351" t="str">
        <f>IF(Badges!K596="A","A"," ")</f>
        <v xml:space="preserve"> </v>
      </c>
      <c r="Q111" s="487" t="str">
        <f>'Age-Level'!C53</f>
        <v>Rededication (8th year)</v>
      </c>
      <c r="R111" s="487"/>
      <c r="S111" s="363" t="str">
        <f>IF('Age-Level'!K53="A","A","")</f>
        <v/>
      </c>
      <c r="U111" s="346"/>
      <c r="V111" s="346"/>
    </row>
    <row r="112" spans="1:23" x14ac:dyDescent="0.2">
      <c r="B112" s="362" t="s">
        <v>139</v>
      </c>
      <c r="C112" s="352" t="str">
        <f>IF(Bridging!K18="C","C",IF(Bridging!K18="P","P",""))</f>
        <v/>
      </c>
      <c r="E112" s="348"/>
      <c r="F112" s="349" t="str">
        <f>Badges!C426</f>
        <v>Find a relative, friend, or neighbor</v>
      </c>
      <c r="G112" s="351" t="str">
        <f>IF(Badges!K426="A","A"," ")</f>
        <v xml:space="preserve"> </v>
      </c>
      <c r="I112" s="348"/>
      <c r="J112" s="349" t="str">
        <f>Badges!C499</f>
        <v>Sketch and label the parts of a tree</v>
      </c>
      <c r="K112" s="351" t="str">
        <f>IF(Badges!K499="A","A","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IF(Badges!K427="A","A"," ")</f>
        <v xml:space="preserve"> </v>
      </c>
      <c r="I113" s="348"/>
      <c r="J113" s="349" t="str">
        <f>Badges!C500</f>
        <v>Delve into the forest life cycle</v>
      </c>
      <c r="K113" s="351" t="str">
        <f>IF(Badges!K500="A","A"," ")</f>
        <v xml:space="preserve"> </v>
      </c>
      <c r="M113" s="348">
        <v>1</v>
      </c>
      <c r="N113" s="349" t="str">
        <f>Badges!C613</f>
        <v>Come up with a big idea</v>
      </c>
      <c r="O113" s="350"/>
      <c r="Q113" s="372">
        <v>1</v>
      </c>
      <c r="R113" s="487" t="str">
        <f>'Age-Level'!C55</f>
        <v>Choose one line from the Law</v>
      </c>
      <c r="S113" s="363" t="str">
        <f>IF('Age-Level'!K55="A","A","")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IF(Badges!K614="A","A"," ")</f>
        <v xml:space="preserve"> </v>
      </c>
      <c r="Q114" s="371">
        <v>2</v>
      </c>
      <c r="R114" s="487" t="str">
        <f>'Age-Level'!C56</f>
        <v>Find a woman in your community</v>
      </c>
      <c r="S114" s="363" t="str">
        <f>IF('Age-Level'!K56="A","A","")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IF(Badges!K429="A","A"," ")</f>
        <v xml:space="preserve"> </v>
      </c>
      <c r="I115" s="348"/>
      <c r="J115" s="349" t="str">
        <f>Badges!C502</f>
        <v>Get tree crafty</v>
      </c>
      <c r="K115" s="351" t="str">
        <f>IF(Badges!K502="A","A"," ")</f>
        <v xml:space="preserve"> </v>
      </c>
      <c r="M115" s="348">
        <v>2</v>
      </c>
      <c r="N115" s="349" t="str">
        <f>Badges!C615</f>
        <v>Take your sales to the next level</v>
      </c>
      <c r="O115" s="350"/>
      <c r="Q115" s="371">
        <v>3</v>
      </c>
      <c r="R115" s="487" t="str">
        <f>'Age-Level'!C57</f>
        <v>Gather three inspirational quotes</v>
      </c>
      <c r="S115" s="363" t="str">
        <f>IF('Age-Level'!K57="A","A","")</f>
        <v/>
      </c>
      <c r="U115" s="346"/>
      <c r="V115" s="346"/>
    </row>
    <row r="116" spans="1:22" x14ac:dyDescent="0.2">
      <c r="A116" s="348"/>
      <c r="B116" s="349" t="str">
        <f>Badges!C356</f>
        <v>Collect comic strips from the</v>
      </c>
      <c r="C116" s="351" t="str">
        <f>IF(Badges!K356="A","A"," ")</f>
        <v xml:space="preserve"> </v>
      </c>
      <c r="E116" s="348"/>
      <c r="F116" s="349" t="str">
        <f>Badges!C430</f>
        <v>Research and cook a regional</v>
      </c>
      <c r="G116" s="351" t="str">
        <f>IF(Badges!K430="A","A"," ")</f>
        <v xml:space="preserve"> </v>
      </c>
      <c r="I116" s="348"/>
      <c r="J116" s="349" t="str">
        <f>Badges!C503</f>
        <v>Capture a tree on your canvas or the</v>
      </c>
      <c r="K116" s="351" t="str">
        <f>IF(Badges!K503="A","A"," ")</f>
        <v xml:space="preserve"> </v>
      </c>
      <c r="M116" s="348"/>
      <c r="N116" s="349" t="str">
        <f>Badges!C616</f>
        <v>When you have a big goal, you have</v>
      </c>
      <c r="O116" s="351" t="str">
        <f>IF(Badges!K616="A","A"," ")</f>
        <v xml:space="preserve"> </v>
      </c>
      <c r="Q116" s="371">
        <v>4</v>
      </c>
      <c r="R116" s="487" t="str">
        <f>'Age-Level'!C58</f>
        <v>Make something to remind you</v>
      </c>
      <c r="S116" s="363" t="str">
        <f>IF('Age-Level'!K58="A","A","")</f>
        <v/>
      </c>
    </row>
    <row r="117" spans="1:22" x14ac:dyDescent="0.2">
      <c r="A117" s="348"/>
      <c r="B117" s="349" t="str">
        <f>Badges!C357</f>
        <v>Visit with a comic artist</v>
      </c>
      <c r="C117" s="351" t="str">
        <f>IF(Badges!K357="A","A"," ")</f>
        <v xml:space="preserve"> </v>
      </c>
      <c r="E117" s="348"/>
      <c r="F117" s="349" t="str">
        <f>Badges!C431</f>
        <v>Find out how well you know your</v>
      </c>
      <c r="G117" s="351" t="str">
        <f>IF(Badges!K431="A","A"," ")</f>
        <v xml:space="preserve"> </v>
      </c>
      <c r="I117" s="348"/>
      <c r="J117" s="349" t="str">
        <f>Badges!C504</f>
        <v>Create your own tree legend</v>
      </c>
      <c r="K117" s="351" t="str">
        <f>IF(Badges!K504="A","A"," ")</f>
        <v xml:space="preserve"> </v>
      </c>
      <c r="M117" s="348">
        <v>3</v>
      </c>
      <c r="N117" s="349" t="str">
        <f>Badges!C617</f>
        <v>Sell your big dream to others</v>
      </c>
      <c r="O117" s="350"/>
      <c r="Q117" s="371">
        <v>5</v>
      </c>
      <c r="R117" s="487" t="str">
        <f>'Age-Level'!C59</f>
        <v xml:space="preserve">Make a commitment to live what </v>
      </c>
      <c r="S117" s="363" t="str">
        <f>IF('Age-Level'!K59="A","A","")</f>
        <v/>
      </c>
    </row>
    <row r="118" spans="1:22" x14ac:dyDescent="0.2">
      <c r="A118" s="348"/>
      <c r="B118" s="349" t="str">
        <f>Badges!C358</f>
        <v>Make sticky-note comics</v>
      </c>
      <c r="C118" s="351" t="str">
        <f>IF(Badges!K358="A","A","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IF(Badges!K618="A","A","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IF(Badges!K433="A","A"," ")</f>
        <v xml:space="preserve"> </v>
      </c>
      <c r="I119" s="348"/>
      <c r="J119" s="349" t="str">
        <f>Badges!C506</f>
        <v>Debate logging, clear-cutting, and</v>
      </c>
      <c r="K119" s="351" t="str">
        <f>IF(Badges!K506="A","A"," ")</f>
        <v xml:space="preserve"> </v>
      </c>
      <c r="M119" s="348">
        <v>4</v>
      </c>
      <c r="N119" s="349" t="str">
        <f>Badges!C619</f>
        <v>Ask experts to help you take your</v>
      </c>
      <c r="O119" s="350"/>
      <c r="Q119" s="372">
        <v>1</v>
      </c>
      <c r="R119" s="487" t="str">
        <f>'Age-Level'!C62</f>
        <v>Choose one line from the Law</v>
      </c>
      <c r="S119" s="363" t="str">
        <f>IF('Age-Level'!K62="A","A","")</f>
        <v/>
      </c>
    </row>
    <row r="120" spans="1:22" x14ac:dyDescent="0.2">
      <c r="A120" s="348"/>
      <c r="B120" s="349" t="str">
        <f>Badges!C360</f>
        <v>Think of a story from your life</v>
      </c>
      <c r="C120" s="351" t="str">
        <f>IF(Badges!K360="A","A"," ")</f>
        <v xml:space="preserve"> </v>
      </c>
      <c r="E120" s="348"/>
      <c r="F120" s="349" t="str">
        <f>Badges!C434</f>
        <v>Ask a grandparent or other relative</v>
      </c>
      <c r="G120" s="351" t="str">
        <f>IF(Badges!K434="A","A"," ")</f>
        <v xml:space="preserve"> </v>
      </c>
      <c r="I120" s="348"/>
      <c r="J120" s="349" t="str">
        <f>Badges!C507</f>
        <v>Chart how wood travels</v>
      </c>
      <c r="K120" s="351" t="str">
        <f>IF(Badges!K507="A","A"," ")</f>
        <v xml:space="preserve"> </v>
      </c>
      <c r="M120" s="348"/>
      <c r="N120" s="349" t="str">
        <f>Badges!C620</f>
        <v>Show your plan to a businesswoman</v>
      </c>
      <c r="O120" s="351" t="str">
        <f>IF(Badges!K620="A","A"," ")</f>
        <v xml:space="preserve"> </v>
      </c>
      <c r="Q120" s="371">
        <v>2</v>
      </c>
      <c r="R120" s="487" t="str">
        <f>'Age-Level'!C63</f>
        <v>Find a woman in your community</v>
      </c>
      <c r="S120" s="363" t="str">
        <f>IF('Age-Level'!K63="A","A","")</f>
        <v/>
      </c>
    </row>
    <row r="121" spans="1:22" x14ac:dyDescent="0.2">
      <c r="A121" s="348"/>
      <c r="B121" s="349" t="str">
        <f>Badges!C361</f>
        <v>Think of a story from a book or</v>
      </c>
      <c r="C121" s="351" t="str">
        <f>IF(Badges!K361="A","A"," ")</f>
        <v xml:space="preserve"> </v>
      </c>
      <c r="E121" s="348"/>
      <c r="F121" s="349" t="str">
        <f>Badges!C435</f>
        <v>Pick a piece of the past that excites</v>
      </c>
      <c r="G121" s="351" t="str">
        <f>IF(Badges!K435="A","A"," ")</f>
        <v xml:space="preserve"> </v>
      </c>
      <c r="I121" s="348"/>
      <c r="J121" s="349" t="str">
        <f>Badges!C508</f>
        <v>Create a dream tree garden</v>
      </c>
      <c r="K121" s="351" t="str">
        <f>IF(Badges!K508="A","A"," ")</f>
        <v xml:space="preserve"> </v>
      </c>
      <c r="M121" s="348">
        <v>5</v>
      </c>
      <c r="N121" s="349" t="str">
        <f>Badges!C621</f>
        <v>Share your experience in a big way</v>
      </c>
      <c r="O121" s="350"/>
      <c r="Q121" s="371">
        <v>3</v>
      </c>
      <c r="R121" s="487" t="str">
        <f>'Age-Level'!C64</f>
        <v>Gather three inspirational quotes</v>
      </c>
      <c r="S121" s="363" t="str">
        <f>IF('Age-Level'!K64="A","A","")</f>
        <v/>
      </c>
    </row>
    <row r="122" spans="1:22" x14ac:dyDescent="0.2">
      <c r="A122" s="348"/>
      <c r="B122" s="349" t="str">
        <f>Badges!C362</f>
        <v>Make something up</v>
      </c>
      <c r="C122" s="351" t="str">
        <f>IF(Badges!K362="A","A","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IF(Badges!K622="A","A"," ")</f>
        <v xml:space="preserve"> </v>
      </c>
      <c r="Q122" s="371">
        <v>4</v>
      </c>
      <c r="R122" s="487" t="str">
        <f>'Age-Level'!C65</f>
        <v>Make something to remind you</v>
      </c>
      <c r="S122" s="363" t="str">
        <f>IF('Age-Level'!K65="A","A","")</f>
        <v/>
      </c>
    </row>
    <row r="123" spans="1:22" x14ac:dyDescent="0.2">
      <c r="A123" s="348">
        <v>3</v>
      </c>
      <c r="B123" s="349" t="str">
        <f>Badges!C363</f>
        <v>Draw it out</v>
      </c>
      <c r="C123" s="350"/>
      <c r="E123" s="348"/>
      <c r="F123" s="349" t="str">
        <f>Badges!C437</f>
        <v>Take a processed food you love and</v>
      </c>
      <c r="G123" s="351" t="str">
        <f>IF(Badges!K437="A","A"," ")</f>
        <v xml:space="preserve"> </v>
      </c>
      <c r="I123" s="348"/>
      <c r="J123" s="349" t="str">
        <f>Badges!C510</f>
        <v>Plant a tree</v>
      </c>
      <c r="K123" s="351" t="str">
        <f>IF(Badges!K510="A","A"," ")</f>
        <v xml:space="preserve"> </v>
      </c>
      <c r="M123" s="492" t="str">
        <f>Badges!B626</f>
        <v>Archery</v>
      </c>
      <c r="N123" s="493"/>
      <c r="O123" s="493"/>
      <c r="Q123" s="371">
        <v>5</v>
      </c>
      <c r="R123" s="487" t="str">
        <f>'Age-Level'!C66</f>
        <v xml:space="preserve">Make a commitment to live what </v>
      </c>
      <c r="S123" s="363" t="str">
        <f>IF('Age-Level'!K66="A","A","")</f>
        <v/>
      </c>
    </row>
    <row r="124" spans="1:22" x14ac:dyDescent="0.2">
      <c r="A124" s="348"/>
      <c r="B124" s="349" t="str">
        <f>Badges!C364</f>
        <v>Use tracing paper</v>
      </c>
      <c r="C124" s="351" t="str">
        <f>IF(Badges!K364="A","A"," ")</f>
        <v xml:space="preserve"> </v>
      </c>
      <c r="E124" s="348"/>
      <c r="F124" s="349" t="str">
        <f>Badges!C438</f>
        <v>Choose a veggie protein and find a</v>
      </c>
      <c r="G124" s="351" t="str">
        <f>IF(Badges!K438="A","A"," ")</f>
        <v xml:space="preserve"> </v>
      </c>
      <c r="I124" s="348"/>
      <c r="J124" s="349" t="str">
        <f>Badges!C511</f>
        <v>Tend to a tree somewhere in your</v>
      </c>
      <c r="K124" s="351" t="str">
        <f>IF(Badges!K511="A","A","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IF(Badges!K365="A","A"," ")</f>
        <v xml:space="preserve"> </v>
      </c>
      <c r="E125" s="348"/>
      <c r="F125" s="349" t="str">
        <f>Badges!C439</f>
        <v>Try a recipe for a special diet</v>
      </c>
      <c r="G125" s="351" t="str">
        <f>IF(Badges!K439="A","A"," ")</f>
        <v xml:space="preserve"> </v>
      </c>
      <c r="I125" s="348"/>
      <c r="J125" s="349" t="str">
        <f>Badges!C512</f>
        <v>Shadow one of the tree caretakers</v>
      </c>
      <c r="K125" s="351" t="str">
        <f>IF(Badges!K512="A","A"," ")</f>
        <v xml:space="preserve"> </v>
      </c>
      <c r="M125" s="348"/>
      <c r="N125" s="349" t="str">
        <f>Badges!C628</f>
        <v>Visit an outdoor outfitter or a sporting goods store</v>
      </c>
      <c r="O125" s="351" t="str">
        <f>IF(Badges!K628="A","A"," ")</f>
        <v xml:space="preserve"> </v>
      </c>
      <c r="Q125" s="372">
        <v>1</v>
      </c>
      <c r="R125" s="487" t="str">
        <f>'Age-Level'!C69</f>
        <v>Choose one line from the Law</v>
      </c>
      <c r="S125" s="363" t="str">
        <f>IF('Age-Level'!K69="A","A","")</f>
        <v/>
      </c>
    </row>
    <row r="126" spans="1:22" x14ac:dyDescent="0.2">
      <c r="A126" s="348"/>
      <c r="B126" s="349" t="str">
        <f>Badges!C366</f>
        <v>Use a how-to book, video, or</v>
      </c>
      <c r="C126" s="351" t="str">
        <f>IF(Badges!K366="A","A","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IF(Badges!K629="A","A"," ")</f>
        <v xml:space="preserve"> </v>
      </c>
      <c r="Q126" s="371">
        <v>2</v>
      </c>
      <c r="R126" s="487" t="str">
        <f>'Age-Level'!C70</f>
        <v>Find a woman in your community</v>
      </c>
      <c r="S126" s="363" t="str">
        <f>IF('Age-Level'!K70="A","A","")</f>
        <v/>
      </c>
    </row>
    <row r="127" spans="1:22" x14ac:dyDescent="0.2">
      <c r="A127" s="348">
        <v>4</v>
      </c>
      <c r="B127" s="349" t="str">
        <f>Badges!C367</f>
        <v>Frame it in four panels</v>
      </c>
      <c r="C127" s="350"/>
      <c r="E127" s="348"/>
      <c r="F127" s="349" t="str">
        <f>Badges!C441</f>
        <v>Throw a potluck party</v>
      </c>
      <c r="G127" s="351" t="str">
        <f>IF(Badges!K441="A","A"," ")</f>
        <v xml:space="preserve"> </v>
      </c>
      <c r="I127" s="348">
        <v>1</v>
      </c>
      <c r="J127" s="349" t="str">
        <f>Badges!C517</f>
        <v>Practice budgeting for your values</v>
      </c>
      <c r="K127" s="350"/>
      <c r="M127" s="348"/>
      <c r="N127" s="349" t="str">
        <f>Badges!C630</f>
        <v>Work with an archery expert at a range or Girl Scout camp</v>
      </c>
      <c r="O127" s="351" t="str">
        <f>IF(Badges!K630="A","A"," ")</f>
        <v xml:space="preserve"> </v>
      </c>
      <c r="Q127" s="371">
        <v>3</v>
      </c>
      <c r="R127" s="487" t="str">
        <f>'Age-Level'!C71</f>
        <v>Gather three inspirational quotes</v>
      </c>
      <c r="S127" s="363" t="str">
        <f>IF('Age-Level'!K71="A","A","")</f>
        <v/>
      </c>
    </row>
    <row r="128" spans="1:22" x14ac:dyDescent="0.2">
      <c r="A128" s="348"/>
      <c r="B128" s="349" t="str">
        <f>Badges!C368</f>
        <v>Use facial expressions</v>
      </c>
      <c r="C128" s="351" t="str">
        <f>IF(Badges!K368="A","A"," ")</f>
        <v xml:space="preserve"> </v>
      </c>
      <c r="E128" s="348"/>
      <c r="F128" s="349" t="str">
        <f>Badges!C442</f>
        <v>Host a "new cuisine" party</v>
      </c>
      <c r="G128" s="351" t="str">
        <f>IF(Badges!K442="A","A"," ")</f>
        <v xml:space="preserve"> </v>
      </c>
      <c r="I128" s="348"/>
      <c r="J128" s="349" t="str">
        <f>Badges!C518</f>
        <v>Create a team values list</v>
      </c>
      <c r="K128" s="351" t="str">
        <f>IF(Badges!K518="A","A"," ")</f>
        <v xml:space="preserve"> </v>
      </c>
      <c r="M128" s="348">
        <v>2</v>
      </c>
      <c r="N128" s="349" t="str">
        <f>Badges!C631</f>
        <v>Learn about archery safety</v>
      </c>
      <c r="O128" s="350"/>
      <c r="Q128" s="371">
        <v>4</v>
      </c>
      <c r="R128" s="487" t="str">
        <f>'Age-Level'!C72</f>
        <v>Make something to remind you</v>
      </c>
      <c r="S128" s="363" t="str">
        <f>IF('Age-Level'!K72="A","A","")</f>
        <v/>
      </c>
    </row>
    <row r="129" spans="1:20" x14ac:dyDescent="0.2">
      <c r="A129" s="348"/>
      <c r="B129" s="349" t="str">
        <f>Badges!C369</f>
        <v>Use body postures</v>
      </c>
      <c r="C129" s="351" t="str">
        <f>IF(Badges!K369="A","A"," ")</f>
        <v xml:space="preserve"> </v>
      </c>
      <c r="E129" s="348"/>
      <c r="F129" s="349" t="str">
        <f>Badges!C443</f>
        <v>Hold a progressive dinner with</v>
      </c>
      <c r="G129" s="351" t="str">
        <f>IF(Badges!K443="A","A"," ")</f>
        <v xml:space="preserve"> </v>
      </c>
      <c r="I129" s="348"/>
      <c r="J129" s="349" t="str">
        <f>Badges!C519</f>
        <v>Make your own values list</v>
      </c>
      <c r="K129" s="351" t="str">
        <f>IF(Badges!K519="A","A"," ")</f>
        <v xml:space="preserve"> </v>
      </c>
      <c r="M129" s="348"/>
      <c r="N129" s="349" t="str">
        <f>Badges!C632</f>
        <v>Visti an archery range</v>
      </c>
      <c r="O129" s="351" t="str">
        <f>IF(Badges!K632="A","A"," ")</f>
        <v xml:space="preserve"> </v>
      </c>
      <c r="Q129" s="371">
        <v>5</v>
      </c>
      <c r="R129" s="487" t="str">
        <f>'Age-Level'!C73</f>
        <v xml:space="preserve">Make a commitment to live what </v>
      </c>
      <c r="S129" s="363" t="str">
        <f>IF('Age-Level'!K73="A","A","")</f>
        <v/>
      </c>
    </row>
    <row r="130" spans="1:20" x14ac:dyDescent="0.2">
      <c r="A130" s="348"/>
      <c r="B130" s="349" t="str">
        <f>Badges!C370</f>
        <v xml:space="preserve">Use both facial expressions and </v>
      </c>
      <c r="C130" s="351" t="str">
        <f>IF(Badges!K370="A","A"," ")</f>
        <v xml:space="preserve"> </v>
      </c>
      <c r="E130" s="492" t="str">
        <f>Badges!B446</f>
        <v>Cadette First Aid</v>
      </c>
      <c r="F130" s="493"/>
      <c r="G130" s="493"/>
      <c r="I130" s="348"/>
      <c r="J130" s="349" t="str">
        <f>Badges!C520</f>
        <v>Find out how other people budget to</v>
      </c>
      <c r="K130" s="351" t="str">
        <f>IF(Badges!K520="A","A"," ")</f>
        <v xml:space="preserve"> </v>
      </c>
      <c r="M130" s="348"/>
      <c r="N130" s="349" t="str">
        <f>Badges!C633</f>
        <v>Invite an archery expert to talk to your troop</v>
      </c>
      <c r="O130" s="351" t="str">
        <f>IF(Badges!K633="A","A","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IF(Badges!K634="A","A"," ")</f>
        <v xml:space="preserve"> </v>
      </c>
      <c r="Q131" s="372">
        <v>1</v>
      </c>
      <c r="R131" s="487" t="str">
        <f>'Age-Level'!C76</f>
        <v>Learn how to make a room safe for a</v>
      </c>
      <c r="S131" s="363" t="str">
        <f>IF('Age-Level'!K76="A","A","")</f>
        <v/>
      </c>
    </row>
    <row r="132" spans="1:20" x14ac:dyDescent="0.2">
      <c r="A132" s="348"/>
      <c r="B132" s="349" t="str">
        <f>Badges!C372</f>
        <v>Add some dialogue</v>
      </c>
      <c r="C132" s="351" t="str">
        <f>IF(Badges!K372="A","A"," ")</f>
        <v xml:space="preserve"> </v>
      </c>
      <c r="E132" s="348"/>
      <c r="F132" s="349" t="str">
        <f>Badges!C448</f>
        <v>Take a babysitting class</v>
      </c>
      <c r="G132" s="351" t="str">
        <f>IF(Badges!K448="A","A"," ")</f>
        <v xml:space="preserve"> </v>
      </c>
      <c r="I132" s="348"/>
      <c r="J132" s="349" t="str">
        <f>Badges!C522</f>
        <v>Get on the "write" track</v>
      </c>
      <c r="K132" s="351" t="str">
        <f>IF(Badges!K522="A","A"," ")</f>
        <v xml:space="preserve"> </v>
      </c>
      <c r="M132" s="348">
        <v>3</v>
      </c>
      <c r="N132" s="349" t="str">
        <f>Badges!C635</f>
        <v>Practice archery before you go on a range</v>
      </c>
      <c r="O132" s="350"/>
      <c r="Q132" s="371">
        <v>2</v>
      </c>
      <c r="R132" s="487" t="str">
        <f>'Age-Level'!C77</f>
        <v>Find out about water safety</v>
      </c>
      <c r="S132" s="363" t="str">
        <f>IF('Age-Level'!K77="A","A","")</f>
        <v/>
      </c>
    </row>
    <row r="133" spans="1:20" x14ac:dyDescent="0.2">
      <c r="A133" s="348"/>
      <c r="B133" s="349" t="str">
        <f>Badges!C373</f>
        <v>Add thought bubbles</v>
      </c>
      <c r="C133" s="351" t="str">
        <f>IF(Badges!K373="A","A"," ")</f>
        <v xml:space="preserve"> </v>
      </c>
      <c r="E133" s="348"/>
      <c r="F133" s="349" t="str">
        <f>Badges!C449</f>
        <v>Ask a medical professional</v>
      </c>
      <c r="G133" s="351" t="str">
        <f>IF(Badges!K449="A","A"," ")</f>
        <v xml:space="preserve"> </v>
      </c>
      <c r="I133" s="348"/>
      <c r="J133" s="349" t="str">
        <f>Badges!C523</f>
        <v>Spot spending habits</v>
      </c>
      <c r="K133" s="351" t="str">
        <f>IF(Badges!K523="A","A"," ")</f>
        <v xml:space="preserve"> </v>
      </c>
      <c r="M133" s="348"/>
      <c r="N133" s="349" t="str">
        <f>Badges!C636</f>
        <v>Work with an instructor or older girl with archery experience</v>
      </c>
      <c r="O133" s="351" t="str">
        <f>IF(Badges!K636="A","A"," ")</f>
        <v xml:space="preserve"> </v>
      </c>
      <c r="Q133" s="371">
        <v>3</v>
      </c>
      <c r="R133" s="487" t="str">
        <f>'Age-Level'!C78</f>
        <v>Teach a Daisy or Brownie what to do if</v>
      </c>
      <c r="S133" s="363" t="str">
        <f>IF('Age-Level'!K78="A","A","")</f>
        <v/>
      </c>
    </row>
    <row r="134" spans="1:20" x14ac:dyDescent="0.2">
      <c r="A134" s="348"/>
      <c r="B134" s="349" t="str">
        <f>Badges!C374</f>
        <v>Run a narrative in separate</v>
      </c>
      <c r="C134" s="351" t="str">
        <f>IF(Badges!K374="A","A"," ")</f>
        <v xml:space="preserve"> </v>
      </c>
      <c r="E134" s="348"/>
      <c r="F134" s="349" t="str">
        <f>Badges!C450</f>
        <v>Talk to child care professionals</v>
      </c>
      <c r="G134" s="351" t="str">
        <f>IF(Badges!K450="A","A"," ")</f>
        <v xml:space="preserve"> </v>
      </c>
      <c r="I134" s="348"/>
      <c r="J134" s="349" t="str">
        <f>Badges!C524</f>
        <v>Pretend you're a psychologist</v>
      </c>
      <c r="K134" s="351" t="str">
        <f>IF(Badges!K524="A","A"," ")</f>
        <v xml:space="preserve"> </v>
      </c>
      <c r="M134" s="348"/>
      <c r="N134" s="349" t="str">
        <f>Badges!C637</f>
        <v>Join an archery class at a community center, range, or Girl Scout camp</v>
      </c>
      <c r="O134" s="351" t="str">
        <f>IF(Badges!K637="A","A"," ")</f>
        <v xml:space="preserve"> </v>
      </c>
      <c r="Q134" s="371">
        <v>4</v>
      </c>
      <c r="R134" s="487" t="str">
        <f>'Age-Level'!C79</f>
        <v>With your family, make sure you have</v>
      </c>
      <c r="S134" s="363" t="str">
        <f>IF('Age-Level'!K79="A","A","")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IF(Badges!K638="A","A"," ")</f>
        <v xml:space="preserve"> </v>
      </c>
      <c r="Q135" s="371">
        <v>5</v>
      </c>
      <c r="R135" s="487" t="str">
        <f>'Age-Level'!C80</f>
        <v>Discuss bullying with your Girl Scout</v>
      </c>
      <c r="S135" s="363" t="str">
        <f>IF('Age-Level'!K80="A","A","")</f>
        <v/>
      </c>
    </row>
    <row r="136" spans="1:20" x14ac:dyDescent="0.2">
      <c r="A136" s="348">
        <v>1</v>
      </c>
      <c r="B136" s="349" t="str">
        <f>Badges!C378</f>
        <v>Create your own definition of</v>
      </c>
      <c r="C136" s="350"/>
      <c r="E136" s="348"/>
      <c r="F136" s="349" t="str">
        <f>Badges!C452</f>
        <v>Talk to a medical professional</v>
      </c>
      <c r="G136" s="351" t="str">
        <f>IF(Badges!K452="A","A"," ")</f>
        <v xml:space="preserve"> </v>
      </c>
      <c r="I136" s="348"/>
      <c r="J136" s="349" t="str">
        <f>Badges!C526</f>
        <v>Do field research</v>
      </c>
      <c r="K136" s="351" t="str">
        <f>IF(Badges!K526="A","A"," ")</f>
        <v xml:space="preserve"> </v>
      </c>
      <c r="Q136" s="371"/>
      <c r="R136" s="372"/>
      <c r="S136" s="500"/>
      <c r="T136" s="355"/>
    </row>
    <row r="137" spans="1:20" x14ac:dyDescent="0.2">
      <c r="A137" s="348"/>
      <c r="B137" s="349" t="str">
        <f>Badges!C379</f>
        <v>Go to a sports event</v>
      </c>
      <c r="C137" s="351" t="str">
        <f>IF(Badges!K379="A","A"," ")</f>
        <v xml:space="preserve"> </v>
      </c>
      <c r="E137" s="348"/>
      <c r="F137" s="349" t="str">
        <f>Badges!C453</f>
        <v>Take a course</v>
      </c>
      <c r="G137" s="351" t="str">
        <f>IF(Badges!K453="A","A"," ")</f>
        <v xml:space="preserve"> </v>
      </c>
      <c r="I137" s="348"/>
      <c r="J137" s="349" t="str">
        <f>Badges!C527</f>
        <v>Let money talk</v>
      </c>
      <c r="K137" s="351" t="str">
        <f>IF(Badges!K527="A","A"," ")</f>
        <v xml:space="preserve"> </v>
      </c>
      <c r="Q137" s="371"/>
      <c r="R137" s="371"/>
      <c r="S137" s="341"/>
    </row>
    <row r="138" spans="1:20" x14ac:dyDescent="0.2">
      <c r="A138" s="348"/>
      <c r="B138" s="349" t="str">
        <f>Badges!C380</f>
        <v>Watch a sports series</v>
      </c>
      <c r="C138" s="351" t="str">
        <f>IF(Badges!K380="A","A"," ")</f>
        <v xml:space="preserve"> </v>
      </c>
      <c r="E138" s="348"/>
      <c r="F138" s="349" t="str">
        <f>Badges!C454</f>
        <v>Talk to an emergency responder</v>
      </c>
      <c r="G138" s="351" t="str">
        <f>IF(Badges!K454="A","A"," ")</f>
        <v xml:space="preserve"> </v>
      </c>
      <c r="I138" s="348"/>
      <c r="J138" s="349" t="str">
        <f>Badges!C528</f>
        <v>Hit the books</v>
      </c>
      <c r="K138" s="351" t="str">
        <f>IF(Badges!K528="A","A"," ")</f>
        <v xml:space="preserve"> </v>
      </c>
      <c r="Q138" s="371"/>
      <c r="R138" s="371"/>
      <c r="S138" s="341"/>
    </row>
    <row r="139" spans="1:20" x14ac:dyDescent="0.2">
      <c r="A139" s="348"/>
      <c r="B139" s="349" t="str">
        <f>Badges!C381</f>
        <v>Head to the Web</v>
      </c>
      <c r="C139" s="351" t="str">
        <f>IF(Badges!K381="A","A","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8</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Patches'!K5="A","A","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Patches'!K6="A","A"," ")</f>
        <v xml:space="preserve"> </v>
      </c>
      <c r="H142" s="355"/>
      <c r="I142" s="348">
        <v>1</v>
      </c>
      <c r="J142" s="396" t="str">
        <f>'Council Own'!C7</f>
        <v>&lt;List Requirement Here&gt;</v>
      </c>
      <c r="K142" s="358" t="str">
        <f>IF('Council Own'!K7="A","A"," ")</f>
        <v xml:space="preserve"> </v>
      </c>
      <c r="L142" s="355"/>
      <c r="M142" s="348">
        <v>1</v>
      </c>
      <c r="N142" s="396" t="str">
        <f>'Council Own'!C55</f>
        <v>&lt;List Requirement Here&gt;</v>
      </c>
      <c r="O142" s="358" t="str">
        <f>IF('Council Own'!K55="A","A"," ")</f>
        <v xml:space="preserve"> </v>
      </c>
      <c r="Q142" s="348">
        <v>1</v>
      </c>
      <c r="R142" s="396" t="str">
        <f>'Council Own'!C103</f>
        <v>&lt;List Requirement Here&gt;</v>
      </c>
      <c r="S142" s="358" t="str">
        <f>IF('Council Own'!K103="A","A"," ")</f>
        <v xml:space="preserve"> </v>
      </c>
    </row>
    <row r="143" spans="1:20" x14ac:dyDescent="0.2">
      <c r="A143" s="612" t="str">
        <f>'Council Own'!B6</f>
        <v>&lt;&lt;List Badge Here&gt;&gt;</v>
      </c>
      <c r="B143" s="613"/>
      <c r="C143" s="353" t="str">
        <f>IF('Council Own'!K28="C","C",IF('Council Own'!K28="P","P",""))</f>
        <v/>
      </c>
      <c r="E143" s="633" t="str">
        <f>'Fun Patches'!C7</f>
        <v>&lt;LIST PATCH HERE&gt;</v>
      </c>
      <c r="F143" s="634"/>
      <c r="G143" s="358" t="str">
        <f>IF('Fun Patches'!K7="A","A"," ")</f>
        <v xml:space="preserve"> </v>
      </c>
      <c r="H143" s="355"/>
      <c r="I143" s="348"/>
      <c r="J143" s="396" t="str">
        <f>'Council Own'!C8</f>
        <v>&lt;List Requirement Here&gt;</v>
      </c>
      <c r="K143" s="358" t="str">
        <f>IF('Council Own'!K8="A","A"," ")</f>
        <v xml:space="preserve"> </v>
      </c>
      <c r="L143" s="355"/>
      <c r="M143" s="348"/>
      <c r="N143" s="396" t="str">
        <f>'Council Own'!C56</f>
        <v>&lt;List Requirement Here&gt;</v>
      </c>
      <c r="O143" s="358" t="str">
        <f>IF('Council Own'!K56="A","A"," ")</f>
        <v xml:space="preserve"> </v>
      </c>
      <c r="Q143" s="348"/>
      <c r="R143" s="396" t="str">
        <f>'Council Own'!C104</f>
        <v>&lt;List Requirement Here&gt;</v>
      </c>
      <c r="S143" s="358" t="str">
        <f>IF('Council Own'!K104="A","A"," ")</f>
        <v xml:space="preserve"> </v>
      </c>
    </row>
    <row r="144" spans="1:20" x14ac:dyDescent="0.2">
      <c r="A144" s="612" t="str">
        <f>'Council Own'!B30</f>
        <v>&lt;&lt;List Badge Here&gt;&gt;</v>
      </c>
      <c r="B144" s="613"/>
      <c r="C144" s="353" t="str">
        <f>IF('Council Own'!K52="C","C",IF('Council Own'!K52="P","P",""))</f>
        <v/>
      </c>
      <c r="E144" s="633" t="str">
        <f>'Fun Patches'!C8</f>
        <v>&lt;LIST PATCH HERE&gt;</v>
      </c>
      <c r="F144" s="634"/>
      <c r="G144" s="358" t="str">
        <f>IF('Fun Patches'!K8="A","A"," ")</f>
        <v xml:space="preserve"> </v>
      </c>
      <c r="H144" s="355"/>
      <c r="I144" s="348"/>
      <c r="J144" s="396" t="str">
        <f>'Council Own'!C9</f>
        <v>&lt;List Requirement Here&gt;</v>
      </c>
      <c r="K144" s="358" t="str">
        <f>IF('Council Own'!K9="A","A"," ")</f>
        <v xml:space="preserve"> </v>
      </c>
      <c r="L144" s="355"/>
      <c r="M144" s="348"/>
      <c r="N144" s="396" t="str">
        <f>'Council Own'!C57</f>
        <v>&lt;List Requirement Here&gt;</v>
      </c>
      <c r="O144" s="358" t="str">
        <f>IF('Council Own'!K57="A","A"," ")</f>
        <v xml:space="preserve"> </v>
      </c>
      <c r="Q144" s="348"/>
      <c r="R144" s="396" t="str">
        <f>'Council Own'!C105</f>
        <v>&lt;List Requirement Here&gt;</v>
      </c>
      <c r="S144" s="358" t="str">
        <f>IF('Council Own'!K105="A","A"," ")</f>
        <v xml:space="preserve"> </v>
      </c>
    </row>
    <row r="145" spans="1:19" x14ac:dyDescent="0.2">
      <c r="A145" s="612" t="str">
        <f>'Council Own'!B54</f>
        <v>&lt;&lt;List Badge Here&gt;&gt;</v>
      </c>
      <c r="B145" s="613"/>
      <c r="C145" s="353" t="str">
        <f>IF('Council Own'!K76="C","C",IF('Council Own'!K76="P","P",""))</f>
        <v/>
      </c>
      <c r="E145" s="633" t="str">
        <f>'Fun Patches'!C9</f>
        <v>&lt;LIST PATCH HERE&gt;</v>
      </c>
      <c r="F145" s="634"/>
      <c r="G145" s="358" t="str">
        <f>IF('Fun Patches'!K9="A","A"," ")</f>
        <v xml:space="preserve"> </v>
      </c>
      <c r="H145" s="355"/>
      <c r="I145" s="348"/>
      <c r="J145" s="396" t="str">
        <f>'Council Own'!C10</f>
        <v>&lt;List Requirement Here&gt;</v>
      </c>
      <c r="K145" s="358" t="str">
        <f>IF('Council Own'!K10="A","A"," ")</f>
        <v xml:space="preserve"> </v>
      </c>
      <c r="L145" s="355"/>
      <c r="M145" s="348"/>
      <c r="N145" s="396" t="str">
        <f>'Council Own'!C58</f>
        <v>&lt;List Requirement Here&gt;</v>
      </c>
      <c r="O145" s="358" t="str">
        <f>IF('Council Own'!K58="A","A"," ")</f>
        <v xml:space="preserve"> </v>
      </c>
      <c r="Q145" s="348"/>
      <c r="R145" s="396" t="str">
        <f>'Council Own'!C106</f>
        <v>&lt;List Requirement Here&gt;</v>
      </c>
      <c r="S145" s="358" t="str">
        <f>IF('Council Own'!K106="A","A"," ")</f>
        <v xml:space="preserve"> </v>
      </c>
    </row>
    <row r="146" spans="1:19" x14ac:dyDescent="0.2">
      <c r="A146" s="612" t="str">
        <f>'Council Own'!B78</f>
        <v>&lt;&lt;List Badge Here&gt;&gt;</v>
      </c>
      <c r="B146" s="613"/>
      <c r="C146" s="353" t="str">
        <f>IF('Council Own'!K100="C","C",IF('Council Own'!K100="P","P",""))</f>
        <v/>
      </c>
      <c r="E146" s="633" t="str">
        <f>'Fun Patches'!C10</f>
        <v>&lt;LIST PATCH HERE&gt;</v>
      </c>
      <c r="F146" s="634"/>
      <c r="G146" s="358" t="str">
        <f>IF('Fun Patches'!K10="A","A"," ")</f>
        <v xml:space="preserve"> </v>
      </c>
      <c r="I146" s="348">
        <v>2</v>
      </c>
      <c r="J146" s="396" t="str">
        <f>'Council Own'!C11</f>
        <v>&lt;List Requirement Here&gt;</v>
      </c>
      <c r="K146" s="358" t="str">
        <f>IF('Council Own'!K11="A","A"," ")</f>
        <v xml:space="preserve"> </v>
      </c>
      <c r="M146" s="348">
        <v>2</v>
      </c>
      <c r="N146" s="396" t="str">
        <f>'Council Own'!C59</f>
        <v>&lt;List Requirement Here&gt;</v>
      </c>
      <c r="O146" s="358" t="str">
        <f>IF('Council Own'!K59="A","A"," ")</f>
        <v xml:space="preserve"> </v>
      </c>
      <c r="Q146" s="348">
        <v>2</v>
      </c>
      <c r="R146" s="396" t="str">
        <f>'Council Own'!C107</f>
        <v>&lt;List Requirement Here&gt;</v>
      </c>
      <c r="S146" s="358" t="str">
        <f>IF('Council Own'!K107="A","A"," ")</f>
        <v xml:space="preserve"> </v>
      </c>
    </row>
    <row r="147" spans="1:19" ht="12.75" customHeight="1" x14ac:dyDescent="0.2">
      <c r="A147" s="612" t="str">
        <f>'Council Own'!B102</f>
        <v>&lt;&lt;List Badge Here&gt;&gt;</v>
      </c>
      <c r="B147" s="613"/>
      <c r="C147" s="353" t="str">
        <f>IF('Council Own'!K124="C","C",IF('Council Own'!K124="P","P",""))</f>
        <v/>
      </c>
      <c r="E147" s="633" t="str">
        <f>'Fun Patches'!C11</f>
        <v>&lt;LIST PATCH HERE&gt;</v>
      </c>
      <c r="F147" s="634"/>
      <c r="G147" s="358" t="str">
        <f>IF('Fun Patches'!K11="A","A"," ")</f>
        <v xml:space="preserve"> </v>
      </c>
      <c r="I147" s="348"/>
      <c r="J147" s="396" t="str">
        <f>'Council Own'!C12</f>
        <v>&lt;List Requirement Here&gt;</v>
      </c>
      <c r="K147" s="358" t="str">
        <f>IF('Council Own'!K12="A","A"," ")</f>
        <v xml:space="preserve"> </v>
      </c>
      <c r="M147" s="348"/>
      <c r="N147" s="396" t="str">
        <f>'Council Own'!C60</f>
        <v>&lt;List Requirement Here&gt;</v>
      </c>
      <c r="O147" s="358" t="str">
        <f>IF('Council Own'!K60="A","A"," ")</f>
        <v xml:space="preserve"> </v>
      </c>
      <c r="Q147" s="348"/>
      <c r="R147" s="396" t="str">
        <f>'Council Own'!C108</f>
        <v>&lt;List Requirement Here&gt;</v>
      </c>
      <c r="S147" s="358" t="str">
        <f>IF('Council Own'!K108="A","A"," ")</f>
        <v xml:space="preserve"> </v>
      </c>
    </row>
    <row r="148" spans="1:19" ht="12.75" customHeight="1" x14ac:dyDescent="0.2">
      <c r="A148" s="612" t="str">
        <f>'Council Own'!B126</f>
        <v>&lt;&lt;List Badge Here&gt;&gt;</v>
      </c>
      <c r="B148" s="613"/>
      <c r="C148" s="353" t="str">
        <f>IF('Council Own'!K148="C","C",IF('Council Own'!K148="P","P",""))</f>
        <v/>
      </c>
      <c r="E148" s="633" t="str">
        <f>'Fun Patches'!C12</f>
        <v>&lt;LIST PATCH HERE&gt;</v>
      </c>
      <c r="F148" s="634"/>
      <c r="G148" s="358" t="str">
        <f>IF('Fun Patches'!K12="A","A"," ")</f>
        <v xml:space="preserve"> </v>
      </c>
      <c r="I148" s="348"/>
      <c r="J148" s="396" t="str">
        <f>'Council Own'!C13</f>
        <v>&lt;List Requirement Here&gt;</v>
      </c>
      <c r="K148" s="358" t="str">
        <f>IF('Council Own'!K13="A","A"," ")</f>
        <v xml:space="preserve"> </v>
      </c>
      <c r="M148" s="348"/>
      <c r="N148" s="396" t="str">
        <f>'Council Own'!C61</f>
        <v>&lt;List Requirement Here&gt;</v>
      </c>
      <c r="O148" s="358" t="str">
        <f>IF('Council Own'!K61="A","A"," ")</f>
        <v xml:space="preserve"> </v>
      </c>
      <c r="Q148" s="348"/>
      <c r="R148" s="396" t="str">
        <f>'Council Own'!C109</f>
        <v>&lt;List Requirement Here&gt;</v>
      </c>
      <c r="S148" s="358" t="str">
        <f>IF('Council Own'!K109="A","A"," ")</f>
        <v xml:space="preserve"> </v>
      </c>
    </row>
    <row r="149" spans="1:19" x14ac:dyDescent="0.2">
      <c r="E149" s="633" t="str">
        <f>'Fun Patches'!C13</f>
        <v>&lt;LIST PATCH HERE&gt;</v>
      </c>
      <c r="F149" s="634"/>
      <c r="G149" s="358" t="str">
        <f>IF('Fun Patches'!K13="A","A"," ")</f>
        <v xml:space="preserve"> </v>
      </c>
      <c r="I149" s="348"/>
      <c r="J149" s="396" t="str">
        <f>'Council Own'!C14</f>
        <v>&lt;List Requirement Here&gt;</v>
      </c>
      <c r="K149" s="358" t="str">
        <f>IF('Council Own'!K14="A","A"," ")</f>
        <v xml:space="preserve"> </v>
      </c>
      <c r="M149" s="348"/>
      <c r="N149" s="396" t="str">
        <f>'Council Own'!C62</f>
        <v>&lt;List Requirement Here&gt;</v>
      </c>
      <c r="O149" s="358" t="str">
        <f>IF('Council Own'!K62="A","A"," ")</f>
        <v xml:space="preserve"> </v>
      </c>
      <c r="Q149" s="348"/>
      <c r="R149" s="396" t="str">
        <f>'Council Own'!C110</f>
        <v>&lt;List Requirement Here&gt;</v>
      </c>
      <c r="S149" s="358" t="str">
        <f>IF('Council Own'!K110="A","A"," ")</f>
        <v xml:space="preserve"> </v>
      </c>
    </row>
    <row r="150" spans="1:19" x14ac:dyDescent="0.2">
      <c r="E150" s="633" t="str">
        <f>'Fun Patches'!C14</f>
        <v>&lt;LIST PATCH HERE&gt;</v>
      </c>
      <c r="F150" s="634"/>
      <c r="G150" s="358" t="str">
        <f>IF('Fun Patches'!K14="A","A"," ")</f>
        <v xml:space="preserve"> </v>
      </c>
      <c r="I150" s="348">
        <v>3</v>
      </c>
      <c r="J150" s="396" t="str">
        <f>'Council Own'!C15</f>
        <v>&lt;List Requirement Here&gt;</v>
      </c>
      <c r="K150" s="358" t="str">
        <f>IF('Council Own'!K15="A","A"," ")</f>
        <v xml:space="preserve"> </v>
      </c>
      <c r="M150" s="348">
        <v>3</v>
      </c>
      <c r="N150" s="396" t="str">
        <f>'Council Own'!C63</f>
        <v>&lt;List Requirement Here&gt;</v>
      </c>
      <c r="O150" s="358" t="str">
        <f>IF('Council Own'!K63="A","A"," ")</f>
        <v xml:space="preserve"> </v>
      </c>
      <c r="Q150" s="348">
        <v>3</v>
      </c>
      <c r="R150" s="396" t="str">
        <f>'Council Own'!C111</f>
        <v>&lt;List Requirement Here&gt;</v>
      </c>
      <c r="S150" s="358" t="str">
        <f>IF('Council Own'!K111="A","A"," ")</f>
        <v xml:space="preserve"> </v>
      </c>
    </row>
    <row r="151" spans="1:19" x14ac:dyDescent="0.2">
      <c r="E151" s="633" t="str">
        <f>'Fun Patches'!C15</f>
        <v>&lt;LIST PATCH HERE&gt;</v>
      </c>
      <c r="F151" s="634"/>
      <c r="G151" s="358" t="str">
        <f>IF('Fun Patches'!K15="A","A"," ")</f>
        <v xml:space="preserve"> </v>
      </c>
      <c r="I151" s="348"/>
      <c r="J151" s="396" t="str">
        <f>'Council Own'!C16</f>
        <v>&lt;List Requirement Here&gt;</v>
      </c>
      <c r="K151" s="358" t="str">
        <f>IF('Council Own'!K16="A","A"," ")</f>
        <v xml:space="preserve"> </v>
      </c>
      <c r="M151" s="348"/>
      <c r="N151" s="396" t="str">
        <f>'Council Own'!C64</f>
        <v>&lt;List Requirement Here&gt;</v>
      </c>
      <c r="O151" s="358" t="str">
        <f>IF('Council Own'!K64="A","A"," ")</f>
        <v xml:space="preserve"> </v>
      </c>
      <c r="Q151" s="348"/>
      <c r="R151" s="396" t="str">
        <f>'Council Own'!C112</f>
        <v>&lt;List Requirement Here&gt;</v>
      </c>
      <c r="S151" s="358" t="str">
        <f>IF('Council Own'!K112="A","A"," ")</f>
        <v xml:space="preserve"> </v>
      </c>
    </row>
    <row r="152" spans="1:19" x14ac:dyDescent="0.2">
      <c r="A152" s="616" t="s">
        <v>834</v>
      </c>
      <c r="B152" s="617"/>
      <c r="C152" s="618"/>
      <c r="E152" s="633" t="str">
        <f>'Fun Patches'!C16</f>
        <v>&lt;LIST PATCH HERE&gt;</v>
      </c>
      <c r="F152" s="634"/>
      <c r="G152" s="358" t="str">
        <f>IF('Fun Patches'!K16="A","A"," ")</f>
        <v xml:space="preserve"> </v>
      </c>
      <c r="I152" s="348"/>
      <c r="J152" s="396" t="str">
        <f>'Council Own'!C17</f>
        <v>&lt;List Requirement Here&gt;</v>
      </c>
      <c r="K152" s="358" t="str">
        <f>IF('Council Own'!K17="A","A"," ")</f>
        <v xml:space="preserve"> </v>
      </c>
      <c r="M152" s="348"/>
      <c r="N152" s="396" t="str">
        <f>'Council Own'!C65</f>
        <v>&lt;List Requirement Here&gt;</v>
      </c>
      <c r="O152" s="358" t="str">
        <f>IF('Council Own'!K65="A","A"," ")</f>
        <v xml:space="preserve"> </v>
      </c>
      <c r="Q152" s="348"/>
      <c r="R152" s="396" t="str">
        <f>'Council Own'!C113</f>
        <v>&lt;List Requirement Here&gt;</v>
      </c>
      <c r="S152" s="358" t="str">
        <f>IF('Council Own'!K113="A","A"," ")</f>
        <v xml:space="preserve"> </v>
      </c>
    </row>
    <row r="153" spans="1:19" x14ac:dyDescent="0.2">
      <c r="A153" s="257" t="str">
        <f>Silver!C8</f>
        <v>Go on a Cadette Journey</v>
      </c>
      <c r="B153" s="257"/>
      <c r="C153" s="445" t="str">
        <f>IF(Silver!K8="C","C"," ")</f>
        <v xml:space="preserve"> </v>
      </c>
      <c r="E153" s="650" t="str">
        <f>'Fun Patches'!C17</f>
        <v>&lt;LIST PATCH HERE&gt;</v>
      </c>
      <c r="F153" s="651"/>
      <c r="G153" s="351" t="str">
        <f>IF('Fun Patches'!K17="A","A"," ")</f>
        <v xml:space="preserve"> </v>
      </c>
      <c r="I153" s="348"/>
      <c r="J153" s="396" t="str">
        <f>'Council Own'!C18</f>
        <v>&lt;List Requirement Here&gt;</v>
      </c>
      <c r="K153" s="358" t="str">
        <f>IF('Council Own'!K18="A","A"," ")</f>
        <v xml:space="preserve"> </v>
      </c>
      <c r="M153" s="348"/>
      <c r="N153" s="396" t="str">
        <f>'Council Own'!C66</f>
        <v>&lt;List Requirement Here&gt;</v>
      </c>
      <c r="O153" s="358" t="str">
        <f>IF('Council Own'!K66="A","A"," ")</f>
        <v xml:space="preserve"> </v>
      </c>
      <c r="Q153" s="348"/>
      <c r="R153" s="396" t="str">
        <f>'Council Own'!C114</f>
        <v>&lt;List Requirement Here&gt;</v>
      </c>
      <c r="S153" s="358" t="str">
        <f>IF('Council Own'!K114="A","A"," ")</f>
        <v xml:space="preserve"> </v>
      </c>
    </row>
    <row r="154" spans="1:19" x14ac:dyDescent="0.2">
      <c r="A154" s="257" t="str">
        <f>Silver!C9</f>
        <v>Identify issues you care about</v>
      </c>
      <c r="B154" s="257"/>
      <c r="C154" s="445" t="str">
        <f>IF(Silver!K9="A","A"," ")</f>
        <v xml:space="preserve"> </v>
      </c>
      <c r="E154" s="633" t="str">
        <f>'Fun Patches'!C18</f>
        <v>&lt;LIST PATCH HERE&gt;</v>
      </c>
      <c r="F154" s="634"/>
      <c r="G154" s="358" t="str">
        <f>IF('Fun Patches'!K18="A","A"," ")</f>
        <v xml:space="preserve"> </v>
      </c>
      <c r="I154" s="348">
        <v>4</v>
      </c>
      <c r="J154" s="396" t="str">
        <f>'Council Own'!C19</f>
        <v>&lt;List Requirement Here&gt;</v>
      </c>
      <c r="K154" s="358" t="str">
        <f>IF('Council Own'!K19="A","A"," ")</f>
        <v xml:space="preserve"> </v>
      </c>
      <c r="M154" s="348">
        <v>4</v>
      </c>
      <c r="N154" s="396" t="str">
        <f>'Council Own'!C67</f>
        <v>&lt;List Requirement Here&gt;</v>
      </c>
      <c r="O154" s="358" t="str">
        <f>IF('Council Own'!K67="A","A"," ")</f>
        <v xml:space="preserve"> </v>
      </c>
      <c r="Q154" s="348">
        <v>4</v>
      </c>
      <c r="R154" s="396" t="str">
        <f>'Council Own'!C115</f>
        <v>&lt;List Requirement Here&gt;</v>
      </c>
      <c r="S154" s="358" t="str">
        <f>IF('Council Own'!K115="A","A"," ")</f>
        <v xml:space="preserve"> </v>
      </c>
    </row>
    <row r="155" spans="1:19" x14ac:dyDescent="0.2">
      <c r="A155" s="257" t="str">
        <f>Silver!C10</f>
        <v>Build your GS Silver Team or go solo</v>
      </c>
      <c r="B155" s="257"/>
      <c r="C155" s="445" t="str">
        <f>IF(Silver!K10="A","A"," ")</f>
        <v xml:space="preserve"> </v>
      </c>
      <c r="E155" s="633" t="str">
        <f>'Fun Patches'!C19</f>
        <v>&lt;LIST PATCH HERE&gt;</v>
      </c>
      <c r="F155" s="634"/>
      <c r="G155" s="358" t="str">
        <f>IF('Fun Patches'!K19="A","A"," ")</f>
        <v xml:space="preserve"> </v>
      </c>
      <c r="I155" s="348"/>
      <c r="J155" s="396" t="str">
        <f>'Council Own'!C20</f>
        <v>&lt;List Requirement Here&gt;</v>
      </c>
      <c r="K155" s="358" t="str">
        <f>IF('Council Own'!K20="A","A"," ")</f>
        <v xml:space="preserve"> </v>
      </c>
      <c r="M155" s="348"/>
      <c r="N155" s="396" t="str">
        <f>'Council Own'!C68</f>
        <v>&lt;List Requirement Here&gt;</v>
      </c>
      <c r="O155" s="358" t="str">
        <f>IF('Council Own'!K68="A","A"," ")</f>
        <v xml:space="preserve"> </v>
      </c>
      <c r="Q155" s="348"/>
      <c r="R155" s="396" t="str">
        <f>'Council Own'!C116</f>
        <v>&lt;List Requirement Here&gt;</v>
      </c>
      <c r="S155" s="358" t="str">
        <f>IF('Council Own'!K116="A","A"," ")</f>
        <v xml:space="preserve"> </v>
      </c>
    </row>
    <row r="156" spans="1:19" x14ac:dyDescent="0.2">
      <c r="A156" s="257" t="str">
        <f>Silver!C11</f>
        <v>Explore your community</v>
      </c>
      <c r="B156" s="257"/>
      <c r="C156" s="445" t="str">
        <f>IF(Silver!K11="A","A"," ")</f>
        <v xml:space="preserve"> </v>
      </c>
      <c r="E156" s="633" t="str">
        <f>'Fun Patches'!C20</f>
        <v>&lt;LIST PATCH HERE&gt;</v>
      </c>
      <c r="F156" s="634"/>
      <c r="G156" s="358" t="str">
        <f>IF('Fun Patches'!K20="A","A"," ")</f>
        <v xml:space="preserve"> </v>
      </c>
      <c r="I156" s="348"/>
      <c r="J156" s="396" t="str">
        <f>'Council Own'!C21</f>
        <v>&lt;List Requirement Here&gt;</v>
      </c>
      <c r="K156" s="358" t="str">
        <f>IF('Council Own'!K21="A","A"," ")</f>
        <v xml:space="preserve"> </v>
      </c>
      <c r="M156" s="348"/>
      <c r="N156" s="396" t="str">
        <f>'Council Own'!C69</f>
        <v>&lt;List Requirement Here&gt;</v>
      </c>
      <c r="O156" s="358" t="str">
        <f>IF('Council Own'!K69="A","A"," ")</f>
        <v xml:space="preserve"> </v>
      </c>
      <c r="Q156" s="348"/>
      <c r="R156" s="396" t="str">
        <f>'Council Own'!C117</f>
        <v>&lt;List Requirement Here&gt;</v>
      </c>
      <c r="S156" s="358" t="str">
        <f>IF('Council Own'!K117="A","A"," ")</f>
        <v xml:space="preserve"> </v>
      </c>
    </row>
    <row r="157" spans="1:19" x14ac:dyDescent="0.2">
      <c r="A157" s="257" t="str">
        <f>Silver!C12</f>
        <v>Pick your Take Action Project</v>
      </c>
      <c r="B157" s="257"/>
      <c r="C157" s="445" t="str">
        <f>IF(Silver!K12="A","A"," ")</f>
        <v xml:space="preserve"> </v>
      </c>
      <c r="E157" s="633" t="str">
        <f>'Fun Patches'!C21</f>
        <v>&lt;LIST PATCH HERE&gt;</v>
      </c>
      <c r="F157" s="634"/>
      <c r="G157" s="358" t="str">
        <f>IF('Fun Patches'!K21="A","A"," ")</f>
        <v xml:space="preserve"> </v>
      </c>
      <c r="I157" s="348"/>
      <c r="J157" s="396" t="str">
        <f>'Council Own'!C22</f>
        <v>&lt;List Requirement Here&gt;</v>
      </c>
      <c r="K157" s="358" t="str">
        <f>IF('Council Own'!K22="A","A"," ")</f>
        <v xml:space="preserve"> </v>
      </c>
      <c r="M157" s="348"/>
      <c r="N157" s="396" t="str">
        <f>'Council Own'!C70</f>
        <v>&lt;List Requirement Here&gt;</v>
      </c>
      <c r="O157" s="358" t="str">
        <f>IF('Council Own'!K70="A","A"," ")</f>
        <v xml:space="preserve"> </v>
      </c>
      <c r="Q157" s="348"/>
      <c r="R157" s="396" t="str">
        <f>'Council Own'!C118</f>
        <v>&lt;List Requirement Here&gt;</v>
      </c>
      <c r="S157" s="358" t="str">
        <f>IF('Council Own'!K118="A","A"," ")</f>
        <v xml:space="preserve"> </v>
      </c>
    </row>
    <row r="158" spans="1:19" x14ac:dyDescent="0.2">
      <c r="A158" s="257" t="str">
        <f>Silver!C13</f>
        <v>Develop your Project</v>
      </c>
      <c r="B158" s="257"/>
      <c r="C158" s="445" t="str">
        <f>IF(Silver!K13="A","A"," ")</f>
        <v xml:space="preserve"> </v>
      </c>
      <c r="E158" s="633" t="str">
        <f>'Fun Patches'!C22</f>
        <v>&lt;LIST PATCH HERE&gt;</v>
      </c>
      <c r="F158" s="634"/>
      <c r="G158" s="358" t="str">
        <f>IF('Fun Patches'!K22="A","A"," ")</f>
        <v xml:space="preserve"> </v>
      </c>
      <c r="I158" s="348">
        <v>5</v>
      </c>
      <c r="J158" s="396" t="str">
        <f>'Council Own'!C23</f>
        <v>&lt;List Requirement Here&gt;</v>
      </c>
      <c r="K158" s="358" t="str">
        <f>IF('Council Own'!K23="A","A"," ")</f>
        <v xml:space="preserve"> </v>
      </c>
      <c r="M158" s="348">
        <v>5</v>
      </c>
      <c r="N158" s="396" t="str">
        <f>'Council Own'!C71</f>
        <v>&lt;List Requirement Here&gt;</v>
      </c>
      <c r="O158" s="358" t="str">
        <f>IF('Council Own'!K71="A","A"," ")</f>
        <v xml:space="preserve"> </v>
      </c>
      <c r="Q158" s="348">
        <v>5</v>
      </c>
      <c r="R158" s="396" t="str">
        <f>'Council Own'!C119</f>
        <v>&lt;List Requirement Here&gt;</v>
      </c>
      <c r="S158" s="358" t="str">
        <f>IF('Council Own'!K119="A","A"," ")</f>
        <v xml:space="preserve"> </v>
      </c>
    </row>
    <row r="159" spans="1:19" x14ac:dyDescent="0.2">
      <c r="A159" s="257" t="str">
        <f>Silver!C14</f>
        <v>Make a plan and put it into motion</v>
      </c>
      <c r="B159" s="257"/>
      <c r="C159" s="445" t="str">
        <f>IF(Silver!K14="A","A"," ")</f>
        <v xml:space="preserve"> </v>
      </c>
      <c r="E159" s="633" t="str">
        <f>'Fun Patches'!C23</f>
        <v>&lt;LIST PATCH HERE&gt;</v>
      </c>
      <c r="F159" s="634"/>
      <c r="G159" s="358" t="str">
        <f>IF('Fun Patches'!K23="A","A"," ")</f>
        <v xml:space="preserve"> </v>
      </c>
      <c r="I159" s="348"/>
      <c r="J159" s="396" t="str">
        <f>'Council Own'!C24</f>
        <v>&lt;List Requirement Here&gt;</v>
      </c>
      <c r="K159" s="358" t="str">
        <f>IF('Council Own'!K24="A","A"," ")</f>
        <v xml:space="preserve"> </v>
      </c>
      <c r="M159" s="348"/>
      <c r="N159" s="396" t="str">
        <f>'Council Own'!C72</f>
        <v>&lt;List Requirement Here&gt;</v>
      </c>
      <c r="O159" s="358" t="str">
        <f>IF('Council Own'!K72="A","A"," ")</f>
        <v xml:space="preserve"> </v>
      </c>
      <c r="Q159" s="348"/>
      <c r="R159" s="396" t="str">
        <f>'Council Own'!C120</f>
        <v>&lt;List Requirement Here&gt;</v>
      </c>
      <c r="S159" s="358" t="str">
        <f>IF('Council Own'!K120="A","A"," ")</f>
        <v xml:space="preserve"> </v>
      </c>
    </row>
    <row r="160" spans="1:19" x14ac:dyDescent="0.2">
      <c r="A160" s="257" t="str">
        <f>Silver!C15</f>
        <v>Reflect, share your story, and celebrate</v>
      </c>
      <c r="B160" s="257"/>
      <c r="C160" s="445" t="str">
        <f>IF(Silver!K15="A","A"," ")</f>
        <v xml:space="preserve"> </v>
      </c>
      <c r="E160" s="633" t="str">
        <f>'Fun Patches'!C24</f>
        <v>&lt;LIST PATCH HERE&gt;</v>
      </c>
      <c r="F160" s="634"/>
      <c r="G160" s="358" t="str">
        <f>IF('Fun Patches'!K24="A","A"," ")</f>
        <v xml:space="preserve"> </v>
      </c>
      <c r="I160" s="348"/>
      <c r="J160" s="396" t="str">
        <f>'Council Own'!C25</f>
        <v>&lt;List Requirement Here&gt;</v>
      </c>
      <c r="K160" s="358" t="str">
        <f>IF('Council Own'!K25="A","A"," ")</f>
        <v xml:space="preserve"> </v>
      </c>
      <c r="M160" s="348"/>
      <c r="N160" s="396" t="str">
        <f>'Council Own'!C73</f>
        <v>&lt;List Requirement Here&gt;</v>
      </c>
      <c r="O160" s="358" t="str">
        <f>IF('Council Own'!K73="A","A"," ")</f>
        <v xml:space="preserve"> </v>
      </c>
      <c r="Q160" s="348"/>
      <c r="R160" s="396" t="str">
        <f>'Council Own'!C121</f>
        <v>&lt;List Requirement Here&gt;</v>
      </c>
      <c r="S160" s="358" t="str">
        <f>IF('Council Own'!K121="A","A"," ")</f>
        <v xml:space="preserve"> </v>
      </c>
    </row>
    <row r="161" spans="2:19" x14ac:dyDescent="0.2">
      <c r="B161" s="435" t="s">
        <v>139</v>
      </c>
      <c r="C161" s="445" t="str">
        <f>IF(Silver!K16="C","C",IF(Silver!K16="P","P",""))</f>
        <v/>
      </c>
      <c r="E161" s="633" t="str">
        <f>'Fun Patches'!C25</f>
        <v>&lt;LIST PATCH HERE&gt;</v>
      </c>
      <c r="F161" s="634"/>
      <c r="G161" s="358" t="str">
        <f>IF('Fun Patches'!K25="A","A"," ")</f>
        <v xml:space="preserve"> </v>
      </c>
      <c r="I161" s="348"/>
      <c r="J161" s="396" t="str">
        <f>'Council Own'!C26</f>
        <v>&lt;List Requirement Here&gt;</v>
      </c>
      <c r="K161" s="358" t="str">
        <f>IF('Council Own'!K26="A","A"," ")</f>
        <v xml:space="preserve"> </v>
      </c>
      <c r="M161" s="348"/>
      <c r="N161" s="396" t="str">
        <f>'Council Own'!C74</f>
        <v>&lt;List Requirement Here&gt;</v>
      </c>
      <c r="O161" s="358" t="str">
        <f>IF('Council Own'!K68="A","A"," ")</f>
        <v xml:space="preserve"> </v>
      </c>
      <c r="Q161" s="348"/>
      <c r="R161" s="396" t="str">
        <f>'Council Own'!C122</f>
        <v>&lt;List Requirement Here&gt;</v>
      </c>
      <c r="S161" s="358" t="str">
        <f>IF('Council Own'!K122="A","A"," ")</f>
        <v xml:space="preserve"> </v>
      </c>
    </row>
    <row r="162" spans="2:19" x14ac:dyDescent="0.2">
      <c r="E162" s="633" t="str">
        <f>'Fun Patches'!C26</f>
        <v>&lt;LIST PATCH HERE&gt;</v>
      </c>
      <c r="F162" s="634"/>
      <c r="G162" s="358" t="str">
        <f>IF('Fun Patches'!K26="A","A","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Patches'!K27="A","A"," ")</f>
        <v xml:space="preserve"> </v>
      </c>
      <c r="I163" s="348">
        <v>1</v>
      </c>
      <c r="J163" s="396" t="str">
        <f>'Council Own'!C31</f>
        <v>&lt;List Requirement Here&gt;</v>
      </c>
      <c r="K163" s="358" t="str">
        <f>IF('Council Own'!K31="A","A"," ")</f>
        <v xml:space="preserve"> </v>
      </c>
      <c r="M163" s="348">
        <v>1</v>
      </c>
      <c r="N163" s="396" t="str">
        <f>'Council Own'!C79</f>
        <v>&lt;List Requirement Here&gt;</v>
      </c>
      <c r="O163" s="358" t="str">
        <f>IF('Council Own'!K79="A","A"," ")</f>
        <v xml:space="preserve"> </v>
      </c>
      <c r="Q163" s="348">
        <v>1</v>
      </c>
      <c r="R163" s="396" t="str">
        <f>'Council Own'!C127</f>
        <v>&lt;List Requirement Here&gt;</v>
      </c>
      <c r="S163" s="358" t="str">
        <f>IF('Council Own'!K127="A","A"," ")</f>
        <v xml:space="preserve"> </v>
      </c>
    </row>
    <row r="164" spans="2:19" x14ac:dyDescent="0.2">
      <c r="E164" s="633" t="str">
        <f>'Fun Patches'!C28</f>
        <v>&lt;LIST PATCH HERE&gt;</v>
      </c>
      <c r="F164" s="634"/>
      <c r="G164" s="358" t="str">
        <f>IF('Fun Patches'!K28="A","A"," ")</f>
        <v xml:space="preserve"> </v>
      </c>
      <c r="I164" s="348"/>
      <c r="J164" s="396" t="str">
        <f>'Council Own'!C32</f>
        <v>&lt;List Requirement Here&gt;</v>
      </c>
      <c r="K164" s="358" t="str">
        <f>IF('Council Own'!K32="A","A"," ")</f>
        <v xml:space="preserve"> </v>
      </c>
      <c r="M164" s="348"/>
      <c r="N164" s="396" t="str">
        <f>'Council Own'!C80</f>
        <v>&lt;List Requirement Here&gt;</v>
      </c>
      <c r="O164" s="358" t="str">
        <f>IF('Council Own'!K80="A","A"," ")</f>
        <v xml:space="preserve"> </v>
      </c>
      <c r="Q164" s="348"/>
      <c r="R164" s="396" t="str">
        <f>'Council Own'!C128</f>
        <v>&lt;List Requirement Here&gt;</v>
      </c>
      <c r="S164" s="358" t="str">
        <f>IF('Council Own'!K128="A","A"," ")</f>
        <v xml:space="preserve"> </v>
      </c>
    </row>
    <row r="165" spans="2:19" x14ac:dyDescent="0.2">
      <c r="E165" s="633" t="str">
        <f>'Fun Patches'!C29</f>
        <v>&lt;LIST PATCH HERE&gt;</v>
      </c>
      <c r="F165" s="634"/>
      <c r="G165" s="358" t="str">
        <f>IF('Fun Patches'!K29="A","A"," ")</f>
        <v xml:space="preserve"> </v>
      </c>
      <c r="I165" s="348"/>
      <c r="J165" s="396" t="str">
        <f>'Council Own'!C33</f>
        <v>&lt;List Requirement Here&gt;</v>
      </c>
      <c r="K165" s="358" t="str">
        <f>IF('Council Own'!K33="A","A"," ")</f>
        <v xml:space="preserve"> </v>
      </c>
      <c r="M165" s="348"/>
      <c r="N165" s="396" t="str">
        <f>'Council Own'!C81</f>
        <v>&lt;List Requirement Here&gt;</v>
      </c>
      <c r="O165" s="358" t="str">
        <f>IF('Council Own'!K81="A","A"," ")</f>
        <v xml:space="preserve"> </v>
      </c>
      <c r="Q165" s="348"/>
      <c r="R165" s="396" t="str">
        <f>'Council Own'!C129</f>
        <v>&lt;List Requirement Here&gt;</v>
      </c>
      <c r="S165" s="358" t="str">
        <f>IF('Council Own'!K129="A","A"," ")</f>
        <v xml:space="preserve"> </v>
      </c>
    </row>
    <row r="166" spans="2:19" x14ac:dyDescent="0.2">
      <c r="E166" s="633" t="str">
        <f>'Fun Patches'!C30</f>
        <v>&lt;LIST PATCH HERE&gt;</v>
      </c>
      <c r="F166" s="634"/>
      <c r="G166" s="358" t="str">
        <f>IF('Fun Patches'!K30="A","A"," ")</f>
        <v xml:space="preserve"> </v>
      </c>
      <c r="I166" s="348"/>
      <c r="J166" s="396" t="str">
        <f>'Council Own'!C34</f>
        <v>&lt;List Requirement Here&gt;</v>
      </c>
      <c r="K166" s="358" t="str">
        <f>IF('Council Own'!K34="A","A"," ")</f>
        <v xml:space="preserve"> </v>
      </c>
      <c r="M166" s="348"/>
      <c r="N166" s="396" t="str">
        <f>'Council Own'!C82</f>
        <v>&lt;List Requirement Here&gt;</v>
      </c>
      <c r="O166" s="358" t="str">
        <f>IF('Council Own'!K82="A","A"," ")</f>
        <v xml:space="preserve"> </v>
      </c>
      <c r="Q166" s="348"/>
      <c r="R166" s="396" t="str">
        <f>'Council Own'!C130</f>
        <v>&lt;List Requirement Here&gt;</v>
      </c>
      <c r="S166" s="358" t="str">
        <f>IF('Council Own'!K130="A","A"," ")</f>
        <v xml:space="preserve"> </v>
      </c>
    </row>
    <row r="167" spans="2:19" x14ac:dyDescent="0.2">
      <c r="E167" s="633" t="str">
        <f>'Fun Patches'!C31</f>
        <v>&lt;LIST PATCH HERE&gt;</v>
      </c>
      <c r="F167" s="634"/>
      <c r="G167" s="358" t="str">
        <f>IF('Fun Patches'!K31="A","A"," ")</f>
        <v xml:space="preserve"> </v>
      </c>
      <c r="I167" s="348">
        <v>2</v>
      </c>
      <c r="J167" s="396" t="str">
        <f>'Council Own'!C35</f>
        <v>&lt;List Requirement Here&gt;</v>
      </c>
      <c r="K167" s="358" t="str">
        <f>IF('Council Own'!K35="A","A"," ")</f>
        <v xml:space="preserve"> </v>
      </c>
      <c r="M167" s="348">
        <v>2</v>
      </c>
      <c r="N167" s="396" t="str">
        <f>'Council Own'!C83</f>
        <v>&lt;List Requirement Here&gt;</v>
      </c>
      <c r="O167" s="358" t="str">
        <f>IF('Council Own'!K83="A","A"," ")</f>
        <v xml:space="preserve"> </v>
      </c>
      <c r="Q167" s="348">
        <v>2</v>
      </c>
      <c r="R167" s="396" t="str">
        <f>'Council Own'!C131</f>
        <v>&lt;List Requirement Here&gt;</v>
      </c>
      <c r="S167" s="358" t="str">
        <f>IF('Council Own'!K131="A","A"," ")</f>
        <v xml:space="preserve"> </v>
      </c>
    </row>
    <row r="168" spans="2:19" x14ac:dyDescent="0.2">
      <c r="E168" s="633" t="str">
        <f>'Fun Patches'!C32</f>
        <v>&lt;LIST PATCH HERE&gt;</v>
      </c>
      <c r="F168" s="634"/>
      <c r="G168" s="358" t="str">
        <f>IF('Fun Patches'!K32="A","A"," ")</f>
        <v xml:space="preserve"> </v>
      </c>
      <c r="I168" s="348"/>
      <c r="J168" s="396" t="str">
        <f>'Council Own'!C36</f>
        <v>&lt;List Requirement Here&gt;</v>
      </c>
      <c r="K168" s="358" t="str">
        <f>IF('Council Own'!K36="A","A"," ")</f>
        <v xml:space="preserve"> </v>
      </c>
      <c r="M168" s="348"/>
      <c r="N168" s="396" t="str">
        <f>'Council Own'!C84</f>
        <v>&lt;List Requirement Here&gt;</v>
      </c>
      <c r="O168" s="358" t="str">
        <f>IF('Council Own'!K84="A","A"," ")</f>
        <v xml:space="preserve"> </v>
      </c>
      <c r="Q168" s="348"/>
      <c r="R168" s="396" t="str">
        <f>'Council Own'!C132</f>
        <v>&lt;List Requirement Here&gt;</v>
      </c>
      <c r="S168" s="358" t="str">
        <f>IF('Council Own'!K132="A","A"," ")</f>
        <v xml:space="preserve"> </v>
      </c>
    </row>
    <row r="169" spans="2:19" x14ac:dyDescent="0.2">
      <c r="E169" s="633" t="str">
        <f>'Fun Patches'!C33</f>
        <v>&lt;LIST PATCH HERE&gt;</v>
      </c>
      <c r="F169" s="634"/>
      <c r="G169" s="358" t="str">
        <f>IF('Fun Patches'!K33="A","A"," ")</f>
        <v xml:space="preserve"> </v>
      </c>
      <c r="I169" s="348"/>
      <c r="J169" s="396" t="str">
        <f>'Council Own'!C37</f>
        <v>&lt;List Requirement Here&gt;</v>
      </c>
      <c r="K169" s="358" t="str">
        <f>IF('Council Own'!K37="A","A"," ")</f>
        <v xml:space="preserve"> </v>
      </c>
      <c r="M169" s="348"/>
      <c r="N169" s="396" t="str">
        <f>'Council Own'!C85</f>
        <v>&lt;List Requirement Here&gt;</v>
      </c>
      <c r="O169" s="358" t="str">
        <f>IF('Council Own'!K85="A","A"," ")</f>
        <v xml:space="preserve"> </v>
      </c>
      <c r="Q169" s="348"/>
      <c r="R169" s="396" t="str">
        <f>'Council Own'!C133</f>
        <v>&lt;List Requirement Here&gt;</v>
      </c>
      <c r="S169" s="358" t="str">
        <f>IF('Council Own'!K133="A","A"," ")</f>
        <v xml:space="preserve"> </v>
      </c>
    </row>
    <row r="170" spans="2:19" x14ac:dyDescent="0.2">
      <c r="E170" s="633" t="str">
        <f>'Fun Patches'!C34</f>
        <v>&lt;LIST PATCH HERE&gt;</v>
      </c>
      <c r="F170" s="634"/>
      <c r="G170" s="358" t="str">
        <f>IF('Fun Patches'!K34="A","A"," ")</f>
        <v xml:space="preserve"> </v>
      </c>
      <c r="I170" s="348"/>
      <c r="J170" s="396" t="str">
        <f>'Council Own'!C38</f>
        <v>&lt;List Requirement Here&gt;</v>
      </c>
      <c r="K170" s="358" t="str">
        <f>IF('Council Own'!K38="A","A"," ")</f>
        <v xml:space="preserve"> </v>
      </c>
      <c r="M170" s="348"/>
      <c r="N170" s="396" t="str">
        <f>'Council Own'!C86</f>
        <v>&lt;List Requirement Here&gt;</v>
      </c>
      <c r="O170" s="358" t="str">
        <f>IF('Council Own'!K86="A","A"," ")</f>
        <v xml:space="preserve"> </v>
      </c>
      <c r="Q170" s="348"/>
      <c r="R170" s="396" t="str">
        <f>'Council Own'!C134</f>
        <v>&lt;List Requirement Here&gt;</v>
      </c>
      <c r="S170" s="358" t="str">
        <f>IF('Council Own'!K134="A","A"," ")</f>
        <v xml:space="preserve"> </v>
      </c>
    </row>
    <row r="171" spans="2:19" x14ac:dyDescent="0.2">
      <c r="E171" s="633" t="str">
        <f>'Fun Patches'!C35</f>
        <v>&lt;LIST PATCH HERE&gt;</v>
      </c>
      <c r="F171" s="634"/>
      <c r="G171" s="358" t="str">
        <f>IF('Fun Patches'!K35="A","A"," ")</f>
        <v xml:space="preserve"> </v>
      </c>
      <c r="I171" s="348">
        <v>3</v>
      </c>
      <c r="J171" s="396" t="str">
        <f>'Council Own'!C39</f>
        <v>&lt;List Requirement Here&gt;</v>
      </c>
      <c r="K171" s="358" t="str">
        <f>IF('Council Own'!K39="A","A"," ")</f>
        <v xml:space="preserve"> </v>
      </c>
      <c r="M171" s="348">
        <v>3</v>
      </c>
      <c r="N171" s="396" t="str">
        <f>'Council Own'!C87</f>
        <v>&lt;List Requirement Here&gt;</v>
      </c>
      <c r="O171" s="358" t="str">
        <f>IF('Council Own'!K87="A","A"," ")</f>
        <v xml:space="preserve"> </v>
      </c>
      <c r="Q171" s="348">
        <v>3</v>
      </c>
      <c r="R171" s="396" t="str">
        <f>'Council Own'!C135</f>
        <v>&lt;List Requirement Here&gt;</v>
      </c>
      <c r="S171" s="358" t="str">
        <f>IF('Council Own'!K135="A","A"," ")</f>
        <v xml:space="preserve"> </v>
      </c>
    </row>
    <row r="172" spans="2:19" ht="12.75" customHeight="1" x14ac:dyDescent="0.2">
      <c r="E172" s="633" t="str">
        <f>'Fun Patches'!C36</f>
        <v>&lt;LIST PATCH HERE&gt;</v>
      </c>
      <c r="F172" s="634"/>
      <c r="G172" s="358" t="str">
        <f>IF('Fun Patches'!K36="A","A"," ")</f>
        <v xml:space="preserve"> </v>
      </c>
      <c r="I172" s="348"/>
      <c r="J172" s="396" t="str">
        <f>'Council Own'!C40</f>
        <v>&lt;List Requirement Here&gt;</v>
      </c>
      <c r="K172" s="358" t="str">
        <f>IF('Council Own'!K40="A","A"," ")</f>
        <v xml:space="preserve"> </v>
      </c>
      <c r="M172" s="348"/>
      <c r="N172" s="396" t="str">
        <f>'Council Own'!C88</f>
        <v>&lt;List Requirement Here&gt;</v>
      </c>
      <c r="O172" s="358" t="str">
        <f>IF('Council Own'!K88="A","A"," ")</f>
        <v xml:space="preserve"> </v>
      </c>
      <c r="Q172" s="348"/>
      <c r="R172" s="396" t="str">
        <f>'Council Own'!C136</f>
        <v>&lt;List Requirement Here&gt;</v>
      </c>
      <c r="S172" s="358" t="str">
        <f>IF('Council Own'!K136="A","A"," ")</f>
        <v xml:space="preserve"> </v>
      </c>
    </row>
    <row r="173" spans="2:19" ht="12.75" customHeight="1" x14ac:dyDescent="0.2">
      <c r="E173" s="633" t="str">
        <f>'Fun Patches'!C37</f>
        <v>&lt;LIST PATCH HERE&gt;</v>
      </c>
      <c r="F173" s="634"/>
      <c r="G173" s="358" t="str">
        <f>IF('Fun Patches'!K37="A","A"," ")</f>
        <v xml:space="preserve"> </v>
      </c>
      <c r="I173" s="348"/>
      <c r="J173" s="396" t="str">
        <f>'Council Own'!C41</f>
        <v>&lt;List Requirement Here&gt;</v>
      </c>
      <c r="K173" s="358" t="str">
        <f>IF('Council Own'!K41="A","A"," ")</f>
        <v xml:space="preserve"> </v>
      </c>
      <c r="M173" s="348"/>
      <c r="N173" s="396" t="str">
        <f>'Council Own'!C89</f>
        <v>&lt;List Requirement Here&gt;</v>
      </c>
      <c r="O173" s="358" t="str">
        <f>IF('Council Own'!K89="A","A"," ")</f>
        <v xml:space="preserve"> </v>
      </c>
      <c r="Q173" s="348"/>
      <c r="R173" s="396" t="str">
        <f>'Council Own'!C137</f>
        <v>&lt;List Requirement Here&gt;</v>
      </c>
      <c r="S173" s="358" t="str">
        <f>IF('Council Own'!K137="A","A"," ")</f>
        <v xml:space="preserve"> </v>
      </c>
    </row>
    <row r="174" spans="2:19" x14ac:dyDescent="0.2">
      <c r="E174" s="633" t="str">
        <f>'Fun Patches'!C38</f>
        <v>&lt;LIST PATCH HERE&gt;</v>
      </c>
      <c r="F174" s="634"/>
      <c r="G174" s="358" t="str">
        <f>IF('Fun Patches'!K38="A","A"," ")</f>
        <v xml:space="preserve"> </v>
      </c>
      <c r="I174" s="348"/>
      <c r="J174" s="396" t="str">
        <f>'Council Own'!C42</f>
        <v>&lt;List Requirement Here&gt;</v>
      </c>
      <c r="K174" s="358" t="str">
        <f>IF('Council Own'!K42="A","A"," ")</f>
        <v xml:space="preserve"> </v>
      </c>
      <c r="M174" s="348"/>
      <c r="N174" s="396" t="str">
        <f>'Council Own'!C90</f>
        <v>&lt;List Requirement Here&gt;</v>
      </c>
      <c r="O174" s="358" t="str">
        <f>IF('Council Own'!K90="A","A"," ")</f>
        <v xml:space="preserve"> </v>
      </c>
      <c r="Q174" s="348"/>
      <c r="R174" s="396" t="str">
        <f>'Council Own'!C138</f>
        <v>&lt;List Requirement Here&gt;</v>
      </c>
      <c r="S174" s="358" t="str">
        <f>IF('Council Own'!K138="A","A"," ")</f>
        <v xml:space="preserve"> </v>
      </c>
    </row>
    <row r="175" spans="2:19" x14ac:dyDescent="0.2">
      <c r="E175" s="633" t="str">
        <f>'Fun Patches'!C39</f>
        <v>&lt;LIST PATCH HERE&gt;</v>
      </c>
      <c r="F175" s="634"/>
      <c r="G175" s="358" t="str">
        <f>IF('Fun Patches'!K39="A","A"," ")</f>
        <v xml:space="preserve"> </v>
      </c>
      <c r="I175" s="348">
        <v>4</v>
      </c>
      <c r="J175" s="396" t="str">
        <f>'Council Own'!C43</f>
        <v>&lt;List Requirement Here&gt;</v>
      </c>
      <c r="K175" s="358" t="str">
        <f>IF('Council Own'!K43="A","A"," ")</f>
        <v xml:space="preserve"> </v>
      </c>
      <c r="M175" s="348">
        <v>4</v>
      </c>
      <c r="N175" s="396" t="str">
        <f>'Council Own'!C91</f>
        <v>&lt;List Requirement Here&gt;</v>
      </c>
      <c r="O175" s="358" t="str">
        <f>IF('Council Own'!K91="A","A"," ")</f>
        <v xml:space="preserve"> </v>
      </c>
      <c r="Q175" s="348">
        <v>4</v>
      </c>
      <c r="R175" s="396" t="str">
        <f>'Council Own'!C139</f>
        <v>&lt;List Requirement Here&gt;</v>
      </c>
      <c r="S175" s="358" t="str">
        <f>IF('Council Own'!K139="A","A"," ")</f>
        <v xml:space="preserve"> </v>
      </c>
    </row>
    <row r="176" spans="2:19" x14ac:dyDescent="0.2">
      <c r="E176" s="633" t="str">
        <f>'Fun Patches'!C40</f>
        <v>&lt;LIST PATCH HERE&gt;</v>
      </c>
      <c r="F176" s="634"/>
      <c r="G176" s="358" t="str">
        <f>IF('Fun Patches'!K40="A","A"," ")</f>
        <v xml:space="preserve"> </v>
      </c>
      <c r="I176" s="348"/>
      <c r="J176" s="396" t="str">
        <f>'Council Own'!C44</f>
        <v>&lt;List Requirement Here&gt;</v>
      </c>
      <c r="K176" s="358" t="str">
        <f>IF('Council Own'!K44="A","A"," ")</f>
        <v xml:space="preserve"> </v>
      </c>
      <c r="M176" s="348"/>
      <c r="N176" s="396" t="str">
        <f>'Council Own'!C92</f>
        <v>&lt;List Requirement Here&gt;</v>
      </c>
      <c r="O176" s="358" t="str">
        <f>IF('Council Own'!K92="A","A"," ")</f>
        <v xml:space="preserve"> </v>
      </c>
      <c r="Q176" s="348"/>
      <c r="R176" s="396" t="str">
        <f>'Council Own'!C140</f>
        <v>&lt;List Requirement Here&gt;</v>
      </c>
      <c r="S176" s="358" t="str">
        <f>IF('Council Own'!K140="A","A"," ")</f>
        <v xml:space="preserve"> </v>
      </c>
    </row>
    <row r="177" spans="1:19" x14ac:dyDescent="0.2">
      <c r="E177" s="633" t="str">
        <f>'Fun Patches'!C41</f>
        <v>&lt;LIST PATCH HERE&gt;</v>
      </c>
      <c r="F177" s="634"/>
      <c r="G177" s="358" t="str">
        <f>IF('Fun Patches'!K41="A","A"," ")</f>
        <v xml:space="preserve"> </v>
      </c>
      <c r="I177" s="348"/>
      <c r="J177" s="396" t="str">
        <f>'Council Own'!C45</f>
        <v>&lt;List Requirement Here&gt;</v>
      </c>
      <c r="K177" s="358" t="str">
        <f>IF('Council Own'!K45="A","A"," ")</f>
        <v xml:space="preserve"> </v>
      </c>
      <c r="M177" s="348"/>
      <c r="N177" s="396" t="str">
        <f>'Council Own'!C93</f>
        <v>&lt;List Requirement Here&gt;</v>
      </c>
      <c r="O177" s="358" t="str">
        <f>IF('Council Own'!K93="A","A"," ")</f>
        <v xml:space="preserve"> </v>
      </c>
      <c r="Q177" s="348"/>
      <c r="R177" s="396" t="str">
        <f>'Council Own'!C141</f>
        <v>&lt;List Requirement Here&gt;</v>
      </c>
      <c r="S177" s="358" t="str">
        <f>IF('Council Own'!K141="A","A"," ")</f>
        <v xml:space="preserve"> </v>
      </c>
    </row>
    <row r="178" spans="1:19" x14ac:dyDescent="0.2">
      <c r="E178" s="633" t="str">
        <f>'Fun Patches'!C42</f>
        <v>&lt;LIST PATCH HERE&gt;</v>
      </c>
      <c r="F178" s="634"/>
      <c r="G178" s="358" t="str">
        <f>IF('Fun Patches'!K42="A","A"," ")</f>
        <v xml:space="preserve"> </v>
      </c>
      <c r="I178" s="348"/>
      <c r="J178" s="396" t="str">
        <f>'Council Own'!C46</f>
        <v>&lt;List Requirement Here&gt;</v>
      </c>
      <c r="K178" s="358" t="str">
        <f>IF('Council Own'!K46="A","A"," ")</f>
        <v xml:space="preserve"> </v>
      </c>
      <c r="M178" s="348"/>
      <c r="N178" s="396" t="str">
        <f>'Council Own'!C94</f>
        <v>&lt;List Requirement Here&gt;</v>
      </c>
      <c r="O178" s="358" t="str">
        <f>IF('Council Own'!K94="A","A"," ")</f>
        <v xml:space="preserve"> </v>
      </c>
      <c r="Q178" s="348"/>
      <c r="R178" s="396" t="str">
        <f>'Council Own'!C142</f>
        <v>&lt;List Requirement Here&gt;</v>
      </c>
      <c r="S178" s="358" t="str">
        <f>IF('Council Own'!K142="A","A"," ")</f>
        <v xml:space="preserve"> </v>
      </c>
    </row>
    <row r="179" spans="1:19" x14ac:dyDescent="0.2">
      <c r="E179" s="633" t="str">
        <f>'Fun Patches'!C43</f>
        <v>&lt;LIST PATCH HERE&gt;</v>
      </c>
      <c r="F179" s="634"/>
      <c r="G179" s="358" t="str">
        <f>IF('Fun Patches'!K43="A","A"," ")</f>
        <v xml:space="preserve"> </v>
      </c>
      <c r="I179" s="348">
        <v>5</v>
      </c>
      <c r="J179" s="396" t="str">
        <f>'Council Own'!C47</f>
        <v>&lt;List Requirement Here&gt;</v>
      </c>
      <c r="K179" s="358" t="str">
        <f>IF('Council Own'!K47="A","A"," ")</f>
        <v xml:space="preserve"> </v>
      </c>
      <c r="M179" s="348">
        <v>5</v>
      </c>
      <c r="N179" s="396" t="str">
        <f>'Council Own'!C95</f>
        <v>&lt;List Requirement Here&gt;</v>
      </c>
      <c r="O179" s="358" t="str">
        <f>IF('Council Own'!K95="A","A"," ")</f>
        <v xml:space="preserve"> </v>
      </c>
      <c r="Q179" s="348">
        <v>5</v>
      </c>
      <c r="R179" s="396" t="str">
        <f>'Council Own'!C143</f>
        <v>&lt;List Requirement Here&gt;</v>
      </c>
      <c r="S179" s="358" t="str">
        <f>IF('Council Own'!K143="A","A"," ")</f>
        <v xml:space="preserve"> </v>
      </c>
    </row>
    <row r="180" spans="1:19" x14ac:dyDescent="0.2">
      <c r="E180" s="633" t="str">
        <f>'Fun Patches'!C44</f>
        <v>&lt;LIST PATCH HERE&gt;</v>
      </c>
      <c r="F180" s="634"/>
      <c r="G180" s="358" t="str">
        <f>IF('Fun Patches'!K44="A","A"," ")</f>
        <v xml:space="preserve"> </v>
      </c>
      <c r="I180" s="348"/>
      <c r="J180" s="396" t="str">
        <f>'Council Own'!C48</f>
        <v>&lt;List Requirement Here&gt;</v>
      </c>
      <c r="K180" s="358" t="str">
        <f>IF('Council Own'!K48="A","A"," ")</f>
        <v xml:space="preserve"> </v>
      </c>
      <c r="M180" s="348"/>
      <c r="N180" s="396" t="str">
        <f>'Council Own'!C96</f>
        <v>&lt;List Requirement Here&gt;</v>
      </c>
      <c r="O180" s="358" t="str">
        <f>IF('Council Own'!K96="A","A"," ")</f>
        <v xml:space="preserve"> </v>
      </c>
      <c r="Q180" s="348"/>
      <c r="R180" s="396" t="str">
        <f>'Council Own'!C144</f>
        <v>&lt;List Requirement Here&gt;</v>
      </c>
      <c r="S180" s="358" t="str">
        <f>IF('Council Own'!K144="A","A"," ")</f>
        <v xml:space="preserve"> </v>
      </c>
    </row>
    <row r="181" spans="1:19" x14ac:dyDescent="0.2">
      <c r="E181" s="633" t="str">
        <f>'Fun Patches'!C45</f>
        <v>&lt;LIST PATCH HERE&gt;</v>
      </c>
      <c r="F181" s="634"/>
      <c r="G181" s="358" t="str">
        <f>IF('Fun Patches'!K45="A","A"," ")</f>
        <v xml:space="preserve"> </v>
      </c>
      <c r="I181" s="348"/>
      <c r="J181" s="396" t="str">
        <f>'Council Own'!C49</f>
        <v>&lt;List Requirement Here&gt;</v>
      </c>
      <c r="K181" s="358" t="str">
        <f>IF('Council Own'!K49="A","A"," ")</f>
        <v xml:space="preserve"> </v>
      </c>
      <c r="M181" s="348"/>
      <c r="N181" s="396" t="str">
        <f>'Council Own'!C97</f>
        <v>&lt;List Requirement Here&gt;</v>
      </c>
      <c r="O181" s="358" t="str">
        <f>IF('Council Own'!K97="A","A"," ")</f>
        <v xml:space="preserve"> </v>
      </c>
      <c r="Q181" s="348"/>
      <c r="R181" s="396" t="str">
        <f>'Council Own'!C145</f>
        <v>&lt;List Requirement Here&gt;</v>
      </c>
      <c r="S181" s="358" t="str">
        <f>IF('Council Own'!K145="A","A"," ")</f>
        <v xml:space="preserve"> </v>
      </c>
    </row>
    <row r="182" spans="1:19" x14ac:dyDescent="0.2">
      <c r="E182" s="633" t="str">
        <f>'Fun Patches'!C46</f>
        <v>&lt;LIST PATCH HERE&gt;</v>
      </c>
      <c r="F182" s="634"/>
      <c r="G182" s="358" t="str">
        <f>IF('Fun Patches'!K46="A","A"," ")</f>
        <v xml:space="preserve"> </v>
      </c>
      <c r="I182" s="348"/>
      <c r="J182" s="396" t="str">
        <f>'Council Own'!C50</f>
        <v>&lt;List Requirement Here&gt;</v>
      </c>
      <c r="K182" s="358" t="str">
        <f>IF('Council Own'!K50="A","A"," ")</f>
        <v xml:space="preserve"> </v>
      </c>
      <c r="M182" s="348"/>
      <c r="N182" s="396" t="str">
        <f>'Council Own'!C98</f>
        <v>&lt;List Requirement Here&gt;</v>
      </c>
      <c r="O182" s="358" t="str">
        <f>IF('Council Own'!K98="A","A"," ")</f>
        <v xml:space="preserve"> </v>
      </c>
      <c r="Q182" s="348"/>
      <c r="R182" s="396" t="str">
        <f>'Council Own'!C146</f>
        <v>&lt;List Requirement Here&gt;</v>
      </c>
      <c r="S182" s="358" t="str">
        <f>IF('Council Own'!K146="A","A"," ")</f>
        <v xml:space="preserve"> </v>
      </c>
    </row>
    <row r="183" spans="1:19" x14ac:dyDescent="0.2">
      <c r="E183" s="650" t="str">
        <f>'Fun Patches'!C47</f>
        <v>&lt;LIST PATCH HERE&gt;</v>
      </c>
      <c r="F183" s="651"/>
      <c r="G183" s="351" t="str">
        <f>IF('Fun Patches'!K47="A","A"," ")</f>
        <v xml:space="preserve"> </v>
      </c>
      <c r="I183" s="395"/>
      <c r="J183" s="364"/>
      <c r="K183" s="398"/>
    </row>
    <row r="184" spans="1:19" x14ac:dyDescent="0.2">
      <c r="E184" s="633" t="str">
        <f>'Fun Patches'!C48</f>
        <v>&lt;LIST PATCH HERE&gt;</v>
      </c>
      <c r="F184" s="634"/>
      <c r="G184" s="358" t="str">
        <f>IF('Fun Patches'!K48="A","A"," ")</f>
        <v xml:space="preserve"> </v>
      </c>
      <c r="I184" s="395"/>
      <c r="J184" s="364"/>
      <c r="K184" s="398"/>
    </row>
    <row r="185" spans="1:19" x14ac:dyDescent="0.2">
      <c r="E185" s="633" t="str">
        <f>'Fun Patches'!C49</f>
        <v>&lt;LIST PATCH HERE&gt;</v>
      </c>
      <c r="F185" s="634"/>
      <c r="G185" s="358" t="str">
        <f>IF('Fun Patches'!K49="A","A"," ")</f>
        <v xml:space="preserve"> </v>
      </c>
      <c r="I185" s="395"/>
      <c r="J185" s="364"/>
      <c r="K185" s="398"/>
    </row>
    <row r="186" spans="1:19" x14ac:dyDescent="0.2">
      <c r="A186" s="635" t="s">
        <v>70</v>
      </c>
      <c r="B186" s="636"/>
      <c r="C186" s="637"/>
      <c r="E186" s="633" t="str">
        <f>'Fun Patches'!C50</f>
        <v>&lt;LIST PATCH HERE&gt;</v>
      </c>
      <c r="F186" s="634"/>
      <c r="G186" s="358" t="str">
        <f>IF('Fun Patches'!K50="A","A"," ")</f>
        <v xml:space="preserve"> </v>
      </c>
      <c r="I186" s="395"/>
      <c r="J186" s="364"/>
      <c r="K186" s="398"/>
    </row>
    <row r="187" spans="1:19" x14ac:dyDescent="0.2">
      <c r="A187" s="644" t="s">
        <v>67</v>
      </c>
      <c r="B187" s="645"/>
      <c r="C187" s="646"/>
      <c r="E187" s="633" t="str">
        <f>'Fun Patches'!C51</f>
        <v>&lt;LIST PATCH HERE&gt;</v>
      </c>
      <c r="F187" s="634"/>
      <c r="G187" s="358" t="str">
        <f>IF('Fun Patches'!K51="A","A"," ")</f>
        <v xml:space="preserve"> </v>
      </c>
      <c r="I187" s="395"/>
      <c r="J187" s="364"/>
      <c r="K187" s="398"/>
    </row>
    <row r="188" spans="1:19" x14ac:dyDescent="0.2">
      <c r="A188" s="644" t="s">
        <v>68</v>
      </c>
      <c r="B188" s="645"/>
      <c r="C188" s="646"/>
      <c r="E188" s="633" t="str">
        <f>'Fun Patches'!C52</f>
        <v>&lt;LIST PATCH HERE&gt;</v>
      </c>
      <c r="F188" s="634"/>
      <c r="G188" s="358" t="str">
        <f>IF('Fun Patches'!K52="A","A"," ")</f>
        <v xml:space="preserve"> </v>
      </c>
      <c r="I188" s="395"/>
      <c r="J188" s="364"/>
      <c r="K188" s="398"/>
    </row>
    <row r="189" spans="1:19" x14ac:dyDescent="0.2">
      <c r="A189" s="640" t="s">
        <v>69</v>
      </c>
      <c r="B189" s="641"/>
      <c r="C189" s="642"/>
      <c r="E189" s="633" t="str">
        <f>'Fun Patches'!C53</f>
        <v>&lt;LIST PATCH HERE&gt;</v>
      </c>
      <c r="F189" s="634"/>
      <c r="G189" s="358" t="str">
        <f>IF('Fun Patches'!K53="A","A"," ")</f>
        <v xml:space="preserve"> </v>
      </c>
      <c r="J189" s="355"/>
      <c r="K189" s="355"/>
    </row>
    <row r="190" spans="1:19" x14ac:dyDescent="0.2">
      <c r="E190" s="633" t="str">
        <f>'Fun Patches'!C54</f>
        <v>&lt;LIST PATCH HERE&gt;</v>
      </c>
      <c r="F190" s="634"/>
      <c r="G190" s="358" t="str">
        <f>IF('Fun Patches'!K54="A","A","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Cns/a7m8urHRr1a4gJNOu74MsqQHlsr2MR7wYx2KONmEdyJPL6xDfkZJd8YdBG9gN4ftHTClW7KEMdxRjwgxxg==" saltValue="Yh3xQ9QsSF3XwKfxKS7EiQ=="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229"/>
  <sheetViews>
    <sheetView showGridLines="0" topLeftCell="A43" zoomScale="90" zoomScaleNormal="90" workbookViewId="0">
      <selection activeCell="R66" sqref="R66"/>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9</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IF(Badges!L58="A","A"," ")</f>
        <v xml:space="preserve"> </v>
      </c>
      <c r="I4" s="348"/>
      <c r="J4" s="349" t="str">
        <f>Badges!C132</f>
        <v>Fold method and glue method</v>
      </c>
      <c r="K4" s="351" t="str">
        <f>IF(Badges!L132="A","A"," ")</f>
        <v xml:space="preserve"> </v>
      </c>
      <c r="M4" s="348"/>
      <c r="N4" s="349" t="str">
        <f>Badges!C205</f>
        <v>Learn how to purify water</v>
      </c>
      <c r="O4" s="351" t="str">
        <f>IF(Badges!L205="A","A"," ")</f>
        <v xml:space="preserve"> </v>
      </c>
      <c r="Q4" s="348"/>
      <c r="R4" s="349" t="str">
        <f>Badges!C279</f>
        <v>Get a sense of different animals'</v>
      </c>
      <c r="S4" s="351" t="str">
        <f>IF(Badges!L279="A","A"," ")</f>
        <v xml:space="preserve"> </v>
      </c>
      <c r="T4" s="340"/>
      <c r="U4" s="340"/>
    </row>
    <row r="5" spans="1:21" ht="12.75" customHeight="1" x14ac:dyDescent="0.2">
      <c r="A5" s="619" t="str">
        <f>Summary!A4</f>
        <v>Digital Movie Maker</v>
      </c>
      <c r="B5" s="620"/>
      <c r="C5" s="352" t="str">
        <f>IF(Badges!L28="C","C",IF(Badges!L28="P","P",""))</f>
        <v/>
      </c>
      <c r="E5" s="348"/>
      <c r="F5" s="349" t="str">
        <f>Badges!C59</f>
        <v>Videotape yourself miming one</v>
      </c>
      <c r="G5" s="351" t="str">
        <f>IF(Badges!L59="A","A"," ")</f>
        <v xml:space="preserve"> </v>
      </c>
      <c r="I5" s="348"/>
      <c r="J5" s="349" t="str">
        <f>Badges!C133</f>
        <v>Fold method and stitch method</v>
      </c>
      <c r="K5" s="351" t="str">
        <f>IF(Badges!L133="A","A"," ")</f>
        <v xml:space="preserve"> </v>
      </c>
      <c r="M5" s="348"/>
      <c r="N5" s="349" t="str">
        <f>Badges!C206</f>
        <v>Practice navigating with a map and</v>
      </c>
      <c r="O5" s="351" t="str">
        <f>IF(Badges!L206="A","A"," ")</f>
        <v xml:space="preserve"> </v>
      </c>
      <c r="Q5" s="348"/>
      <c r="R5" s="349" t="str">
        <f>Badges!C280</f>
        <v>Talk to an animal expert at a zoo</v>
      </c>
      <c r="S5" s="351" t="str">
        <f>IF(Badges!L280="A","A"," ")</f>
        <v xml:space="preserve"> </v>
      </c>
      <c r="T5" s="340"/>
      <c r="U5" s="340"/>
    </row>
    <row r="6" spans="1:21" ht="12.75" customHeight="1" x14ac:dyDescent="0.2">
      <c r="A6" s="612" t="str">
        <f>Summary!A5</f>
        <v>Eating for Beauty</v>
      </c>
      <c r="B6" s="613"/>
      <c r="C6" s="353" t="str">
        <f>IF(Badges!L51="C","C",IF(Badges!L51="P","P",""))</f>
        <v/>
      </c>
      <c r="E6" s="348"/>
      <c r="F6" s="349" t="str">
        <f>Badges!C60</f>
        <v>Pretend an item is something else</v>
      </c>
      <c r="G6" s="351" t="str">
        <f>IF(Badges!L60="A","A"," ")</f>
        <v xml:space="preserve"> </v>
      </c>
      <c r="I6" s="348"/>
      <c r="J6" s="349" t="str">
        <f>Badges!C134</f>
        <v>Glue method and stitch method</v>
      </c>
      <c r="K6" s="351" t="str">
        <f>IF(Badges!L134="A","A"," ")</f>
        <v xml:space="preserve"> </v>
      </c>
      <c r="M6" s="348"/>
      <c r="N6" s="349" t="str">
        <f>Badges!C207</f>
        <v>Pitch your tent three times in three</v>
      </c>
      <c r="O6" s="351" t="str">
        <f>IF(Badges!L207="A","A"," ")</f>
        <v xml:space="preserve"> </v>
      </c>
      <c r="Q6" s="348"/>
      <c r="R6" s="349" t="str">
        <f>Badges!C281</f>
        <v>Practice being a scientist</v>
      </c>
      <c r="S6" s="351" t="str">
        <f>IF(Badges!L281="A","A"," ")</f>
        <v xml:space="preserve"> </v>
      </c>
      <c r="T6" s="340"/>
      <c r="U6" s="340"/>
    </row>
    <row r="7" spans="1:21" x14ac:dyDescent="0.2">
      <c r="A7" s="612" t="str">
        <f>Summary!A6</f>
        <v>Public Speaker</v>
      </c>
      <c r="B7" s="613"/>
      <c r="C7" s="353" t="str">
        <f>IF(Badges!L74="C","C",IF(Badges!L74="P","P",""))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IF(Badges!L97="C","C",IF(Badges!L97="P","P",""))</f>
        <v/>
      </c>
      <c r="E8" s="348"/>
      <c r="F8" s="349" t="str">
        <f>Badges!C62</f>
        <v>Repeat one word, one sentence, and</v>
      </c>
      <c r="G8" s="351" t="str">
        <f>IF(Badges!L62="A","A"," ")</f>
        <v xml:space="preserve"> </v>
      </c>
      <c r="I8" s="348"/>
      <c r="J8" s="349" t="str">
        <f>Badges!C136</f>
        <v>Make an organizational book</v>
      </c>
      <c r="K8" s="351" t="str">
        <f>IF(Badges!L136="A","A"," ")</f>
        <v xml:space="preserve"> </v>
      </c>
      <c r="M8" s="348"/>
      <c r="N8" s="349" t="str">
        <f>Badges!C209</f>
        <v>Play stuff-sack dramatics</v>
      </c>
      <c r="O8" s="351" t="str">
        <f>IF(Badges!L209="A","A"," ")</f>
        <v xml:space="preserve"> </v>
      </c>
      <c r="Q8" s="348">
        <v>1</v>
      </c>
      <c r="R8" s="349" t="str">
        <f>Badges!C285</f>
        <v>Team up and dress up</v>
      </c>
      <c r="S8" s="350"/>
    </row>
    <row r="9" spans="1:21" x14ac:dyDescent="0.2">
      <c r="A9" s="614" t="str">
        <f>Summary!A8</f>
        <v>Screenwriter</v>
      </c>
      <c r="B9" s="615"/>
      <c r="C9" s="354" t="str">
        <f>IF(Badges!L120="C","C",IF(Badges!L120="P","P",""))</f>
        <v/>
      </c>
      <c r="E9" s="348"/>
      <c r="F9" s="349" t="str">
        <f>Badges!C63</f>
        <v>Tell your own story, from birth until</v>
      </c>
      <c r="G9" s="351" t="str">
        <f>IF(Badges!L63="A","A"," ")</f>
        <v xml:space="preserve"> </v>
      </c>
      <c r="I9" s="348"/>
      <c r="J9" s="349" t="str">
        <f>Badges!C137</f>
        <v>Make a scrapbook, memory book,</v>
      </c>
      <c r="K9" s="351" t="str">
        <f>IF(Badges!L137="A","A"," ")</f>
        <v xml:space="preserve"> </v>
      </c>
      <c r="M9" s="348"/>
      <c r="N9" s="349" t="str">
        <f>Badges!C210</f>
        <v>See the stars</v>
      </c>
      <c r="O9" s="351" t="str">
        <f>IF(Badges!L210="A","A"," ")</f>
        <v xml:space="preserve"> </v>
      </c>
      <c r="Q9" s="348"/>
      <c r="R9" s="349" t="str">
        <f>Badges!C286</f>
        <v>Go, Blue! Go, Red!</v>
      </c>
      <c r="S9" s="351" t="str">
        <f>IF(Badges!L286="A","A"," ")</f>
        <v xml:space="preserve"> </v>
      </c>
    </row>
    <row r="10" spans="1:21" x14ac:dyDescent="0.2">
      <c r="A10" s="616" t="str">
        <f>Summary!A9</f>
        <v>It's Your Planet -- Love It!</v>
      </c>
      <c r="B10" s="617"/>
      <c r="C10" s="618"/>
      <c r="E10" s="348"/>
      <c r="F10" s="349" t="str">
        <f>Badges!C64</f>
        <v>Practice impressions of three</v>
      </c>
      <c r="G10" s="351" t="str">
        <f>IF(Badges!L64="A","A"," ")</f>
        <v xml:space="preserve"> </v>
      </c>
      <c r="I10" s="348"/>
      <c r="J10" s="349" t="str">
        <f>Badges!C138</f>
        <v>Make a gift book</v>
      </c>
      <c r="K10" s="351" t="str">
        <f>IF(Badges!L138="A","A"," ")</f>
        <v xml:space="preserve"> </v>
      </c>
      <c r="M10" s="348"/>
      <c r="N10" s="349" t="str">
        <f>Badges!C211</f>
        <v>Tell a progressive story</v>
      </c>
      <c r="O10" s="351" t="str">
        <f>IF(Badges!L211="A","A"," ")</f>
        <v xml:space="preserve"> </v>
      </c>
      <c r="Q10" s="348"/>
      <c r="R10" s="349" t="str">
        <f>Badges!C287</f>
        <v>Unique uniforms</v>
      </c>
      <c r="S10" s="351" t="str">
        <f>IF(Badges!L287="A","A"," ")</f>
        <v xml:space="preserve"> </v>
      </c>
    </row>
    <row r="11" spans="1:21" x14ac:dyDescent="0.2">
      <c r="A11" s="619" t="str">
        <f>Summary!A10</f>
        <v>Book Artist</v>
      </c>
      <c r="B11" s="620"/>
      <c r="C11" s="352" t="str">
        <f>IF(Badges!L144="C","C",IF(Badges!L144="P","P",""))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IF(Badges!L288="A","A"," ")</f>
        <v xml:space="preserve"> </v>
      </c>
    </row>
    <row r="12" spans="1:21" x14ac:dyDescent="0.2">
      <c r="A12" s="612" t="str">
        <f>Summary!A11</f>
        <v>Woodworker</v>
      </c>
      <c r="B12" s="613"/>
      <c r="C12" s="353" t="str">
        <f>IF(Badges!L167="C","C",IF(Badges!L167="P","P",""))</f>
        <v/>
      </c>
      <c r="E12" s="348"/>
      <c r="F12" s="349" t="str">
        <f>Badges!C66</f>
        <v>Write a speech about something</v>
      </c>
      <c r="G12" s="351" t="str">
        <f>IF(Badges!L66="A","A"," ")</f>
        <v xml:space="preserve"> </v>
      </c>
      <c r="I12" s="348"/>
      <c r="J12" s="349" t="str">
        <f>Badges!C140</f>
        <v xml:space="preserve">Make a book from something </v>
      </c>
      <c r="K12" s="351" t="str">
        <f>IF(Badges!L140="A","A","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IF(Badges!L190="C","C",IF(Badges!L190="P","P",""))</f>
        <v/>
      </c>
      <c r="E13" s="348"/>
      <c r="F13" s="349" t="str">
        <f>Badges!C67</f>
        <v>Create a piece for a character</v>
      </c>
      <c r="G13" s="351" t="str">
        <f>IF(Badges!L67="A","A"," ")</f>
        <v xml:space="preserve"> </v>
      </c>
      <c r="I13" s="348"/>
      <c r="J13" s="349" t="str">
        <f>Badges!C141</f>
        <v>Try a different binding technique or</v>
      </c>
      <c r="K13" s="351" t="str">
        <f>IF(Badges!L141="A","A"," ")</f>
        <v xml:space="preserve"> </v>
      </c>
      <c r="M13" s="348"/>
      <c r="N13" s="349" t="str">
        <f>Badges!C216</f>
        <v>Observe kids in person for at least</v>
      </c>
      <c r="O13" s="351" t="str">
        <f>IF(Badges!L216="A","A"," ")</f>
        <v xml:space="preserve"> </v>
      </c>
      <c r="Q13" s="348"/>
      <c r="R13" s="349" t="str">
        <f>Badges!C290</f>
        <v>An amazing race</v>
      </c>
      <c r="S13" s="351" t="str">
        <f>IF(Badges!L290="A","A"," ")</f>
        <v xml:space="preserve"> </v>
      </c>
    </row>
    <row r="14" spans="1:21" x14ac:dyDescent="0.2">
      <c r="A14" s="612" t="str">
        <f>Summary!A13</f>
        <v>Trailblazing</v>
      </c>
      <c r="B14" s="613"/>
      <c r="C14" s="353" t="str">
        <f>IF(Badges!L213="C","C",IF(Badges!L213="P","P",""))</f>
        <v/>
      </c>
      <c r="E14" s="348"/>
      <c r="F14" s="349" t="str">
        <f>Badges!C68</f>
        <v>Pick an existing piece</v>
      </c>
      <c r="G14" s="351" t="str">
        <f>IF(Badges!L68="A","A"," ")</f>
        <v xml:space="preserve"> </v>
      </c>
      <c r="I14" s="348"/>
      <c r="J14" s="349" t="str">
        <f>Badges!C142</f>
        <v>Get creative with the definition of</v>
      </c>
      <c r="K14" s="351" t="str">
        <f>IF(Badges!L142="A","A"," ")</f>
        <v xml:space="preserve"> </v>
      </c>
      <c r="M14" s="348"/>
      <c r="N14" s="349" t="str">
        <f>Badges!C217</f>
        <v xml:space="preserve">Ask an expert  </v>
      </c>
      <c r="O14" s="351" t="str">
        <f>IF(Badges!L217="A","A"," ")</f>
        <v xml:space="preserve"> </v>
      </c>
      <c r="Q14" s="348"/>
      <c r="R14" s="349" t="str">
        <f>Badges!C291</f>
        <v>Target practice</v>
      </c>
      <c r="S14" s="351" t="str">
        <f>IF(Badges!L291="A","A"," ")</f>
        <v xml:space="preserve"> </v>
      </c>
    </row>
    <row r="15" spans="1:21" x14ac:dyDescent="0.2">
      <c r="A15" s="614" t="str">
        <f>Summary!A14</f>
        <v>Babysitter</v>
      </c>
      <c r="B15" s="615"/>
      <c r="C15" s="354" t="str">
        <f>IF(Badges!L236="C","C",IF(Badges!L236="P","P",""))</f>
        <v/>
      </c>
      <c r="E15" s="348">
        <v>5</v>
      </c>
      <c r="F15" s="349" t="str">
        <f>Badges!C69</f>
        <v>Get onstage</v>
      </c>
      <c r="G15" s="350"/>
      <c r="I15" s="602" t="str">
        <f>Badges!B145</f>
        <v>Woodworker</v>
      </c>
      <c r="J15" s="603"/>
      <c r="K15" s="603"/>
      <c r="M15" s="348"/>
      <c r="N15" s="349" t="str">
        <f>Badges!C218</f>
        <v>Find information at the library or</v>
      </c>
      <c r="O15" s="351" t="str">
        <f>IF(Badges!L218="A","A"," ")</f>
        <v xml:space="preserve"> </v>
      </c>
      <c r="Q15" s="348"/>
      <c r="R15" s="349" t="str">
        <f>Badges!C292</f>
        <v>Tests of strength</v>
      </c>
      <c r="S15" s="351" t="str">
        <f>IF(Badges!L292="A","A"," ")</f>
        <v xml:space="preserve"> </v>
      </c>
    </row>
    <row r="16" spans="1:21" x14ac:dyDescent="0.2">
      <c r="A16" s="616" t="str">
        <f>Summary!A15</f>
        <v>It's Your Story -- Tell It!</v>
      </c>
      <c r="B16" s="617"/>
      <c r="C16" s="618"/>
      <c r="E16" s="348"/>
      <c r="F16" s="349" t="str">
        <f>Badges!C70</f>
        <v>Create a theater in your own home</v>
      </c>
      <c r="G16" s="351" t="str">
        <f>IF(Badges!L70="A","A","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IF(Badges!L260="C","C",IF(Badges!L260="P","P",""))</f>
        <v/>
      </c>
      <c r="E17" s="348"/>
      <c r="F17" s="349" t="str">
        <f>Badges!C71</f>
        <v>Perform at school</v>
      </c>
      <c r="G17" s="351" t="str">
        <f>IF(Badges!L71="A","A"," ")</f>
        <v xml:space="preserve"> </v>
      </c>
      <c r="I17" s="348"/>
      <c r="J17" s="349" t="str">
        <f>Badges!C147</f>
        <v>Write your name in nails</v>
      </c>
      <c r="K17" s="351" t="str">
        <f>IF(Badges!L146="A","A"," ")</f>
        <v xml:space="preserve"> </v>
      </c>
      <c r="M17" s="348"/>
      <c r="N17" s="349" t="str">
        <f>Badges!C220</f>
        <v>Attend a babysitter training course</v>
      </c>
      <c r="O17" s="351" t="str">
        <f>IF(Badges!L220="A","A"," ")</f>
        <v xml:space="preserve"> </v>
      </c>
      <c r="Q17" s="348"/>
      <c r="R17" s="349" t="str">
        <f>Badges!C294</f>
        <v>Construction challenge</v>
      </c>
      <c r="S17" s="351" t="str">
        <f>IF(Badges!L294="A","A"," ")</f>
        <v xml:space="preserve"> </v>
      </c>
    </row>
    <row r="18" spans="1:19" x14ac:dyDescent="0.2">
      <c r="A18" s="612" t="str">
        <f>Summary!A17</f>
        <v>Animal Helpers</v>
      </c>
      <c r="B18" s="613"/>
      <c r="C18" s="353" t="str">
        <f>IF(Badges!L283="C","C",IF(Badges!L283="P","P",""))</f>
        <v/>
      </c>
      <c r="E18" s="348"/>
      <c r="F18" s="349" t="str">
        <f>Badges!C72</f>
        <v>Go to your audience</v>
      </c>
      <c r="G18" s="351" t="str">
        <f>IF(Badges!L72="A","A"," ")</f>
        <v xml:space="preserve"> </v>
      </c>
      <c r="I18" s="348"/>
      <c r="J18" s="349" t="str">
        <f>Badges!C148</f>
        <v>Make a design with nails on wood</v>
      </c>
      <c r="K18" s="351" t="str">
        <f>IF(Badges!L147="A","A"," ")</f>
        <v xml:space="preserve"> </v>
      </c>
      <c r="M18" s="348"/>
      <c r="N18" s="349" t="str">
        <f>Badges!C221</f>
        <v>Interview five moms about what they</v>
      </c>
      <c r="O18" s="351" t="str">
        <f>IF(Badges!L221="A","A"," ")</f>
        <v xml:space="preserve"> </v>
      </c>
      <c r="Q18" s="348"/>
      <c r="R18" s="349" t="str">
        <f>Badges!C295</f>
        <v>Soar winners</v>
      </c>
      <c r="S18" s="351" t="str">
        <f>IF(Badges!L295="A","A"," ")</f>
        <v xml:space="preserve"> </v>
      </c>
    </row>
    <row r="19" spans="1:19" x14ac:dyDescent="0.2">
      <c r="A19" s="612" t="str">
        <f>Summary!A18</f>
        <v>Field Day</v>
      </c>
      <c r="B19" s="613"/>
      <c r="C19" s="353" t="str">
        <f>IF(Badges!L306="C","C",IF(Badges!L306="P","P",""))</f>
        <v/>
      </c>
      <c r="E19" s="602" t="str">
        <f>Badges!B75</f>
        <v>Science of Happiness</v>
      </c>
      <c r="F19" s="603"/>
      <c r="G19" s="603"/>
      <c r="I19" s="348"/>
      <c r="J19" s="349" t="str">
        <f>Badges!C149</f>
        <v>Create a sculpture</v>
      </c>
      <c r="K19" s="351" t="str">
        <f>IF(Badges!L148="A","A"," ")</f>
        <v xml:space="preserve"> </v>
      </c>
      <c r="M19" s="348"/>
      <c r="N19" s="349" t="str">
        <f>Badges!C222</f>
        <v>Interview five experienced babysitters</v>
      </c>
      <c r="O19" s="351" t="str">
        <f>IF(Badges!L222="A","A"," ")</f>
        <v xml:space="preserve"> </v>
      </c>
      <c r="Q19" s="348"/>
      <c r="R19" s="349" t="str">
        <f>Badges!C296</f>
        <v>Make it "flink."</v>
      </c>
      <c r="S19" s="351" t="str">
        <f>IF(Badges!L296="A","A"," ")</f>
        <v xml:space="preserve"> </v>
      </c>
    </row>
    <row r="20" spans="1:19" x14ac:dyDescent="0.2">
      <c r="A20" s="612" t="str">
        <f>Summary!A19</f>
        <v>Entrepreneur</v>
      </c>
      <c r="B20" s="613"/>
      <c r="C20" s="353" t="str">
        <f>IF(Badges!L329="C","C",IF(Badges!L329="P","P",""))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IF(Badges!L352="C","C",IF(Badges!L352="P","P",""))</f>
        <v/>
      </c>
      <c r="E21" s="348"/>
      <c r="F21" s="349" t="str">
        <f>Badges!C77</f>
        <v>Get into a state of "flow"</v>
      </c>
      <c r="G21" s="351" t="str">
        <f>IF(Badges!L77="A","A"," ")</f>
        <v xml:space="preserve"> </v>
      </c>
      <c r="I21" s="348"/>
      <c r="J21" s="349" t="str">
        <f>Badges!C151</f>
        <v>Level up</v>
      </c>
      <c r="K21" s="351" t="str">
        <f>IF(Badges!L150="A","A"," ")</f>
        <v xml:space="preserve"> </v>
      </c>
      <c r="M21" s="348"/>
      <c r="N21" s="349" t="str">
        <f>Badges!C224</f>
        <v>Interview an educational toy or game</v>
      </c>
      <c r="O21" s="351" t="str">
        <f>IF(Badges!L224="A","A"," ")</f>
        <v xml:space="preserve"> </v>
      </c>
      <c r="Q21" s="348"/>
      <c r="R21" s="349" t="str">
        <f>Badges!C298</f>
        <v>From read to reality</v>
      </c>
      <c r="S21" s="351" t="str">
        <f>IF(Badges!L298="A","A"," ")</f>
        <v xml:space="preserve"> </v>
      </c>
    </row>
    <row r="22" spans="1:19" x14ac:dyDescent="0.2">
      <c r="A22" s="355"/>
      <c r="B22" s="356"/>
      <c r="C22" s="394"/>
      <c r="E22" s="348"/>
      <c r="F22" s="349" t="str">
        <f>Badges!C78</f>
        <v>Count three blessings</v>
      </c>
      <c r="G22" s="351" t="str">
        <f>IF(Badges!L78="A","A"," ")</f>
        <v xml:space="preserve"> </v>
      </c>
      <c r="I22" s="348"/>
      <c r="J22" s="349" t="str">
        <f>Badges!C152</f>
        <v>Make it right</v>
      </c>
      <c r="K22" s="351" t="str">
        <f>IF(Badges!L151="A","A"," ")</f>
        <v xml:space="preserve"> </v>
      </c>
      <c r="M22" s="348"/>
      <c r="N22" s="349" t="str">
        <f>Badges!C225</f>
        <v>Observe kids at a toy store for two</v>
      </c>
      <c r="O22" s="351" t="str">
        <f>IF(Badges!L225="A","A"," ")</f>
        <v xml:space="preserve"> </v>
      </c>
      <c r="Q22" s="348"/>
      <c r="R22" s="349" t="str">
        <f>Badges!C299</f>
        <v>From virtual to reality</v>
      </c>
      <c r="S22" s="351" t="str">
        <f>IF(Badges!L299="A","A"," ")</f>
        <v xml:space="preserve"> </v>
      </c>
    </row>
    <row r="23" spans="1:19" x14ac:dyDescent="0.2">
      <c r="A23" s="602" t="str">
        <f>Badges!B6</f>
        <v>Digital Movie Maker</v>
      </c>
      <c r="B23" s="603"/>
      <c r="C23" s="603"/>
      <c r="E23" s="348"/>
      <c r="F23" s="349" t="str">
        <f>Badges!C79</f>
        <v>Stop and smell the roses</v>
      </c>
      <c r="G23" s="351" t="str">
        <f>IF(Badges!L79="A","A"," ")</f>
        <v xml:space="preserve"> </v>
      </c>
      <c r="I23" s="348"/>
      <c r="J23" s="349" t="str">
        <f>Badges!C153</f>
        <v>Do a survey</v>
      </c>
      <c r="K23" s="351" t="str">
        <f>IF(Badges!L152="A","A"," ")</f>
        <v xml:space="preserve"> </v>
      </c>
      <c r="M23" s="348"/>
      <c r="N23" s="349" t="str">
        <f>Badges!C226</f>
        <v>Volunteer for at least two hours</v>
      </c>
      <c r="O23" s="351" t="str">
        <f>IF(Badges!L226="A","A"," ")</f>
        <v xml:space="preserve"> </v>
      </c>
      <c r="Q23" s="348"/>
      <c r="R23" s="349" t="str">
        <f>Badges!C300</f>
        <v>From board to reality</v>
      </c>
      <c r="S23" s="351" t="str">
        <f>IF(Badges!L300="A","A","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IF(Badges!L8="A","A"," ")</f>
        <v xml:space="preserve"> </v>
      </c>
      <c r="E25" s="348"/>
      <c r="F25" s="349" t="str">
        <f>Badges!C81</f>
        <v>Focus on what's realistic</v>
      </c>
      <c r="G25" s="351" t="str">
        <f>IF(Badges!L81="A","A"," ")</f>
        <v xml:space="preserve"> </v>
      </c>
      <c r="I25" s="348"/>
      <c r="J25" s="349" t="str">
        <f>Badges!C155</f>
        <v>Fix loose screws</v>
      </c>
      <c r="K25" s="351" t="str">
        <f>IF(Badges!L154="A","A"," ")</f>
        <v xml:space="preserve"> </v>
      </c>
      <c r="M25" s="348"/>
      <c r="N25" s="349" t="str">
        <f>Badges!C228</f>
        <v>Market yourself</v>
      </c>
      <c r="O25" s="351" t="str">
        <f>IF(Badges!L228="A","A"," ")</f>
        <v xml:space="preserve"> </v>
      </c>
      <c r="Q25" s="348"/>
      <c r="R25" s="349" t="str">
        <f>Badges!C302</f>
        <v>A puzzle pentathlon</v>
      </c>
      <c r="S25" s="351" t="str">
        <f>IF(Badges!L302="A","A"," ")</f>
        <v xml:space="preserve"> </v>
      </c>
    </row>
    <row r="26" spans="1:19" x14ac:dyDescent="0.2">
      <c r="A26" s="348"/>
      <c r="B26" s="349" t="str">
        <f>Badges!C9</f>
        <v>Take a class</v>
      </c>
      <c r="C26" s="351" t="str">
        <f>IF(Badges!L9="A","A"," ")</f>
        <v xml:space="preserve"> </v>
      </c>
      <c r="E26" s="348"/>
      <c r="F26" s="349" t="str">
        <f>Badges!C82</f>
        <v>Try to use your strengths</v>
      </c>
      <c r="G26" s="351" t="str">
        <f>IF(Badges!L82="A","A"," ")</f>
        <v xml:space="preserve"> </v>
      </c>
      <c r="I26" s="348"/>
      <c r="J26" s="349" t="str">
        <f>Badges!C156</f>
        <v>Attach it, detach it</v>
      </c>
      <c r="K26" s="351" t="str">
        <f>IF(Badges!L155="A","A"," ")</f>
        <v xml:space="preserve"> </v>
      </c>
      <c r="M26" s="348"/>
      <c r="N26" s="349" t="str">
        <f>Badges!C229</f>
        <v xml:space="preserve">Create a questionnaire to give to </v>
      </c>
      <c r="O26" s="351" t="str">
        <f>IF(Badges!L229="A","A"," ")</f>
        <v xml:space="preserve"> </v>
      </c>
      <c r="Q26" s="348"/>
      <c r="R26" s="349" t="str">
        <f>Badges!C303</f>
        <v>A relay pentathlon</v>
      </c>
      <c r="S26" s="351" t="str">
        <f>IF(Badges!L303="A","A"," ")</f>
        <v xml:space="preserve"> </v>
      </c>
    </row>
    <row r="27" spans="1:19" x14ac:dyDescent="0.2">
      <c r="A27" s="348"/>
      <c r="B27" s="349" t="str">
        <f>Badges!C10</f>
        <v>Teach yourself</v>
      </c>
      <c r="C27" s="351" t="str">
        <f>IF(Badges!L10="A","A"," ")</f>
        <v xml:space="preserve"> </v>
      </c>
      <c r="E27" s="348"/>
      <c r="F27" s="349" t="str">
        <f>Badges!C79</f>
        <v>Stop and smell the roses</v>
      </c>
      <c r="G27" s="351" t="str">
        <f>IF(Badges!L83="A","A"," ")</f>
        <v xml:space="preserve"> </v>
      </c>
      <c r="I27" s="348"/>
      <c r="J27" s="349" t="str">
        <f>Badges!C157</f>
        <v>Build with a screwdriver</v>
      </c>
      <c r="K27" s="351" t="str">
        <f>IF(Badges!L156="A","A"," ")</f>
        <v xml:space="preserve"> </v>
      </c>
      <c r="M27" s="348"/>
      <c r="N27" s="349" t="str">
        <f>Badges!C230</f>
        <v>Conduct interviews with potential</v>
      </c>
      <c r="O27" s="351" t="str">
        <f>IF(Badges!L230="A","A"," ")</f>
        <v xml:space="preserve"> </v>
      </c>
      <c r="Q27" s="348"/>
      <c r="R27" s="349" t="str">
        <f>Badges!C304</f>
        <v>A wheel pentathlon</v>
      </c>
      <c r="S27" s="351" t="str">
        <f>IF(Badges!L304="A","A","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IF(Badges!L12="A","A"," ")</f>
        <v xml:space="preserve"> </v>
      </c>
      <c r="E29" s="348"/>
      <c r="F29" s="349" t="str">
        <f>Badges!C85</f>
        <v>Make a gratitude visit</v>
      </c>
      <c r="G29" s="351" t="str">
        <f>IF(Badges!L85="A","A"," ")</f>
        <v xml:space="preserve"> </v>
      </c>
      <c r="I29" s="348"/>
      <c r="J29" s="349" t="str">
        <f>Badges!C159</f>
        <v>End the alphabet</v>
      </c>
      <c r="K29" s="351" t="str">
        <f>IF(Badges!L158="A","A"," ")</f>
        <v xml:space="preserve"> </v>
      </c>
      <c r="M29" s="348"/>
      <c r="N29" s="349" t="str">
        <f>Badges!C232</f>
        <v>Come prepared for a game</v>
      </c>
      <c r="O29" s="351" t="str">
        <f>IF(Badges!L232="A","A"," ")</f>
        <v xml:space="preserve"> </v>
      </c>
      <c r="Q29" s="348">
        <v>1</v>
      </c>
      <c r="R29" s="349" t="str">
        <f>Badges!C308</f>
        <v>Brainstorm business ideas</v>
      </c>
      <c r="S29" s="350"/>
    </row>
    <row r="30" spans="1:19" x14ac:dyDescent="0.2">
      <c r="A30" s="348"/>
      <c r="B30" s="349" t="str">
        <f>Badges!C13</f>
        <v>Film a celebration</v>
      </c>
      <c r="C30" s="351" t="str">
        <f>IF(Badges!L13="A","A"," ")</f>
        <v xml:space="preserve"> </v>
      </c>
      <c r="E30" s="348"/>
      <c r="F30" s="349" t="str">
        <f>Badges!C86</f>
        <v>Write a forgiveness letter</v>
      </c>
      <c r="G30" s="351" t="str">
        <f>IF(Badges!L86="A","A"," ")</f>
        <v xml:space="preserve"> </v>
      </c>
      <c r="I30" s="348"/>
      <c r="J30" s="349" t="str">
        <f>Badges!C160</f>
        <v>Square it off</v>
      </c>
      <c r="K30" s="351" t="str">
        <f>IF(Badges!L159="A","A"," ")</f>
        <v xml:space="preserve"> </v>
      </c>
      <c r="M30" s="348"/>
      <c r="N30" s="349" t="str">
        <f>Badges!C233</f>
        <v>Make a tasty snack</v>
      </c>
      <c r="O30" s="351" t="str">
        <f>IF(Badges!L233="A","A"," ")</f>
        <v xml:space="preserve"> </v>
      </c>
      <c r="Q30" s="348"/>
      <c r="R30" s="349" t="str">
        <f>Badges!C309</f>
        <v>Interview your client</v>
      </c>
      <c r="S30" s="351" t="str">
        <f>IF(Badges!L309="A","A"," ")</f>
        <v xml:space="preserve"> </v>
      </c>
    </row>
    <row r="31" spans="1:19" x14ac:dyDescent="0.2">
      <c r="A31" s="348"/>
      <c r="B31" s="349" t="str">
        <f>Badges!C14</f>
        <v>Film a day in your life</v>
      </c>
      <c r="C31" s="351" t="str">
        <f>IF(Badges!L14="A","A"," ")</f>
        <v xml:space="preserve"> </v>
      </c>
      <c r="E31" s="348"/>
      <c r="F31" s="349" t="str">
        <f>Badges!C83</f>
        <v>Be happy for others</v>
      </c>
      <c r="G31" s="351" t="str">
        <f>IF(Badges!L87="A","A"," ")</f>
        <v xml:space="preserve"> </v>
      </c>
      <c r="I31" s="348"/>
      <c r="J31" s="349" t="str">
        <f>Badges!C161</f>
        <v>Make a simple doll</v>
      </c>
      <c r="K31" s="351" t="str">
        <f>IF(Badges!L160="A","A"," ")</f>
        <v xml:space="preserve"> </v>
      </c>
      <c r="M31" s="348"/>
      <c r="N31" s="349" t="str">
        <f>Badges!C234</f>
        <v>Plan a fun craft</v>
      </c>
      <c r="O31" s="351" t="str">
        <f>IF(Badges!L234="A","A"," ")</f>
        <v xml:space="preserve"> </v>
      </c>
      <c r="Q31" s="348"/>
      <c r="R31" s="349" t="str">
        <f>Badges!C310</f>
        <v>Become a keen observer</v>
      </c>
      <c r="S31" s="351" t="str">
        <f>IF(Badges!L310="A","A","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IF(Badges!L311="A","A"," ")</f>
        <v xml:space="preserve"> </v>
      </c>
    </row>
    <row r="33" spans="1:19" x14ac:dyDescent="0.2">
      <c r="A33" s="348"/>
      <c r="B33" s="349" t="str">
        <f>Badges!C16</f>
        <v>Share a scene from a book in the</v>
      </c>
      <c r="C33" s="351" t="str">
        <f>IF(Badges!L16="A","A"," ")</f>
        <v xml:space="preserve"> </v>
      </c>
      <c r="E33" s="348"/>
      <c r="F33" s="349" t="str">
        <f>Badges!C89</f>
        <v xml:space="preserve">Design your own five-question </v>
      </c>
      <c r="G33" s="351" t="str">
        <f>IF(Badges!L89="A","A"," ")</f>
        <v xml:space="preserve"> </v>
      </c>
      <c r="I33" s="348"/>
      <c r="J33" s="349" t="str">
        <f>Badges!C163</f>
        <v>Build with your expert</v>
      </c>
      <c r="K33" s="351" t="str">
        <f>IF(Badges!L162="A","A","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IF(Badges!L17="A","A"," ")</f>
        <v xml:space="preserve"> </v>
      </c>
      <c r="E34" s="348"/>
      <c r="F34" s="349" t="str">
        <f>Badges!C90</f>
        <v>Try quick polling</v>
      </c>
      <c r="G34" s="351" t="str">
        <f>IF(Badges!L90="A","A"," ")</f>
        <v xml:space="preserve"> </v>
      </c>
      <c r="I34" s="348"/>
      <c r="J34" s="349" t="str">
        <f>Badges!C164</f>
        <v>Build with home improvers</v>
      </c>
      <c r="K34" s="351" t="str">
        <f>IF(Badges!L163="A","A"," ")</f>
        <v xml:space="preserve"> </v>
      </c>
      <c r="M34" s="348"/>
      <c r="N34" s="349" t="str">
        <f>Badges!C240</f>
        <v>Share night art</v>
      </c>
      <c r="O34" s="351" t="str">
        <f>IF(Badges!L240="A","A"," ")</f>
        <v xml:space="preserve"> </v>
      </c>
      <c r="Q34" s="348"/>
      <c r="R34" s="349" t="str">
        <f>Badges!C313</f>
        <v>Divide your idea into different parts</v>
      </c>
      <c r="S34" s="351" t="str">
        <f>IF(Badges!L313="A","A"," ")</f>
        <v xml:space="preserve"> </v>
      </c>
    </row>
    <row r="35" spans="1:19" x14ac:dyDescent="0.2">
      <c r="A35" s="348"/>
      <c r="B35" s="349" t="str">
        <f>Badges!C18</f>
        <v>Share a family story</v>
      </c>
      <c r="C35" s="351" t="str">
        <f>IF(Badges!L18="A","A"," ")</f>
        <v xml:space="preserve"> </v>
      </c>
      <c r="E35" s="348"/>
      <c r="F35" s="349" t="str">
        <f>Badges!C87</f>
        <v>Make something meaningful</v>
      </c>
      <c r="G35" s="351" t="str">
        <f>IF(Badges!L91="A","A"," ")</f>
        <v xml:space="preserve"> </v>
      </c>
      <c r="I35" s="348"/>
      <c r="J35" s="349" t="str">
        <f>Badges!C165</f>
        <v>Build at a craft store or artisan</v>
      </c>
      <c r="K35" s="351" t="str">
        <f>IF(Badges!L164="A","A"," ")</f>
        <v xml:space="preserve"> </v>
      </c>
      <c r="M35" s="348"/>
      <c r="N35" s="349" t="str">
        <f>Badges!C241</f>
        <v>Get into nightlife</v>
      </c>
      <c r="O35" s="351" t="str">
        <f>IF(Badges!L241="A","A"," ")</f>
        <v xml:space="preserve"> </v>
      </c>
      <c r="Q35" s="348"/>
      <c r="R35" s="349" t="str">
        <f>Badges!C314</f>
        <v>Beat your competitors</v>
      </c>
      <c r="S35" s="351" t="str">
        <f>IF(Badges!L314="A","A","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IF(Badges!L242="A","A"," ")</f>
        <v xml:space="preserve"> </v>
      </c>
      <c r="Q36" s="348"/>
      <c r="R36" s="349" t="str">
        <f>Badges!C315</f>
        <v>Use a "guideline."</v>
      </c>
      <c r="S36" s="351" t="str">
        <f>IF(Badges!L315="A","A"," ")</f>
        <v xml:space="preserve"> </v>
      </c>
    </row>
    <row r="37" spans="1:19" ht="12.75" customHeight="1" x14ac:dyDescent="0.2">
      <c r="A37" s="348"/>
      <c r="B37" s="349" t="str">
        <f>Badges!C20</f>
        <v>Work solo</v>
      </c>
      <c r="C37" s="351" t="str">
        <f>IF(Badges!L20="A","A"," ")</f>
        <v xml:space="preserve"> </v>
      </c>
      <c r="E37" s="348"/>
      <c r="F37" s="349" t="str">
        <f>Badges!C93</f>
        <v>Find a happiness helper</v>
      </c>
      <c r="G37" s="351" t="str">
        <f>IF(Badges!L93="A","A","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IF(Badges!L21="A","A"," ")</f>
        <v xml:space="preserve"> </v>
      </c>
      <c r="E38" s="348"/>
      <c r="F38" s="349" t="str">
        <f>Badges!C94</f>
        <v>Create an inspiration collage with</v>
      </c>
      <c r="G38" s="351" t="str">
        <f>IF(Badges!L94="A","A"," ")</f>
        <v xml:space="preserve"> </v>
      </c>
      <c r="I38" s="348"/>
      <c r="J38" s="349" t="str">
        <f>Badges!C170</f>
        <v>Organize a CSI-themed night for</v>
      </c>
      <c r="K38" s="351" t="str">
        <f>IF(Badges!L170="A","A"," ")</f>
        <v xml:space="preserve"> </v>
      </c>
      <c r="M38" s="348"/>
      <c r="N38" s="349" t="str">
        <f>Badges!C244</f>
        <v>Tour your neighborhood at night</v>
      </c>
      <c r="O38" s="351" t="str">
        <f>IF(Badges!L244="A","A"," ")</f>
        <v xml:space="preserve"> </v>
      </c>
      <c r="Q38" s="348"/>
      <c r="R38" s="349" t="str">
        <f>Badges!C317</f>
        <v>Seed money</v>
      </c>
      <c r="S38" s="351" t="str">
        <f>IF(Badges!L317="A","A"," ")</f>
        <v xml:space="preserve"> </v>
      </c>
    </row>
    <row r="39" spans="1:19" x14ac:dyDescent="0.2">
      <c r="A39" s="348"/>
      <c r="B39" s="349" t="str">
        <f>Badges!C22</f>
        <v>Work with a mentor</v>
      </c>
      <c r="C39" s="351" t="str">
        <f>IF(Badges!L22="A","A"," ")</f>
        <v xml:space="preserve"> </v>
      </c>
      <c r="E39" s="348"/>
      <c r="F39" s="349" t="str">
        <f>Badges!C91</f>
        <v>Focus on one friend</v>
      </c>
      <c r="G39" s="351" t="str">
        <f>IF(Badges!L95="A","A"," ")</f>
        <v xml:space="preserve"> </v>
      </c>
      <c r="I39" s="348"/>
      <c r="J39" s="349" t="str">
        <f>Badges!C171</f>
        <v>Host an "Identity Crisis" party</v>
      </c>
      <c r="K39" s="351" t="str">
        <f>IF(Badges!L171="A","A"," ")</f>
        <v xml:space="preserve"> </v>
      </c>
      <c r="M39" s="348"/>
      <c r="N39" s="349" t="str">
        <f>Badges!C245</f>
        <v>Visit a park, trail, lake, stream, or</v>
      </c>
      <c r="O39" s="351" t="str">
        <f>IF(Badges!L245="A","A"," ")</f>
        <v xml:space="preserve"> </v>
      </c>
      <c r="Q39" s="348"/>
      <c r="R39" s="349" t="str">
        <f>Badges!C318</f>
        <v>Business models</v>
      </c>
      <c r="S39" s="351" t="str">
        <f>IF(Badges!L318="A","A","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IF(Badges!L172="A","A"," ")</f>
        <v xml:space="preserve"> </v>
      </c>
      <c r="M40" s="348"/>
      <c r="N40" s="349" t="str">
        <f>Badges!C246</f>
        <v>Visit a place that's open 24 hours</v>
      </c>
      <c r="O40" s="351" t="str">
        <f>IF(Badges!L246="A","A"," ")</f>
        <v xml:space="preserve"> </v>
      </c>
      <c r="Q40" s="348"/>
      <c r="R40" s="349" t="str">
        <f>Badges!C319</f>
        <v>Merchandising</v>
      </c>
      <c r="S40" s="351" t="str">
        <f>IF(Badges!L319="A","A"," ")</f>
        <v xml:space="preserve"> </v>
      </c>
    </row>
    <row r="41" spans="1:19" x14ac:dyDescent="0.2">
      <c r="A41" s="348"/>
      <c r="B41" s="349" t="str">
        <f>Badges!C24</f>
        <v>Add a sound track</v>
      </c>
      <c r="C41" s="351" t="str">
        <f>IF(Badges!L24="A","A","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IF(Badges!L25="A","A"," ")</f>
        <v xml:space="preserve"> </v>
      </c>
      <c r="E42" s="348"/>
      <c r="F42" s="349" t="str">
        <f>Badges!C100</f>
        <v xml:space="preserve">Watch one movie or three shows in </v>
      </c>
      <c r="G42" s="351" t="str">
        <f>IF(Badges!L100="A","A"," ")</f>
        <v xml:space="preserve"> </v>
      </c>
      <c r="I42" s="348"/>
      <c r="J42" s="349" t="str">
        <f>Badges!C174</f>
        <v>Interview someone in forensics</v>
      </c>
      <c r="K42" s="351" t="str">
        <f>IF(Badges!L174="A","A"," ")</f>
        <v xml:space="preserve"> </v>
      </c>
      <c r="M42" s="348"/>
      <c r="N42" s="349" t="str">
        <f>Badges!C248</f>
        <v>Be an investigative reporter</v>
      </c>
      <c r="O42" s="351" t="str">
        <f>IF(Badges!L248="A","A"," ")</f>
        <v xml:space="preserve"> </v>
      </c>
      <c r="Q42" s="348"/>
      <c r="R42" s="349" t="str">
        <f>Badges!C321</f>
        <v>Write up a five-point business plan</v>
      </c>
      <c r="S42" s="351" t="str">
        <f>IF(Badges!L321="A","A"," ")</f>
        <v xml:space="preserve"> </v>
      </c>
    </row>
    <row r="43" spans="1:19" ht="12.75" customHeight="1" x14ac:dyDescent="0.2">
      <c r="A43" s="348"/>
      <c r="B43" s="349" t="str">
        <f>Badges!C26</f>
        <v>Add transitions</v>
      </c>
      <c r="C43" s="351" t="str">
        <f>IF(Badges!L26="A","A"," ")</f>
        <v xml:space="preserve"> </v>
      </c>
      <c r="E43" s="348"/>
      <c r="F43" s="349" t="str">
        <f>Badges!C101</f>
        <v>Host a script-dissection party with</v>
      </c>
      <c r="G43" s="351" t="str">
        <f>IF(Badges!L101="A","A"," ")</f>
        <v xml:space="preserve"> </v>
      </c>
      <c r="I43" s="348"/>
      <c r="J43" s="349" t="str">
        <f>Badges!C175</f>
        <v>Try the eyewitness challenge</v>
      </c>
      <c r="K43" s="351" t="str">
        <f>IF(Badges!L175="A","A"," ")</f>
        <v xml:space="preserve"> </v>
      </c>
      <c r="M43" s="348"/>
      <c r="N43" s="349" t="str">
        <f>Badges!C249</f>
        <v>Take part in the night shift</v>
      </c>
      <c r="O43" s="351" t="str">
        <f>IF(Badges!L249="A","A"," ")</f>
        <v xml:space="preserve"> </v>
      </c>
      <c r="Q43" s="348"/>
      <c r="R43" s="349" t="str">
        <f>Badges!C322</f>
        <v>Develop your "pitch."</v>
      </c>
      <c r="S43" s="351" t="str">
        <f>IF(Badges!L322="A","A"," ")</f>
        <v xml:space="preserve"> </v>
      </c>
    </row>
    <row r="44" spans="1:19" x14ac:dyDescent="0.2">
      <c r="A44" s="602" t="str">
        <f>Badges!B29</f>
        <v>Eating for Beauty</v>
      </c>
      <c r="B44" s="603"/>
      <c r="C44" s="603"/>
      <c r="E44" s="348"/>
      <c r="F44" s="349" t="str">
        <f>Badges!C102</f>
        <v>Read two scripts</v>
      </c>
      <c r="G44" s="351" t="str">
        <f>IF(Badges!L102="A","A"," ")</f>
        <v xml:space="preserve"> </v>
      </c>
      <c r="I44" s="348"/>
      <c r="J44" s="349" t="str">
        <f>Badges!C176</f>
        <v>Make some impressions</v>
      </c>
      <c r="K44" s="351" t="str">
        <f>IF(Badges!L176="A","A"," ")</f>
        <v xml:space="preserve"> </v>
      </c>
      <c r="M44" s="348"/>
      <c r="N44" s="349" t="str">
        <f>Badges!C250</f>
        <v>Create a photo essay</v>
      </c>
      <c r="O44" s="351" t="str">
        <f>IF(Badges!L250="A","A"," ")</f>
        <v xml:space="preserve"> </v>
      </c>
      <c r="Q44" s="348"/>
      <c r="R44" s="349" t="str">
        <f>Badges!C323</f>
        <v>Make a mock up of an</v>
      </c>
      <c r="S44" s="351" t="str">
        <f>IF(Badges!L323="A","A","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IF(Badges!L31="A","A"," ")</f>
        <v xml:space="preserve"> </v>
      </c>
      <c r="E46" s="348"/>
      <c r="F46" s="349" t="str">
        <f>Badges!C104</f>
        <v>Look into your own life</v>
      </c>
      <c r="G46" s="351" t="str">
        <f>IF(Badges!L104="A","A"," ")</f>
        <v xml:space="preserve"> </v>
      </c>
      <c r="I46" s="348"/>
      <c r="J46" s="349" t="str">
        <f>Badges!C178</f>
        <v>Forensic chemistry</v>
      </c>
      <c r="K46" s="351" t="str">
        <f>IF(Badges!L178="A","A"," ")</f>
        <v xml:space="preserve"> </v>
      </c>
      <c r="M46" s="348"/>
      <c r="N46" s="349" t="str">
        <f>Badges!C252</f>
        <v>Examine the night sky</v>
      </c>
      <c r="O46" s="351" t="str">
        <f>IF(Badges!L252="A","A"," ")</f>
        <v xml:space="preserve"> </v>
      </c>
      <c r="Q46" s="348"/>
      <c r="R46" s="349" t="str">
        <f>Badges!C325</f>
        <v>Present your idea to someone who</v>
      </c>
      <c r="S46" s="351" t="str">
        <f>IF(Badges!L325="A","A"," ")</f>
        <v xml:space="preserve"> </v>
      </c>
    </row>
    <row r="47" spans="1:19" x14ac:dyDescent="0.2">
      <c r="A47" s="348"/>
      <c r="B47" s="349" t="str">
        <f>Badges!C32</f>
        <v>Have a food-log challenge with</v>
      </c>
      <c r="C47" s="351" t="str">
        <f>IF(Badges!L32="A","A"," ")</f>
        <v xml:space="preserve"> </v>
      </c>
      <c r="E47" s="348"/>
      <c r="F47" s="349" t="str">
        <f>Badges!C105</f>
        <v>Add to a story you already know</v>
      </c>
      <c r="G47" s="351" t="str">
        <f>IF(Badges!L105="A","A"," ")</f>
        <v xml:space="preserve"> </v>
      </c>
      <c r="I47" s="348"/>
      <c r="J47" s="349" t="str">
        <f>Badges!C179</f>
        <v>Forensic physics</v>
      </c>
      <c r="K47" s="351" t="str">
        <f>IF(Badges!L179="A","A"," ")</f>
        <v xml:space="preserve"> </v>
      </c>
      <c r="M47" s="348"/>
      <c r="N47" s="349" t="str">
        <f>Badges!C253</f>
        <v>Create a nocturnal animal</v>
      </c>
      <c r="O47" s="351" t="str">
        <f>IF(Badges!L253="A","A"," ")</f>
        <v xml:space="preserve"> </v>
      </c>
      <c r="Q47" s="348"/>
      <c r="R47" s="349" t="str">
        <f>Badges!C326</f>
        <v>Present to an expert</v>
      </c>
      <c r="S47" s="351" t="str">
        <f>IF(Badges!L326="A","A"," ")</f>
        <v xml:space="preserve"> </v>
      </c>
    </row>
    <row r="48" spans="1:19" x14ac:dyDescent="0.2">
      <c r="A48" s="348"/>
      <c r="B48" s="349" t="str">
        <f>Badges!C33</f>
        <v>Make your own food pyramid</v>
      </c>
      <c r="C48" s="351" t="str">
        <f>IF(Badges!L33="A","A"," ")</f>
        <v xml:space="preserve"> </v>
      </c>
      <c r="E48" s="348"/>
      <c r="F48" s="349" t="str">
        <f>Badges!C106</f>
        <v>Play Story Maker</v>
      </c>
      <c r="G48" s="351" t="str">
        <f>IF(Badges!L106="A","A"," ")</f>
        <v xml:space="preserve"> </v>
      </c>
      <c r="I48" s="348"/>
      <c r="J48" s="349" t="str">
        <f>Badges!C180</f>
        <v>Forensic biology</v>
      </c>
      <c r="K48" s="351" t="str">
        <f>IF(Badges!L180="A","A"," ")</f>
        <v xml:space="preserve"> </v>
      </c>
      <c r="M48" s="348"/>
      <c r="N48" s="349" t="str">
        <f>Badges!C254</f>
        <v>Sketch a landscape plan for your</v>
      </c>
      <c r="O48" s="351" t="str">
        <f>IF(Badges!L254="A","A"," ")</f>
        <v xml:space="preserve"> </v>
      </c>
      <c r="Q48" s="348"/>
      <c r="R48" s="349" t="str">
        <f>Badges!C327</f>
        <v>Gather a group of clients</v>
      </c>
      <c r="S48" s="351" t="str">
        <f>IF(Badges!L327="A","A","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IF(Badges!L35="A","A"," ")</f>
        <v xml:space="preserve"> </v>
      </c>
      <c r="E50" s="348"/>
      <c r="F50" s="349" t="str">
        <f>Badges!C108</f>
        <v>Spend some time people watching</v>
      </c>
      <c r="G50" s="351" t="str">
        <f>IF(Badges!L108="A","A"," ")</f>
        <v xml:space="preserve"> </v>
      </c>
      <c r="I50" s="348"/>
      <c r="J50" s="349" t="str">
        <f>Badges!C182</f>
        <v>Find out about "tells"</v>
      </c>
      <c r="K50" s="351" t="str">
        <f>IF(Badges!L182="A","A"," ")</f>
        <v xml:space="preserve"> </v>
      </c>
      <c r="M50" s="348"/>
      <c r="N50" s="349" t="str">
        <f>Badges!C256</f>
        <v>A "night" activity for younger Girl</v>
      </c>
      <c r="O50" s="351" t="str">
        <f>IF(Badges!L256="A","A"," ")</f>
        <v xml:space="preserve"> </v>
      </c>
      <c r="Q50" s="348">
        <v>1</v>
      </c>
      <c r="R50" s="349" t="str">
        <f>Badges!C331</f>
        <v>Explore "oops!" and "wow!"</v>
      </c>
      <c r="S50" s="350"/>
    </row>
    <row r="51" spans="1:19" x14ac:dyDescent="0.2">
      <c r="A51" s="348"/>
      <c r="B51" s="349" t="str">
        <f>Badges!C36</f>
        <v>Make a Top 10 list of antioxidant-</v>
      </c>
      <c r="C51" s="351" t="str">
        <f>IF(Badges!L36="A","A"," ")</f>
        <v xml:space="preserve"> </v>
      </c>
      <c r="E51" s="348"/>
      <c r="F51" s="349" t="str">
        <f>Badges!C109</f>
        <v>Exaggerate details about people</v>
      </c>
      <c r="G51" s="351" t="str">
        <f>IF(Badges!L109="A","A"," ")</f>
        <v xml:space="preserve"> </v>
      </c>
      <c r="I51" s="348"/>
      <c r="J51" s="349" t="str">
        <f>Badges!C183</f>
        <v>Research body language</v>
      </c>
      <c r="K51" s="351" t="str">
        <f>IF(Badges!L183="A","A"," ")</f>
        <v xml:space="preserve"> </v>
      </c>
      <c r="M51" s="348"/>
      <c r="N51" s="349" t="str">
        <f>Badges!C257</f>
        <v>A "Power Down!" night</v>
      </c>
      <c r="O51" s="351" t="str">
        <f>IF(Badges!L257="A","A"," ")</f>
        <v xml:space="preserve"> </v>
      </c>
      <c r="Q51" s="348"/>
      <c r="R51" s="349" t="str">
        <f>Badges!C332</f>
        <v>Brainstorm some "oops" and "wow"</v>
      </c>
      <c r="S51" s="351" t="str">
        <f>IF(Badges!L332="A","A"," ")</f>
        <v xml:space="preserve"> </v>
      </c>
    </row>
    <row r="52" spans="1:19" x14ac:dyDescent="0.2">
      <c r="A52" s="348"/>
      <c r="B52" s="349" t="str">
        <f>Badges!C37</f>
        <v>Do a grocery-store scavenger hunt</v>
      </c>
      <c r="C52" s="351" t="str">
        <f>IF(Badges!L37="A","A"," ")</f>
        <v xml:space="preserve"> </v>
      </c>
      <c r="E52" s="348"/>
      <c r="F52" s="349" t="str">
        <f>Badges!C110</f>
        <v>Mix and match</v>
      </c>
      <c r="G52" s="351" t="str">
        <f>IF(Badges!L110="A","A"," ")</f>
        <v xml:space="preserve"> </v>
      </c>
      <c r="I52" s="348"/>
      <c r="J52" s="349" t="str">
        <f>Badges!C184</f>
        <v>Check out voice analysis</v>
      </c>
      <c r="K52" s="351" t="str">
        <f>IF(Badges!L184="A","A"," ")</f>
        <v xml:space="preserve"> </v>
      </c>
      <c r="M52" s="348"/>
      <c r="N52" s="349" t="str">
        <f>Badges!C258</f>
        <v>A nighttime legend</v>
      </c>
      <c r="O52" s="351" t="str">
        <f>IF(Badges!L258="A","A"," ")</f>
        <v xml:space="preserve"> </v>
      </c>
      <c r="Q52" s="348"/>
      <c r="R52" s="349" t="str">
        <f>Badges!C333</f>
        <v>Interview someone with a job that</v>
      </c>
      <c r="S52" s="351" t="str">
        <f>IF(Badges!L333="A","A","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IF(Badges!L334="A","A"," ")</f>
        <v xml:space="preserve"> </v>
      </c>
    </row>
    <row r="54" spans="1:19" x14ac:dyDescent="0.2">
      <c r="A54" s="348"/>
      <c r="B54" s="349" t="str">
        <f>Badges!C39</f>
        <v>Food makeovers</v>
      </c>
      <c r="C54" s="351" t="str">
        <f>IF(Badges!L39="A","A"," ")</f>
        <v xml:space="preserve"> </v>
      </c>
      <c r="E54" s="348"/>
      <c r="F54" s="349" t="str">
        <f>Badges!C112</f>
        <v>Fill out the worksheet using your</v>
      </c>
      <c r="G54" s="351" t="str">
        <f>IF(Badges!L112="A","A"," ")</f>
        <v xml:space="preserve"> </v>
      </c>
      <c r="I54" s="348"/>
      <c r="J54" s="349" t="str">
        <f>Badges!C186</f>
        <v>Write a scene or script for your own</v>
      </c>
      <c r="K54" s="351" t="str">
        <f>IF(Badges!L186="A","A","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IF(Badges!L40="A","A"," ")</f>
        <v xml:space="preserve"> </v>
      </c>
      <c r="E55" s="348"/>
      <c r="F55" s="349" t="str">
        <f>Badges!C113</f>
        <v>Find your plot twists in the news</v>
      </c>
      <c r="G55" s="351" t="str">
        <f>IF(Badges!L113="A","A"," ")</f>
        <v xml:space="preserve"> </v>
      </c>
      <c r="I55" s="348"/>
      <c r="J55" s="349" t="str">
        <f>Badges!C187</f>
        <v>Sketch or sculpt a "suspect" or</v>
      </c>
      <c r="K55" s="351" t="str">
        <f>IF(Badges!L187="A","A"," ")</f>
        <v xml:space="preserve"> </v>
      </c>
      <c r="M55" s="348"/>
      <c r="N55" s="349" t="str">
        <f>Badges!C263</f>
        <v>Find out how views of animals have</v>
      </c>
      <c r="O55" s="351" t="str">
        <f>IF(Badges!L263="A","A"," ")</f>
        <v xml:space="preserve"> </v>
      </c>
      <c r="Q55" s="348"/>
      <c r="R55" s="349" t="str">
        <f>Badges!C336</f>
        <v>Go through your last 50 texts</v>
      </c>
      <c r="S55" s="351" t="str">
        <f>IF(Badges!L336="A","A"," ")</f>
        <v xml:space="preserve"> </v>
      </c>
    </row>
    <row r="56" spans="1:19" x14ac:dyDescent="0.2">
      <c r="A56" s="348"/>
      <c r="B56" s="349" t="str">
        <f>Badges!C41</f>
        <v>Chemical detective</v>
      </c>
      <c r="C56" s="351" t="str">
        <f>IF(Badges!L41="A","A"," ")</f>
        <v xml:space="preserve"> </v>
      </c>
      <c r="E56" s="348"/>
      <c r="F56" s="349" t="str">
        <f>Badges!C114</f>
        <v>Use plot twists from a familiar story</v>
      </c>
      <c r="G56" s="351" t="str">
        <f>IF(Badges!L114="A","A"," ")</f>
        <v xml:space="preserve"> </v>
      </c>
      <c r="I56" s="348"/>
      <c r="J56" s="349" t="str">
        <f>Badges!C188</f>
        <v>Create or re-create a spy scenario</v>
      </c>
      <c r="K56" s="351" t="str">
        <f>IF(Badges!L188="A","A"," ")</f>
        <v xml:space="preserve"> </v>
      </c>
      <c r="M56" s="348"/>
      <c r="N56" s="349" t="str">
        <f>Badges!C264</f>
        <v>Watch a documentary series on the</v>
      </c>
      <c r="O56" s="351" t="str">
        <f>IF(Badges!L264="A","A"," ")</f>
        <v xml:space="preserve"> </v>
      </c>
      <c r="Q56" s="348"/>
      <c r="R56" s="349" t="str">
        <f>Badges!C337</f>
        <v>Interview a psychologist, guidance</v>
      </c>
      <c r="S56" s="351" t="str">
        <f>IF(Badges!L337="A","A","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IF(Badges!L265="A","A"," ")</f>
        <v xml:space="preserve"> </v>
      </c>
      <c r="Q57" s="348"/>
      <c r="R57" s="349" t="str">
        <f>Badges!C338</f>
        <v>Start a kindness practice</v>
      </c>
      <c r="S57" s="351" t="str">
        <f>IF(Badges!L338="A","A"," ")</f>
        <v xml:space="preserve"> </v>
      </c>
    </row>
    <row r="58" spans="1:19" x14ac:dyDescent="0.2">
      <c r="A58" s="348"/>
      <c r="B58" s="349" t="str">
        <f>Badges!C43</f>
        <v>Make an illustrated chart of snooze/</v>
      </c>
      <c r="C58" s="351" t="str">
        <f>IF(Badges!L43="A","A"," ")</f>
        <v xml:space="preserve"> </v>
      </c>
      <c r="E58" s="348"/>
      <c r="F58" s="349" t="str">
        <f>Badges!C116</f>
        <v>Work solo</v>
      </c>
      <c r="G58" s="351" t="str">
        <f>IF(Badges!L116="A","A","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IF(Badges!L44="A","A"," ")</f>
        <v xml:space="preserve"> </v>
      </c>
      <c r="E59" s="348"/>
      <c r="F59" s="349" t="str">
        <f>Badges!C117</f>
        <v>Work with a friend</v>
      </c>
      <c r="G59" s="351" t="str">
        <f>IF(Badges!L117="A","A"," ")</f>
        <v xml:space="preserve"> </v>
      </c>
      <c r="I59" s="348"/>
      <c r="J59" s="349" t="str">
        <f>Badges!C193</f>
        <v>Ask an older Girl Scout or Girl Scout</v>
      </c>
      <c r="K59" s="351" t="str">
        <f>IF(Badges!L193="A","A"," ")</f>
        <v xml:space="preserve"> </v>
      </c>
      <c r="M59" s="348"/>
      <c r="N59" s="349" t="str">
        <f>Badges!C267</f>
        <v>Check out a safety team that uses</v>
      </c>
      <c r="O59" s="351" t="str">
        <f>IF(Badges!L267="A","A"," ")</f>
        <v xml:space="preserve"> </v>
      </c>
      <c r="Q59" s="348"/>
      <c r="R59" s="349" t="str">
        <f>Badges!C340</f>
        <v>Get into e-mail etiquette</v>
      </c>
      <c r="S59" s="351" t="str">
        <f>IF(Badges!L340="A","A"," ")</f>
        <v xml:space="preserve"> </v>
      </c>
    </row>
    <row r="60" spans="1:19" x14ac:dyDescent="0.2">
      <c r="A60" s="348"/>
      <c r="B60" s="349" t="str">
        <f>Badges!C45</f>
        <v>REM it up</v>
      </c>
      <c r="C60" s="351" t="str">
        <f>IF(Badges!L45="A","A"," ")</f>
        <v xml:space="preserve"> </v>
      </c>
      <c r="E60" s="348"/>
      <c r="F60" s="349" t="str">
        <f>Badges!C118</f>
        <v>Work with a mentor</v>
      </c>
      <c r="G60" s="351" t="str">
        <f>IF(Badges!L118="A","A"," ")</f>
        <v xml:space="preserve"> </v>
      </c>
      <c r="I60" s="348"/>
      <c r="J60" s="349" t="str">
        <f>Badges!C194</f>
        <v>Check with a member of a local</v>
      </c>
      <c r="K60" s="351" t="str">
        <f>IF(Badges!L194="A","A"," ")</f>
        <v xml:space="preserve"> </v>
      </c>
      <c r="M60" s="348"/>
      <c r="N60" s="349" t="str">
        <f>Badges!C268</f>
        <v>Talk to a trainer</v>
      </c>
      <c r="O60" s="351" t="str">
        <f>IF(Badges!L268="A","A"," ")</f>
        <v xml:space="preserve"> </v>
      </c>
      <c r="Q60" s="348"/>
      <c r="R60" s="349" t="str">
        <f>Badges!C341</f>
        <v>Find your best commenting voice</v>
      </c>
      <c r="S60" s="351" t="str">
        <f>IF(Badges!L341="A","A","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IF(Badges!L195="A","A"," ")</f>
        <v xml:space="preserve"> </v>
      </c>
      <c r="M61" s="348"/>
      <c r="N61" s="349" t="str">
        <f>Badges!C269</f>
        <v>Read stories about animal heroes</v>
      </c>
      <c r="O61" s="351" t="str">
        <f>IF(Badges!L269="A","A"," ")</f>
        <v xml:space="preserve"> </v>
      </c>
      <c r="Q61" s="348"/>
      <c r="R61" s="349" t="str">
        <f>Badges!C342</f>
        <v>Good net sportsmanship</v>
      </c>
      <c r="S61" s="351" t="str">
        <f>IF(Badges!L342="A","A"," ")</f>
        <v xml:space="preserve"> </v>
      </c>
    </row>
    <row r="62" spans="1:19" ht="12.75" customHeight="1" x14ac:dyDescent="0.2">
      <c r="A62" s="348"/>
      <c r="B62" s="349" t="str">
        <f>Badges!C47</f>
        <v>Take a poll of friends and family</v>
      </c>
      <c r="C62" s="351" t="str">
        <f>IF(Badges!L47="A","A","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IF(Badges!L48="A","A"," ")</f>
        <v xml:space="preserve"> </v>
      </c>
      <c r="E63" s="348"/>
      <c r="F63" s="349" t="str">
        <f>Badges!C124</f>
        <v>Survey a book collection</v>
      </c>
      <c r="G63" s="351" t="str">
        <f>IF(Badges!L124="A","A"," ")</f>
        <v xml:space="preserve"> </v>
      </c>
      <c r="I63" s="348"/>
      <c r="J63" s="349" t="str">
        <f>Badges!C197</f>
        <v>Participate in a physically</v>
      </c>
      <c r="K63" s="351" t="str">
        <f>IF(Badges!L197="A","A"," ")</f>
        <v xml:space="preserve"> </v>
      </c>
      <c r="M63" s="348"/>
      <c r="N63" s="349" t="str">
        <f>Badges!C271</f>
        <v>Talk to a vet or psychologist</v>
      </c>
      <c r="O63" s="351" t="str">
        <f>IF(Badges!L271="A","A"," ")</f>
        <v xml:space="preserve"> </v>
      </c>
      <c r="Q63" s="348"/>
      <c r="R63" s="349" t="str">
        <f>Badges!C344</f>
        <v>Discuss some character profiles</v>
      </c>
      <c r="S63" s="351" t="str">
        <f>IF(Badges!L344="A","A"," ")</f>
        <v xml:space="preserve"> </v>
      </c>
    </row>
    <row r="64" spans="1:19" x14ac:dyDescent="0.2">
      <c r="A64" s="348"/>
      <c r="B64" s="349" t="str">
        <f>Badges!C49</f>
        <v>Create a chart or blog post</v>
      </c>
      <c r="C64" s="351" t="str">
        <f>IF(Badges!L49="A","A"," ")</f>
        <v xml:space="preserve"> </v>
      </c>
      <c r="E64" s="348"/>
      <c r="F64" s="349" t="str">
        <f>Badges!C125</f>
        <v>Interview or visit a book artist or</v>
      </c>
      <c r="G64" s="351" t="str">
        <f>IF(Badges!L125="A","A"," ")</f>
        <v xml:space="preserve"> </v>
      </c>
      <c r="I64" s="348"/>
      <c r="J64" s="349" t="str">
        <f>Badges!C198</f>
        <v>Build a teamwork and endurance</v>
      </c>
      <c r="K64" s="351" t="str">
        <f>IF(Badges!L198="A","A"," ")</f>
        <v xml:space="preserve"> </v>
      </c>
      <c r="M64" s="348"/>
      <c r="N64" s="349" t="str">
        <f>Badges!C272</f>
        <v>Visit an organization that uses</v>
      </c>
      <c r="O64" s="351" t="str">
        <f>IF(Badges!L272="A","A"," ")</f>
        <v xml:space="preserve"> </v>
      </c>
      <c r="Q64" s="348"/>
      <c r="R64" s="349" t="str">
        <f>Badges!C345</f>
        <v>Get feedback on a profile of your</v>
      </c>
      <c r="S64" s="351" t="str">
        <f>IF(Badges!L345="A","A"," ")</f>
        <v xml:space="preserve"> </v>
      </c>
    </row>
    <row r="65" spans="1:19" x14ac:dyDescent="0.2">
      <c r="A65" s="602" t="str">
        <f>Badges!B52</f>
        <v>Public Speaker</v>
      </c>
      <c r="B65" s="603"/>
      <c r="C65" s="603"/>
      <c r="E65" s="348"/>
      <c r="F65" s="349" t="str">
        <f>Badges!C126</f>
        <v>Tour a book arts center or art</v>
      </c>
      <c r="G65" s="351" t="str">
        <f>IF(Badges!L126="A","A"," ")</f>
        <v xml:space="preserve"> </v>
      </c>
      <c r="I65" s="348"/>
      <c r="J65" s="349" t="str">
        <f>Badges!C199</f>
        <v>Try a "boot camp" exercise course</v>
      </c>
      <c r="K65" s="351" t="str">
        <f>IF(Badges!L199="A","A"," ")</f>
        <v xml:space="preserve"> </v>
      </c>
      <c r="M65" s="348"/>
      <c r="N65" s="349" t="str">
        <f>Badges!C273</f>
        <v>Interview at least five pet owners</v>
      </c>
      <c r="O65" s="351" t="str">
        <f>IF(Badges!L273="A","A"," ")</f>
        <v xml:space="preserve"> </v>
      </c>
      <c r="Q65" s="348"/>
      <c r="R65" s="349" t="str">
        <f>Badges!C346</f>
        <v>Read three stories that discuss</v>
      </c>
      <c r="S65" s="351" t="str">
        <f>IF(Badges!L346="A","A","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IF(Badges!L54="A","A"," ")</f>
        <v xml:space="preserve"> </v>
      </c>
      <c r="E67" s="348"/>
      <c r="F67" s="349" t="str">
        <f>Badges!C128</f>
        <v>Mend an old book</v>
      </c>
      <c r="G67" s="351" t="str">
        <f>IF(Badges!L128="A","A"," ")</f>
        <v xml:space="preserve"> </v>
      </c>
      <c r="I67" s="348"/>
      <c r="J67" s="349" t="str">
        <f>Badges!C201</f>
        <v>Find three recipes for quick meals</v>
      </c>
      <c r="K67" s="351" t="str">
        <f>IF(Badges!L201="A","A"," ")</f>
        <v xml:space="preserve"> </v>
      </c>
      <c r="M67" s="348"/>
      <c r="N67" s="349" t="str">
        <f>Badges!C275</f>
        <v>Talk to someone who trains</v>
      </c>
      <c r="O67" s="351" t="str">
        <f>IF(Badges!L275="A","A"," ")</f>
        <v xml:space="preserve"> </v>
      </c>
      <c r="Q67" s="348"/>
      <c r="R67" s="349" t="str">
        <f>Badges!C348</f>
        <v>Make it a pledge</v>
      </c>
      <c r="S67" s="351" t="str">
        <f>IF(Badges!L348="A","A"," ")</f>
        <v xml:space="preserve"> </v>
      </c>
    </row>
    <row r="68" spans="1:19" x14ac:dyDescent="0.2">
      <c r="A68" s="348"/>
      <c r="B68" s="349" t="str">
        <f>Badges!C55</f>
        <v>Read aloud two political speeches</v>
      </c>
      <c r="C68" s="351" t="str">
        <f>IF(Badges!L55="A","A"," ")</f>
        <v xml:space="preserve"> </v>
      </c>
      <c r="E68" s="348"/>
      <c r="F68" s="349" t="str">
        <f>Badges!C129</f>
        <v>Take an old book apart</v>
      </c>
      <c r="G68" s="351" t="str">
        <f>IF(Badges!L129="A","A"," ")</f>
        <v xml:space="preserve"> </v>
      </c>
      <c r="I68" s="348"/>
      <c r="J68" s="349" t="str">
        <f>Badges!C202</f>
        <v>Get into quick-energy snacks</v>
      </c>
      <c r="K68" s="351" t="str">
        <f>IF(Badges!L202="A","A"," ")</f>
        <v xml:space="preserve"> </v>
      </c>
      <c r="M68" s="348"/>
      <c r="N68" s="349" t="str">
        <f>Badges!C276</f>
        <v>Speak to someone who has an</v>
      </c>
      <c r="O68" s="351" t="str">
        <f>IF(Badges!L276="A","A"," ")</f>
        <v xml:space="preserve"> </v>
      </c>
      <c r="Q68" s="348"/>
      <c r="R68" s="349" t="str">
        <f>Badges!C349</f>
        <v>Edit into a top 10</v>
      </c>
      <c r="S68" s="351" t="str">
        <f>IF(Badges!L349="A","A"," ")</f>
        <v xml:space="preserve"> </v>
      </c>
    </row>
    <row r="69" spans="1:19" x14ac:dyDescent="0.2">
      <c r="A69" s="348"/>
      <c r="B69" s="447" t="str">
        <f>Badges!C56</f>
        <v>Read aloud three poems or one</v>
      </c>
      <c r="C69" s="448" t="str">
        <f>IF(Badges!L56="A","A"," ")</f>
        <v xml:space="preserve"> </v>
      </c>
      <c r="E69" s="348"/>
      <c r="F69" s="349" t="str">
        <f>Badges!C130</f>
        <v>Visit an antique or rare bookseller</v>
      </c>
      <c r="G69" s="351" t="str">
        <f>IF(Badges!L130="A","A"," ")</f>
        <v xml:space="preserve"> </v>
      </c>
      <c r="I69" s="348"/>
      <c r="J69" s="447" t="str">
        <f>Badges!C203</f>
        <v>Trash the trash challenge</v>
      </c>
      <c r="K69" s="448" t="str">
        <f>IF(Badges!L203="A","A"," ")</f>
        <v xml:space="preserve"> </v>
      </c>
      <c r="M69" s="348"/>
      <c r="N69" s="447" t="str">
        <f>Badges!C277</f>
        <v xml:space="preserve">Research the pros and cons of </v>
      </c>
      <c r="O69" s="448" t="str">
        <f>IF(Badges!L277="A","A"," ")</f>
        <v xml:space="preserve"> </v>
      </c>
      <c r="Q69" s="348"/>
      <c r="R69" s="447" t="str">
        <f>Badges!C350</f>
        <v>Present it</v>
      </c>
      <c r="S69" s="448" t="str">
        <f>IF(Badges!L350="A","A"," ")</f>
        <v xml:space="preserve"> </v>
      </c>
    </row>
    <row r="70" spans="1:19" ht="23.25" x14ac:dyDescent="0.35">
      <c r="A70" s="623" t="str">
        <f ca="1">MID(CELL("filename",A8),FIND(IF(ISERROR(FIND("]",CELL("filename",A8))),"$","]"),CELL("filename",A8))+1,256)</f>
        <v>Cadette 9</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IF(Badges!L376="C","C",IF(Badges!L376="P","P",""))</f>
        <v/>
      </c>
      <c r="E73" s="348"/>
      <c r="F73" s="349" t="str">
        <f>Badges!C383</f>
        <v>Make an illustrated quote book</v>
      </c>
      <c r="G73" s="351" t="str">
        <f>IF(Badges!L383="A","A"," ")</f>
        <v xml:space="preserve"> </v>
      </c>
      <c r="I73" s="348"/>
      <c r="J73" s="349" t="str">
        <f>Badges!C456</f>
        <v>Talk to first aiders</v>
      </c>
      <c r="K73" s="351" t="str">
        <f>IF(Badges!L456="A","A"," ")</f>
        <v xml:space="preserve"> </v>
      </c>
      <c r="M73" s="348"/>
      <c r="N73" s="349" t="str">
        <f>Badges!C530</f>
        <v>Lead with your heart</v>
      </c>
      <c r="O73" s="351" t="str">
        <f>IF(Badges!L530="A","A"," ")</f>
        <v xml:space="preserve"> </v>
      </c>
      <c r="Q73" s="348"/>
      <c r="R73" s="349" t="str">
        <f>Badges!C640</f>
        <v>Take an archery class on a range, in your community center, or at a
recreational facility.</v>
      </c>
      <c r="S73" s="351" t="str">
        <f>IF(Badges!L640="A","A"," ")</f>
        <v xml:space="preserve"> </v>
      </c>
    </row>
    <row r="74" spans="1:19" x14ac:dyDescent="0.2">
      <c r="A74" s="612" t="str">
        <f>Summary!A23</f>
        <v>Good Sportsmanship</v>
      </c>
      <c r="B74" s="613"/>
      <c r="C74" s="353" t="str">
        <f>IF(Badges!L399="C","C",IF(Badges!L399="P","P",""))</f>
        <v/>
      </c>
      <c r="E74" s="348"/>
      <c r="F74" s="349" t="str">
        <f>Badges!C384</f>
        <v>Talk to an athletic director, coach</v>
      </c>
      <c r="G74" s="351" t="str">
        <f>IF(Badges!L384="A","A"," ")</f>
        <v xml:space="preserve"> </v>
      </c>
      <c r="I74" s="348"/>
      <c r="J74" s="349" t="str">
        <f>Badges!C457</f>
        <v>Ask a wilderness expert</v>
      </c>
      <c r="K74" s="351" t="str">
        <f>IF(Badges!L457="A","A"," ")</f>
        <v xml:space="preserve"> </v>
      </c>
      <c r="M74" s="348"/>
      <c r="N74" s="349" t="str">
        <f>Badges!C531</f>
        <v>Team up with others</v>
      </c>
      <c r="O74" s="351" t="str">
        <f>IF(Badges!L531="A","A"," ")</f>
        <v xml:space="preserve"> </v>
      </c>
      <c r="Q74" s="348"/>
      <c r="R74" s="349" t="str">
        <f>Badges!C641</f>
        <v>Work with an instructor or archery expert.</v>
      </c>
      <c r="S74" s="351" t="str">
        <f>IF(Badges!L641="A","A"," ")</f>
        <v xml:space="preserve"> </v>
      </c>
    </row>
    <row r="75" spans="1:19" x14ac:dyDescent="0.2">
      <c r="A75" s="612" t="str">
        <f>Summary!A24</f>
        <v>Finding Common Ground</v>
      </c>
      <c r="B75" s="613"/>
      <c r="C75" s="353" t="str">
        <f>IF(Badges!L422="C","C",IF(Badges!L422="P","P",""))</f>
        <v/>
      </c>
      <c r="E75" s="348"/>
      <c r="F75" s="447" t="str">
        <f>Badges!C385</f>
        <v>Get a biography of a female athlete</v>
      </c>
      <c r="G75" s="448" t="str">
        <f>IF(Badges!L385="A","A"," ")</f>
        <v xml:space="preserve"> </v>
      </c>
      <c r="I75" s="348"/>
      <c r="J75" s="349" t="str">
        <f>Badges!C458</f>
        <v>Find out about common injuries</v>
      </c>
      <c r="K75" s="351" t="str">
        <f>IF(Badges!L458="A","A"," ")</f>
        <v xml:space="preserve"> </v>
      </c>
      <c r="M75" s="348"/>
      <c r="N75" s="349" t="str">
        <f>Badges!C532</f>
        <v>Learn from a professional</v>
      </c>
      <c r="O75" s="351" t="str">
        <f>IF(Badges!L532="A","A"," ")</f>
        <v xml:space="preserve"> </v>
      </c>
      <c r="Q75" s="348"/>
      <c r="R75" s="349" t="str">
        <f>Badges!C642</f>
        <v>Take part in archery at a Girl Scout camp</v>
      </c>
      <c r="S75" s="351" t="str">
        <f>IF(Badges!L642="A","A"," ")</f>
        <v xml:space="preserve"> </v>
      </c>
    </row>
    <row r="76" spans="1:19" x14ac:dyDescent="0.2">
      <c r="A76" s="612" t="str">
        <f>Summary!A25</f>
        <v>New Cuisines</v>
      </c>
      <c r="B76" s="613"/>
      <c r="C76" s="353" t="str">
        <f>IF(Badges!L445="C","C",IF(Badges!L445="P","P",""))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IF(Badges!L468="C","C",IF(Badges!L468="P","P",""))</f>
        <v/>
      </c>
      <c r="E77" s="348"/>
      <c r="F77" s="349" t="str">
        <f>Badges!C387</f>
        <v>Play Trust, like they did on Survivor</v>
      </c>
      <c r="G77" s="351" t="str">
        <f>IF(Badges!L387="A","A"," ")</f>
        <v xml:space="preserve"> </v>
      </c>
      <c r="I77" s="348"/>
      <c r="J77" s="349" t="str">
        <f>Badges!C460</f>
        <v>Research the signs of shock and</v>
      </c>
      <c r="K77" s="351" t="str">
        <f>IF(Badges!L460="A","A"," ")</f>
        <v xml:space="preserve"> </v>
      </c>
      <c r="M77" s="348"/>
      <c r="N77" s="349" t="str">
        <f>Badges!C534</f>
        <v>Make a savings action plan</v>
      </c>
      <c r="O77" s="351" t="str">
        <f>IF(Badges!L534="A","A"," ")</f>
        <v xml:space="preserve"> </v>
      </c>
      <c r="Q77" s="348"/>
      <c r="R77" s="349" t="str">
        <f>Badges!C644</f>
        <v>Challenge yourself</v>
      </c>
      <c r="S77" s="351" t="str">
        <f>IF(Badges!L644="A","A"," ")</f>
        <v xml:space="preserve"> </v>
      </c>
    </row>
    <row r="78" spans="1:19" x14ac:dyDescent="0.2">
      <c r="A78" s="612" t="str">
        <f>Summary!A27</f>
        <v>Cadette Girl Scout Way</v>
      </c>
      <c r="B78" s="613"/>
      <c r="C78" s="353" t="str">
        <f>IF(Badges!L491="C","C",IF(Badges!L491="P","P",""))</f>
        <v/>
      </c>
      <c r="E78" s="348"/>
      <c r="F78" s="349" t="str">
        <f>Badges!C388</f>
        <v>Play three team-building games</v>
      </c>
      <c r="G78" s="351" t="str">
        <f>IF(Badges!L388="A","A"," ")</f>
        <v xml:space="preserve"> </v>
      </c>
      <c r="I78" s="348"/>
      <c r="J78" s="349" t="str">
        <f>Badges!C461</f>
        <v>Interview a doctor or nurse about the</v>
      </c>
      <c r="K78" s="351" t="str">
        <f>IF(Badges!L461="A","A"," ")</f>
        <v xml:space="preserve"> </v>
      </c>
      <c r="M78" s="348"/>
      <c r="N78" s="349" t="str">
        <f>Badges!C535</f>
        <v>Form a support group</v>
      </c>
      <c r="O78" s="351" t="str">
        <f>IF(Badges!L535="A","A"," ")</f>
        <v xml:space="preserve"> </v>
      </c>
      <c r="Q78" s="348"/>
      <c r="R78" s="349" t="str">
        <f>Badges!C645</f>
        <v>Take part in a group challenge</v>
      </c>
      <c r="S78" s="351" t="str">
        <f>IF(Badges!L645="A","A"," ")</f>
        <v xml:space="preserve"> </v>
      </c>
    </row>
    <row r="79" spans="1:19" x14ac:dyDescent="0.2">
      <c r="A79" s="614" t="str">
        <f>Summary!A28</f>
        <v>Trees</v>
      </c>
      <c r="B79" s="615"/>
      <c r="C79" s="354" t="str">
        <f>IF(Badges!L514="C","C",IF(Badges!L514="P","P",""))</f>
        <v/>
      </c>
      <c r="E79" s="348"/>
      <c r="F79" s="349" t="str">
        <f>Badges!C389</f>
        <v>Play Capture the Flag</v>
      </c>
      <c r="G79" s="351" t="str">
        <f>IF(Badges!L389="A","A"," ")</f>
        <v xml:space="preserve"> </v>
      </c>
      <c r="I79" s="348"/>
      <c r="J79" s="349" t="str">
        <f>Badges!C462</f>
        <v>Ask an EMT or first responder to</v>
      </c>
      <c r="K79" s="351" t="str">
        <f>IF(Badges!L462="A","A"," ")</f>
        <v xml:space="preserve"> </v>
      </c>
      <c r="M79" s="348"/>
      <c r="N79" s="349" t="str">
        <f>Badges!C536</f>
        <v>Imagine yourself in the future</v>
      </c>
      <c r="O79" s="351" t="str">
        <f>IF(Badges!L536="A","A"," ")</f>
        <v xml:space="preserve"> </v>
      </c>
      <c r="Q79" s="348"/>
      <c r="R79" s="349" t="str">
        <f>Badges!C646</f>
        <v>Create a contest for a younger group of girls</v>
      </c>
      <c r="S79" s="351" t="str">
        <f>IF(Badges!L646="A","A","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IF(Badges!L538="C","C",IF(Badges!L538="P","P",""))</f>
        <v/>
      </c>
      <c r="E81" s="348"/>
      <c r="F81" s="349" t="str">
        <f>Badges!C391</f>
        <v>But I landed my triple axel</v>
      </c>
      <c r="G81" s="351" t="str">
        <f>IF(Badges!L391="A","A"," ")</f>
        <v xml:space="preserve"> </v>
      </c>
      <c r="I81" s="348"/>
      <c r="J81" s="349" t="str">
        <f>Badges!C464</f>
        <v>Take a first aid course</v>
      </c>
      <c r="K81" s="351" t="str">
        <f>IF(Badges!L464="A","A"," ")</f>
        <v xml:space="preserve"> </v>
      </c>
      <c r="M81" s="348">
        <v>1</v>
      </c>
      <c r="N81" s="349" t="str">
        <f>Badges!C563</f>
        <v>Explore dream jobs</v>
      </c>
      <c r="O81" s="350"/>
      <c r="Q81" s="630" t="str">
        <f>'Age-Level'!B5</f>
        <v>Silver Torch Award</v>
      </c>
      <c r="R81" s="630"/>
      <c r="S81" s="352" t="str">
        <f>IF('Age-Level'!L8="C","C",IF('Age-Level'!L8="P","P",""))</f>
        <v/>
      </c>
    </row>
    <row r="82" spans="1:22" x14ac:dyDescent="0.2">
      <c r="A82" s="619" t="str">
        <f>Summary!A31</f>
        <v>Comparison Shopping</v>
      </c>
      <c r="B82" s="620"/>
      <c r="C82" s="352" t="str">
        <f>IF(Badges!L539="C","C",IF(Badges!L539="P","P",""))</f>
        <v/>
      </c>
      <c r="E82" s="348"/>
      <c r="F82" s="349" t="str">
        <f>Badges!C392</f>
        <v>Mind over matter</v>
      </c>
      <c r="G82" s="351" t="str">
        <f>IF(Badges!L392="A","A"," ")</f>
        <v xml:space="preserve"> </v>
      </c>
      <c r="I82" s="348"/>
      <c r="J82" s="349" t="str">
        <f>Badges!C465</f>
        <v>Ask a park ranger, lifeguard, or ski</v>
      </c>
      <c r="K82" s="351" t="str">
        <f>IF(Badges!L465="A","A"," ")</f>
        <v xml:space="preserve"> </v>
      </c>
      <c r="M82" s="348"/>
      <c r="N82" s="349" t="str">
        <f>Badges!C564</f>
        <v>Track your dreams</v>
      </c>
      <c r="O82" s="351" t="str">
        <f>IF(Badges!L564="A","A"," ")</f>
        <v xml:space="preserve"> </v>
      </c>
      <c r="Q82" s="630" t="str">
        <f>'Age-Level'!B9</f>
        <v>Cadette Community Service bar</v>
      </c>
      <c r="R82" s="630"/>
      <c r="S82" s="352" t="str">
        <f>IF('Age-Level'!L10="A","A"," ")</f>
        <v xml:space="preserve"> </v>
      </c>
    </row>
    <row r="83" spans="1:22" x14ac:dyDescent="0.2">
      <c r="A83" s="612" t="str">
        <f>Summary!A32</f>
        <v>Financing My Dreams</v>
      </c>
      <c r="B83" s="613"/>
      <c r="C83" s="353" t="str">
        <f>IF(Badges!L584="C","C",IF(Badges!L584="P","P",""))</f>
        <v/>
      </c>
      <c r="D83" s="344"/>
      <c r="E83" s="348"/>
      <c r="F83" s="349" t="str">
        <f>Badges!C393</f>
        <v>Play sports psychology games</v>
      </c>
      <c r="G83" s="351" t="str">
        <f>IF(Badges!L393="A","A"," ")</f>
        <v xml:space="preserve"> </v>
      </c>
      <c r="I83" s="348"/>
      <c r="J83" s="349" t="str">
        <f>Badges!C466</f>
        <v xml:space="preserve">Interview a doctor or nurse  </v>
      </c>
      <c r="K83" s="351" t="str">
        <f>IF(Badges!L466="A","A"," ")</f>
        <v xml:space="preserve"> </v>
      </c>
      <c r="M83" s="348"/>
      <c r="N83" s="349" t="str">
        <f>Badges!C565</f>
        <v>Talk to people about their jobs</v>
      </c>
      <c r="O83" s="351" t="str">
        <f>IF(Badges!L565="A","A"," ")</f>
        <v xml:space="preserve"> </v>
      </c>
      <c r="Q83" s="630" t="str">
        <f>'Age-Level'!B12</f>
        <v>Cadette Service to Girl Scouting bar</v>
      </c>
      <c r="R83" s="630"/>
      <c r="S83" s="352" t="str">
        <f>IF('Age-Level'!L13="A","A","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IF(Badges!L566="A","A"," ")</f>
        <v xml:space="preserve"> </v>
      </c>
      <c r="Q84" s="630" t="str">
        <f>'Age-Level'!B15</f>
        <v>Cadette Program Aide</v>
      </c>
      <c r="R84" s="630"/>
      <c r="S84" s="352" t="str">
        <f>IF('Age-Level'!L19="C","C",IF('Age-Level'!L19="P","P",""))</f>
        <v/>
      </c>
    </row>
    <row r="85" spans="1:22" x14ac:dyDescent="0.2">
      <c r="A85" s="612" t="str">
        <f>Summary!A34</f>
        <v>Business Plan</v>
      </c>
      <c r="B85" s="613"/>
      <c r="C85" s="353" t="str">
        <f>IF(Badges!L598="C","C",IF(Badges!L598="P","P",""))</f>
        <v/>
      </c>
      <c r="E85" s="348"/>
      <c r="F85" s="349" t="str">
        <f>Badges!C395</f>
        <v>Compete</v>
      </c>
      <c r="G85" s="351" t="str">
        <f>IF(Badges!L395="A","A","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IF('Age-Level'!L21="C","C",IF('Age-Level'!L21="P","P",""))</f>
        <v/>
      </c>
    </row>
    <row r="86" spans="1:22" x14ac:dyDescent="0.2">
      <c r="A86" s="612" t="str">
        <f>Summary!A35</f>
        <v>Marketing</v>
      </c>
      <c r="B86" s="613"/>
      <c r="C86" s="353" t="str">
        <f>IF(Badges!L599="C","C",IF(Badges!L599="P","P",""))</f>
        <v/>
      </c>
      <c r="E86" s="348"/>
      <c r="F86" s="349" t="str">
        <f>Badges!C396</f>
        <v>Play with little kids</v>
      </c>
      <c r="G86" s="351" t="str">
        <f>IF(Badges!L396="A","A"," ")</f>
        <v xml:space="preserve"> </v>
      </c>
      <c r="I86" s="348"/>
      <c r="J86" s="349" t="str">
        <f>Badges!C471</f>
        <v>Organize a songfest</v>
      </c>
      <c r="K86" s="351" t="str">
        <f>IF(Badges!L471="A","A"," ")</f>
        <v xml:space="preserve"> </v>
      </c>
      <c r="M86" s="348"/>
      <c r="N86" s="349" t="str">
        <f>Badges!C568</f>
        <v>Go house hunting</v>
      </c>
      <c r="O86" s="351" t="str">
        <f>IF(Badges!L568="A","A"," ")</f>
        <v xml:space="preserve"> </v>
      </c>
      <c r="Q86" s="629" t="str">
        <f>'Age-Level'!C23</f>
        <v>Cookie Rally (Year 1)</v>
      </c>
      <c r="R86" s="629"/>
      <c r="S86" s="358" t="str">
        <f>IF('Age-Level'!L23="A","A"," ")</f>
        <v xml:space="preserve"> </v>
      </c>
    </row>
    <row r="87" spans="1:22" x14ac:dyDescent="0.2">
      <c r="A87" s="612" t="str">
        <f>Summary!A36</f>
        <v>Think Big</v>
      </c>
      <c r="B87" s="613"/>
      <c r="C87" s="353" t="str">
        <f>IF(Badges!L624="C","C",IF(Badges!L624="P","P",""))</f>
        <v/>
      </c>
      <c r="E87" s="348"/>
      <c r="F87" s="349" t="str">
        <f>Badges!C397</f>
        <v>Take on the role of referee, umpire</v>
      </c>
      <c r="G87" s="351" t="str">
        <f>IF(Badges!L397="A","A"," ")</f>
        <v xml:space="preserve"> </v>
      </c>
      <c r="I87" s="348"/>
      <c r="J87" s="349" t="str">
        <f>Badges!C472</f>
        <v>Teach an international song</v>
      </c>
      <c r="K87" s="351" t="str">
        <f>IF(Badges!L472="A","A"," ")</f>
        <v xml:space="preserve"> </v>
      </c>
      <c r="M87" s="348"/>
      <c r="N87" s="349" t="str">
        <f>Badges!C569</f>
        <v>Get expert real estate device</v>
      </c>
      <c r="O87" s="351" t="str">
        <f>IF(Badges!L569="A","A"," ")</f>
        <v xml:space="preserve"> </v>
      </c>
      <c r="Q87" s="629" t="str">
        <f>'Age-Level'!C24</f>
        <v>Cookie Sales (Year 1)</v>
      </c>
      <c r="R87" s="629"/>
      <c r="S87" s="358" t="str">
        <f>IF('Age-Level'!L24="A","A","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IF(Badges!L473="A","A"," ")</f>
        <v xml:space="preserve"> </v>
      </c>
      <c r="M88" s="348"/>
      <c r="N88" s="349" t="str">
        <f>Badges!C570</f>
        <v>Browse real estate ads</v>
      </c>
      <c r="O88" s="351" t="str">
        <f>IF(Badges!L570="A","A"," ")</f>
        <v xml:space="preserve"> </v>
      </c>
      <c r="Q88" s="629" t="str">
        <f>'Age-Level'!C25</f>
        <v>Cookie Pin (Year 1)</v>
      </c>
      <c r="R88" s="629"/>
      <c r="S88" s="358" t="str">
        <f>IF('Age-Level'!L25="A","A"," ")</f>
        <v xml:space="preserve"> </v>
      </c>
    </row>
    <row r="89" spans="1:22" x14ac:dyDescent="0.2">
      <c r="A89" s="612" t="str">
        <f>Summary!A38</f>
        <v>Archery</v>
      </c>
      <c r="B89" s="613"/>
      <c r="C89" s="353" t="str">
        <f>IF(Badges!L648="C","C",IF(Badges!L648="P","P",""))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IF('Age-Level'!L26="A","A"," ")</f>
        <v xml:space="preserve"> </v>
      </c>
    </row>
    <row r="90" spans="1:22" x14ac:dyDescent="0.2">
      <c r="A90" s="497"/>
      <c r="B90" s="497"/>
      <c r="C90" s="368"/>
      <c r="E90" s="348"/>
      <c r="F90" s="349" t="str">
        <f>Badges!C402</f>
        <v>Difference of background</v>
      </c>
      <c r="G90" s="351" t="str">
        <f>IF(Badges!L402="A","A"," ")</f>
        <v xml:space="preserve"> </v>
      </c>
      <c r="I90" s="348"/>
      <c r="J90" s="349" t="str">
        <f>Badges!C475</f>
        <v>Focus on "be courageous and</v>
      </c>
      <c r="K90" s="351" t="str">
        <f>IF(Badges!L475="A","A"," ")</f>
        <v xml:space="preserve"> </v>
      </c>
      <c r="M90" s="348"/>
      <c r="N90" s="349" t="str">
        <f>Badges!C572</f>
        <v>Explore the world of travel</v>
      </c>
      <c r="O90" s="351" t="str">
        <f>IF(Badges!L572="A","A"," ")</f>
        <v xml:space="preserve"> </v>
      </c>
      <c r="Q90" s="629" t="str">
        <f>'Age-Level'!C27</f>
        <v>Cookie Sales (Year 2)</v>
      </c>
      <c r="R90" s="629"/>
      <c r="S90" s="358" t="str">
        <f>IF('Age-Level'!L27="A","A"," ")</f>
        <v xml:space="preserve"> </v>
      </c>
    </row>
    <row r="91" spans="1:22" x14ac:dyDescent="0.2">
      <c r="A91" s="635" t="s">
        <v>81</v>
      </c>
      <c r="B91" s="636"/>
      <c r="C91" s="637"/>
      <c r="E91" s="348"/>
      <c r="F91" s="349" t="str">
        <f>Badges!C403</f>
        <v>Difference of belief</v>
      </c>
      <c r="G91" s="351" t="str">
        <f>IF(Badges!L403="A","A"," ")</f>
        <v xml:space="preserve"> </v>
      </c>
      <c r="I91" s="348"/>
      <c r="J91" s="349" t="str">
        <f>Badges!C476</f>
        <v>Be confident and courageous</v>
      </c>
      <c r="K91" s="351" t="str">
        <f>IF(Badges!L476="A","A"," ")</f>
        <v xml:space="preserve"> </v>
      </c>
      <c r="M91" s="348"/>
      <c r="N91" s="349" t="str">
        <f>Badges!C573</f>
        <v>Visit a travel agent</v>
      </c>
      <c r="O91" s="351" t="str">
        <f>IF(Badges!L573="A","A"," ")</f>
        <v xml:space="preserve"> </v>
      </c>
      <c r="Q91" s="629" t="str">
        <f>'Age-Level'!C28</f>
        <v>Cookie Pin (Year 2)</v>
      </c>
      <c r="R91" s="629"/>
      <c r="S91" s="358" t="str">
        <f>IF('Age-Level'!L28="A","A"," ")</f>
        <v xml:space="preserve"> </v>
      </c>
    </row>
    <row r="92" spans="1:22" x14ac:dyDescent="0.2">
      <c r="B92" s="638" t="str">
        <f>Journey!A6</f>
        <v>aMAZE!</v>
      </c>
      <c r="C92" s="639"/>
      <c r="E92" s="348"/>
      <c r="F92" s="349" t="str">
        <f>Badges!C404</f>
        <v>Difference of opinion</v>
      </c>
      <c r="G92" s="351" t="str">
        <f>IF(Badges!L404="A","A"," ")</f>
        <v xml:space="preserve"> </v>
      </c>
      <c r="I92" s="348"/>
      <c r="J92" s="349" t="str">
        <f>Badges!C477</f>
        <v>Create a project honoring the</v>
      </c>
      <c r="K92" s="351" t="str">
        <f>IF(Badges!L477="A","A"," ")</f>
        <v xml:space="preserve"> </v>
      </c>
      <c r="M92" s="348"/>
      <c r="N92" s="349" t="str">
        <f>Badges!C574</f>
        <v>Create a tour group</v>
      </c>
      <c r="O92" s="351" t="str">
        <f>IF(Badges!L574="A","A"," ")</f>
        <v xml:space="preserve"> </v>
      </c>
      <c r="Q92" s="629" t="str">
        <f>'Age-Level'!C29</f>
        <v>Cookie Rally (Year 3)</v>
      </c>
      <c r="R92" s="629"/>
      <c r="S92" s="358" t="str">
        <f>IF('Age-Level'!L29="A","A"," ")</f>
        <v xml:space="preserve"> </v>
      </c>
    </row>
    <row r="93" spans="1:22" x14ac:dyDescent="0.2">
      <c r="B93" s="357" t="str">
        <f>Journey!B7</f>
        <v>The Interact Award</v>
      </c>
      <c r="C93" s="353" t="str">
        <f>IF(Journey!L17="C","C",IF(Journey!L17="P","P",""))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IF('Age-Level'!L30="A","A"," ")</f>
        <v xml:space="preserve"> </v>
      </c>
    </row>
    <row r="94" spans="1:22" x14ac:dyDescent="0.2">
      <c r="B94" s="357" t="str">
        <f>Journey!B18</f>
        <v>The Diplomat Award</v>
      </c>
      <c r="C94" s="353" t="str">
        <f>IF(Journey!L26="C","C",IF(Journey!L26="P","P",""))</f>
        <v/>
      </c>
      <c r="E94" s="348"/>
      <c r="F94" s="349" t="str">
        <f>Badges!C406</f>
        <v>Use one of the methods from the</v>
      </c>
      <c r="G94" s="351" t="str">
        <f>IF(Badges!L406="A","A"," ")</f>
        <v xml:space="preserve"> </v>
      </c>
      <c r="I94" s="348"/>
      <c r="J94" s="349" t="str">
        <f>Badges!C479</f>
        <v>Throw a community sisterhood</v>
      </c>
      <c r="K94" s="351" t="str">
        <f>IF(Badges!L479="A","A"," ")</f>
        <v xml:space="preserve"> </v>
      </c>
      <c r="M94" s="348"/>
      <c r="N94" s="349" t="str">
        <f>Badges!C576</f>
        <v>Find local philanthropists</v>
      </c>
      <c r="O94" s="351" t="str">
        <f>IF(Badges!L576="A","A"," ")</f>
        <v xml:space="preserve"> </v>
      </c>
      <c r="Q94" s="487" t="str">
        <f>'Age-Level'!C31</f>
        <v>Cookie Pin (Year 3)</v>
      </c>
      <c r="R94" s="487"/>
      <c r="S94" s="358" t="str">
        <f>IF('Age-Level'!L31="A","A"," ")</f>
        <v xml:space="preserve"> </v>
      </c>
    </row>
    <row r="95" spans="1:22" x14ac:dyDescent="0.2">
      <c r="B95" s="357" t="str">
        <f>Journey!B27</f>
        <v>The Peacemaker Award</v>
      </c>
      <c r="C95" s="353" t="str">
        <f>IF(Journey!L29="C","C",IF(Journey!L29="P","P",""))</f>
        <v/>
      </c>
      <c r="E95" s="348"/>
      <c r="F95" s="349" t="str">
        <f>Badges!C407</f>
        <v>Use two of the methods</v>
      </c>
      <c r="G95" s="351" t="str">
        <f>IF(Badges!L407="A","A"," ")</f>
        <v xml:space="preserve"> </v>
      </c>
      <c r="I95" s="348"/>
      <c r="J95" s="349" t="str">
        <f>Badges!C480</f>
        <v>Spotlight a hidden heroine</v>
      </c>
      <c r="K95" s="351" t="str">
        <f>IF(Badges!L480="A","A"," ")</f>
        <v xml:space="preserve"> </v>
      </c>
      <c r="M95" s="348"/>
      <c r="N95" s="349" t="str">
        <f>Badges!C577</f>
        <v>Learn what's going on in the world of</v>
      </c>
      <c r="O95" s="351" t="str">
        <f>IF(Badges!L577="A","A"," ")</f>
        <v xml:space="preserve"> </v>
      </c>
      <c r="Q95" s="487" t="str">
        <f>'Age-Level'!C33</f>
        <v>Fall Sales (Year 1)</v>
      </c>
      <c r="R95" s="487"/>
      <c r="S95" s="353" t="str">
        <f>IF('Age-Level'!L33="A","A","")</f>
        <v/>
      </c>
      <c r="U95" s="346"/>
      <c r="V95" s="346"/>
    </row>
    <row r="96" spans="1:22" x14ac:dyDescent="0.2">
      <c r="B96" s="357" t="str">
        <f>Journey!B31</f>
        <v>Leader in Action</v>
      </c>
      <c r="C96" s="353" t="str">
        <f>IF(Journey!L38="C","C",IF(Journey!L38="P","P",""))</f>
        <v/>
      </c>
      <c r="E96" s="348"/>
      <c r="F96" s="349" t="str">
        <f>Badges!C408</f>
        <v>Try them all</v>
      </c>
      <c r="G96" s="351" t="str">
        <f>IF(Badges!L408="A","A"," ")</f>
        <v xml:space="preserve"> </v>
      </c>
      <c r="I96" s="348"/>
      <c r="J96" s="349" t="str">
        <f>Badges!C481</f>
        <v>Team up for sisterhood</v>
      </c>
      <c r="K96" s="351" t="str">
        <f>IF(Badges!L481="A","A"," ")</f>
        <v xml:space="preserve"> </v>
      </c>
      <c r="M96" s="348"/>
      <c r="N96" s="349" t="str">
        <f>Badges!C578</f>
        <v>Research your favorite charity</v>
      </c>
      <c r="O96" s="351" t="str">
        <f>IF(Badges!L578="A","A"," ")</f>
        <v xml:space="preserve"> </v>
      </c>
      <c r="Q96" s="487" t="str">
        <f>'Age-Level'!C34</f>
        <v>Fall Sales (Year 2)</v>
      </c>
      <c r="R96" s="487"/>
      <c r="S96" s="353" t="str">
        <f>IF('Age-Level'!L34="A","A","")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IF('Age-Level'!L35="A","A","")</f>
        <v/>
      </c>
      <c r="U97" s="346"/>
      <c r="V97" s="346"/>
    </row>
    <row r="98" spans="1:23" ht="14.25" customHeight="1" x14ac:dyDescent="0.2">
      <c r="A98" s="486"/>
      <c r="B98" s="357" t="str">
        <f>Journey!B42</f>
        <v>Aware</v>
      </c>
      <c r="C98" s="353" t="str">
        <f>IF(Journey!L22="C","C",IF(Journey!L22="P","P",""))</f>
        <v/>
      </c>
      <c r="E98" s="348"/>
      <c r="F98" s="349" t="str">
        <f>Badges!C410</f>
        <v>Ask an expert to teach you the</v>
      </c>
      <c r="G98" s="351" t="str">
        <f>IF(Badges!L410="A","A"," ")</f>
        <v xml:space="preserve"> </v>
      </c>
      <c r="I98" s="348"/>
      <c r="J98" s="349" t="str">
        <f>Badges!C483</f>
        <v>Clean up a hiking trail-or clear a new</v>
      </c>
      <c r="K98" s="351" t="str">
        <f>IF(Badges!L483="A","A"," ")</f>
        <v xml:space="preserve"> </v>
      </c>
      <c r="M98" s="348"/>
      <c r="N98" s="349" t="str">
        <f>Badges!C580</f>
        <v>Plan with friends</v>
      </c>
      <c r="O98" s="351" t="str">
        <f>IF(Badges!L580="A","A"," ")</f>
        <v xml:space="preserve"> </v>
      </c>
      <c r="Q98" s="487" t="str">
        <f>'Age-Level'!C37</f>
        <v>Thinking Day (Year 1)</v>
      </c>
      <c r="R98" s="487"/>
      <c r="S98" s="353" t="str">
        <f>IF('Age-Level'!L37="A","A","")</f>
        <v/>
      </c>
      <c r="U98" s="346"/>
      <c r="V98" s="346"/>
    </row>
    <row r="99" spans="1:23" x14ac:dyDescent="0.2">
      <c r="A99" s="486"/>
      <c r="B99" s="357" t="str">
        <f>Journey!B48</f>
        <v>Alert</v>
      </c>
      <c r="C99" s="353" t="str">
        <f>IF(Journey!L31="C","C",IF(Journey!L31="P","P",""))</f>
        <v/>
      </c>
      <c r="E99" s="348"/>
      <c r="F99" s="349" t="str">
        <f>Badges!C411</f>
        <v>Watch candidates for elected office</v>
      </c>
      <c r="G99" s="351" t="str">
        <f>IF(Badges!L411="A","A"," ")</f>
        <v xml:space="preserve"> </v>
      </c>
      <c r="I99" s="348"/>
      <c r="J99" s="349" t="str">
        <f>Badges!C484</f>
        <v>Help clear an invasive species from</v>
      </c>
      <c r="K99" s="351" t="str">
        <f>IF(Badges!L484="A","A"," ")</f>
        <v xml:space="preserve"> </v>
      </c>
      <c r="M99" s="348"/>
      <c r="N99" s="349" t="str">
        <f>Badges!C581</f>
        <v>Plan with your family</v>
      </c>
      <c r="O99" s="351" t="str">
        <f>IF(Badges!L581="A","A"," ")</f>
        <v xml:space="preserve"> </v>
      </c>
      <c r="Q99" s="487" t="str">
        <f>'Age-Level'!C38</f>
        <v>Thinking Day (Year 2)</v>
      </c>
      <c r="R99" s="487"/>
      <c r="S99" s="353" t="str">
        <f>IF('Age-Level'!L38="A","A","")</f>
        <v/>
      </c>
      <c r="U99" s="488"/>
      <c r="V99" s="489"/>
      <c r="W99" s="439"/>
    </row>
    <row r="100" spans="1:23" x14ac:dyDescent="0.2">
      <c r="A100" s="486"/>
      <c r="B100" s="357" t="str">
        <f>Journey!B55</f>
        <v>Affirm</v>
      </c>
      <c r="C100" s="353" t="str">
        <f>IF(Journey!L34="C","C",IF(Journey!L34="P","P",""))</f>
        <v/>
      </c>
      <c r="E100" s="348"/>
      <c r="F100" s="349" t="str">
        <f>Badges!C412</f>
        <v>Understand a famous debate in</v>
      </c>
      <c r="G100" s="351" t="str">
        <f>IF(Badges!L412="A","A"," ")</f>
        <v xml:space="preserve"> </v>
      </c>
      <c r="I100" s="348"/>
      <c r="J100" s="349" t="str">
        <f>Badges!C485</f>
        <v>Help with three general-maintenance</v>
      </c>
      <c r="K100" s="351" t="str">
        <f>IF(Badges!L485="A","A"," ")</f>
        <v xml:space="preserve"> </v>
      </c>
      <c r="M100" s="348"/>
      <c r="N100" s="349" t="str">
        <f>Badges!C582</f>
        <v>Plan over and over again</v>
      </c>
      <c r="O100" s="351" t="str">
        <f>IF(Badges!L582="A","A"," ")</f>
        <v xml:space="preserve"> </v>
      </c>
      <c r="Q100" s="487" t="str">
        <f>'Age-Level'!C39</f>
        <v>Thinking Day (Year 3)</v>
      </c>
      <c r="R100" s="487"/>
      <c r="S100" s="353" t="str">
        <f>IF('Age-Level'!L39="A","A","")</f>
        <v/>
      </c>
      <c r="U100" s="346"/>
      <c r="V100" s="346"/>
    </row>
    <row r="101" spans="1:23" x14ac:dyDescent="0.2">
      <c r="A101" s="355"/>
      <c r="B101" s="357" t="str">
        <f>Journey!B62</f>
        <v>Leader in Action</v>
      </c>
      <c r="C101" s="353" t="str">
        <f>IF(Journey!L43="C","C",IF(Journey!L43="P","P",""))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IF('Age-Level'!L41="A","A","")</f>
        <v/>
      </c>
      <c r="U101" s="346"/>
      <c r="V101" s="346"/>
    </row>
    <row r="102" spans="1:23" x14ac:dyDescent="0.2">
      <c r="B102" s="494" t="str">
        <f>Journey!A75</f>
        <v>MEdia</v>
      </c>
      <c r="C102" s="495"/>
      <c r="E102" s="348"/>
      <c r="F102" s="349" t="str">
        <f>Badges!C414</f>
        <v>A community compromise</v>
      </c>
      <c r="G102" s="351" t="str">
        <f>IF(Badges!L414="A","A"," ")</f>
        <v xml:space="preserve"> </v>
      </c>
      <c r="I102" s="348"/>
      <c r="J102" s="349" t="str">
        <f>Badges!C487</f>
        <v>Make a tradition "to do" list</v>
      </c>
      <c r="K102" s="351" t="str">
        <f>IF(Badges!L487="A","A"," ")</f>
        <v xml:space="preserve"> </v>
      </c>
      <c r="M102" s="348">
        <v>1</v>
      </c>
      <c r="N102" s="349" t="str">
        <f>Badges!C587</f>
        <v>Write your mission statement and</v>
      </c>
      <c r="O102" s="350"/>
      <c r="Q102" s="487" t="str">
        <f>'Age-Level'!C43</f>
        <v>International Friendship Recognition</v>
      </c>
      <c r="R102" s="487"/>
      <c r="S102" s="353" t="str">
        <f>IF('Age-Level'!L43="A","A","")</f>
        <v/>
      </c>
      <c r="U102" s="346"/>
      <c r="V102" s="346"/>
    </row>
    <row r="103" spans="1:23" x14ac:dyDescent="0.2">
      <c r="B103" s="357" t="str">
        <f>Journey!C77</f>
        <v>Monitor</v>
      </c>
      <c r="C103" s="353" t="str">
        <f>IF(Journey!L78="C","C",IF(Journey!L78="P","P",""))</f>
        <v/>
      </c>
      <c r="E103" s="348"/>
      <c r="F103" s="349" t="str">
        <f>Badges!C415</f>
        <v>A family or friendship compromise</v>
      </c>
      <c r="G103" s="351" t="str">
        <f>IF(Badges!L415="A","A"," ")</f>
        <v xml:space="preserve"> </v>
      </c>
      <c r="I103" s="348"/>
      <c r="J103" s="349" t="str">
        <f>Badges!C488</f>
        <v>Go global</v>
      </c>
      <c r="K103" s="351" t="str">
        <f>IF(Badges!L488="A","A"," ")</f>
        <v xml:space="preserve"> </v>
      </c>
      <c r="M103" s="348"/>
      <c r="N103" s="349" t="str">
        <f>Badges!C588</f>
        <v>A mission statement is a short</v>
      </c>
      <c r="O103" s="351" t="str">
        <f>IF(Badges!L588="A","A"," ")</f>
        <v xml:space="preserve"> </v>
      </c>
      <c r="Q103" s="487" t="str">
        <f>'Age-Level'!C45</f>
        <v>Investiture</v>
      </c>
      <c r="R103" s="487"/>
      <c r="S103" s="353" t="str">
        <f>IF('Age-Level'!L45="A","A","")</f>
        <v/>
      </c>
      <c r="U103" s="346"/>
      <c r="V103" s="346"/>
    </row>
    <row r="104" spans="1:23" x14ac:dyDescent="0.2">
      <c r="B104" s="357" t="str">
        <f>Journey!C80</f>
        <v>Influence</v>
      </c>
      <c r="C104" s="353" t="str">
        <f>IF(Journey!L81="C","C",IF(Journey!L81="P","P",""))</f>
        <v/>
      </c>
      <c r="E104" s="348"/>
      <c r="F104" s="349" t="str">
        <f>Badges!C416</f>
        <v>A state or national compromise</v>
      </c>
      <c r="G104" s="351" t="str">
        <f>IF(Badges!L416="A","A"," ")</f>
        <v xml:space="preserve"> </v>
      </c>
      <c r="I104" s="348"/>
      <c r="J104" s="349" t="str">
        <f>Badges!C489</f>
        <v>Learn the history of your Girl Scout</v>
      </c>
      <c r="K104" s="351" t="str">
        <f>IF(Badges!L489="A","A"," ")</f>
        <v xml:space="preserve"> </v>
      </c>
      <c r="M104" s="348">
        <v>2</v>
      </c>
      <c r="N104" s="349" t="str">
        <f>Badges!C589</f>
        <v>Increase your customer base</v>
      </c>
      <c r="O104" s="350"/>
      <c r="Q104" s="487" t="str">
        <f>'Age-Level'!C46</f>
        <v>Rededication (1st year)</v>
      </c>
      <c r="R104" s="487"/>
      <c r="S104" s="363" t="str">
        <f>IF('Age-Level'!L46="A","A","")</f>
        <v/>
      </c>
      <c r="U104" s="346"/>
      <c r="V104" s="346"/>
    </row>
    <row r="105" spans="1:23" x14ac:dyDescent="0.2">
      <c r="B105" s="357" t="str">
        <f>Journey!C83</f>
        <v>Cultivate</v>
      </c>
      <c r="C105" s="353" t="str">
        <f>IF(Journey!L84="C","C",IF(Journey!L84="P","P",""))</f>
        <v/>
      </c>
      <c r="E105" s="348">
        <v>5</v>
      </c>
      <c r="F105" s="349" t="str">
        <f>Badges!C417</f>
        <v>Find common ground through</v>
      </c>
      <c r="G105" s="350"/>
      <c r="I105" s="492" t="str">
        <f>Badges!B492</f>
        <v>Trees</v>
      </c>
      <c r="J105" s="493"/>
      <c r="K105" s="493"/>
      <c r="M105" s="348"/>
      <c r="N105" s="349" t="str">
        <f>Badges!C590</f>
        <v>What's the number one reason</v>
      </c>
      <c r="O105" s="351" t="str">
        <f>IF(Badges!L590="A","A"," ")</f>
        <v xml:space="preserve"> </v>
      </c>
      <c r="Q105" s="487" t="str">
        <f>'Age-Level'!C47</f>
        <v>Rededication (2nd year)</v>
      </c>
      <c r="R105" s="487"/>
      <c r="S105" s="363" t="str">
        <f>IF('Age-Level'!L47="A","A","")</f>
        <v/>
      </c>
      <c r="U105" s="346"/>
      <c r="V105" s="346"/>
    </row>
    <row r="106" spans="1:23" x14ac:dyDescent="0.2">
      <c r="B106" s="357" t="str">
        <f>Journey!B86</f>
        <v>Leader in Action</v>
      </c>
      <c r="C106" s="353" t="str">
        <f>IF(Journey!L96="C","C",IF(Journey!L96="P","P",""))</f>
        <v/>
      </c>
      <c r="E106" s="348"/>
      <c r="F106" s="349" t="str">
        <f>Badges!C418</f>
        <v>Mediate a cookie conflict</v>
      </c>
      <c r="G106" s="351" t="str">
        <f>IF(Badges!L418="A","A","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IF('Age-Level'!L48="A","A","")</f>
        <v/>
      </c>
      <c r="U106" s="346"/>
      <c r="V106" s="346"/>
    </row>
    <row r="107" spans="1:23" x14ac:dyDescent="0.2">
      <c r="B107" s="365"/>
      <c r="C107" s="365"/>
      <c r="E107" s="348"/>
      <c r="F107" s="349" t="str">
        <f>Badges!C419</f>
        <v>Mediate with a pro</v>
      </c>
      <c r="G107" s="351" t="str">
        <f>IF(Badges!L419="A","A"," ")</f>
        <v xml:space="preserve"> </v>
      </c>
      <c r="I107" s="348"/>
      <c r="J107" s="349" t="str">
        <f>Badges!C494</f>
        <v>Take a tree trip</v>
      </c>
      <c r="K107" s="351" t="str">
        <f>IF(Badges!L494="A","A"," ")</f>
        <v xml:space="preserve"> </v>
      </c>
      <c r="M107" s="348"/>
      <c r="N107" s="349" t="str">
        <f>Badges!C592</f>
        <v>Decide what you want to do with</v>
      </c>
      <c r="O107" s="351" t="str">
        <f>IF(Badges!L592="A","A"," ")</f>
        <v xml:space="preserve"> </v>
      </c>
      <c r="Q107" s="487" t="str">
        <f>'Age-Level'!C49</f>
        <v>Rededication (4th year)</v>
      </c>
      <c r="R107" s="487"/>
      <c r="S107" s="363" t="str">
        <f>IF('Age-Level'!L49="A","A","")</f>
        <v/>
      </c>
      <c r="U107" s="346"/>
      <c r="V107" s="346"/>
    </row>
    <row r="108" spans="1:23" x14ac:dyDescent="0.2">
      <c r="A108" s="635" t="s">
        <v>138</v>
      </c>
      <c r="B108" s="636"/>
      <c r="C108" s="637"/>
      <c r="E108" s="348"/>
      <c r="F108" s="349" t="str">
        <f>Badges!C420</f>
        <v>Suggest solutions for a current</v>
      </c>
      <c r="G108" s="351" t="str">
        <f>IF(Badges!L420="A","A"," ")</f>
        <v xml:space="preserve"> </v>
      </c>
      <c r="I108" s="348"/>
      <c r="J108" s="349" t="str">
        <f>Badges!C495</f>
        <v>Design a tree house</v>
      </c>
      <c r="K108" s="351" t="str">
        <f>IF(Badges!L495="A","A"," ")</f>
        <v xml:space="preserve"> </v>
      </c>
      <c r="M108" s="348">
        <v>4</v>
      </c>
      <c r="N108" s="349" t="str">
        <f>Badges!C593</f>
        <v>Make a risk management plan</v>
      </c>
      <c r="O108" s="350"/>
      <c r="Q108" s="487" t="str">
        <f>'Age-Level'!C50</f>
        <v>Rededication (5th year)</v>
      </c>
      <c r="R108" s="487"/>
      <c r="S108" s="363" t="str">
        <f>IF('Age-Level'!L50="A","A","")</f>
        <v/>
      </c>
      <c r="U108" s="346"/>
      <c r="V108" s="346"/>
    </row>
    <row r="109" spans="1:23" x14ac:dyDescent="0.2">
      <c r="A109" s="360"/>
      <c r="B109" s="496" t="str">
        <f>Bridging!B6</f>
        <v>Pass It On!</v>
      </c>
      <c r="C109" s="352" t="str">
        <f>IF(Bridging!L10="C","C",IF(Bridging!L10="P","P",""))</f>
        <v/>
      </c>
      <c r="E109" s="492" t="str">
        <f>Badges!B423</f>
        <v>New Cuisines</v>
      </c>
      <c r="F109" s="493"/>
      <c r="G109" s="493"/>
      <c r="I109" s="348"/>
      <c r="J109" s="349" t="str">
        <f>Badges!C496</f>
        <v>Cook a tree dish</v>
      </c>
      <c r="K109" s="351" t="str">
        <f>IF(Badges!L496="A","A"," ")</f>
        <v xml:space="preserve"> </v>
      </c>
      <c r="M109" s="348"/>
      <c r="N109" s="349" t="str">
        <f>Badges!C594</f>
        <v>A risk management plan gets you</v>
      </c>
      <c r="O109" s="351" t="str">
        <f>IF(Badges!L594="A","A"," ")</f>
        <v xml:space="preserve"> </v>
      </c>
      <c r="Q109" s="487" t="str">
        <f>'Age-Level'!C51</f>
        <v>Rededication (6th year)</v>
      </c>
      <c r="R109" s="487"/>
      <c r="S109" s="363" t="str">
        <f>IF('Age-Level'!L51="A","A","")</f>
        <v/>
      </c>
      <c r="U109" s="346"/>
      <c r="V109" s="346"/>
    </row>
    <row r="110" spans="1:23" x14ac:dyDescent="0.2">
      <c r="A110" s="360"/>
      <c r="B110" s="361" t="str">
        <f>Bridging!B11</f>
        <v>Look Ahead!</v>
      </c>
      <c r="C110" s="352" t="str">
        <f>IF(Bridging!L15="C","C",IF(Bridging!L15="P","P",""))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IF('Age-Level'!L52="A","A","")</f>
        <v/>
      </c>
      <c r="U110" s="489"/>
      <c r="V110" s="489"/>
      <c r="W110" s="439"/>
    </row>
    <row r="111" spans="1:23" x14ac:dyDescent="0.2">
      <c r="A111" s="360"/>
      <c r="B111" s="487" t="str">
        <f>Bridging!C16</f>
        <v>Plan a Ceremony</v>
      </c>
      <c r="C111" s="352" t="str">
        <f>IF(Bridging!L17="C","C",IF(Bridging!L17="P","P",""))</f>
        <v/>
      </c>
      <c r="E111" s="348"/>
      <c r="F111" s="349" t="str">
        <f>Badges!C425</f>
        <v>Cook something from an area of the</v>
      </c>
      <c r="G111" s="351" t="str">
        <f>IF(Badges!L425="A","A"," ")</f>
        <v xml:space="preserve"> </v>
      </c>
      <c r="I111" s="348"/>
      <c r="J111" s="349" t="str">
        <f>Badges!C498</f>
        <v>Be a naturalist in your neighborhood</v>
      </c>
      <c r="K111" s="351" t="str">
        <f>IF(Badges!L498="A","A"," ")</f>
        <v xml:space="preserve"> </v>
      </c>
      <c r="M111" s="348"/>
      <c r="N111" s="349" t="str">
        <f>Badges!C596</f>
        <v>Once you have your business plan</v>
      </c>
      <c r="O111" s="351" t="str">
        <f>IF(Badges!L596="A","A"," ")</f>
        <v xml:space="preserve"> </v>
      </c>
      <c r="Q111" s="487" t="str">
        <f>'Age-Level'!C53</f>
        <v>Rededication (8th year)</v>
      </c>
      <c r="R111" s="487"/>
      <c r="S111" s="363" t="str">
        <f>IF('Age-Level'!L53="A","A","")</f>
        <v/>
      </c>
      <c r="U111" s="346"/>
      <c r="V111" s="346"/>
    </row>
    <row r="112" spans="1:23" x14ac:dyDescent="0.2">
      <c r="B112" s="362" t="s">
        <v>139</v>
      </c>
      <c r="C112" s="352" t="str">
        <f>IF(Bridging!L18="C","C",IF(Bridging!L18="P","P",""))</f>
        <v/>
      </c>
      <c r="E112" s="348"/>
      <c r="F112" s="349" t="str">
        <f>Badges!C426</f>
        <v>Find a relative, friend, or neighbor</v>
      </c>
      <c r="G112" s="351" t="str">
        <f>IF(Badges!L426="A","A"," ")</f>
        <v xml:space="preserve"> </v>
      </c>
      <c r="I112" s="348"/>
      <c r="J112" s="349" t="str">
        <f>Badges!C499</f>
        <v>Sketch and label the parts of a tree</v>
      </c>
      <c r="K112" s="351" t="str">
        <f>IF(Badges!L499="A","A","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IF(Badges!L427="A","A"," ")</f>
        <v xml:space="preserve"> </v>
      </c>
      <c r="I113" s="348"/>
      <c r="J113" s="349" t="str">
        <f>Badges!C500</f>
        <v>Delve into the forest life cycle</v>
      </c>
      <c r="K113" s="351" t="str">
        <f>IF(Badges!L500="A","A"," ")</f>
        <v xml:space="preserve"> </v>
      </c>
      <c r="M113" s="348">
        <v>1</v>
      </c>
      <c r="N113" s="349" t="str">
        <f>Badges!C613</f>
        <v>Come up with a big idea</v>
      </c>
      <c r="O113" s="350"/>
      <c r="Q113" s="372">
        <v>1</v>
      </c>
      <c r="R113" s="487" t="str">
        <f>'Age-Level'!C55</f>
        <v>Choose one line from the Law</v>
      </c>
      <c r="S113" s="363" t="str">
        <f>IF('Age-Level'!L55="A","A","")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IF(Badges!L614="A","A"," ")</f>
        <v xml:space="preserve"> </v>
      </c>
      <c r="Q114" s="371">
        <v>2</v>
      </c>
      <c r="R114" s="487" t="str">
        <f>'Age-Level'!C56</f>
        <v>Find a woman in your community</v>
      </c>
      <c r="S114" s="363" t="str">
        <f>IF('Age-Level'!L56="A","A","")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IF(Badges!L429="A","A"," ")</f>
        <v xml:space="preserve"> </v>
      </c>
      <c r="I115" s="348"/>
      <c r="J115" s="349" t="str">
        <f>Badges!C502</f>
        <v>Get tree crafty</v>
      </c>
      <c r="K115" s="351" t="str">
        <f>IF(Badges!L502="A","A"," ")</f>
        <v xml:space="preserve"> </v>
      </c>
      <c r="M115" s="348">
        <v>2</v>
      </c>
      <c r="N115" s="349" t="str">
        <f>Badges!C615</f>
        <v>Take your sales to the next level</v>
      </c>
      <c r="O115" s="350"/>
      <c r="Q115" s="371">
        <v>3</v>
      </c>
      <c r="R115" s="487" t="str">
        <f>'Age-Level'!C57</f>
        <v>Gather three inspirational quotes</v>
      </c>
      <c r="S115" s="363" t="str">
        <f>IF('Age-Level'!L57="A","A","")</f>
        <v/>
      </c>
      <c r="U115" s="346"/>
      <c r="V115" s="346"/>
    </row>
    <row r="116" spans="1:22" x14ac:dyDescent="0.2">
      <c r="A116" s="348"/>
      <c r="B116" s="349" t="str">
        <f>Badges!C356</f>
        <v>Collect comic strips from the</v>
      </c>
      <c r="C116" s="351" t="str">
        <f>IF(Badges!L356="A","A"," ")</f>
        <v xml:space="preserve"> </v>
      </c>
      <c r="E116" s="348"/>
      <c r="F116" s="349" t="str">
        <f>Badges!C430</f>
        <v>Research and cook a regional</v>
      </c>
      <c r="G116" s="351" t="str">
        <f>IF(Badges!L430="A","A"," ")</f>
        <v xml:space="preserve"> </v>
      </c>
      <c r="I116" s="348"/>
      <c r="J116" s="349" t="str">
        <f>Badges!C503</f>
        <v>Capture a tree on your canvas or the</v>
      </c>
      <c r="K116" s="351" t="str">
        <f>IF(Badges!L503="A","A"," ")</f>
        <v xml:space="preserve"> </v>
      </c>
      <c r="M116" s="348"/>
      <c r="N116" s="349" t="str">
        <f>Badges!C616</f>
        <v>When you have a big goal, you have</v>
      </c>
      <c r="O116" s="351" t="str">
        <f>IF(Badges!L616="A","A"," ")</f>
        <v xml:space="preserve"> </v>
      </c>
      <c r="Q116" s="371">
        <v>4</v>
      </c>
      <c r="R116" s="487" t="str">
        <f>'Age-Level'!C58</f>
        <v>Make something to remind you</v>
      </c>
      <c r="S116" s="363" t="str">
        <f>IF('Age-Level'!L58="A","A","")</f>
        <v/>
      </c>
    </row>
    <row r="117" spans="1:22" x14ac:dyDescent="0.2">
      <c r="A117" s="348"/>
      <c r="B117" s="349" t="str">
        <f>Badges!C357</f>
        <v>Visit with a comic artist</v>
      </c>
      <c r="C117" s="351" t="str">
        <f>IF(Badges!L357="A","A"," ")</f>
        <v xml:space="preserve"> </v>
      </c>
      <c r="E117" s="348"/>
      <c r="F117" s="349" t="str">
        <f>Badges!C431</f>
        <v>Find out how well you know your</v>
      </c>
      <c r="G117" s="351" t="str">
        <f>IF(Badges!L431="A","A"," ")</f>
        <v xml:space="preserve"> </v>
      </c>
      <c r="I117" s="348"/>
      <c r="J117" s="349" t="str">
        <f>Badges!C504</f>
        <v>Create your own tree legend</v>
      </c>
      <c r="K117" s="351" t="str">
        <f>IF(Badges!L504="A","A"," ")</f>
        <v xml:space="preserve"> </v>
      </c>
      <c r="M117" s="348">
        <v>3</v>
      </c>
      <c r="N117" s="349" t="str">
        <f>Badges!C617</f>
        <v>Sell your big dream to others</v>
      </c>
      <c r="O117" s="350"/>
      <c r="Q117" s="371">
        <v>5</v>
      </c>
      <c r="R117" s="487" t="str">
        <f>'Age-Level'!C59</f>
        <v xml:space="preserve">Make a commitment to live what </v>
      </c>
      <c r="S117" s="363" t="str">
        <f>IF('Age-Level'!L59="A","A","")</f>
        <v/>
      </c>
    </row>
    <row r="118" spans="1:22" x14ac:dyDescent="0.2">
      <c r="A118" s="348"/>
      <c r="B118" s="349" t="str">
        <f>Badges!C358</f>
        <v>Make sticky-note comics</v>
      </c>
      <c r="C118" s="351" t="str">
        <f>IF(Badges!L358="A","A","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IF(Badges!L618="A","A","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IF(Badges!L433="A","A"," ")</f>
        <v xml:space="preserve"> </v>
      </c>
      <c r="I119" s="348"/>
      <c r="J119" s="349" t="str">
        <f>Badges!C506</f>
        <v>Debate logging, clear-cutting, and</v>
      </c>
      <c r="K119" s="351" t="str">
        <f>IF(Badges!L506="A","A"," ")</f>
        <v xml:space="preserve"> </v>
      </c>
      <c r="M119" s="348">
        <v>4</v>
      </c>
      <c r="N119" s="349" t="str">
        <f>Badges!C619</f>
        <v>Ask experts to help you take your</v>
      </c>
      <c r="O119" s="350"/>
      <c r="Q119" s="372">
        <v>1</v>
      </c>
      <c r="R119" s="487" t="str">
        <f>'Age-Level'!C62</f>
        <v>Choose one line from the Law</v>
      </c>
      <c r="S119" s="363" t="str">
        <f>IF('Age-Level'!L62="A","A","")</f>
        <v/>
      </c>
    </row>
    <row r="120" spans="1:22" x14ac:dyDescent="0.2">
      <c r="A120" s="348"/>
      <c r="B120" s="349" t="str">
        <f>Badges!C360</f>
        <v>Think of a story from your life</v>
      </c>
      <c r="C120" s="351" t="str">
        <f>IF(Badges!L360="A","A"," ")</f>
        <v xml:space="preserve"> </v>
      </c>
      <c r="E120" s="348"/>
      <c r="F120" s="349" t="str">
        <f>Badges!C434</f>
        <v>Ask a grandparent or other relative</v>
      </c>
      <c r="G120" s="351" t="str">
        <f>IF(Badges!L434="A","A"," ")</f>
        <v xml:space="preserve"> </v>
      </c>
      <c r="I120" s="348"/>
      <c r="J120" s="349" t="str">
        <f>Badges!C507</f>
        <v>Chart how wood travels</v>
      </c>
      <c r="K120" s="351" t="str">
        <f>IF(Badges!L507="A","A"," ")</f>
        <v xml:space="preserve"> </v>
      </c>
      <c r="M120" s="348"/>
      <c r="N120" s="349" t="str">
        <f>Badges!C620</f>
        <v>Show your plan to a businesswoman</v>
      </c>
      <c r="O120" s="351" t="str">
        <f>IF(Badges!L620="A","A"," ")</f>
        <v xml:space="preserve"> </v>
      </c>
      <c r="Q120" s="371">
        <v>2</v>
      </c>
      <c r="R120" s="487" t="str">
        <f>'Age-Level'!C63</f>
        <v>Find a woman in your community</v>
      </c>
      <c r="S120" s="363" t="str">
        <f>IF('Age-Level'!L63="A","A","")</f>
        <v/>
      </c>
    </row>
    <row r="121" spans="1:22" x14ac:dyDescent="0.2">
      <c r="A121" s="348"/>
      <c r="B121" s="349" t="str">
        <f>Badges!C361</f>
        <v>Think of a story from a book or</v>
      </c>
      <c r="C121" s="351" t="str">
        <f>IF(Badges!L361="A","A"," ")</f>
        <v xml:space="preserve"> </v>
      </c>
      <c r="E121" s="348"/>
      <c r="F121" s="349" t="str">
        <f>Badges!C435</f>
        <v>Pick a piece of the past that excites</v>
      </c>
      <c r="G121" s="351" t="str">
        <f>IF(Badges!L435="A","A"," ")</f>
        <v xml:space="preserve"> </v>
      </c>
      <c r="I121" s="348"/>
      <c r="J121" s="349" t="str">
        <f>Badges!C508</f>
        <v>Create a dream tree garden</v>
      </c>
      <c r="K121" s="351" t="str">
        <f>IF(Badges!L508="A","A"," ")</f>
        <v xml:space="preserve"> </v>
      </c>
      <c r="M121" s="348">
        <v>5</v>
      </c>
      <c r="N121" s="349" t="str">
        <f>Badges!C621</f>
        <v>Share your experience in a big way</v>
      </c>
      <c r="O121" s="350"/>
      <c r="Q121" s="371">
        <v>3</v>
      </c>
      <c r="R121" s="487" t="str">
        <f>'Age-Level'!C64</f>
        <v>Gather three inspirational quotes</v>
      </c>
      <c r="S121" s="363" t="str">
        <f>IF('Age-Level'!L64="A","A","")</f>
        <v/>
      </c>
    </row>
    <row r="122" spans="1:22" x14ac:dyDescent="0.2">
      <c r="A122" s="348"/>
      <c r="B122" s="349" t="str">
        <f>Badges!C362</f>
        <v>Make something up</v>
      </c>
      <c r="C122" s="351" t="str">
        <f>IF(Badges!L362="A","A","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IF(Badges!L622="A","A"," ")</f>
        <v xml:space="preserve"> </v>
      </c>
      <c r="Q122" s="371">
        <v>4</v>
      </c>
      <c r="R122" s="487" t="str">
        <f>'Age-Level'!C65</f>
        <v>Make something to remind you</v>
      </c>
      <c r="S122" s="363" t="str">
        <f>IF('Age-Level'!L65="A","A","")</f>
        <v/>
      </c>
    </row>
    <row r="123" spans="1:22" x14ac:dyDescent="0.2">
      <c r="A123" s="348">
        <v>3</v>
      </c>
      <c r="B123" s="349" t="str">
        <f>Badges!C363</f>
        <v>Draw it out</v>
      </c>
      <c r="C123" s="350"/>
      <c r="E123" s="348"/>
      <c r="F123" s="349" t="str">
        <f>Badges!C437</f>
        <v>Take a processed food you love and</v>
      </c>
      <c r="G123" s="351" t="str">
        <f>IF(Badges!L437="A","A"," ")</f>
        <v xml:space="preserve"> </v>
      </c>
      <c r="I123" s="348"/>
      <c r="J123" s="349" t="str">
        <f>Badges!C510</f>
        <v>Plant a tree</v>
      </c>
      <c r="K123" s="351" t="str">
        <f>IF(Badges!L510="A","A"," ")</f>
        <v xml:space="preserve"> </v>
      </c>
      <c r="M123" s="492" t="str">
        <f>Badges!B626</f>
        <v>Archery</v>
      </c>
      <c r="N123" s="493"/>
      <c r="O123" s="493"/>
      <c r="Q123" s="371">
        <v>5</v>
      </c>
      <c r="R123" s="487" t="str">
        <f>'Age-Level'!C66</f>
        <v xml:space="preserve">Make a commitment to live what </v>
      </c>
      <c r="S123" s="363" t="str">
        <f>IF('Age-Level'!L66="A","A","")</f>
        <v/>
      </c>
    </row>
    <row r="124" spans="1:22" x14ac:dyDescent="0.2">
      <c r="A124" s="348"/>
      <c r="B124" s="349" t="str">
        <f>Badges!C364</f>
        <v>Use tracing paper</v>
      </c>
      <c r="C124" s="351" t="str">
        <f>IF(Badges!L364="A","A"," ")</f>
        <v xml:space="preserve"> </v>
      </c>
      <c r="E124" s="348"/>
      <c r="F124" s="349" t="str">
        <f>Badges!C438</f>
        <v>Choose a veggie protein and find a</v>
      </c>
      <c r="G124" s="351" t="str">
        <f>IF(Badges!L438="A","A"," ")</f>
        <v xml:space="preserve"> </v>
      </c>
      <c r="I124" s="348"/>
      <c r="J124" s="349" t="str">
        <f>Badges!C511</f>
        <v>Tend to a tree somewhere in your</v>
      </c>
      <c r="K124" s="351" t="str">
        <f>IF(Badges!L511="A","A","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IF(Badges!L365="A","A"," ")</f>
        <v xml:space="preserve"> </v>
      </c>
      <c r="E125" s="348"/>
      <c r="F125" s="349" t="str">
        <f>Badges!C439</f>
        <v>Try a recipe for a special diet</v>
      </c>
      <c r="G125" s="351" t="str">
        <f>IF(Badges!L439="A","A"," ")</f>
        <v xml:space="preserve"> </v>
      </c>
      <c r="I125" s="348"/>
      <c r="J125" s="349" t="str">
        <f>Badges!C512</f>
        <v>Shadow one of the tree caretakers</v>
      </c>
      <c r="K125" s="351" t="str">
        <f>IF(Badges!L512="A","A"," ")</f>
        <v xml:space="preserve"> </v>
      </c>
      <c r="M125" s="348"/>
      <c r="N125" s="349" t="str">
        <f>Badges!C628</f>
        <v>Visit an outdoor outfitter or a sporting goods store</v>
      </c>
      <c r="O125" s="351" t="str">
        <f>IF(Badges!L628="A","A"," ")</f>
        <v xml:space="preserve"> </v>
      </c>
      <c r="Q125" s="372">
        <v>1</v>
      </c>
      <c r="R125" s="487" t="str">
        <f>'Age-Level'!C69</f>
        <v>Choose one line from the Law</v>
      </c>
      <c r="S125" s="363" t="str">
        <f>IF('Age-Level'!L69="A","A","")</f>
        <v/>
      </c>
    </row>
    <row r="126" spans="1:22" x14ac:dyDescent="0.2">
      <c r="A126" s="348"/>
      <c r="B126" s="349" t="str">
        <f>Badges!C366</f>
        <v>Use a how-to book, video, or</v>
      </c>
      <c r="C126" s="351" t="str">
        <f>IF(Badges!L366="A","A","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IF(Badges!L629="A","A"," ")</f>
        <v xml:space="preserve"> </v>
      </c>
      <c r="Q126" s="371">
        <v>2</v>
      </c>
      <c r="R126" s="487" t="str">
        <f>'Age-Level'!C70</f>
        <v>Find a woman in your community</v>
      </c>
      <c r="S126" s="363" t="str">
        <f>IF('Age-Level'!L70="A","A","")</f>
        <v/>
      </c>
    </row>
    <row r="127" spans="1:22" x14ac:dyDescent="0.2">
      <c r="A127" s="348">
        <v>4</v>
      </c>
      <c r="B127" s="349" t="str">
        <f>Badges!C367</f>
        <v>Frame it in four panels</v>
      </c>
      <c r="C127" s="350"/>
      <c r="E127" s="348"/>
      <c r="F127" s="349" t="str">
        <f>Badges!C441</f>
        <v>Throw a potluck party</v>
      </c>
      <c r="G127" s="351" t="str">
        <f>IF(Badges!L441="A","A"," ")</f>
        <v xml:space="preserve"> </v>
      </c>
      <c r="I127" s="348">
        <v>1</v>
      </c>
      <c r="J127" s="349" t="str">
        <f>Badges!C517</f>
        <v>Practice budgeting for your values</v>
      </c>
      <c r="K127" s="350"/>
      <c r="M127" s="348"/>
      <c r="N127" s="349" t="str">
        <f>Badges!C630</f>
        <v>Work with an archery expert at a range or Girl Scout camp</v>
      </c>
      <c r="O127" s="351" t="str">
        <f>IF(Badges!L630="A","A"," ")</f>
        <v xml:space="preserve"> </v>
      </c>
      <c r="Q127" s="371">
        <v>3</v>
      </c>
      <c r="R127" s="487" t="str">
        <f>'Age-Level'!C71</f>
        <v>Gather three inspirational quotes</v>
      </c>
      <c r="S127" s="363" t="str">
        <f>IF('Age-Level'!L71="A","A","")</f>
        <v/>
      </c>
    </row>
    <row r="128" spans="1:22" x14ac:dyDescent="0.2">
      <c r="A128" s="348"/>
      <c r="B128" s="349" t="str">
        <f>Badges!C368</f>
        <v>Use facial expressions</v>
      </c>
      <c r="C128" s="351" t="str">
        <f>IF(Badges!L368="A","A"," ")</f>
        <v xml:space="preserve"> </v>
      </c>
      <c r="E128" s="348"/>
      <c r="F128" s="349" t="str">
        <f>Badges!C442</f>
        <v>Host a "new cuisine" party</v>
      </c>
      <c r="G128" s="351" t="str">
        <f>IF(Badges!L442="A","A"," ")</f>
        <v xml:space="preserve"> </v>
      </c>
      <c r="I128" s="348"/>
      <c r="J128" s="349" t="str">
        <f>Badges!C518</f>
        <v>Create a team values list</v>
      </c>
      <c r="K128" s="351" t="str">
        <f>IF(Badges!L518="A","A"," ")</f>
        <v xml:space="preserve"> </v>
      </c>
      <c r="M128" s="348">
        <v>2</v>
      </c>
      <c r="N128" s="349" t="str">
        <f>Badges!C631</f>
        <v>Learn about archery safety</v>
      </c>
      <c r="O128" s="350"/>
      <c r="Q128" s="371">
        <v>4</v>
      </c>
      <c r="R128" s="487" t="str">
        <f>'Age-Level'!C72</f>
        <v>Make something to remind you</v>
      </c>
      <c r="S128" s="363" t="str">
        <f>IF('Age-Level'!L72="A","A","")</f>
        <v/>
      </c>
    </row>
    <row r="129" spans="1:20" x14ac:dyDescent="0.2">
      <c r="A129" s="348"/>
      <c r="B129" s="349" t="str">
        <f>Badges!C369</f>
        <v>Use body postures</v>
      </c>
      <c r="C129" s="351" t="str">
        <f>IF(Badges!L369="A","A"," ")</f>
        <v xml:space="preserve"> </v>
      </c>
      <c r="E129" s="348"/>
      <c r="F129" s="349" t="str">
        <f>Badges!C443</f>
        <v>Hold a progressive dinner with</v>
      </c>
      <c r="G129" s="351" t="str">
        <f>IF(Badges!L443="A","A"," ")</f>
        <v xml:space="preserve"> </v>
      </c>
      <c r="I129" s="348"/>
      <c r="J129" s="349" t="str">
        <f>Badges!C519</f>
        <v>Make your own values list</v>
      </c>
      <c r="K129" s="351" t="str">
        <f>IF(Badges!L519="A","A"," ")</f>
        <v xml:space="preserve"> </v>
      </c>
      <c r="M129" s="348"/>
      <c r="N129" s="349" t="str">
        <f>Badges!C632</f>
        <v>Visti an archery range</v>
      </c>
      <c r="O129" s="351" t="str">
        <f>IF(Badges!L632="A","A"," ")</f>
        <v xml:space="preserve"> </v>
      </c>
      <c r="Q129" s="371">
        <v>5</v>
      </c>
      <c r="R129" s="487" t="str">
        <f>'Age-Level'!C73</f>
        <v xml:space="preserve">Make a commitment to live what </v>
      </c>
      <c r="S129" s="363" t="str">
        <f>IF('Age-Level'!L73="A","A","")</f>
        <v/>
      </c>
    </row>
    <row r="130" spans="1:20" x14ac:dyDescent="0.2">
      <c r="A130" s="348"/>
      <c r="B130" s="349" t="str">
        <f>Badges!C370</f>
        <v xml:space="preserve">Use both facial expressions and </v>
      </c>
      <c r="C130" s="351" t="str">
        <f>IF(Badges!L370="A","A"," ")</f>
        <v xml:space="preserve"> </v>
      </c>
      <c r="E130" s="492" t="str">
        <f>Badges!B446</f>
        <v>Cadette First Aid</v>
      </c>
      <c r="F130" s="493"/>
      <c r="G130" s="493"/>
      <c r="I130" s="348"/>
      <c r="J130" s="349" t="str">
        <f>Badges!C520</f>
        <v>Find out how other people budget to</v>
      </c>
      <c r="K130" s="351" t="str">
        <f>IF(Badges!L520="A","A"," ")</f>
        <v xml:space="preserve"> </v>
      </c>
      <c r="M130" s="348"/>
      <c r="N130" s="349" t="str">
        <f>Badges!C633</f>
        <v>Invite an archery expert to talk to your troop</v>
      </c>
      <c r="O130" s="351" t="str">
        <f>IF(Badges!L633="A","A","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IF(Badges!L634="A","A"," ")</f>
        <v xml:space="preserve"> </v>
      </c>
      <c r="Q131" s="372">
        <v>1</v>
      </c>
      <c r="R131" s="487" t="str">
        <f>'Age-Level'!C76</f>
        <v>Learn how to make a room safe for a</v>
      </c>
      <c r="S131" s="363" t="str">
        <f>IF('Age-Level'!L76="A","A","")</f>
        <v/>
      </c>
    </row>
    <row r="132" spans="1:20" x14ac:dyDescent="0.2">
      <c r="A132" s="348"/>
      <c r="B132" s="349" t="str">
        <f>Badges!C372</f>
        <v>Add some dialogue</v>
      </c>
      <c r="C132" s="351" t="str">
        <f>IF(Badges!L372="A","A"," ")</f>
        <v xml:space="preserve"> </v>
      </c>
      <c r="E132" s="348"/>
      <c r="F132" s="349" t="str">
        <f>Badges!C448</f>
        <v>Take a babysitting class</v>
      </c>
      <c r="G132" s="351" t="str">
        <f>IF(Badges!L448="A","A"," ")</f>
        <v xml:space="preserve"> </v>
      </c>
      <c r="I132" s="348"/>
      <c r="J132" s="349" t="str">
        <f>Badges!C522</f>
        <v>Get on the "write" track</v>
      </c>
      <c r="K132" s="351" t="str">
        <f>IF(Badges!L522="A","A"," ")</f>
        <v xml:space="preserve"> </v>
      </c>
      <c r="M132" s="348">
        <v>3</v>
      </c>
      <c r="N132" s="349" t="str">
        <f>Badges!C635</f>
        <v>Practice archery before you go on a range</v>
      </c>
      <c r="O132" s="350"/>
      <c r="Q132" s="371">
        <v>2</v>
      </c>
      <c r="R132" s="487" t="str">
        <f>'Age-Level'!C77</f>
        <v>Find out about water safety</v>
      </c>
      <c r="S132" s="363" t="str">
        <f>IF('Age-Level'!L77="A","A","")</f>
        <v/>
      </c>
    </row>
    <row r="133" spans="1:20" x14ac:dyDescent="0.2">
      <c r="A133" s="348"/>
      <c r="B133" s="349" t="str">
        <f>Badges!C373</f>
        <v>Add thought bubbles</v>
      </c>
      <c r="C133" s="351" t="str">
        <f>IF(Badges!L373="A","A"," ")</f>
        <v xml:space="preserve"> </v>
      </c>
      <c r="E133" s="348"/>
      <c r="F133" s="349" t="str">
        <f>Badges!C449</f>
        <v>Ask a medical professional</v>
      </c>
      <c r="G133" s="351" t="str">
        <f>IF(Badges!L449="A","A"," ")</f>
        <v xml:space="preserve"> </v>
      </c>
      <c r="I133" s="348"/>
      <c r="J133" s="349" t="str">
        <f>Badges!C523</f>
        <v>Spot spending habits</v>
      </c>
      <c r="K133" s="351" t="str">
        <f>IF(Badges!L523="A","A"," ")</f>
        <v xml:space="preserve"> </v>
      </c>
      <c r="M133" s="348"/>
      <c r="N133" s="349" t="str">
        <f>Badges!C636</f>
        <v>Work with an instructor or older girl with archery experience</v>
      </c>
      <c r="O133" s="351" t="str">
        <f>IF(Badges!L636="A","A"," ")</f>
        <v xml:space="preserve"> </v>
      </c>
      <c r="Q133" s="371">
        <v>3</v>
      </c>
      <c r="R133" s="487" t="str">
        <f>'Age-Level'!C78</f>
        <v>Teach a Daisy or Brownie what to do if</v>
      </c>
      <c r="S133" s="363" t="str">
        <f>IF('Age-Level'!L78="A","A","")</f>
        <v/>
      </c>
    </row>
    <row r="134" spans="1:20" x14ac:dyDescent="0.2">
      <c r="A134" s="348"/>
      <c r="B134" s="349" t="str">
        <f>Badges!C374</f>
        <v>Run a narrative in separate</v>
      </c>
      <c r="C134" s="351" t="str">
        <f>IF(Badges!L374="A","A"," ")</f>
        <v xml:space="preserve"> </v>
      </c>
      <c r="E134" s="348"/>
      <c r="F134" s="349" t="str">
        <f>Badges!C450</f>
        <v>Talk to child care professionals</v>
      </c>
      <c r="G134" s="351" t="str">
        <f>IF(Badges!L450="A","A"," ")</f>
        <v xml:space="preserve"> </v>
      </c>
      <c r="I134" s="348"/>
      <c r="J134" s="349" t="str">
        <f>Badges!C524</f>
        <v>Pretend you're a psychologist</v>
      </c>
      <c r="K134" s="351" t="str">
        <f>IF(Badges!L524="A","A"," ")</f>
        <v xml:space="preserve"> </v>
      </c>
      <c r="M134" s="348"/>
      <c r="N134" s="349" t="str">
        <f>Badges!C637</f>
        <v>Join an archery class at a community center, range, or Girl Scout camp</v>
      </c>
      <c r="O134" s="351" t="str">
        <f>IF(Badges!L637="A","A"," ")</f>
        <v xml:space="preserve"> </v>
      </c>
      <c r="Q134" s="371">
        <v>4</v>
      </c>
      <c r="R134" s="487" t="str">
        <f>'Age-Level'!C79</f>
        <v>With your family, make sure you have</v>
      </c>
      <c r="S134" s="363" t="str">
        <f>IF('Age-Level'!L79="A","A","")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IF(Badges!L638="A","A"," ")</f>
        <v xml:space="preserve"> </v>
      </c>
      <c r="Q135" s="371">
        <v>5</v>
      </c>
      <c r="R135" s="487" t="str">
        <f>'Age-Level'!C80</f>
        <v>Discuss bullying with your Girl Scout</v>
      </c>
      <c r="S135" s="363" t="str">
        <f>IF('Age-Level'!L80="A","A","")</f>
        <v/>
      </c>
    </row>
    <row r="136" spans="1:20" x14ac:dyDescent="0.2">
      <c r="A136" s="348">
        <v>1</v>
      </c>
      <c r="B136" s="349" t="str">
        <f>Badges!C378</f>
        <v>Create your own definition of</v>
      </c>
      <c r="C136" s="350"/>
      <c r="E136" s="348"/>
      <c r="F136" s="349" t="str">
        <f>Badges!C452</f>
        <v>Talk to a medical professional</v>
      </c>
      <c r="G136" s="351" t="str">
        <f>IF(Badges!L452="A","A"," ")</f>
        <v xml:space="preserve"> </v>
      </c>
      <c r="I136" s="348"/>
      <c r="J136" s="349" t="str">
        <f>Badges!C526</f>
        <v>Do field research</v>
      </c>
      <c r="K136" s="351" t="str">
        <f>IF(Badges!L526="A","A"," ")</f>
        <v xml:space="preserve"> </v>
      </c>
      <c r="Q136" s="371"/>
      <c r="R136" s="372"/>
      <c r="S136" s="500"/>
      <c r="T136" s="355"/>
    </row>
    <row r="137" spans="1:20" x14ac:dyDescent="0.2">
      <c r="A137" s="348"/>
      <c r="B137" s="349" t="str">
        <f>Badges!C379</f>
        <v>Go to a sports event</v>
      </c>
      <c r="C137" s="351" t="str">
        <f>IF(Badges!L379="A","A"," ")</f>
        <v xml:space="preserve"> </v>
      </c>
      <c r="E137" s="348"/>
      <c r="F137" s="349" t="str">
        <f>Badges!C453</f>
        <v>Take a course</v>
      </c>
      <c r="G137" s="351" t="str">
        <f>IF(Badges!L453="A","A"," ")</f>
        <v xml:space="preserve"> </v>
      </c>
      <c r="I137" s="348"/>
      <c r="J137" s="349" t="str">
        <f>Badges!C527</f>
        <v>Let money talk</v>
      </c>
      <c r="K137" s="351" t="str">
        <f>IF(Badges!L527="A","A"," ")</f>
        <v xml:space="preserve"> </v>
      </c>
      <c r="Q137" s="371"/>
      <c r="R137" s="371"/>
      <c r="S137" s="341"/>
    </row>
    <row r="138" spans="1:20" x14ac:dyDescent="0.2">
      <c r="A138" s="348"/>
      <c r="B138" s="349" t="str">
        <f>Badges!C380</f>
        <v>Watch a sports series</v>
      </c>
      <c r="C138" s="351" t="str">
        <f>IF(Badges!L380="A","A"," ")</f>
        <v xml:space="preserve"> </v>
      </c>
      <c r="E138" s="348"/>
      <c r="F138" s="349" t="str">
        <f>Badges!C454</f>
        <v>Talk to an emergency responder</v>
      </c>
      <c r="G138" s="351" t="str">
        <f>IF(Badges!L454="A","A"," ")</f>
        <v xml:space="preserve"> </v>
      </c>
      <c r="I138" s="348"/>
      <c r="J138" s="349" t="str">
        <f>Badges!C528</f>
        <v>Hit the books</v>
      </c>
      <c r="K138" s="351" t="str">
        <f>IF(Badges!L528="A","A"," ")</f>
        <v xml:space="preserve"> </v>
      </c>
      <c r="Q138" s="371"/>
      <c r="R138" s="371"/>
      <c r="S138" s="341"/>
    </row>
    <row r="139" spans="1:20" x14ac:dyDescent="0.2">
      <c r="A139" s="348"/>
      <c r="B139" s="349" t="str">
        <f>Badges!C381</f>
        <v>Head to the Web</v>
      </c>
      <c r="C139" s="351" t="str">
        <f>IF(Badges!L381="A","A","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9</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Patches'!L5="A","A","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Patches'!L6="A","A"," ")</f>
        <v xml:space="preserve"> </v>
      </c>
      <c r="H142" s="355"/>
      <c r="I142" s="348">
        <v>1</v>
      </c>
      <c r="J142" s="396" t="str">
        <f>'Council Own'!C7</f>
        <v>&lt;List Requirement Here&gt;</v>
      </c>
      <c r="K142" s="358" t="str">
        <f>IF('Council Own'!L7="A","A"," ")</f>
        <v xml:space="preserve"> </v>
      </c>
      <c r="L142" s="355"/>
      <c r="M142" s="348">
        <v>1</v>
      </c>
      <c r="N142" s="396" t="str">
        <f>'Council Own'!C55</f>
        <v>&lt;List Requirement Here&gt;</v>
      </c>
      <c r="O142" s="358" t="str">
        <f>IF('Council Own'!L55="A","A"," ")</f>
        <v xml:space="preserve"> </v>
      </c>
      <c r="Q142" s="348">
        <v>1</v>
      </c>
      <c r="R142" s="396" t="str">
        <f>'Council Own'!C103</f>
        <v>&lt;List Requirement Here&gt;</v>
      </c>
      <c r="S142" s="358" t="str">
        <f>IF('Council Own'!L103="A","A"," ")</f>
        <v xml:space="preserve"> </v>
      </c>
    </row>
    <row r="143" spans="1:20" x14ac:dyDescent="0.2">
      <c r="A143" s="612" t="str">
        <f>'Council Own'!B6</f>
        <v>&lt;&lt;List Badge Here&gt;&gt;</v>
      </c>
      <c r="B143" s="613"/>
      <c r="C143" s="353" t="str">
        <f>IF('Council Own'!L28="C","C",IF('Council Own'!L28="P","P",""))</f>
        <v/>
      </c>
      <c r="E143" s="633" t="str">
        <f>'Fun Patches'!C7</f>
        <v>&lt;LIST PATCH HERE&gt;</v>
      </c>
      <c r="F143" s="634"/>
      <c r="G143" s="358" t="str">
        <f>IF('Fun Patches'!L7="A","A"," ")</f>
        <v xml:space="preserve"> </v>
      </c>
      <c r="H143" s="355"/>
      <c r="I143" s="348"/>
      <c r="J143" s="396" t="str">
        <f>'Council Own'!C8</f>
        <v>&lt;List Requirement Here&gt;</v>
      </c>
      <c r="K143" s="358" t="str">
        <f>IF('Council Own'!L8="A","A"," ")</f>
        <v xml:space="preserve"> </v>
      </c>
      <c r="L143" s="355"/>
      <c r="M143" s="348"/>
      <c r="N143" s="396" t="str">
        <f>'Council Own'!C56</f>
        <v>&lt;List Requirement Here&gt;</v>
      </c>
      <c r="O143" s="358" t="str">
        <f>IF('Council Own'!L56="A","A"," ")</f>
        <v xml:space="preserve"> </v>
      </c>
      <c r="Q143" s="348"/>
      <c r="R143" s="396" t="str">
        <f>'Council Own'!C104</f>
        <v>&lt;List Requirement Here&gt;</v>
      </c>
      <c r="S143" s="358" t="str">
        <f>IF('Council Own'!L104="A","A"," ")</f>
        <v xml:space="preserve"> </v>
      </c>
    </row>
    <row r="144" spans="1:20" x14ac:dyDescent="0.2">
      <c r="A144" s="612" t="str">
        <f>'Council Own'!B30</f>
        <v>&lt;&lt;List Badge Here&gt;&gt;</v>
      </c>
      <c r="B144" s="613"/>
      <c r="C144" s="353" t="str">
        <f>IF('Council Own'!L52="C","C",IF('Council Own'!L52="P","P",""))</f>
        <v/>
      </c>
      <c r="E144" s="633" t="str">
        <f>'Fun Patches'!C8</f>
        <v>&lt;LIST PATCH HERE&gt;</v>
      </c>
      <c r="F144" s="634"/>
      <c r="G144" s="358" t="str">
        <f>IF('Fun Patches'!L8="A","A"," ")</f>
        <v xml:space="preserve"> </v>
      </c>
      <c r="H144" s="355"/>
      <c r="I144" s="348"/>
      <c r="J144" s="396" t="str">
        <f>'Council Own'!C9</f>
        <v>&lt;List Requirement Here&gt;</v>
      </c>
      <c r="K144" s="358" t="str">
        <f>IF('Council Own'!L9="A","A"," ")</f>
        <v xml:space="preserve"> </v>
      </c>
      <c r="L144" s="355"/>
      <c r="M144" s="348"/>
      <c r="N144" s="396" t="str">
        <f>'Council Own'!C57</f>
        <v>&lt;List Requirement Here&gt;</v>
      </c>
      <c r="O144" s="358" t="str">
        <f>IF('Council Own'!L57="A","A"," ")</f>
        <v xml:space="preserve"> </v>
      </c>
      <c r="Q144" s="348"/>
      <c r="R144" s="396" t="str">
        <f>'Council Own'!C105</f>
        <v>&lt;List Requirement Here&gt;</v>
      </c>
      <c r="S144" s="358" t="str">
        <f>IF('Council Own'!L105="A","A"," ")</f>
        <v xml:space="preserve"> </v>
      </c>
    </row>
    <row r="145" spans="1:19" x14ac:dyDescent="0.2">
      <c r="A145" s="612" t="str">
        <f>'Council Own'!B54</f>
        <v>&lt;&lt;List Badge Here&gt;&gt;</v>
      </c>
      <c r="B145" s="613"/>
      <c r="C145" s="353" t="str">
        <f>IF('Council Own'!L76="C","C",IF('Council Own'!L76="P","P",""))</f>
        <v/>
      </c>
      <c r="E145" s="633" t="str">
        <f>'Fun Patches'!C9</f>
        <v>&lt;LIST PATCH HERE&gt;</v>
      </c>
      <c r="F145" s="634"/>
      <c r="G145" s="358" t="str">
        <f>IF('Fun Patches'!L9="A","A"," ")</f>
        <v xml:space="preserve"> </v>
      </c>
      <c r="H145" s="355"/>
      <c r="I145" s="348"/>
      <c r="J145" s="396" t="str">
        <f>'Council Own'!C10</f>
        <v>&lt;List Requirement Here&gt;</v>
      </c>
      <c r="K145" s="358" t="str">
        <f>IF('Council Own'!L10="A","A"," ")</f>
        <v xml:space="preserve"> </v>
      </c>
      <c r="L145" s="355"/>
      <c r="M145" s="348"/>
      <c r="N145" s="396" t="str">
        <f>'Council Own'!C58</f>
        <v>&lt;List Requirement Here&gt;</v>
      </c>
      <c r="O145" s="358" t="str">
        <f>IF('Council Own'!L58="A","A"," ")</f>
        <v xml:space="preserve"> </v>
      </c>
      <c r="Q145" s="348"/>
      <c r="R145" s="396" t="str">
        <f>'Council Own'!C106</f>
        <v>&lt;List Requirement Here&gt;</v>
      </c>
      <c r="S145" s="358" t="str">
        <f>IF('Council Own'!L106="A","A"," ")</f>
        <v xml:space="preserve"> </v>
      </c>
    </row>
    <row r="146" spans="1:19" x14ac:dyDescent="0.2">
      <c r="A146" s="612" t="str">
        <f>'Council Own'!B78</f>
        <v>&lt;&lt;List Badge Here&gt;&gt;</v>
      </c>
      <c r="B146" s="613"/>
      <c r="C146" s="353" t="str">
        <f>IF('Council Own'!L100="C","C",IF('Council Own'!L100="P","P",""))</f>
        <v/>
      </c>
      <c r="E146" s="633" t="str">
        <f>'Fun Patches'!C10</f>
        <v>&lt;LIST PATCH HERE&gt;</v>
      </c>
      <c r="F146" s="634"/>
      <c r="G146" s="358" t="str">
        <f>IF('Fun Patches'!L10="A","A"," ")</f>
        <v xml:space="preserve"> </v>
      </c>
      <c r="I146" s="348">
        <v>2</v>
      </c>
      <c r="J146" s="396" t="str">
        <f>'Council Own'!C11</f>
        <v>&lt;List Requirement Here&gt;</v>
      </c>
      <c r="K146" s="358" t="str">
        <f>IF('Council Own'!L11="A","A"," ")</f>
        <v xml:space="preserve"> </v>
      </c>
      <c r="M146" s="348">
        <v>2</v>
      </c>
      <c r="N146" s="396" t="str">
        <f>'Council Own'!C59</f>
        <v>&lt;List Requirement Here&gt;</v>
      </c>
      <c r="O146" s="358" t="str">
        <f>IF('Council Own'!L59="A","A"," ")</f>
        <v xml:space="preserve"> </v>
      </c>
      <c r="Q146" s="348">
        <v>2</v>
      </c>
      <c r="R146" s="396" t="str">
        <f>'Council Own'!C107</f>
        <v>&lt;List Requirement Here&gt;</v>
      </c>
      <c r="S146" s="358" t="str">
        <f>IF('Council Own'!L107="A","A"," ")</f>
        <v xml:space="preserve"> </v>
      </c>
    </row>
    <row r="147" spans="1:19" ht="12.75" customHeight="1" x14ac:dyDescent="0.2">
      <c r="A147" s="612" t="str">
        <f>'Council Own'!B102</f>
        <v>&lt;&lt;List Badge Here&gt;&gt;</v>
      </c>
      <c r="B147" s="613"/>
      <c r="C147" s="353" t="str">
        <f>IF('Council Own'!L124="C","C",IF('Council Own'!L124="P","P",""))</f>
        <v/>
      </c>
      <c r="E147" s="633" t="str">
        <f>'Fun Patches'!C11</f>
        <v>&lt;LIST PATCH HERE&gt;</v>
      </c>
      <c r="F147" s="634"/>
      <c r="G147" s="358" t="str">
        <f>IF('Fun Patches'!L11="A","A"," ")</f>
        <v xml:space="preserve"> </v>
      </c>
      <c r="I147" s="348"/>
      <c r="J147" s="396" t="str">
        <f>'Council Own'!C12</f>
        <v>&lt;List Requirement Here&gt;</v>
      </c>
      <c r="K147" s="358" t="str">
        <f>IF('Council Own'!L12="A","A"," ")</f>
        <v xml:space="preserve"> </v>
      </c>
      <c r="M147" s="348"/>
      <c r="N147" s="396" t="str">
        <f>'Council Own'!C60</f>
        <v>&lt;List Requirement Here&gt;</v>
      </c>
      <c r="O147" s="358" t="str">
        <f>IF('Council Own'!L60="A","A"," ")</f>
        <v xml:space="preserve"> </v>
      </c>
      <c r="Q147" s="348"/>
      <c r="R147" s="396" t="str">
        <f>'Council Own'!C108</f>
        <v>&lt;List Requirement Here&gt;</v>
      </c>
      <c r="S147" s="358" t="str">
        <f>IF('Council Own'!L108="A","A"," ")</f>
        <v xml:space="preserve"> </v>
      </c>
    </row>
    <row r="148" spans="1:19" ht="12.75" customHeight="1" x14ac:dyDescent="0.2">
      <c r="A148" s="612" t="str">
        <f>'Council Own'!B126</f>
        <v>&lt;&lt;List Badge Here&gt;&gt;</v>
      </c>
      <c r="B148" s="613"/>
      <c r="C148" s="353" t="str">
        <f>IF('Council Own'!L148="C","C",IF('Council Own'!L148="P","P",""))</f>
        <v/>
      </c>
      <c r="E148" s="633" t="str">
        <f>'Fun Patches'!C12</f>
        <v>&lt;LIST PATCH HERE&gt;</v>
      </c>
      <c r="F148" s="634"/>
      <c r="G148" s="358" t="str">
        <f>IF('Fun Patches'!L12="A","A"," ")</f>
        <v xml:space="preserve"> </v>
      </c>
      <c r="I148" s="348"/>
      <c r="J148" s="396" t="str">
        <f>'Council Own'!C13</f>
        <v>&lt;List Requirement Here&gt;</v>
      </c>
      <c r="K148" s="358" t="str">
        <f>IF('Council Own'!L13="A","A"," ")</f>
        <v xml:space="preserve"> </v>
      </c>
      <c r="M148" s="348"/>
      <c r="N148" s="396" t="str">
        <f>'Council Own'!C61</f>
        <v>&lt;List Requirement Here&gt;</v>
      </c>
      <c r="O148" s="358" t="str">
        <f>IF('Council Own'!L61="A","A"," ")</f>
        <v xml:space="preserve"> </v>
      </c>
      <c r="Q148" s="348"/>
      <c r="R148" s="396" t="str">
        <f>'Council Own'!C109</f>
        <v>&lt;List Requirement Here&gt;</v>
      </c>
      <c r="S148" s="358" t="str">
        <f>IF('Council Own'!L109="A","A"," ")</f>
        <v xml:space="preserve"> </v>
      </c>
    </row>
    <row r="149" spans="1:19" x14ac:dyDescent="0.2">
      <c r="E149" s="633" t="str">
        <f>'Fun Patches'!C13</f>
        <v>&lt;LIST PATCH HERE&gt;</v>
      </c>
      <c r="F149" s="634"/>
      <c r="G149" s="358" t="str">
        <f>IF('Fun Patches'!L13="A","A"," ")</f>
        <v xml:space="preserve"> </v>
      </c>
      <c r="I149" s="348"/>
      <c r="J149" s="396" t="str">
        <f>'Council Own'!C14</f>
        <v>&lt;List Requirement Here&gt;</v>
      </c>
      <c r="K149" s="358" t="str">
        <f>IF('Council Own'!L14="A","A"," ")</f>
        <v xml:space="preserve"> </v>
      </c>
      <c r="M149" s="348"/>
      <c r="N149" s="396" t="str">
        <f>'Council Own'!C62</f>
        <v>&lt;List Requirement Here&gt;</v>
      </c>
      <c r="O149" s="358" t="str">
        <f>IF('Council Own'!L62="A","A"," ")</f>
        <v xml:space="preserve"> </v>
      </c>
      <c r="Q149" s="348"/>
      <c r="R149" s="396" t="str">
        <f>'Council Own'!C110</f>
        <v>&lt;List Requirement Here&gt;</v>
      </c>
      <c r="S149" s="358" t="str">
        <f>IF('Council Own'!L110="A","A"," ")</f>
        <v xml:space="preserve"> </v>
      </c>
    </row>
    <row r="150" spans="1:19" x14ac:dyDescent="0.2">
      <c r="E150" s="633" t="str">
        <f>'Fun Patches'!C14</f>
        <v>&lt;LIST PATCH HERE&gt;</v>
      </c>
      <c r="F150" s="634"/>
      <c r="G150" s="358" t="str">
        <f>IF('Fun Patches'!L14="A","A"," ")</f>
        <v xml:space="preserve"> </v>
      </c>
      <c r="I150" s="348">
        <v>3</v>
      </c>
      <c r="J150" s="396" t="str">
        <f>'Council Own'!C15</f>
        <v>&lt;List Requirement Here&gt;</v>
      </c>
      <c r="K150" s="358" t="str">
        <f>IF('Council Own'!L15="A","A"," ")</f>
        <v xml:space="preserve"> </v>
      </c>
      <c r="M150" s="348">
        <v>3</v>
      </c>
      <c r="N150" s="396" t="str">
        <f>'Council Own'!C63</f>
        <v>&lt;List Requirement Here&gt;</v>
      </c>
      <c r="O150" s="358" t="str">
        <f>IF('Council Own'!L63="A","A"," ")</f>
        <v xml:space="preserve"> </v>
      </c>
      <c r="Q150" s="348">
        <v>3</v>
      </c>
      <c r="R150" s="396" t="str">
        <f>'Council Own'!C111</f>
        <v>&lt;List Requirement Here&gt;</v>
      </c>
      <c r="S150" s="358" t="str">
        <f>IF('Council Own'!L111="A","A"," ")</f>
        <v xml:space="preserve"> </v>
      </c>
    </row>
    <row r="151" spans="1:19" x14ac:dyDescent="0.2">
      <c r="E151" s="633" t="str">
        <f>'Fun Patches'!C15</f>
        <v>&lt;LIST PATCH HERE&gt;</v>
      </c>
      <c r="F151" s="634"/>
      <c r="G151" s="358" t="str">
        <f>IF('Fun Patches'!L15="A","A"," ")</f>
        <v xml:space="preserve"> </v>
      </c>
      <c r="I151" s="348"/>
      <c r="J151" s="396" t="str">
        <f>'Council Own'!C16</f>
        <v>&lt;List Requirement Here&gt;</v>
      </c>
      <c r="K151" s="358" t="str">
        <f>IF('Council Own'!L16="A","A"," ")</f>
        <v xml:space="preserve"> </v>
      </c>
      <c r="M151" s="348"/>
      <c r="N151" s="396" t="str">
        <f>'Council Own'!C64</f>
        <v>&lt;List Requirement Here&gt;</v>
      </c>
      <c r="O151" s="358" t="str">
        <f>IF('Council Own'!L64="A","A"," ")</f>
        <v xml:space="preserve"> </v>
      </c>
      <c r="Q151" s="348"/>
      <c r="R151" s="396" t="str">
        <f>'Council Own'!C112</f>
        <v>&lt;List Requirement Here&gt;</v>
      </c>
      <c r="S151" s="358" t="str">
        <f>IF('Council Own'!L112="A","A"," ")</f>
        <v xml:space="preserve"> </v>
      </c>
    </row>
    <row r="152" spans="1:19" x14ac:dyDescent="0.2">
      <c r="A152" s="616" t="s">
        <v>834</v>
      </c>
      <c r="B152" s="617"/>
      <c r="C152" s="618"/>
      <c r="E152" s="633" t="str">
        <f>'Fun Patches'!C16</f>
        <v>&lt;LIST PATCH HERE&gt;</v>
      </c>
      <c r="F152" s="634"/>
      <c r="G152" s="358" t="str">
        <f>IF('Fun Patches'!L16="A","A"," ")</f>
        <v xml:space="preserve"> </v>
      </c>
      <c r="I152" s="348"/>
      <c r="J152" s="396" t="str">
        <f>'Council Own'!C17</f>
        <v>&lt;List Requirement Here&gt;</v>
      </c>
      <c r="K152" s="358" t="str">
        <f>IF('Council Own'!L17="A","A"," ")</f>
        <v xml:space="preserve"> </v>
      </c>
      <c r="M152" s="348"/>
      <c r="N152" s="396" t="str">
        <f>'Council Own'!C65</f>
        <v>&lt;List Requirement Here&gt;</v>
      </c>
      <c r="O152" s="358" t="str">
        <f>IF('Council Own'!L65="A","A"," ")</f>
        <v xml:space="preserve"> </v>
      </c>
      <c r="Q152" s="348"/>
      <c r="R152" s="396" t="str">
        <f>'Council Own'!C113</f>
        <v>&lt;List Requirement Here&gt;</v>
      </c>
      <c r="S152" s="358" t="str">
        <f>IF('Council Own'!L113="A","A"," ")</f>
        <v xml:space="preserve"> </v>
      </c>
    </row>
    <row r="153" spans="1:19" x14ac:dyDescent="0.2">
      <c r="A153" s="257" t="str">
        <f>Silver!C8</f>
        <v>Go on a Cadette Journey</v>
      </c>
      <c r="B153" s="257"/>
      <c r="C153" s="445" t="str">
        <f>IF(Silver!L8="C","C"," ")</f>
        <v xml:space="preserve"> </v>
      </c>
      <c r="E153" s="650" t="str">
        <f>'Fun Patches'!C17</f>
        <v>&lt;LIST PATCH HERE&gt;</v>
      </c>
      <c r="F153" s="651"/>
      <c r="G153" s="351" t="str">
        <f>IF('Fun Patches'!L17="A","A"," ")</f>
        <v xml:space="preserve"> </v>
      </c>
      <c r="I153" s="348"/>
      <c r="J153" s="396" t="str">
        <f>'Council Own'!C18</f>
        <v>&lt;List Requirement Here&gt;</v>
      </c>
      <c r="K153" s="358" t="str">
        <f>IF('Council Own'!L18="A","A"," ")</f>
        <v xml:space="preserve"> </v>
      </c>
      <c r="M153" s="348"/>
      <c r="N153" s="396" t="str">
        <f>'Council Own'!C66</f>
        <v>&lt;List Requirement Here&gt;</v>
      </c>
      <c r="O153" s="358" t="str">
        <f>IF('Council Own'!L66="A","A"," ")</f>
        <v xml:space="preserve"> </v>
      </c>
      <c r="Q153" s="348"/>
      <c r="R153" s="396" t="str">
        <f>'Council Own'!C114</f>
        <v>&lt;List Requirement Here&gt;</v>
      </c>
      <c r="S153" s="358" t="str">
        <f>IF('Council Own'!L114="A","A"," ")</f>
        <v xml:space="preserve"> </v>
      </c>
    </row>
    <row r="154" spans="1:19" x14ac:dyDescent="0.2">
      <c r="A154" s="257" t="str">
        <f>Silver!C9</f>
        <v>Identify issues you care about</v>
      </c>
      <c r="B154" s="257"/>
      <c r="C154" s="445" t="str">
        <f>IF(Silver!L9="A","A"," ")</f>
        <v xml:space="preserve"> </v>
      </c>
      <c r="E154" s="633" t="str">
        <f>'Fun Patches'!C18</f>
        <v>&lt;LIST PATCH HERE&gt;</v>
      </c>
      <c r="F154" s="634"/>
      <c r="G154" s="358" t="str">
        <f>IF('Fun Patches'!L18="A","A"," ")</f>
        <v xml:space="preserve"> </v>
      </c>
      <c r="I154" s="348">
        <v>4</v>
      </c>
      <c r="J154" s="396" t="str">
        <f>'Council Own'!C19</f>
        <v>&lt;List Requirement Here&gt;</v>
      </c>
      <c r="K154" s="358" t="str">
        <f>IF('Council Own'!L19="A","A"," ")</f>
        <v xml:space="preserve"> </v>
      </c>
      <c r="M154" s="348">
        <v>4</v>
      </c>
      <c r="N154" s="396" t="str">
        <f>'Council Own'!C67</f>
        <v>&lt;List Requirement Here&gt;</v>
      </c>
      <c r="O154" s="358" t="str">
        <f>IF('Council Own'!L67="A","A"," ")</f>
        <v xml:space="preserve"> </v>
      </c>
      <c r="Q154" s="348">
        <v>4</v>
      </c>
      <c r="R154" s="396" t="str">
        <f>'Council Own'!C115</f>
        <v>&lt;List Requirement Here&gt;</v>
      </c>
      <c r="S154" s="358" t="str">
        <f>IF('Council Own'!L115="A","A"," ")</f>
        <v xml:space="preserve"> </v>
      </c>
    </row>
    <row r="155" spans="1:19" x14ac:dyDescent="0.2">
      <c r="A155" s="257" t="str">
        <f>Silver!C10</f>
        <v>Build your GS Silver Team or go solo</v>
      </c>
      <c r="B155" s="257"/>
      <c r="C155" s="445" t="str">
        <f>IF(Silver!L10="A","A"," ")</f>
        <v xml:space="preserve"> </v>
      </c>
      <c r="E155" s="633" t="str">
        <f>'Fun Patches'!C19</f>
        <v>&lt;LIST PATCH HERE&gt;</v>
      </c>
      <c r="F155" s="634"/>
      <c r="G155" s="358" t="str">
        <f>IF('Fun Patches'!L19="A","A"," ")</f>
        <v xml:space="preserve"> </v>
      </c>
      <c r="I155" s="348"/>
      <c r="J155" s="396" t="str">
        <f>'Council Own'!C20</f>
        <v>&lt;List Requirement Here&gt;</v>
      </c>
      <c r="K155" s="358" t="str">
        <f>IF('Council Own'!L20="A","A"," ")</f>
        <v xml:space="preserve"> </v>
      </c>
      <c r="M155" s="348"/>
      <c r="N155" s="396" t="str">
        <f>'Council Own'!C68</f>
        <v>&lt;List Requirement Here&gt;</v>
      </c>
      <c r="O155" s="358" t="str">
        <f>IF('Council Own'!L68="A","A"," ")</f>
        <v xml:space="preserve"> </v>
      </c>
      <c r="Q155" s="348"/>
      <c r="R155" s="396" t="str">
        <f>'Council Own'!C116</f>
        <v>&lt;List Requirement Here&gt;</v>
      </c>
      <c r="S155" s="358" t="str">
        <f>IF('Council Own'!L116="A","A"," ")</f>
        <v xml:space="preserve"> </v>
      </c>
    </row>
    <row r="156" spans="1:19" x14ac:dyDescent="0.2">
      <c r="A156" s="257" t="str">
        <f>Silver!C11</f>
        <v>Explore your community</v>
      </c>
      <c r="B156" s="257"/>
      <c r="C156" s="445" t="str">
        <f>IF(Silver!L11="A","A"," ")</f>
        <v xml:space="preserve"> </v>
      </c>
      <c r="E156" s="633" t="str">
        <f>'Fun Patches'!C20</f>
        <v>&lt;LIST PATCH HERE&gt;</v>
      </c>
      <c r="F156" s="634"/>
      <c r="G156" s="358" t="str">
        <f>IF('Fun Patches'!L20="A","A"," ")</f>
        <v xml:space="preserve"> </v>
      </c>
      <c r="I156" s="348"/>
      <c r="J156" s="396" t="str">
        <f>'Council Own'!C21</f>
        <v>&lt;List Requirement Here&gt;</v>
      </c>
      <c r="K156" s="358" t="str">
        <f>IF('Council Own'!L21="A","A"," ")</f>
        <v xml:space="preserve"> </v>
      </c>
      <c r="M156" s="348"/>
      <c r="N156" s="396" t="str">
        <f>'Council Own'!C69</f>
        <v>&lt;List Requirement Here&gt;</v>
      </c>
      <c r="O156" s="358" t="str">
        <f>IF('Council Own'!L69="A","A"," ")</f>
        <v xml:space="preserve"> </v>
      </c>
      <c r="Q156" s="348"/>
      <c r="R156" s="396" t="str">
        <f>'Council Own'!C117</f>
        <v>&lt;List Requirement Here&gt;</v>
      </c>
      <c r="S156" s="358" t="str">
        <f>IF('Council Own'!L117="A","A"," ")</f>
        <v xml:space="preserve"> </v>
      </c>
    </row>
    <row r="157" spans="1:19" x14ac:dyDescent="0.2">
      <c r="A157" s="257" t="str">
        <f>Silver!C12</f>
        <v>Pick your Take Action Project</v>
      </c>
      <c r="B157" s="257"/>
      <c r="C157" s="445" t="str">
        <f>IF(Silver!L12="A","A"," ")</f>
        <v xml:space="preserve"> </v>
      </c>
      <c r="E157" s="633" t="str">
        <f>'Fun Patches'!C21</f>
        <v>&lt;LIST PATCH HERE&gt;</v>
      </c>
      <c r="F157" s="634"/>
      <c r="G157" s="358" t="str">
        <f>IF('Fun Patches'!L21="A","A"," ")</f>
        <v xml:space="preserve"> </v>
      </c>
      <c r="I157" s="348"/>
      <c r="J157" s="396" t="str">
        <f>'Council Own'!C22</f>
        <v>&lt;List Requirement Here&gt;</v>
      </c>
      <c r="K157" s="358" t="str">
        <f>IF('Council Own'!L22="A","A"," ")</f>
        <v xml:space="preserve"> </v>
      </c>
      <c r="M157" s="348"/>
      <c r="N157" s="396" t="str">
        <f>'Council Own'!C70</f>
        <v>&lt;List Requirement Here&gt;</v>
      </c>
      <c r="O157" s="358" t="str">
        <f>IF('Council Own'!L70="A","A"," ")</f>
        <v xml:space="preserve"> </v>
      </c>
      <c r="Q157" s="348"/>
      <c r="R157" s="396" t="str">
        <f>'Council Own'!C118</f>
        <v>&lt;List Requirement Here&gt;</v>
      </c>
      <c r="S157" s="358" t="str">
        <f>IF('Council Own'!L118="A","A"," ")</f>
        <v xml:space="preserve"> </v>
      </c>
    </row>
    <row r="158" spans="1:19" x14ac:dyDescent="0.2">
      <c r="A158" s="257" t="str">
        <f>Silver!C13</f>
        <v>Develop your Project</v>
      </c>
      <c r="B158" s="257"/>
      <c r="C158" s="445" t="str">
        <f>IF(Silver!L13="A","A"," ")</f>
        <v xml:space="preserve"> </v>
      </c>
      <c r="E158" s="633" t="str">
        <f>'Fun Patches'!C22</f>
        <v>&lt;LIST PATCH HERE&gt;</v>
      </c>
      <c r="F158" s="634"/>
      <c r="G158" s="358" t="str">
        <f>IF('Fun Patches'!L22="A","A"," ")</f>
        <v xml:space="preserve"> </v>
      </c>
      <c r="I158" s="348">
        <v>5</v>
      </c>
      <c r="J158" s="396" t="str">
        <f>'Council Own'!C23</f>
        <v>&lt;List Requirement Here&gt;</v>
      </c>
      <c r="K158" s="358" t="str">
        <f>IF('Council Own'!L23="A","A"," ")</f>
        <v xml:space="preserve"> </v>
      </c>
      <c r="M158" s="348">
        <v>5</v>
      </c>
      <c r="N158" s="396" t="str">
        <f>'Council Own'!C71</f>
        <v>&lt;List Requirement Here&gt;</v>
      </c>
      <c r="O158" s="358" t="str">
        <f>IF('Council Own'!L71="A","A"," ")</f>
        <v xml:space="preserve"> </v>
      </c>
      <c r="Q158" s="348">
        <v>5</v>
      </c>
      <c r="R158" s="396" t="str">
        <f>'Council Own'!C119</f>
        <v>&lt;List Requirement Here&gt;</v>
      </c>
      <c r="S158" s="358" t="str">
        <f>IF('Council Own'!L119="A","A"," ")</f>
        <v xml:space="preserve"> </v>
      </c>
    </row>
    <row r="159" spans="1:19" x14ac:dyDescent="0.2">
      <c r="A159" s="257" t="str">
        <f>Silver!C14</f>
        <v>Make a plan and put it into motion</v>
      </c>
      <c r="B159" s="257"/>
      <c r="C159" s="445" t="str">
        <f>IF(Silver!L14="A","A"," ")</f>
        <v xml:space="preserve"> </v>
      </c>
      <c r="E159" s="633" t="str">
        <f>'Fun Patches'!C23</f>
        <v>&lt;LIST PATCH HERE&gt;</v>
      </c>
      <c r="F159" s="634"/>
      <c r="G159" s="358" t="str">
        <f>IF('Fun Patches'!L23="A","A"," ")</f>
        <v xml:space="preserve"> </v>
      </c>
      <c r="I159" s="348"/>
      <c r="J159" s="396" t="str">
        <f>'Council Own'!C24</f>
        <v>&lt;List Requirement Here&gt;</v>
      </c>
      <c r="K159" s="358" t="str">
        <f>IF('Council Own'!L24="A","A"," ")</f>
        <v xml:space="preserve"> </v>
      </c>
      <c r="M159" s="348"/>
      <c r="N159" s="396" t="str">
        <f>'Council Own'!C72</f>
        <v>&lt;List Requirement Here&gt;</v>
      </c>
      <c r="O159" s="358" t="str">
        <f>IF('Council Own'!L72="A","A"," ")</f>
        <v xml:space="preserve"> </v>
      </c>
      <c r="Q159" s="348"/>
      <c r="R159" s="396" t="str">
        <f>'Council Own'!C120</f>
        <v>&lt;List Requirement Here&gt;</v>
      </c>
      <c r="S159" s="358" t="str">
        <f>IF('Council Own'!L120="A","A"," ")</f>
        <v xml:space="preserve"> </v>
      </c>
    </row>
    <row r="160" spans="1:19" x14ac:dyDescent="0.2">
      <c r="A160" s="257" t="str">
        <f>Silver!C15</f>
        <v>Reflect, share your story, and celebrate</v>
      </c>
      <c r="B160" s="257"/>
      <c r="C160" s="445" t="str">
        <f>IF(Silver!L15="A","A"," ")</f>
        <v xml:space="preserve"> </v>
      </c>
      <c r="E160" s="633" t="str">
        <f>'Fun Patches'!C24</f>
        <v>&lt;LIST PATCH HERE&gt;</v>
      </c>
      <c r="F160" s="634"/>
      <c r="G160" s="358" t="str">
        <f>IF('Fun Patches'!L24="A","A"," ")</f>
        <v xml:space="preserve"> </v>
      </c>
      <c r="I160" s="348"/>
      <c r="J160" s="396" t="str">
        <f>'Council Own'!C25</f>
        <v>&lt;List Requirement Here&gt;</v>
      </c>
      <c r="K160" s="358" t="str">
        <f>IF('Council Own'!L25="A","A"," ")</f>
        <v xml:space="preserve"> </v>
      </c>
      <c r="M160" s="348"/>
      <c r="N160" s="396" t="str">
        <f>'Council Own'!C73</f>
        <v>&lt;List Requirement Here&gt;</v>
      </c>
      <c r="O160" s="358" t="str">
        <f>IF('Council Own'!L73="A","A"," ")</f>
        <v xml:space="preserve"> </v>
      </c>
      <c r="Q160" s="348"/>
      <c r="R160" s="396" t="str">
        <f>'Council Own'!C121</f>
        <v>&lt;List Requirement Here&gt;</v>
      </c>
      <c r="S160" s="358" t="str">
        <f>IF('Council Own'!L121="A","A"," ")</f>
        <v xml:space="preserve"> </v>
      </c>
    </row>
    <row r="161" spans="2:19" x14ac:dyDescent="0.2">
      <c r="B161" s="435" t="s">
        <v>139</v>
      </c>
      <c r="C161" s="445" t="str">
        <f>IF(Silver!L16="C","C",IF(Silver!L16="P","P",""))</f>
        <v/>
      </c>
      <c r="E161" s="633" t="str">
        <f>'Fun Patches'!C25</f>
        <v>&lt;LIST PATCH HERE&gt;</v>
      </c>
      <c r="F161" s="634"/>
      <c r="G161" s="358" t="str">
        <f>IF('Fun Patches'!L25="A","A"," ")</f>
        <v xml:space="preserve"> </v>
      </c>
      <c r="I161" s="348"/>
      <c r="J161" s="396" t="str">
        <f>'Council Own'!C26</f>
        <v>&lt;List Requirement Here&gt;</v>
      </c>
      <c r="K161" s="358" t="str">
        <f>IF('Council Own'!L26="A","A"," ")</f>
        <v xml:space="preserve"> </v>
      </c>
      <c r="M161" s="348"/>
      <c r="N161" s="396" t="str">
        <f>'Council Own'!C74</f>
        <v>&lt;List Requirement Here&gt;</v>
      </c>
      <c r="O161" s="358" t="str">
        <f>IF('Council Own'!L68="A","A"," ")</f>
        <v xml:space="preserve"> </v>
      </c>
      <c r="Q161" s="348"/>
      <c r="R161" s="396" t="str">
        <f>'Council Own'!C122</f>
        <v>&lt;List Requirement Here&gt;</v>
      </c>
      <c r="S161" s="358" t="str">
        <f>IF('Council Own'!L122="A","A"," ")</f>
        <v xml:space="preserve"> </v>
      </c>
    </row>
    <row r="162" spans="2:19" x14ac:dyDescent="0.2">
      <c r="E162" s="633" t="str">
        <f>'Fun Patches'!C26</f>
        <v>&lt;LIST PATCH HERE&gt;</v>
      </c>
      <c r="F162" s="634"/>
      <c r="G162" s="358" t="str">
        <f>IF('Fun Patches'!L26="A","A","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Patches'!L27="A","A"," ")</f>
        <v xml:space="preserve"> </v>
      </c>
      <c r="I163" s="348">
        <v>1</v>
      </c>
      <c r="J163" s="396" t="str">
        <f>'Council Own'!C31</f>
        <v>&lt;List Requirement Here&gt;</v>
      </c>
      <c r="K163" s="358" t="str">
        <f>IF('Council Own'!L31="A","A"," ")</f>
        <v xml:space="preserve"> </v>
      </c>
      <c r="M163" s="348">
        <v>1</v>
      </c>
      <c r="N163" s="396" t="str">
        <f>'Council Own'!C79</f>
        <v>&lt;List Requirement Here&gt;</v>
      </c>
      <c r="O163" s="358" t="str">
        <f>IF('Council Own'!L79="A","A"," ")</f>
        <v xml:space="preserve"> </v>
      </c>
      <c r="Q163" s="348">
        <v>1</v>
      </c>
      <c r="R163" s="396" t="str">
        <f>'Council Own'!C127</f>
        <v>&lt;List Requirement Here&gt;</v>
      </c>
      <c r="S163" s="358" t="str">
        <f>IF('Council Own'!L127="A","A"," ")</f>
        <v xml:space="preserve"> </v>
      </c>
    </row>
    <row r="164" spans="2:19" x14ac:dyDescent="0.2">
      <c r="E164" s="633" t="str">
        <f>'Fun Patches'!C28</f>
        <v>&lt;LIST PATCH HERE&gt;</v>
      </c>
      <c r="F164" s="634"/>
      <c r="G164" s="358" t="str">
        <f>IF('Fun Patches'!L28="A","A"," ")</f>
        <v xml:space="preserve"> </v>
      </c>
      <c r="I164" s="348"/>
      <c r="J164" s="396" t="str">
        <f>'Council Own'!C32</f>
        <v>&lt;List Requirement Here&gt;</v>
      </c>
      <c r="K164" s="358" t="str">
        <f>IF('Council Own'!L32="A","A"," ")</f>
        <v xml:space="preserve"> </v>
      </c>
      <c r="M164" s="348"/>
      <c r="N164" s="396" t="str">
        <f>'Council Own'!C80</f>
        <v>&lt;List Requirement Here&gt;</v>
      </c>
      <c r="O164" s="358" t="str">
        <f>IF('Council Own'!L80="A","A"," ")</f>
        <v xml:space="preserve"> </v>
      </c>
      <c r="Q164" s="348"/>
      <c r="R164" s="396" t="str">
        <f>'Council Own'!C128</f>
        <v>&lt;List Requirement Here&gt;</v>
      </c>
      <c r="S164" s="358" t="str">
        <f>IF('Council Own'!L128="A","A"," ")</f>
        <v xml:space="preserve"> </v>
      </c>
    </row>
    <row r="165" spans="2:19" x14ac:dyDescent="0.2">
      <c r="E165" s="633" t="str">
        <f>'Fun Patches'!C29</f>
        <v>&lt;LIST PATCH HERE&gt;</v>
      </c>
      <c r="F165" s="634"/>
      <c r="G165" s="358" t="str">
        <f>IF('Fun Patches'!L29="A","A"," ")</f>
        <v xml:space="preserve"> </v>
      </c>
      <c r="I165" s="348"/>
      <c r="J165" s="396" t="str">
        <f>'Council Own'!C33</f>
        <v>&lt;List Requirement Here&gt;</v>
      </c>
      <c r="K165" s="358" t="str">
        <f>IF('Council Own'!L33="A","A"," ")</f>
        <v xml:space="preserve"> </v>
      </c>
      <c r="M165" s="348"/>
      <c r="N165" s="396" t="str">
        <f>'Council Own'!C81</f>
        <v>&lt;List Requirement Here&gt;</v>
      </c>
      <c r="O165" s="358" t="str">
        <f>IF('Council Own'!L81="A","A"," ")</f>
        <v xml:space="preserve"> </v>
      </c>
      <c r="Q165" s="348"/>
      <c r="R165" s="396" t="str">
        <f>'Council Own'!C129</f>
        <v>&lt;List Requirement Here&gt;</v>
      </c>
      <c r="S165" s="358" t="str">
        <f>IF('Council Own'!L129="A","A"," ")</f>
        <v xml:space="preserve"> </v>
      </c>
    </row>
    <row r="166" spans="2:19" x14ac:dyDescent="0.2">
      <c r="E166" s="633" t="str">
        <f>'Fun Patches'!C30</f>
        <v>&lt;LIST PATCH HERE&gt;</v>
      </c>
      <c r="F166" s="634"/>
      <c r="G166" s="358" t="str">
        <f>IF('Fun Patches'!L30="A","A"," ")</f>
        <v xml:space="preserve"> </v>
      </c>
      <c r="I166" s="348"/>
      <c r="J166" s="396" t="str">
        <f>'Council Own'!C34</f>
        <v>&lt;List Requirement Here&gt;</v>
      </c>
      <c r="K166" s="358" t="str">
        <f>IF('Council Own'!L34="A","A"," ")</f>
        <v xml:space="preserve"> </v>
      </c>
      <c r="M166" s="348"/>
      <c r="N166" s="396" t="str">
        <f>'Council Own'!C82</f>
        <v>&lt;List Requirement Here&gt;</v>
      </c>
      <c r="O166" s="358" t="str">
        <f>IF('Council Own'!L82="A","A"," ")</f>
        <v xml:space="preserve"> </v>
      </c>
      <c r="Q166" s="348"/>
      <c r="R166" s="396" t="str">
        <f>'Council Own'!C130</f>
        <v>&lt;List Requirement Here&gt;</v>
      </c>
      <c r="S166" s="358" t="str">
        <f>IF('Council Own'!L130="A","A"," ")</f>
        <v xml:space="preserve"> </v>
      </c>
    </row>
    <row r="167" spans="2:19" x14ac:dyDescent="0.2">
      <c r="E167" s="633" t="str">
        <f>'Fun Patches'!C31</f>
        <v>&lt;LIST PATCH HERE&gt;</v>
      </c>
      <c r="F167" s="634"/>
      <c r="G167" s="358" t="str">
        <f>IF('Fun Patches'!L31="A","A"," ")</f>
        <v xml:space="preserve"> </v>
      </c>
      <c r="I167" s="348">
        <v>2</v>
      </c>
      <c r="J167" s="396" t="str">
        <f>'Council Own'!C35</f>
        <v>&lt;List Requirement Here&gt;</v>
      </c>
      <c r="K167" s="358" t="str">
        <f>IF('Council Own'!L35="A","A"," ")</f>
        <v xml:space="preserve"> </v>
      </c>
      <c r="M167" s="348">
        <v>2</v>
      </c>
      <c r="N167" s="396" t="str">
        <f>'Council Own'!C83</f>
        <v>&lt;List Requirement Here&gt;</v>
      </c>
      <c r="O167" s="358" t="str">
        <f>IF('Council Own'!L83="A","A"," ")</f>
        <v xml:space="preserve"> </v>
      </c>
      <c r="Q167" s="348">
        <v>2</v>
      </c>
      <c r="R167" s="396" t="str">
        <f>'Council Own'!C131</f>
        <v>&lt;List Requirement Here&gt;</v>
      </c>
      <c r="S167" s="358" t="str">
        <f>IF('Council Own'!L131="A","A"," ")</f>
        <v xml:space="preserve"> </v>
      </c>
    </row>
    <row r="168" spans="2:19" x14ac:dyDescent="0.2">
      <c r="E168" s="633" t="str">
        <f>'Fun Patches'!C32</f>
        <v>&lt;LIST PATCH HERE&gt;</v>
      </c>
      <c r="F168" s="634"/>
      <c r="G168" s="358" t="str">
        <f>IF('Fun Patches'!L32="A","A"," ")</f>
        <v xml:space="preserve"> </v>
      </c>
      <c r="I168" s="348"/>
      <c r="J168" s="396" t="str">
        <f>'Council Own'!C36</f>
        <v>&lt;List Requirement Here&gt;</v>
      </c>
      <c r="K168" s="358" t="str">
        <f>IF('Council Own'!L36="A","A"," ")</f>
        <v xml:space="preserve"> </v>
      </c>
      <c r="M168" s="348"/>
      <c r="N168" s="396" t="str">
        <f>'Council Own'!C84</f>
        <v>&lt;List Requirement Here&gt;</v>
      </c>
      <c r="O168" s="358" t="str">
        <f>IF('Council Own'!L84="A","A"," ")</f>
        <v xml:space="preserve"> </v>
      </c>
      <c r="Q168" s="348"/>
      <c r="R168" s="396" t="str">
        <f>'Council Own'!C132</f>
        <v>&lt;List Requirement Here&gt;</v>
      </c>
      <c r="S168" s="358" t="str">
        <f>IF('Council Own'!L132="A","A"," ")</f>
        <v xml:space="preserve"> </v>
      </c>
    </row>
    <row r="169" spans="2:19" x14ac:dyDescent="0.2">
      <c r="E169" s="633" t="str">
        <f>'Fun Patches'!C33</f>
        <v>&lt;LIST PATCH HERE&gt;</v>
      </c>
      <c r="F169" s="634"/>
      <c r="G169" s="358" t="str">
        <f>IF('Fun Patches'!L33="A","A"," ")</f>
        <v xml:space="preserve"> </v>
      </c>
      <c r="I169" s="348"/>
      <c r="J169" s="396" t="str">
        <f>'Council Own'!C37</f>
        <v>&lt;List Requirement Here&gt;</v>
      </c>
      <c r="K169" s="358" t="str">
        <f>IF('Council Own'!L37="A","A"," ")</f>
        <v xml:space="preserve"> </v>
      </c>
      <c r="M169" s="348"/>
      <c r="N169" s="396" t="str">
        <f>'Council Own'!C85</f>
        <v>&lt;List Requirement Here&gt;</v>
      </c>
      <c r="O169" s="358" t="str">
        <f>IF('Council Own'!L85="A","A"," ")</f>
        <v xml:space="preserve"> </v>
      </c>
      <c r="Q169" s="348"/>
      <c r="R169" s="396" t="str">
        <f>'Council Own'!C133</f>
        <v>&lt;List Requirement Here&gt;</v>
      </c>
      <c r="S169" s="358" t="str">
        <f>IF('Council Own'!L133="A","A"," ")</f>
        <v xml:space="preserve"> </v>
      </c>
    </row>
    <row r="170" spans="2:19" x14ac:dyDescent="0.2">
      <c r="E170" s="633" t="str">
        <f>'Fun Patches'!C34</f>
        <v>&lt;LIST PATCH HERE&gt;</v>
      </c>
      <c r="F170" s="634"/>
      <c r="G170" s="358" t="str">
        <f>IF('Fun Patches'!L34="A","A"," ")</f>
        <v xml:space="preserve"> </v>
      </c>
      <c r="I170" s="348"/>
      <c r="J170" s="396" t="str">
        <f>'Council Own'!C38</f>
        <v>&lt;List Requirement Here&gt;</v>
      </c>
      <c r="K170" s="358" t="str">
        <f>IF('Council Own'!L38="A","A"," ")</f>
        <v xml:space="preserve"> </v>
      </c>
      <c r="M170" s="348"/>
      <c r="N170" s="396" t="str">
        <f>'Council Own'!C86</f>
        <v>&lt;List Requirement Here&gt;</v>
      </c>
      <c r="O170" s="358" t="str">
        <f>IF('Council Own'!L86="A","A"," ")</f>
        <v xml:space="preserve"> </v>
      </c>
      <c r="Q170" s="348"/>
      <c r="R170" s="396" t="str">
        <f>'Council Own'!C134</f>
        <v>&lt;List Requirement Here&gt;</v>
      </c>
      <c r="S170" s="358" t="str">
        <f>IF('Council Own'!L134="A","A"," ")</f>
        <v xml:space="preserve"> </v>
      </c>
    </row>
    <row r="171" spans="2:19" x14ac:dyDescent="0.2">
      <c r="E171" s="633" t="str">
        <f>'Fun Patches'!C35</f>
        <v>&lt;LIST PATCH HERE&gt;</v>
      </c>
      <c r="F171" s="634"/>
      <c r="G171" s="358" t="str">
        <f>IF('Fun Patches'!L35="A","A"," ")</f>
        <v xml:space="preserve"> </v>
      </c>
      <c r="I171" s="348">
        <v>3</v>
      </c>
      <c r="J171" s="396" t="str">
        <f>'Council Own'!C39</f>
        <v>&lt;List Requirement Here&gt;</v>
      </c>
      <c r="K171" s="358" t="str">
        <f>IF('Council Own'!L39="A","A"," ")</f>
        <v xml:space="preserve"> </v>
      </c>
      <c r="M171" s="348">
        <v>3</v>
      </c>
      <c r="N171" s="396" t="str">
        <f>'Council Own'!C87</f>
        <v>&lt;List Requirement Here&gt;</v>
      </c>
      <c r="O171" s="358" t="str">
        <f>IF('Council Own'!L87="A","A"," ")</f>
        <v xml:space="preserve"> </v>
      </c>
      <c r="Q171" s="348">
        <v>3</v>
      </c>
      <c r="R171" s="396" t="str">
        <f>'Council Own'!C135</f>
        <v>&lt;List Requirement Here&gt;</v>
      </c>
      <c r="S171" s="358" t="str">
        <f>IF('Council Own'!L135="A","A"," ")</f>
        <v xml:space="preserve"> </v>
      </c>
    </row>
    <row r="172" spans="2:19" ht="12.75" customHeight="1" x14ac:dyDescent="0.2">
      <c r="E172" s="633" t="str">
        <f>'Fun Patches'!C36</f>
        <v>&lt;LIST PATCH HERE&gt;</v>
      </c>
      <c r="F172" s="634"/>
      <c r="G172" s="358" t="str">
        <f>IF('Fun Patches'!L36="A","A"," ")</f>
        <v xml:space="preserve"> </v>
      </c>
      <c r="I172" s="348"/>
      <c r="J172" s="396" t="str">
        <f>'Council Own'!C40</f>
        <v>&lt;List Requirement Here&gt;</v>
      </c>
      <c r="K172" s="358" t="str">
        <f>IF('Council Own'!L40="A","A"," ")</f>
        <v xml:space="preserve"> </v>
      </c>
      <c r="M172" s="348"/>
      <c r="N172" s="396" t="str">
        <f>'Council Own'!C88</f>
        <v>&lt;List Requirement Here&gt;</v>
      </c>
      <c r="O172" s="358" t="str">
        <f>IF('Council Own'!L88="A","A"," ")</f>
        <v xml:space="preserve"> </v>
      </c>
      <c r="Q172" s="348"/>
      <c r="R172" s="396" t="str">
        <f>'Council Own'!C136</f>
        <v>&lt;List Requirement Here&gt;</v>
      </c>
      <c r="S172" s="358" t="str">
        <f>IF('Council Own'!L136="A","A"," ")</f>
        <v xml:space="preserve"> </v>
      </c>
    </row>
    <row r="173" spans="2:19" ht="12.75" customHeight="1" x14ac:dyDescent="0.2">
      <c r="E173" s="633" t="str">
        <f>'Fun Patches'!C37</f>
        <v>&lt;LIST PATCH HERE&gt;</v>
      </c>
      <c r="F173" s="634"/>
      <c r="G173" s="358" t="str">
        <f>IF('Fun Patches'!L37="A","A"," ")</f>
        <v xml:space="preserve"> </v>
      </c>
      <c r="I173" s="348"/>
      <c r="J173" s="396" t="str">
        <f>'Council Own'!C41</f>
        <v>&lt;List Requirement Here&gt;</v>
      </c>
      <c r="K173" s="358" t="str">
        <f>IF('Council Own'!L41="A","A"," ")</f>
        <v xml:space="preserve"> </v>
      </c>
      <c r="M173" s="348"/>
      <c r="N173" s="396" t="str">
        <f>'Council Own'!C89</f>
        <v>&lt;List Requirement Here&gt;</v>
      </c>
      <c r="O173" s="358" t="str">
        <f>IF('Council Own'!L89="A","A"," ")</f>
        <v xml:space="preserve"> </v>
      </c>
      <c r="Q173" s="348"/>
      <c r="R173" s="396" t="str">
        <f>'Council Own'!C137</f>
        <v>&lt;List Requirement Here&gt;</v>
      </c>
      <c r="S173" s="358" t="str">
        <f>IF('Council Own'!L137="A","A"," ")</f>
        <v xml:space="preserve"> </v>
      </c>
    </row>
    <row r="174" spans="2:19" x14ac:dyDescent="0.2">
      <c r="E174" s="633" t="str">
        <f>'Fun Patches'!C38</f>
        <v>&lt;LIST PATCH HERE&gt;</v>
      </c>
      <c r="F174" s="634"/>
      <c r="G174" s="358" t="str">
        <f>IF('Fun Patches'!L38="A","A"," ")</f>
        <v xml:space="preserve"> </v>
      </c>
      <c r="I174" s="348"/>
      <c r="J174" s="396" t="str">
        <f>'Council Own'!C42</f>
        <v>&lt;List Requirement Here&gt;</v>
      </c>
      <c r="K174" s="358" t="str">
        <f>IF('Council Own'!L42="A","A"," ")</f>
        <v xml:space="preserve"> </v>
      </c>
      <c r="M174" s="348"/>
      <c r="N174" s="396" t="str">
        <f>'Council Own'!C90</f>
        <v>&lt;List Requirement Here&gt;</v>
      </c>
      <c r="O174" s="358" t="str">
        <f>IF('Council Own'!L90="A","A"," ")</f>
        <v xml:space="preserve"> </v>
      </c>
      <c r="Q174" s="348"/>
      <c r="R174" s="396" t="str">
        <f>'Council Own'!C138</f>
        <v>&lt;List Requirement Here&gt;</v>
      </c>
      <c r="S174" s="358" t="str">
        <f>IF('Council Own'!L138="A","A"," ")</f>
        <v xml:space="preserve"> </v>
      </c>
    </row>
    <row r="175" spans="2:19" x14ac:dyDescent="0.2">
      <c r="E175" s="633" t="str">
        <f>'Fun Patches'!C39</f>
        <v>&lt;LIST PATCH HERE&gt;</v>
      </c>
      <c r="F175" s="634"/>
      <c r="G175" s="358" t="str">
        <f>IF('Fun Patches'!L39="A","A"," ")</f>
        <v xml:space="preserve"> </v>
      </c>
      <c r="I175" s="348">
        <v>4</v>
      </c>
      <c r="J175" s="396" t="str">
        <f>'Council Own'!C43</f>
        <v>&lt;List Requirement Here&gt;</v>
      </c>
      <c r="K175" s="358" t="str">
        <f>IF('Council Own'!L43="A","A"," ")</f>
        <v xml:space="preserve"> </v>
      </c>
      <c r="M175" s="348">
        <v>4</v>
      </c>
      <c r="N175" s="396" t="str">
        <f>'Council Own'!C91</f>
        <v>&lt;List Requirement Here&gt;</v>
      </c>
      <c r="O175" s="358" t="str">
        <f>IF('Council Own'!L91="A","A"," ")</f>
        <v xml:space="preserve"> </v>
      </c>
      <c r="Q175" s="348">
        <v>4</v>
      </c>
      <c r="R175" s="396" t="str">
        <f>'Council Own'!C139</f>
        <v>&lt;List Requirement Here&gt;</v>
      </c>
      <c r="S175" s="358" t="str">
        <f>IF('Council Own'!L139="A","A"," ")</f>
        <v xml:space="preserve"> </v>
      </c>
    </row>
    <row r="176" spans="2:19" x14ac:dyDescent="0.2">
      <c r="E176" s="633" t="str">
        <f>'Fun Patches'!C40</f>
        <v>&lt;LIST PATCH HERE&gt;</v>
      </c>
      <c r="F176" s="634"/>
      <c r="G176" s="358" t="str">
        <f>IF('Fun Patches'!L40="A","A"," ")</f>
        <v xml:space="preserve"> </v>
      </c>
      <c r="I176" s="348"/>
      <c r="J176" s="396" t="str">
        <f>'Council Own'!C44</f>
        <v>&lt;List Requirement Here&gt;</v>
      </c>
      <c r="K176" s="358" t="str">
        <f>IF('Council Own'!L44="A","A"," ")</f>
        <v xml:space="preserve"> </v>
      </c>
      <c r="M176" s="348"/>
      <c r="N176" s="396" t="str">
        <f>'Council Own'!C92</f>
        <v>&lt;List Requirement Here&gt;</v>
      </c>
      <c r="O176" s="358" t="str">
        <f>IF('Council Own'!L92="A","A"," ")</f>
        <v xml:space="preserve"> </v>
      </c>
      <c r="Q176" s="348"/>
      <c r="R176" s="396" t="str">
        <f>'Council Own'!C140</f>
        <v>&lt;List Requirement Here&gt;</v>
      </c>
      <c r="S176" s="358" t="str">
        <f>IF('Council Own'!L140="A","A"," ")</f>
        <v xml:space="preserve"> </v>
      </c>
    </row>
    <row r="177" spans="1:19" x14ac:dyDescent="0.2">
      <c r="E177" s="633" t="str">
        <f>'Fun Patches'!C41</f>
        <v>&lt;LIST PATCH HERE&gt;</v>
      </c>
      <c r="F177" s="634"/>
      <c r="G177" s="358" t="str">
        <f>IF('Fun Patches'!L41="A","A"," ")</f>
        <v xml:space="preserve"> </v>
      </c>
      <c r="I177" s="348"/>
      <c r="J177" s="396" t="str">
        <f>'Council Own'!C45</f>
        <v>&lt;List Requirement Here&gt;</v>
      </c>
      <c r="K177" s="358" t="str">
        <f>IF('Council Own'!L45="A","A"," ")</f>
        <v xml:space="preserve"> </v>
      </c>
      <c r="M177" s="348"/>
      <c r="N177" s="396" t="str">
        <f>'Council Own'!C93</f>
        <v>&lt;List Requirement Here&gt;</v>
      </c>
      <c r="O177" s="358" t="str">
        <f>IF('Council Own'!L93="A","A"," ")</f>
        <v xml:space="preserve"> </v>
      </c>
      <c r="Q177" s="348"/>
      <c r="R177" s="396" t="str">
        <f>'Council Own'!C141</f>
        <v>&lt;List Requirement Here&gt;</v>
      </c>
      <c r="S177" s="358" t="str">
        <f>IF('Council Own'!L141="A","A"," ")</f>
        <v xml:space="preserve"> </v>
      </c>
    </row>
    <row r="178" spans="1:19" x14ac:dyDescent="0.2">
      <c r="E178" s="633" t="str">
        <f>'Fun Patches'!C42</f>
        <v>&lt;LIST PATCH HERE&gt;</v>
      </c>
      <c r="F178" s="634"/>
      <c r="G178" s="358" t="str">
        <f>IF('Fun Patches'!L42="A","A"," ")</f>
        <v xml:space="preserve"> </v>
      </c>
      <c r="I178" s="348"/>
      <c r="J178" s="396" t="str">
        <f>'Council Own'!C46</f>
        <v>&lt;List Requirement Here&gt;</v>
      </c>
      <c r="K178" s="358" t="str">
        <f>IF('Council Own'!L46="A","A"," ")</f>
        <v xml:space="preserve"> </v>
      </c>
      <c r="M178" s="348"/>
      <c r="N178" s="396" t="str">
        <f>'Council Own'!C94</f>
        <v>&lt;List Requirement Here&gt;</v>
      </c>
      <c r="O178" s="358" t="str">
        <f>IF('Council Own'!L94="A","A"," ")</f>
        <v xml:space="preserve"> </v>
      </c>
      <c r="Q178" s="348"/>
      <c r="R178" s="396" t="str">
        <f>'Council Own'!C142</f>
        <v>&lt;List Requirement Here&gt;</v>
      </c>
      <c r="S178" s="358" t="str">
        <f>IF('Council Own'!L142="A","A"," ")</f>
        <v xml:space="preserve"> </v>
      </c>
    </row>
    <row r="179" spans="1:19" x14ac:dyDescent="0.2">
      <c r="E179" s="633" t="str">
        <f>'Fun Patches'!C43</f>
        <v>&lt;LIST PATCH HERE&gt;</v>
      </c>
      <c r="F179" s="634"/>
      <c r="G179" s="358" t="str">
        <f>IF('Fun Patches'!L43="A","A"," ")</f>
        <v xml:space="preserve"> </v>
      </c>
      <c r="I179" s="348">
        <v>5</v>
      </c>
      <c r="J179" s="396" t="str">
        <f>'Council Own'!C47</f>
        <v>&lt;List Requirement Here&gt;</v>
      </c>
      <c r="K179" s="358" t="str">
        <f>IF('Council Own'!L47="A","A"," ")</f>
        <v xml:space="preserve"> </v>
      </c>
      <c r="M179" s="348">
        <v>5</v>
      </c>
      <c r="N179" s="396" t="str">
        <f>'Council Own'!C95</f>
        <v>&lt;List Requirement Here&gt;</v>
      </c>
      <c r="O179" s="358" t="str">
        <f>IF('Council Own'!L95="A","A"," ")</f>
        <v xml:space="preserve"> </v>
      </c>
      <c r="Q179" s="348">
        <v>5</v>
      </c>
      <c r="R179" s="396" t="str">
        <f>'Council Own'!C143</f>
        <v>&lt;List Requirement Here&gt;</v>
      </c>
      <c r="S179" s="358" t="str">
        <f>IF('Council Own'!L143="A","A"," ")</f>
        <v xml:space="preserve"> </v>
      </c>
    </row>
    <row r="180" spans="1:19" x14ac:dyDescent="0.2">
      <c r="E180" s="633" t="str">
        <f>'Fun Patches'!C44</f>
        <v>&lt;LIST PATCH HERE&gt;</v>
      </c>
      <c r="F180" s="634"/>
      <c r="G180" s="358" t="str">
        <f>IF('Fun Patches'!L44="A","A"," ")</f>
        <v xml:space="preserve"> </v>
      </c>
      <c r="I180" s="348"/>
      <c r="J180" s="396" t="str">
        <f>'Council Own'!C48</f>
        <v>&lt;List Requirement Here&gt;</v>
      </c>
      <c r="K180" s="358" t="str">
        <f>IF('Council Own'!L48="A","A"," ")</f>
        <v xml:space="preserve"> </v>
      </c>
      <c r="M180" s="348"/>
      <c r="N180" s="396" t="str">
        <f>'Council Own'!C96</f>
        <v>&lt;List Requirement Here&gt;</v>
      </c>
      <c r="O180" s="358" t="str">
        <f>IF('Council Own'!L96="A","A"," ")</f>
        <v xml:space="preserve"> </v>
      </c>
      <c r="Q180" s="348"/>
      <c r="R180" s="396" t="str">
        <f>'Council Own'!C144</f>
        <v>&lt;List Requirement Here&gt;</v>
      </c>
      <c r="S180" s="358" t="str">
        <f>IF('Council Own'!L144="A","A"," ")</f>
        <v xml:space="preserve"> </v>
      </c>
    </row>
    <row r="181" spans="1:19" x14ac:dyDescent="0.2">
      <c r="E181" s="633" t="str">
        <f>'Fun Patches'!C45</f>
        <v>&lt;LIST PATCH HERE&gt;</v>
      </c>
      <c r="F181" s="634"/>
      <c r="G181" s="358" t="str">
        <f>IF('Fun Patches'!L45="A","A"," ")</f>
        <v xml:space="preserve"> </v>
      </c>
      <c r="I181" s="348"/>
      <c r="J181" s="396" t="str">
        <f>'Council Own'!C49</f>
        <v>&lt;List Requirement Here&gt;</v>
      </c>
      <c r="K181" s="358" t="str">
        <f>IF('Council Own'!L49="A","A"," ")</f>
        <v xml:space="preserve"> </v>
      </c>
      <c r="M181" s="348"/>
      <c r="N181" s="396" t="str">
        <f>'Council Own'!C97</f>
        <v>&lt;List Requirement Here&gt;</v>
      </c>
      <c r="O181" s="358" t="str">
        <f>IF('Council Own'!L97="A","A"," ")</f>
        <v xml:space="preserve"> </v>
      </c>
      <c r="Q181" s="348"/>
      <c r="R181" s="396" t="str">
        <f>'Council Own'!C145</f>
        <v>&lt;List Requirement Here&gt;</v>
      </c>
      <c r="S181" s="358" t="str">
        <f>IF('Council Own'!L145="A","A"," ")</f>
        <v xml:space="preserve"> </v>
      </c>
    </row>
    <row r="182" spans="1:19" x14ac:dyDescent="0.2">
      <c r="E182" s="633" t="str">
        <f>'Fun Patches'!C46</f>
        <v>&lt;LIST PATCH HERE&gt;</v>
      </c>
      <c r="F182" s="634"/>
      <c r="G182" s="358" t="str">
        <f>IF('Fun Patches'!L46="A","A"," ")</f>
        <v xml:space="preserve"> </v>
      </c>
      <c r="I182" s="348"/>
      <c r="J182" s="396" t="str">
        <f>'Council Own'!C50</f>
        <v>&lt;List Requirement Here&gt;</v>
      </c>
      <c r="K182" s="358" t="str">
        <f>IF('Council Own'!L50="A","A"," ")</f>
        <v xml:space="preserve"> </v>
      </c>
      <c r="M182" s="348"/>
      <c r="N182" s="396" t="str">
        <f>'Council Own'!C98</f>
        <v>&lt;List Requirement Here&gt;</v>
      </c>
      <c r="O182" s="358" t="str">
        <f>IF('Council Own'!L98="A","A"," ")</f>
        <v xml:space="preserve"> </v>
      </c>
      <c r="Q182" s="348"/>
      <c r="R182" s="396" t="str">
        <f>'Council Own'!C146</f>
        <v>&lt;List Requirement Here&gt;</v>
      </c>
      <c r="S182" s="358" t="str">
        <f>IF('Council Own'!L146="A","A"," ")</f>
        <v xml:space="preserve"> </v>
      </c>
    </row>
    <row r="183" spans="1:19" x14ac:dyDescent="0.2">
      <c r="E183" s="650" t="str">
        <f>'Fun Patches'!C47</f>
        <v>&lt;LIST PATCH HERE&gt;</v>
      </c>
      <c r="F183" s="651"/>
      <c r="G183" s="351" t="str">
        <f>IF('Fun Patches'!L47="A","A"," ")</f>
        <v xml:space="preserve"> </v>
      </c>
      <c r="I183" s="395"/>
      <c r="J183" s="364"/>
      <c r="K183" s="398"/>
    </row>
    <row r="184" spans="1:19" x14ac:dyDescent="0.2">
      <c r="E184" s="633" t="str">
        <f>'Fun Patches'!C48</f>
        <v>&lt;LIST PATCH HERE&gt;</v>
      </c>
      <c r="F184" s="634"/>
      <c r="G184" s="358" t="str">
        <f>IF('Fun Patches'!L48="A","A"," ")</f>
        <v xml:space="preserve"> </v>
      </c>
      <c r="I184" s="395"/>
      <c r="J184" s="364"/>
      <c r="K184" s="398"/>
    </row>
    <row r="185" spans="1:19" x14ac:dyDescent="0.2">
      <c r="E185" s="633" t="str">
        <f>'Fun Patches'!C49</f>
        <v>&lt;LIST PATCH HERE&gt;</v>
      </c>
      <c r="F185" s="634"/>
      <c r="G185" s="358" t="str">
        <f>IF('Fun Patches'!L49="A","A"," ")</f>
        <v xml:space="preserve"> </v>
      </c>
      <c r="I185" s="395"/>
      <c r="J185" s="364"/>
      <c r="K185" s="398"/>
    </row>
    <row r="186" spans="1:19" x14ac:dyDescent="0.2">
      <c r="A186" s="635" t="s">
        <v>70</v>
      </c>
      <c r="B186" s="636"/>
      <c r="C186" s="637"/>
      <c r="E186" s="633" t="str">
        <f>'Fun Patches'!C50</f>
        <v>&lt;LIST PATCH HERE&gt;</v>
      </c>
      <c r="F186" s="634"/>
      <c r="G186" s="358" t="str">
        <f>IF('Fun Patches'!L50="A","A"," ")</f>
        <v xml:space="preserve"> </v>
      </c>
      <c r="I186" s="395"/>
      <c r="J186" s="364"/>
      <c r="K186" s="398"/>
    </row>
    <row r="187" spans="1:19" x14ac:dyDescent="0.2">
      <c r="A187" s="644" t="s">
        <v>67</v>
      </c>
      <c r="B187" s="645"/>
      <c r="C187" s="646"/>
      <c r="E187" s="633" t="str">
        <f>'Fun Patches'!C51</f>
        <v>&lt;LIST PATCH HERE&gt;</v>
      </c>
      <c r="F187" s="634"/>
      <c r="G187" s="358" t="str">
        <f>IF('Fun Patches'!L51="A","A"," ")</f>
        <v xml:space="preserve"> </v>
      </c>
      <c r="I187" s="395"/>
      <c r="J187" s="364"/>
      <c r="K187" s="398"/>
    </row>
    <row r="188" spans="1:19" x14ac:dyDescent="0.2">
      <c r="A188" s="644" t="s">
        <v>68</v>
      </c>
      <c r="B188" s="645"/>
      <c r="C188" s="646"/>
      <c r="E188" s="633" t="str">
        <f>'Fun Patches'!C52</f>
        <v>&lt;LIST PATCH HERE&gt;</v>
      </c>
      <c r="F188" s="634"/>
      <c r="G188" s="358" t="str">
        <f>IF('Fun Patches'!L52="A","A"," ")</f>
        <v xml:space="preserve"> </v>
      </c>
      <c r="I188" s="395"/>
      <c r="J188" s="364"/>
      <c r="K188" s="398"/>
    </row>
    <row r="189" spans="1:19" x14ac:dyDescent="0.2">
      <c r="A189" s="640" t="s">
        <v>69</v>
      </c>
      <c r="B189" s="641"/>
      <c r="C189" s="642"/>
      <c r="E189" s="633" t="str">
        <f>'Fun Patches'!C53</f>
        <v>&lt;LIST PATCH HERE&gt;</v>
      </c>
      <c r="F189" s="634"/>
      <c r="G189" s="358" t="str">
        <f>IF('Fun Patches'!L53="A","A"," ")</f>
        <v xml:space="preserve"> </v>
      </c>
      <c r="J189" s="355"/>
      <c r="K189" s="355"/>
    </row>
    <row r="190" spans="1:19" x14ac:dyDescent="0.2">
      <c r="E190" s="633" t="str">
        <f>'Fun Patches'!C54</f>
        <v>&lt;LIST PATCH HERE&gt;</v>
      </c>
      <c r="F190" s="634"/>
      <c r="G190" s="358" t="str">
        <f>IF('Fun Patches'!L54="A","A","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Kn5wXl8Uo9qUia+R2ESqR/5zsXMpFfGKAhn4Syb5UG99ivcgwGFPSkLnkZWWGMGkfpQaj7E3hs0THsjom+ip6Q==" saltValue="25rnC03HIYQu8CkDWRN5yQ=="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W229"/>
  <sheetViews>
    <sheetView showGridLines="0" topLeftCell="A64" zoomScale="90" zoomScaleNormal="90" workbookViewId="0">
      <selection activeCell="E70" sqref="E70:G70"/>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10</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IF(Badges!M58="A","A"," ")</f>
        <v xml:space="preserve"> </v>
      </c>
      <c r="I4" s="348"/>
      <c r="J4" s="349" t="str">
        <f>Badges!C132</f>
        <v>Fold method and glue method</v>
      </c>
      <c r="K4" s="351" t="str">
        <f>IF(Badges!M132="A","A"," ")</f>
        <v xml:space="preserve"> </v>
      </c>
      <c r="M4" s="348"/>
      <c r="N4" s="349" t="str">
        <f>Badges!C205</f>
        <v>Learn how to purify water</v>
      </c>
      <c r="O4" s="351" t="str">
        <f>IF(Badges!M205="A","A"," ")</f>
        <v xml:space="preserve"> </v>
      </c>
      <c r="Q4" s="348"/>
      <c r="R4" s="349" t="str">
        <f>Badges!C279</f>
        <v>Get a sense of different animals'</v>
      </c>
      <c r="S4" s="351" t="str">
        <f>IF(Badges!M279="A","A"," ")</f>
        <v xml:space="preserve"> </v>
      </c>
      <c r="T4" s="340"/>
      <c r="U4" s="340"/>
    </row>
    <row r="5" spans="1:21" ht="12.75" customHeight="1" x14ac:dyDescent="0.2">
      <c r="A5" s="619" t="str">
        <f>Summary!A4</f>
        <v>Digital Movie Maker</v>
      </c>
      <c r="B5" s="620"/>
      <c r="C5" s="352" t="str">
        <f>IF(Badges!M28="C","C",IF(Badges!M28="P","P",""))</f>
        <v/>
      </c>
      <c r="E5" s="348"/>
      <c r="F5" s="349" t="str">
        <f>Badges!C59</f>
        <v>Videotape yourself miming one</v>
      </c>
      <c r="G5" s="351" t="str">
        <f>IF(Badges!M59="A","A"," ")</f>
        <v xml:space="preserve"> </v>
      </c>
      <c r="I5" s="348"/>
      <c r="J5" s="349" t="str">
        <f>Badges!C133</f>
        <v>Fold method and stitch method</v>
      </c>
      <c r="K5" s="351" t="str">
        <f>IF(Badges!M133="A","A"," ")</f>
        <v xml:space="preserve"> </v>
      </c>
      <c r="M5" s="348"/>
      <c r="N5" s="349" t="str">
        <f>Badges!C206</f>
        <v>Practice navigating with a map and</v>
      </c>
      <c r="O5" s="351" t="str">
        <f>IF(Badges!M206="A","A"," ")</f>
        <v xml:space="preserve"> </v>
      </c>
      <c r="Q5" s="348"/>
      <c r="R5" s="349" t="str">
        <f>Badges!C280</f>
        <v>Talk to an animal expert at a zoo</v>
      </c>
      <c r="S5" s="351" t="str">
        <f>IF(Badges!M280="A","A"," ")</f>
        <v xml:space="preserve"> </v>
      </c>
      <c r="T5" s="340"/>
      <c r="U5" s="340"/>
    </row>
    <row r="6" spans="1:21" ht="12.75" customHeight="1" x14ac:dyDescent="0.2">
      <c r="A6" s="612" t="str">
        <f>Summary!A5</f>
        <v>Eating for Beauty</v>
      </c>
      <c r="B6" s="613"/>
      <c r="C6" s="353" t="str">
        <f>IF(Badges!M51="C","C",IF(Badges!M51="P","P",""))</f>
        <v/>
      </c>
      <c r="E6" s="348"/>
      <c r="F6" s="349" t="str">
        <f>Badges!C60</f>
        <v>Pretend an item is something else</v>
      </c>
      <c r="G6" s="351" t="str">
        <f>IF(Badges!M60="A","A"," ")</f>
        <v xml:space="preserve"> </v>
      </c>
      <c r="I6" s="348"/>
      <c r="J6" s="349" t="str">
        <f>Badges!C134</f>
        <v>Glue method and stitch method</v>
      </c>
      <c r="K6" s="351" t="str">
        <f>IF(Badges!M134="A","A"," ")</f>
        <v xml:space="preserve"> </v>
      </c>
      <c r="M6" s="348"/>
      <c r="N6" s="349" t="str">
        <f>Badges!C207</f>
        <v>Pitch your tent three times in three</v>
      </c>
      <c r="O6" s="351" t="str">
        <f>IF(Badges!M207="A","A"," ")</f>
        <v xml:space="preserve"> </v>
      </c>
      <c r="Q6" s="348"/>
      <c r="R6" s="349" t="str">
        <f>Badges!C281</f>
        <v>Practice being a scientist</v>
      </c>
      <c r="S6" s="351" t="str">
        <f>IF(Badges!M281="A","A"," ")</f>
        <v xml:space="preserve"> </v>
      </c>
      <c r="T6" s="340"/>
      <c r="U6" s="340"/>
    </row>
    <row r="7" spans="1:21" x14ac:dyDescent="0.2">
      <c r="A7" s="612" t="str">
        <f>Summary!A6</f>
        <v>Public Speaker</v>
      </c>
      <c r="B7" s="613"/>
      <c r="C7" s="353" t="str">
        <f>IF(Badges!M74="C","C",IF(Badges!M74="P","P",""))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IF(Badges!M97="C","C",IF(Badges!M97="P","P",""))</f>
        <v/>
      </c>
      <c r="E8" s="348"/>
      <c r="F8" s="349" t="str">
        <f>Badges!C62</f>
        <v>Repeat one word, one sentence, and</v>
      </c>
      <c r="G8" s="351" t="str">
        <f>IF(Badges!M62="A","A"," ")</f>
        <v xml:space="preserve"> </v>
      </c>
      <c r="I8" s="348"/>
      <c r="J8" s="349" t="str">
        <f>Badges!C136</f>
        <v>Make an organizational book</v>
      </c>
      <c r="K8" s="351" t="str">
        <f>IF(Badges!M136="A","A"," ")</f>
        <v xml:space="preserve"> </v>
      </c>
      <c r="M8" s="348"/>
      <c r="N8" s="349" t="str">
        <f>Badges!C209</f>
        <v>Play stuff-sack dramatics</v>
      </c>
      <c r="O8" s="351" t="str">
        <f>IF(Badges!M209="A","A"," ")</f>
        <v xml:space="preserve"> </v>
      </c>
      <c r="Q8" s="348">
        <v>1</v>
      </c>
      <c r="R8" s="349" t="str">
        <f>Badges!C285</f>
        <v>Team up and dress up</v>
      </c>
      <c r="S8" s="350"/>
    </row>
    <row r="9" spans="1:21" x14ac:dyDescent="0.2">
      <c r="A9" s="614" t="str">
        <f>Summary!A8</f>
        <v>Screenwriter</v>
      </c>
      <c r="B9" s="615"/>
      <c r="C9" s="354" t="str">
        <f>IF(Badges!M120="C","C",IF(Badges!M120="P","P",""))</f>
        <v/>
      </c>
      <c r="E9" s="348"/>
      <c r="F9" s="349" t="str">
        <f>Badges!C63</f>
        <v>Tell your own story, from birth until</v>
      </c>
      <c r="G9" s="351" t="str">
        <f>IF(Badges!M63="A","A"," ")</f>
        <v xml:space="preserve"> </v>
      </c>
      <c r="I9" s="348"/>
      <c r="J9" s="349" t="str">
        <f>Badges!C137</f>
        <v>Make a scrapbook, memory book,</v>
      </c>
      <c r="K9" s="351" t="str">
        <f>IF(Badges!M137="A","A"," ")</f>
        <v xml:space="preserve"> </v>
      </c>
      <c r="M9" s="348"/>
      <c r="N9" s="349" t="str">
        <f>Badges!C210</f>
        <v>See the stars</v>
      </c>
      <c r="O9" s="351" t="str">
        <f>IF(Badges!M210="A","A"," ")</f>
        <v xml:space="preserve"> </v>
      </c>
      <c r="Q9" s="348"/>
      <c r="R9" s="349" t="str">
        <f>Badges!C286</f>
        <v>Go, Blue! Go, Red!</v>
      </c>
      <c r="S9" s="351" t="str">
        <f>IF(Badges!M286="A","A"," ")</f>
        <v xml:space="preserve"> </v>
      </c>
    </row>
    <row r="10" spans="1:21" x14ac:dyDescent="0.2">
      <c r="A10" s="616" t="str">
        <f>Summary!A9</f>
        <v>It's Your Planet -- Love It!</v>
      </c>
      <c r="B10" s="617"/>
      <c r="C10" s="618"/>
      <c r="E10" s="348"/>
      <c r="F10" s="349" t="str">
        <f>Badges!C64</f>
        <v>Practice impressions of three</v>
      </c>
      <c r="G10" s="351" t="str">
        <f>IF(Badges!M64="A","A"," ")</f>
        <v xml:space="preserve"> </v>
      </c>
      <c r="I10" s="348"/>
      <c r="J10" s="349" t="str">
        <f>Badges!C138</f>
        <v>Make a gift book</v>
      </c>
      <c r="K10" s="351" t="str">
        <f>IF(Badges!M138="A","A"," ")</f>
        <v xml:space="preserve"> </v>
      </c>
      <c r="M10" s="348"/>
      <c r="N10" s="349" t="str">
        <f>Badges!C211</f>
        <v>Tell a progressive story</v>
      </c>
      <c r="O10" s="351" t="str">
        <f>IF(Badges!M211="A","A"," ")</f>
        <v xml:space="preserve"> </v>
      </c>
      <c r="Q10" s="348"/>
      <c r="R10" s="349" t="str">
        <f>Badges!C287</f>
        <v>Unique uniforms</v>
      </c>
      <c r="S10" s="351" t="str">
        <f>IF(Badges!M287="A","A"," ")</f>
        <v xml:space="preserve"> </v>
      </c>
    </row>
    <row r="11" spans="1:21" x14ac:dyDescent="0.2">
      <c r="A11" s="619" t="str">
        <f>Summary!A10</f>
        <v>Book Artist</v>
      </c>
      <c r="B11" s="620"/>
      <c r="C11" s="352" t="str">
        <f>IF(Badges!M144="C","C",IF(Badges!M144="P","P",""))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IF(Badges!M288="A","A"," ")</f>
        <v xml:space="preserve"> </v>
      </c>
    </row>
    <row r="12" spans="1:21" x14ac:dyDescent="0.2">
      <c r="A12" s="612" t="str">
        <f>Summary!A11</f>
        <v>Woodworker</v>
      </c>
      <c r="B12" s="613"/>
      <c r="C12" s="353" t="str">
        <f>IF(Badges!M167="C","C",IF(Badges!M167="P","P",""))</f>
        <v/>
      </c>
      <c r="E12" s="348"/>
      <c r="F12" s="349" t="str">
        <f>Badges!C66</f>
        <v>Write a speech about something</v>
      </c>
      <c r="G12" s="351" t="str">
        <f>IF(Badges!M66="A","A"," ")</f>
        <v xml:space="preserve"> </v>
      </c>
      <c r="I12" s="348"/>
      <c r="J12" s="349" t="str">
        <f>Badges!C140</f>
        <v xml:space="preserve">Make a book from something </v>
      </c>
      <c r="K12" s="351" t="str">
        <f>IF(Badges!M140="A","A","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IF(Badges!M190="C","C",IF(Badges!M190="P","P",""))</f>
        <v/>
      </c>
      <c r="E13" s="348"/>
      <c r="F13" s="349" t="str">
        <f>Badges!C67</f>
        <v>Create a piece for a character</v>
      </c>
      <c r="G13" s="351" t="str">
        <f>IF(Badges!M67="A","A"," ")</f>
        <v xml:space="preserve"> </v>
      </c>
      <c r="I13" s="348"/>
      <c r="J13" s="349" t="str">
        <f>Badges!C141</f>
        <v>Try a different binding technique or</v>
      </c>
      <c r="K13" s="351" t="str">
        <f>IF(Badges!M141="A","A"," ")</f>
        <v xml:space="preserve"> </v>
      </c>
      <c r="M13" s="348"/>
      <c r="N13" s="349" t="str">
        <f>Badges!C216</f>
        <v>Observe kids in person for at least</v>
      </c>
      <c r="O13" s="351" t="str">
        <f>IF(Badges!M216="A","A"," ")</f>
        <v xml:space="preserve"> </v>
      </c>
      <c r="Q13" s="348"/>
      <c r="R13" s="349" t="str">
        <f>Badges!C290</f>
        <v>An amazing race</v>
      </c>
      <c r="S13" s="351" t="str">
        <f>IF(Badges!M290="A","A"," ")</f>
        <v xml:space="preserve"> </v>
      </c>
    </row>
    <row r="14" spans="1:21" x14ac:dyDescent="0.2">
      <c r="A14" s="612" t="str">
        <f>Summary!A13</f>
        <v>Trailblazing</v>
      </c>
      <c r="B14" s="613"/>
      <c r="C14" s="353" t="str">
        <f>IF(Badges!M213="C","C",IF(Badges!M213="P","P",""))</f>
        <v/>
      </c>
      <c r="E14" s="348"/>
      <c r="F14" s="349" t="str">
        <f>Badges!C68</f>
        <v>Pick an existing piece</v>
      </c>
      <c r="G14" s="351" t="str">
        <f>IF(Badges!M68="A","A"," ")</f>
        <v xml:space="preserve"> </v>
      </c>
      <c r="I14" s="348"/>
      <c r="J14" s="349" t="str">
        <f>Badges!C142</f>
        <v>Get creative with the definition of</v>
      </c>
      <c r="K14" s="351" t="str">
        <f>IF(Badges!M142="A","A"," ")</f>
        <v xml:space="preserve"> </v>
      </c>
      <c r="M14" s="348"/>
      <c r="N14" s="349" t="str">
        <f>Badges!C217</f>
        <v xml:space="preserve">Ask an expert  </v>
      </c>
      <c r="O14" s="351" t="str">
        <f>IF(Badges!M217="A","A"," ")</f>
        <v xml:space="preserve"> </v>
      </c>
      <c r="Q14" s="348"/>
      <c r="R14" s="349" t="str">
        <f>Badges!C291</f>
        <v>Target practice</v>
      </c>
      <c r="S14" s="351" t="str">
        <f>IF(Badges!M291="A","A"," ")</f>
        <v xml:space="preserve"> </v>
      </c>
    </row>
    <row r="15" spans="1:21" x14ac:dyDescent="0.2">
      <c r="A15" s="614" t="str">
        <f>Summary!A14</f>
        <v>Babysitter</v>
      </c>
      <c r="B15" s="615"/>
      <c r="C15" s="354" t="str">
        <f>IF(Badges!M236="C","C",IF(Badges!M236="P","P",""))</f>
        <v/>
      </c>
      <c r="E15" s="348">
        <v>5</v>
      </c>
      <c r="F15" s="349" t="str">
        <f>Badges!C69</f>
        <v>Get onstage</v>
      </c>
      <c r="G15" s="350"/>
      <c r="I15" s="602" t="str">
        <f>Badges!B145</f>
        <v>Woodworker</v>
      </c>
      <c r="J15" s="603"/>
      <c r="K15" s="603"/>
      <c r="M15" s="348"/>
      <c r="N15" s="349" t="str">
        <f>Badges!C218</f>
        <v>Find information at the library or</v>
      </c>
      <c r="O15" s="351" t="str">
        <f>IF(Badges!M218="A","A"," ")</f>
        <v xml:space="preserve"> </v>
      </c>
      <c r="Q15" s="348"/>
      <c r="R15" s="349" t="str">
        <f>Badges!C292</f>
        <v>Tests of strength</v>
      </c>
      <c r="S15" s="351" t="str">
        <f>IF(Badges!M292="A","A"," ")</f>
        <v xml:space="preserve"> </v>
      </c>
    </row>
    <row r="16" spans="1:21" x14ac:dyDescent="0.2">
      <c r="A16" s="616" t="str">
        <f>Summary!A15</f>
        <v>It's Your Story -- Tell It!</v>
      </c>
      <c r="B16" s="617"/>
      <c r="C16" s="618"/>
      <c r="E16" s="348"/>
      <c r="F16" s="349" t="str">
        <f>Badges!C70</f>
        <v>Create a theater in your own home</v>
      </c>
      <c r="G16" s="351" t="str">
        <f>IF(Badges!M70="A","A","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IF(Badges!M260="C","C",IF(Badges!M260="P","P",""))</f>
        <v/>
      </c>
      <c r="E17" s="348"/>
      <c r="F17" s="349" t="str">
        <f>Badges!C71</f>
        <v>Perform at school</v>
      </c>
      <c r="G17" s="351" t="str">
        <f>IF(Badges!M71="A","A"," ")</f>
        <v xml:space="preserve"> </v>
      </c>
      <c r="I17" s="348"/>
      <c r="J17" s="349" t="str">
        <f>Badges!C147</f>
        <v>Write your name in nails</v>
      </c>
      <c r="K17" s="351" t="str">
        <f>IF(Badges!M146="A","A"," ")</f>
        <v xml:space="preserve"> </v>
      </c>
      <c r="M17" s="348"/>
      <c r="N17" s="349" t="str">
        <f>Badges!C220</f>
        <v>Attend a babysitter training course</v>
      </c>
      <c r="O17" s="351" t="str">
        <f>IF(Badges!M220="A","A"," ")</f>
        <v xml:space="preserve"> </v>
      </c>
      <c r="Q17" s="348"/>
      <c r="R17" s="349" t="str">
        <f>Badges!C294</f>
        <v>Construction challenge</v>
      </c>
      <c r="S17" s="351" t="str">
        <f>IF(Badges!M294="A","A"," ")</f>
        <v xml:space="preserve"> </v>
      </c>
    </row>
    <row r="18" spans="1:19" x14ac:dyDescent="0.2">
      <c r="A18" s="612" t="str">
        <f>Summary!A17</f>
        <v>Animal Helpers</v>
      </c>
      <c r="B18" s="613"/>
      <c r="C18" s="353" t="str">
        <f>IF(Badges!M283="C","C",IF(Badges!M283="P","P",""))</f>
        <v/>
      </c>
      <c r="E18" s="348"/>
      <c r="F18" s="349" t="str">
        <f>Badges!C72</f>
        <v>Go to your audience</v>
      </c>
      <c r="G18" s="351" t="str">
        <f>IF(Badges!M72="A","A"," ")</f>
        <v xml:space="preserve"> </v>
      </c>
      <c r="I18" s="348"/>
      <c r="J18" s="349" t="str">
        <f>Badges!C148</f>
        <v>Make a design with nails on wood</v>
      </c>
      <c r="K18" s="351" t="str">
        <f>IF(Badges!M147="A","A"," ")</f>
        <v xml:space="preserve"> </v>
      </c>
      <c r="M18" s="348"/>
      <c r="N18" s="349" t="str">
        <f>Badges!C221</f>
        <v>Interview five moms about what they</v>
      </c>
      <c r="O18" s="351" t="str">
        <f>IF(Badges!M221="A","A"," ")</f>
        <v xml:space="preserve"> </v>
      </c>
      <c r="Q18" s="348"/>
      <c r="R18" s="349" t="str">
        <f>Badges!C295</f>
        <v>Soar winners</v>
      </c>
      <c r="S18" s="351" t="str">
        <f>IF(Badges!M295="A","A"," ")</f>
        <v xml:space="preserve"> </v>
      </c>
    </row>
    <row r="19" spans="1:19" x14ac:dyDescent="0.2">
      <c r="A19" s="612" t="str">
        <f>Summary!A18</f>
        <v>Field Day</v>
      </c>
      <c r="B19" s="613"/>
      <c r="C19" s="353" t="str">
        <f>IF(Badges!M306="C","C",IF(Badges!M306="P","P",""))</f>
        <v/>
      </c>
      <c r="E19" s="602" t="str">
        <f>Badges!B75</f>
        <v>Science of Happiness</v>
      </c>
      <c r="F19" s="603"/>
      <c r="G19" s="603"/>
      <c r="I19" s="348"/>
      <c r="J19" s="349" t="str">
        <f>Badges!C149</f>
        <v>Create a sculpture</v>
      </c>
      <c r="K19" s="351" t="str">
        <f>IF(Badges!M148="A","A"," ")</f>
        <v xml:space="preserve"> </v>
      </c>
      <c r="M19" s="348"/>
      <c r="N19" s="349" t="str">
        <f>Badges!C222</f>
        <v>Interview five experienced babysitters</v>
      </c>
      <c r="O19" s="351" t="str">
        <f>IF(Badges!M222="A","A"," ")</f>
        <v xml:space="preserve"> </v>
      </c>
      <c r="Q19" s="348"/>
      <c r="R19" s="349" t="str">
        <f>Badges!C296</f>
        <v>Make it "flink."</v>
      </c>
      <c r="S19" s="351" t="str">
        <f>IF(Badges!M296="A","A"," ")</f>
        <v xml:space="preserve"> </v>
      </c>
    </row>
    <row r="20" spans="1:19" x14ac:dyDescent="0.2">
      <c r="A20" s="612" t="str">
        <f>Summary!A19</f>
        <v>Entrepreneur</v>
      </c>
      <c r="B20" s="613"/>
      <c r="C20" s="353" t="str">
        <f>IF(Badges!M329="C","C",IF(Badges!M329="P","P",""))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IF(Badges!M352="C","C",IF(Badges!M352="P","P",""))</f>
        <v/>
      </c>
      <c r="E21" s="348"/>
      <c r="F21" s="349" t="str">
        <f>Badges!C77</f>
        <v>Get into a state of "flow"</v>
      </c>
      <c r="G21" s="351" t="str">
        <f>IF(Badges!M77="A","A"," ")</f>
        <v xml:space="preserve"> </v>
      </c>
      <c r="I21" s="348"/>
      <c r="J21" s="349" t="str">
        <f>Badges!C151</f>
        <v>Level up</v>
      </c>
      <c r="K21" s="351" t="str">
        <f>IF(Badges!M150="A","A"," ")</f>
        <v xml:space="preserve"> </v>
      </c>
      <c r="M21" s="348"/>
      <c r="N21" s="349" t="str">
        <f>Badges!C224</f>
        <v>Interview an educational toy or game</v>
      </c>
      <c r="O21" s="351" t="str">
        <f>IF(Badges!M224="A","A"," ")</f>
        <v xml:space="preserve"> </v>
      </c>
      <c r="Q21" s="348"/>
      <c r="R21" s="349" t="str">
        <f>Badges!C298</f>
        <v>From read to reality</v>
      </c>
      <c r="S21" s="351" t="str">
        <f>IF(Badges!M298="A","A"," ")</f>
        <v xml:space="preserve"> </v>
      </c>
    </row>
    <row r="22" spans="1:19" x14ac:dyDescent="0.2">
      <c r="A22" s="355"/>
      <c r="B22" s="356"/>
      <c r="C22" s="394"/>
      <c r="E22" s="348"/>
      <c r="F22" s="349" t="str">
        <f>Badges!C78</f>
        <v>Count three blessings</v>
      </c>
      <c r="G22" s="351" t="str">
        <f>IF(Badges!M78="A","A"," ")</f>
        <v xml:space="preserve"> </v>
      </c>
      <c r="I22" s="348"/>
      <c r="J22" s="349" t="str">
        <f>Badges!C152</f>
        <v>Make it right</v>
      </c>
      <c r="K22" s="351" t="str">
        <f>IF(Badges!M151="A","A"," ")</f>
        <v xml:space="preserve"> </v>
      </c>
      <c r="M22" s="348"/>
      <c r="N22" s="349" t="str">
        <f>Badges!C225</f>
        <v>Observe kids at a toy store for two</v>
      </c>
      <c r="O22" s="351" t="str">
        <f>IF(Badges!M225="A","A"," ")</f>
        <v xml:space="preserve"> </v>
      </c>
      <c r="Q22" s="348"/>
      <c r="R22" s="349" t="str">
        <f>Badges!C299</f>
        <v>From virtual to reality</v>
      </c>
      <c r="S22" s="351" t="str">
        <f>IF(Badges!M299="A","A"," ")</f>
        <v xml:space="preserve"> </v>
      </c>
    </row>
    <row r="23" spans="1:19" x14ac:dyDescent="0.2">
      <c r="A23" s="602" t="str">
        <f>Badges!B6</f>
        <v>Digital Movie Maker</v>
      </c>
      <c r="B23" s="603"/>
      <c r="C23" s="603"/>
      <c r="E23" s="348"/>
      <c r="F23" s="349" t="str">
        <f>Badges!C79</f>
        <v>Stop and smell the roses</v>
      </c>
      <c r="G23" s="351" t="str">
        <f>IF(Badges!M79="A","A"," ")</f>
        <v xml:space="preserve"> </v>
      </c>
      <c r="I23" s="348"/>
      <c r="J23" s="349" t="str">
        <f>Badges!C153</f>
        <v>Do a survey</v>
      </c>
      <c r="K23" s="351" t="str">
        <f>IF(Badges!M152="A","A"," ")</f>
        <v xml:space="preserve"> </v>
      </c>
      <c r="M23" s="348"/>
      <c r="N23" s="349" t="str">
        <f>Badges!C226</f>
        <v>Volunteer for at least two hours</v>
      </c>
      <c r="O23" s="351" t="str">
        <f>IF(Badges!M226="A","A"," ")</f>
        <v xml:space="preserve"> </v>
      </c>
      <c r="Q23" s="348"/>
      <c r="R23" s="349" t="str">
        <f>Badges!C300</f>
        <v>From board to reality</v>
      </c>
      <c r="S23" s="351" t="str">
        <f>IF(Badges!M300="A","A","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IF(Badges!M8="A","A"," ")</f>
        <v xml:space="preserve"> </v>
      </c>
      <c r="E25" s="348"/>
      <c r="F25" s="349" t="str">
        <f>Badges!C81</f>
        <v>Focus on what's realistic</v>
      </c>
      <c r="G25" s="351" t="str">
        <f>IF(Badges!M81="A","A"," ")</f>
        <v xml:space="preserve"> </v>
      </c>
      <c r="I25" s="348"/>
      <c r="J25" s="349" t="str">
        <f>Badges!C155</f>
        <v>Fix loose screws</v>
      </c>
      <c r="K25" s="351" t="str">
        <f>IF(Badges!M154="A","A"," ")</f>
        <v xml:space="preserve"> </v>
      </c>
      <c r="M25" s="348"/>
      <c r="N25" s="349" t="str">
        <f>Badges!C228</f>
        <v>Market yourself</v>
      </c>
      <c r="O25" s="351" t="str">
        <f>IF(Badges!M228="A","A"," ")</f>
        <v xml:space="preserve"> </v>
      </c>
      <c r="Q25" s="348"/>
      <c r="R25" s="349" t="str">
        <f>Badges!C302</f>
        <v>A puzzle pentathlon</v>
      </c>
      <c r="S25" s="351" t="str">
        <f>IF(Badges!M302="A","A"," ")</f>
        <v xml:space="preserve"> </v>
      </c>
    </row>
    <row r="26" spans="1:19" x14ac:dyDescent="0.2">
      <c r="A26" s="348"/>
      <c r="B26" s="349" t="str">
        <f>Badges!C9</f>
        <v>Take a class</v>
      </c>
      <c r="C26" s="351" t="str">
        <f>IF(Badges!M9="A","A"," ")</f>
        <v xml:space="preserve"> </v>
      </c>
      <c r="E26" s="348"/>
      <c r="F26" s="349" t="str">
        <f>Badges!C82</f>
        <v>Try to use your strengths</v>
      </c>
      <c r="G26" s="351" t="str">
        <f>IF(Badges!M82="A","A"," ")</f>
        <v xml:space="preserve"> </v>
      </c>
      <c r="I26" s="348"/>
      <c r="J26" s="349" t="str">
        <f>Badges!C156</f>
        <v>Attach it, detach it</v>
      </c>
      <c r="K26" s="351" t="str">
        <f>IF(Badges!M155="A","A"," ")</f>
        <v xml:space="preserve"> </v>
      </c>
      <c r="M26" s="348"/>
      <c r="N26" s="349" t="str">
        <f>Badges!C229</f>
        <v xml:space="preserve">Create a questionnaire to give to </v>
      </c>
      <c r="O26" s="351" t="str">
        <f>IF(Badges!M229="A","A"," ")</f>
        <v xml:space="preserve"> </v>
      </c>
      <c r="Q26" s="348"/>
      <c r="R26" s="349" t="str">
        <f>Badges!C303</f>
        <v>A relay pentathlon</v>
      </c>
      <c r="S26" s="351" t="str">
        <f>IF(Badges!M303="A","A"," ")</f>
        <v xml:space="preserve"> </v>
      </c>
    </row>
    <row r="27" spans="1:19" x14ac:dyDescent="0.2">
      <c r="A27" s="348"/>
      <c r="B27" s="349" t="str">
        <f>Badges!C10</f>
        <v>Teach yourself</v>
      </c>
      <c r="C27" s="351" t="str">
        <f>IF(Badges!M10="A","A"," ")</f>
        <v xml:space="preserve"> </v>
      </c>
      <c r="E27" s="348"/>
      <c r="F27" s="349" t="str">
        <f>Badges!C79</f>
        <v>Stop and smell the roses</v>
      </c>
      <c r="G27" s="351" t="str">
        <f>IF(Badges!M83="A","A"," ")</f>
        <v xml:space="preserve"> </v>
      </c>
      <c r="I27" s="348"/>
      <c r="J27" s="349" t="str">
        <f>Badges!C157</f>
        <v>Build with a screwdriver</v>
      </c>
      <c r="K27" s="351" t="str">
        <f>IF(Badges!M156="A","A"," ")</f>
        <v xml:space="preserve"> </v>
      </c>
      <c r="M27" s="348"/>
      <c r="N27" s="349" t="str">
        <f>Badges!C230</f>
        <v>Conduct interviews with potential</v>
      </c>
      <c r="O27" s="351" t="str">
        <f>IF(Badges!M230="A","A"," ")</f>
        <v xml:space="preserve"> </v>
      </c>
      <c r="Q27" s="348"/>
      <c r="R27" s="349" t="str">
        <f>Badges!C304</f>
        <v>A wheel pentathlon</v>
      </c>
      <c r="S27" s="351" t="str">
        <f>IF(Badges!M304="A","A","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IF(Badges!M12="A","A"," ")</f>
        <v xml:space="preserve"> </v>
      </c>
      <c r="E29" s="348"/>
      <c r="F29" s="349" t="str">
        <f>Badges!C85</f>
        <v>Make a gratitude visit</v>
      </c>
      <c r="G29" s="351" t="str">
        <f>IF(Badges!M85="A","A"," ")</f>
        <v xml:space="preserve"> </v>
      </c>
      <c r="I29" s="348"/>
      <c r="J29" s="349" t="str">
        <f>Badges!C159</f>
        <v>End the alphabet</v>
      </c>
      <c r="K29" s="351" t="str">
        <f>IF(Badges!M158="A","A"," ")</f>
        <v xml:space="preserve"> </v>
      </c>
      <c r="M29" s="348"/>
      <c r="N29" s="349" t="str">
        <f>Badges!C232</f>
        <v>Come prepared for a game</v>
      </c>
      <c r="O29" s="351" t="str">
        <f>IF(Badges!M232="A","A"," ")</f>
        <v xml:space="preserve"> </v>
      </c>
      <c r="Q29" s="348">
        <v>1</v>
      </c>
      <c r="R29" s="349" t="str">
        <f>Badges!C308</f>
        <v>Brainstorm business ideas</v>
      </c>
      <c r="S29" s="350"/>
    </row>
    <row r="30" spans="1:19" x14ac:dyDescent="0.2">
      <c r="A30" s="348"/>
      <c r="B30" s="349" t="str">
        <f>Badges!C13</f>
        <v>Film a celebration</v>
      </c>
      <c r="C30" s="351" t="str">
        <f>IF(Badges!M13="A","A"," ")</f>
        <v xml:space="preserve"> </v>
      </c>
      <c r="E30" s="348"/>
      <c r="F30" s="349" t="str">
        <f>Badges!C86</f>
        <v>Write a forgiveness letter</v>
      </c>
      <c r="G30" s="351" t="str">
        <f>IF(Badges!M86="A","A"," ")</f>
        <v xml:space="preserve"> </v>
      </c>
      <c r="I30" s="348"/>
      <c r="J30" s="349" t="str">
        <f>Badges!C160</f>
        <v>Square it off</v>
      </c>
      <c r="K30" s="351" t="str">
        <f>IF(Badges!M159="A","A"," ")</f>
        <v xml:space="preserve"> </v>
      </c>
      <c r="M30" s="348"/>
      <c r="N30" s="349" t="str">
        <f>Badges!C233</f>
        <v>Make a tasty snack</v>
      </c>
      <c r="O30" s="351" t="str">
        <f>IF(Badges!M233="A","A"," ")</f>
        <v xml:space="preserve"> </v>
      </c>
      <c r="Q30" s="348"/>
      <c r="R30" s="349" t="str">
        <f>Badges!C309</f>
        <v>Interview your client</v>
      </c>
      <c r="S30" s="351" t="str">
        <f>IF(Badges!M309="A","A"," ")</f>
        <v xml:space="preserve"> </v>
      </c>
    </row>
    <row r="31" spans="1:19" x14ac:dyDescent="0.2">
      <c r="A31" s="348"/>
      <c r="B31" s="349" t="str">
        <f>Badges!C14</f>
        <v>Film a day in your life</v>
      </c>
      <c r="C31" s="351" t="str">
        <f>IF(Badges!M14="A","A"," ")</f>
        <v xml:space="preserve"> </v>
      </c>
      <c r="E31" s="348"/>
      <c r="F31" s="349" t="str">
        <f>Badges!C83</f>
        <v>Be happy for others</v>
      </c>
      <c r="G31" s="351" t="str">
        <f>IF(Badges!M87="A","A"," ")</f>
        <v xml:space="preserve"> </v>
      </c>
      <c r="I31" s="348"/>
      <c r="J31" s="349" t="str">
        <f>Badges!C161</f>
        <v>Make a simple doll</v>
      </c>
      <c r="K31" s="351" t="str">
        <f>IF(Badges!M160="A","A"," ")</f>
        <v xml:space="preserve"> </v>
      </c>
      <c r="M31" s="348"/>
      <c r="N31" s="349" t="str">
        <f>Badges!C234</f>
        <v>Plan a fun craft</v>
      </c>
      <c r="O31" s="351" t="str">
        <f>IF(Badges!M234="A","A"," ")</f>
        <v xml:space="preserve"> </v>
      </c>
      <c r="Q31" s="348"/>
      <c r="R31" s="349" t="str">
        <f>Badges!C310</f>
        <v>Become a keen observer</v>
      </c>
      <c r="S31" s="351" t="str">
        <f>IF(Badges!M310="A","A","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IF(Badges!M311="A","A"," ")</f>
        <v xml:space="preserve"> </v>
      </c>
    </row>
    <row r="33" spans="1:19" x14ac:dyDescent="0.2">
      <c r="A33" s="348"/>
      <c r="B33" s="349" t="str">
        <f>Badges!C16</f>
        <v>Share a scene from a book in the</v>
      </c>
      <c r="C33" s="351" t="str">
        <f>IF(Badges!M16="A","A"," ")</f>
        <v xml:space="preserve"> </v>
      </c>
      <c r="E33" s="348"/>
      <c r="F33" s="349" t="str">
        <f>Badges!C89</f>
        <v xml:space="preserve">Design your own five-question </v>
      </c>
      <c r="G33" s="351" t="str">
        <f>IF(Badges!M89="A","A"," ")</f>
        <v xml:space="preserve"> </v>
      </c>
      <c r="I33" s="348"/>
      <c r="J33" s="349" t="str">
        <f>Badges!C163</f>
        <v>Build with your expert</v>
      </c>
      <c r="K33" s="351" t="str">
        <f>IF(Badges!M162="A","A","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IF(Badges!M17="A","A"," ")</f>
        <v xml:space="preserve"> </v>
      </c>
      <c r="E34" s="348"/>
      <c r="F34" s="349" t="str">
        <f>Badges!C90</f>
        <v>Try quick polling</v>
      </c>
      <c r="G34" s="351" t="str">
        <f>IF(Badges!M90="A","A"," ")</f>
        <v xml:space="preserve"> </v>
      </c>
      <c r="I34" s="348"/>
      <c r="J34" s="349" t="str">
        <f>Badges!C164</f>
        <v>Build with home improvers</v>
      </c>
      <c r="K34" s="351" t="str">
        <f>IF(Badges!M163="A","A"," ")</f>
        <v xml:space="preserve"> </v>
      </c>
      <c r="M34" s="348"/>
      <c r="N34" s="349" t="str">
        <f>Badges!C240</f>
        <v>Share night art</v>
      </c>
      <c r="O34" s="351" t="str">
        <f>IF(Badges!M240="A","A"," ")</f>
        <v xml:space="preserve"> </v>
      </c>
      <c r="Q34" s="348"/>
      <c r="R34" s="349" t="str">
        <f>Badges!C313</f>
        <v>Divide your idea into different parts</v>
      </c>
      <c r="S34" s="351" t="str">
        <f>IF(Badges!M313="A","A"," ")</f>
        <v xml:space="preserve"> </v>
      </c>
    </row>
    <row r="35" spans="1:19" x14ac:dyDescent="0.2">
      <c r="A35" s="348"/>
      <c r="B35" s="349" t="str">
        <f>Badges!C18</f>
        <v>Share a family story</v>
      </c>
      <c r="C35" s="351" t="str">
        <f>IF(Badges!M18="A","A"," ")</f>
        <v xml:space="preserve"> </v>
      </c>
      <c r="E35" s="348"/>
      <c r="F35" s="349" t="str">
        <f>Badges!C87</f>
        <v>Make something meaningful</v>
      </c>
      <c r="G35" s="351" t="str">
        <f>IF(Badges!M91="A","A"," ")</f>
        <v xml:space="preserve"> </v>
      </c>
      <c r="I35" s="348"/>
      <c r="J35" s="349" t="str">
        <f>Badges!C165</f>
        <v>Build at a craft store or artisan</v>
      </c>
      <c r="K35" s="351" t="str">
        <f>IF(Badges!M164="A","A"," ")</f>
        <v xml:space="preserve"> </v>
      </c>
      <c r="M35" s="348"/>
      <c r="N35" s="349" t="str">
        <f>Badges!C241</f>
        <v>Get into nightlife</v>
      </c>
      <c r="O35" s="351" t="str">
        <f>IF(Badges!M241="A","A"," ")</f>
        <v xml:space="preserve"> </v>
      </c>
      <c r="Q35" s="348"/>
      <c r="R35" s="349" t="str">
        <f>Badges!C314</f>
        <v>Beat your competitors</v>
      </c>
      <c r="S35" s="351" t="str">
        <f>IF(Badges!M314="A","A","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IF(Badges!M242="A","A"," ")</f>
        <v xml:space="preserve"> </v>
      </c>
      <c r="Q36" s="348"/>
      <c r="R36" s="349" t="str">
        <f>Badges!C315</f>
        <v>Use a "guideline."</v>
      </c>
      <c r="S36" s="351" t="str">
        <f>IF(Badges!M315="A","A"," ")</f>
        <v xml:space="preserve"> </v>
      </c>
    </row>
    <row r="37" spans="1:19" ht="12.75" customHeight="1" x14ac:dyDescent="0.2">
      <c r="A37" s="348"/>
      <c r="B37" s="349" t="str">
        <f>Badges!C20</f>
        <v>Work solo</v>
      </c>
      <c r="C37" s="351" t="str">
        <f>IF(Badges!M20="A","A"," ")</f>
        <v xml:space="preserve"> </v>
      </c>
      <c r="E37" s="348"/>
      <c r="F37" s="349" t="str">
        <f>Badges!C93</f>
        <v>Find a happiness helper</v>
      </c>
      <c r="G37" s="351" t="str">
        <f>IF(Badges!M93="A","A","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IF(Badges!M21="A","A"," ")</f>
        <v xml:space="preserve"> </v>
      </c>
      <c r="E38" s="348"/>
      <c r="F38" s="349" t="str">
        <f>Badges!C94</f>
        <v>Create an inspiration collage with</v>
      </c>
      <c r="G38" s="351" t="str">
        <f>IF(Badges!M94="A","A"," ")</f>
        <v xml:space="preserve"> </v>
      </c>
      <c r="I38" s="348"/>
      <c r="J38" s="349" t="str">
        <f>Badges!C170</f>
        <v>Organize a CSI-themed night for</v>
      </c>
      <c r="K38" s="351" t="str">
        <f>IF(Badges!M170="A","A"," ")</f>
        <v xml:space="preserve"> </v>
      </c>
      <c r="M38" s="348"/>
      <c r="N38" s="349" t="str">
        <f>Badges!C244</f>
        <v>Tour your neighborhood at night</v>
      </c>
      <c r="O38" s="351" t="str">
        <f>IF(Badges!M244="A","A"," ")</f>
        <v xml:space="preserve"> </v>
      </c>
      <c r="Q38" s="348"/>
      <c r="R38" s="349" t="str">
        <f>Badges!C317</f>
        <v>Seed money</v>
      </c>
      <c r="S38" s="351" t="str">
        <f>IF(Badges!M317="A","A"," ")</f>
        <v xml:space="preserve"> </v>
      </c>
    </row>
    <row r="39" spans="1:19" x14ac:dyDescent="0.2">
      <c r="A39" s="348"/>
      <c r="B39" s="349" t="str">
        <f>Badges!C22</f>
        <v>Work with a mentor</v>
      </c>
      <c r="C39" s="351" t="str">
        <f>IF(Badges!M22="A","A"," ")</f>
        <v xml:space="preserve"> </v>
      </c>
      <c r="E39" s="348"/>
      <c r="F39" s="349" t="str">
        <f>Badges!C91</f>
        <v>Focus on one friend</v>
      </c>
      <c r="G39" s="351" t="str">
        <f>IF(Badges!M95="A","A"," ")</f>
        <v xml:space="preserve"> </v>
      </c>
      <c r="I39" s="348"/>
      <c r="J39" s="349" t="str">
        <f>Badges!C171</f>
        <v>Host an "Identity Crisis" party</v>
      </c>
      <c r="K39" s="351" t="str">
        <f>IF(Badges!M171="A","A"," ")</f>
        <v xml:space="preserve"> </v>
      </c>
      <c r="M39" s="348"/>
      <c r="N39" s="349" t="str">
        <f>Badges!C245</f>
        <v>Visit a park, trail, lake, stream, or</v>
      </c>
      <c r="O39" s="351" t="str">
        <f>IF(Badges!M245="A","A"," ")</f>
        <v xml:space="preserve"> </v>
      </c>
      <c r="Q39" s="348"/>
      <c r="R39" s="349" t="str">
        <f>Badges!C318</f>
        <v>Business models</v>
      </c>
      <c r="S39" s="351" t="str">
        <f>IF(Badges!M318="A","A","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IF(Badges!M172="A","A"," ")</f>
        <v xml:space="preserve"> </v>
      </c>
      <c r="M40" s="348"/>
      <c r="N40" s="349" t="str">
        <f>Badges!C246</f>
        <v>Visit a place that's open 24 hours</v>
      </c>
      <c r="O40" s="351" t="str">
        <f>IF(Badges!M246="A","A"," ")</f>
        <v xml:space="preserve"> </v>
      </c>
      <c r="Q40" s="348"/>
      <c r="R40" s="349" t="str">
        <f>Badges!C319</f>
        <v>Merchandising</v>
      </c>
      <c r="S40" s="351" t="str">
        <f>IF(Badges!M319="A","A"," ")</f>
        <v xml:space="preserve"> </v>
      </c>
    </row>
    <row r="41" spans="1:19" x14ac:dyDescent="0.2">
      <c r="A41" s="348"/>
      <c r="B41" s="349" t="str">
        <f>Badges!C24</f>
        <v>Add a sound track</v>
      </c>
      <c r="C41" s="351" t="str">
        <f>IF(Badges!M24="A","A","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IF(Badges!M25="A","A"," ")</f>
        <v xml:space="preserve"> </v>
      </c>
      <c r="E42" s="348"/>
      <c r="F42" s="349" t="str">
        <f>Badges!C100</f>
        <v xml:space="preserve">Watch one movie or three shows in </v>
      </c>
      <c r="G42" s="351" t="str">
        <f>IF(Badges!M100="A","A"," ")</f>
        <v xml:space="preserve"> </v>
      </c>
      <c r="I42" s="348"/>
      <c r="J42" s="349" t="str">
        <f>Badges!C174</f>
        <v>Interview someone in forensics</v>
      </c>
      <c r="K42" s="351" t="str">
        <f>IF(Badges!M174="A","A"," ")</f>
        <v xml:space="preserve"> </v>
      </c>
      <c r="M42" s="348"/>
      <c r="N42" s="349" t="str">
        <f>Badges!C248</f>
        <v>Be an investigative reporter</v>
      </c>
      <c r="O42" s="351" t="str">
        <f>IF(Badges!M248="A","A"," ")</f>
        <v xml:space="preserve"> </v>
      </c>
      <c r="Q42" s="348"/>
      <c r="R42" s="349" t="str">
        <f>Badges!C321</f>
        <v>Write up a five-point business plan</v>
      </c>
      <c r="S42" s="351" t="str">
        <f>IF(Badges!M321="A","A"," ")</f>
        <v xml:space="preserve"> </v>
      </c>
    </row>
    <row r="43" spans="1:19" ht="12.75" customHeight="1" x14ac:dyDescent="0.2">
      <c r="A43" s="348"/>
      <c r="B43" s="349" t="str">
        <f>Badges!C26</f>
        <v>Add transitions</v>
      </c>
      <c r="C43" s="351" t="str">
        <f>IF(Badges!M26="A","A"," ")</f>
        <v xml:space="preserve"> </v>
      </c>
      <c r="E43" s="348"/>
      <c r="F43" s="349" t="str">
        <f>Badges!C101</f>
        <v>Host a script-dissection party with</v>
      </c>
      <c r="G43" s="351" t="str">
        <f>IF(Badges!M101="A","A"," ")</f>
        <v xml:space="preserve"> </v>
      </c>
      <c r="I43" s="348"/>
      <c r="J43" s="349" t="str">
        <f>Badges!C175</f>
        <v>Try the eyewitness challenge</v>
      </c>
      <c r="K43" s="351" t="str">
        <f>IF(Badges!M175="A","A"," ")</f>
        <v xml:space="preserve"> </v>
      </c>
      <c r="M43" s="348"/>
      <c r="N43" s="349" t="str">
        <f>Badges!C249</f>
        <v>Take part in the night shift</v>
      </c>
      <c r="O43" s="351" t="str">
        <f>IF(Badges!M249="A","A"," ")</f>
        <v xml:space="preserve"> </v>
      </c>
      <c r="Q43" s="348"/>
      <c r="R43" s="349" t="str">
        <f>Badges!C322</f>
        <v>Develop your "pitch."</v>
      </c>
      <c r="S43" s="351" t="str">
        <f>IF(Badges!M322="A","A"," ")</f>
        <v xml:space="preserve"> </v>
      </c>
    </row>
    <row r="44" spans="1:19" x14ac:dyDescent="0.2">
      <c r="A44" s="602" t="str">
        <f>Badges!B29</f>
        <v>Eating for Beauty</v>
      </c>
      <c r="B44" s="603"/>
      <c r="C44" s="603"/>
      <c r="E44" s="348"/>
      <c r="F44" s="349" t="str">
        <f>Badges!C102</f>
        <v>Read two scripts</v>
      </c>
      <c r="G44" s="351" t="str">
        <f>IF(Badges!M102="A","A"," ")</f>
        <v xml:space="preserve"> </v>
      </c>
      <c r="I44" s="348"/>
      <c r="J44" s="349" t="str">
        <f>Badges!C176</f>
        <v>Make some impressions</v>
      </c>
      <c r="K44" s="351" t="str">
        <f>IF(Badges!M176="A","A"," ")</f>
        <v xml:space="preserve"> </v>
      </c>
      <c r="M44" s="348"/>
      <c r="N44" s="349" t="str">
        <f>Badges!C250</f>
        <v>Create a photo essay</v>
      </c>
      <c r="O44" s="351" t="str">
        <f>IF(Badges!M250="A","A"," ")</f>
        <v xml:space="preserve"> </v>
      </c>
      <c r="Q44" s="348"/>
      <c r="R44" s="349" t="str">
        <f>Badges!C323</f>
        <v>Make a mock up of an</v>
      </c>
      <c r="S44" s="351" t="str">
        <f>IF(Badges!M323="A","A","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IF(Badges!M31="A","A"," ")</f>
        <v xml:space="preserve"> </v>
      </c>
      <c r="E46" s="348"/>
      <c r="F46" s="349" t="str">
        <f>Badges!C104</f>
        <v>Look into your own life</v>
      </c>
      <c r="G46" s="351" t="str">
        <f>IF(Badges!M104="A","A"," ")</f>
        <v xml:space="preserve"> </v>
      </c>
      <c r="I46" s="348"/>
      <c r="J46" s="349" t="str">
        <f>Badges!C178</f>
        <v>Forensic chemistry</v>
      </c>
      <c r="K46" s="351" t="str">
        <f>IF(Badges!M178="A","A"," ")</f>
        <v xml:space="preserve"> </v>
      </c>
      <c r="M46" s="348"/>
      <c r="N46" s="349" t="str">
        <f>Badges!C252</f>
        <v>Examine the night sky</v>
      </c>
      <c r="O46" s="351" t="str">
        <f>IF(Badges!M252="A","A"," ")</f>
        <v xml:space="preserve"> </v>
      </c>
      <c r="Q46" s="348"/>
      <c r="R46" s="349" t="str">
        <f>Badges!C325</f>
        <v>Present your idea to someone who</v>
      </c>
      <c r="S46" s="351" t="str">
        <f>IF(Badges!M325="A","A"," ")</f>
        <v xml:space="preserve"> </v>
      </c>
    </row>
    <row r="47" spans="1:19" x14ac:dyDescent="0.2">
      <c r="A47" s="348"/>
      <c r="B47" s="349" t="str">
        <f>Badges!C32</f>
        <v>Have a food-log challenge with</v>
      </c>
      <c r="C47" s="351" t="str">
        <f>IF(Badges!M32="A","A"," ")</f>
        <v xml:space="preserve"> </v>
      </c>
      <c r="E47" s="348"/>
      <c r="F47" s="349" t="str">
        <f>Badges!C105</f>
        <v>Add to a story you already know</v>
      </c>
      <c r="G47" s="351" t="str">
        <f>IF(Badges!M105="A","A"," ")</f>
        <v xml:space="preserve"> </v>
      </c>
      <c r="I47" s="348"/>
      <c r="J47" s="349" t="str">
        <f>Badges!C179</f>
        <v>Forensic physics</v>
      </c>
      <c r="K47" s="351" t="str">
        <f>IF(Badges!M179="A","A"," ")</f>
        <v xml:space="preserve"> </v>
      </c>
      <c r="M47" s="348"/>
      <c r="N47" s="349" t="str">
        <f>Badges!C253</f>
        <v>Create a nocturnal animal</v>
      </c>
      <c r="O47" s="351" t="str">
        <f>IF(Badges!M253="A","A"," ")</f>
        <v xml:space="preserve"> </v>
      </c>
      <c r="Q47" s="348"/>
      <c r="R47" s="349" t="str">
        <f>Badges!C326</f>
        <v>Present to an expert</v>
      </c>
      <c r="S47" s="351" t="str">
        <f>IF(Badges!M326="A","A"," ")</f>
        <v xml:space="preserve"> </v>
      </c>
    </row>
    <row r="48" spans="1:19" x14ac:dyDescent="0.2">
      <c r="A48" s="348"/>
      <c r="B48" s="349" t="str">
        <f>Badges!C33</f>
        <v>Make your own food pyramid</v>
      </c>
      <c r="C48" s="351" t="str">
        <f>IF(Badges!M33="A","A"," ")</f>
        <v xml:space="preserve"> </v>
      </c>
      <c r="E48" s="348"/>
      <c r="F48" s="349" t="str">
        <f>Badges!C106</f>
        <v>Play Story Maker</v>
      </c>
      <c r="G48" s="351" t="str">
        <f>IF(Badges!M106="A","A"," ")</f>
        <v xml:space="preserve"> </v>
      </c>
      <c r="I48" s="348"/>
      <c r="J48" s="349" t="str">
        <f>Badges!C180</f>
        <v>Forensic biology</v>
      </c>
      <c r="K48" s="351" t="str">
        <f>IF(Badges!M180="A","A"," ")</f>
        <v xml:space="preserve"> </v>
      </c>
      <c r="M48" s="348"/>
      <c r="N48" s="349" t="str">
        <f>Badges!C254</f>
        <v>Sketch a landscape plan for your</v>
      </c>
      <c r="O48" s="351" t="str">
        <f>IF(Badges!M254="A","A"," ")</f>
        <v xml:space="preserve"> </v>
      </c>
      <c r="Q48" s="348"/>
      <c r="R48" s="349" t="str">
        <f>Badges!C327</f>
        <v>Gather a group of clients</v>
      </c>
      <c r="S48" s="351" t="str">
        <f>IF(Badges!M327="A","A","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IF(Badges!M35="A","A"," ")</f>
        <v xml:space="preserve"> </v>
      </c>
      <c r="E50" s="348"/>
      <c r="F50" s="349" t="str">
        <f>Badges!C108</f>
        <v>Spend some time people watching</v>
      </c>
      <c r="G50" s="351" t="str">
        <f>IF(Badges!M108="A","A"," ")</f>
        <v xml:space="preserve"> </v>
      </c>
      <c r="I50" s="348"/>
      <c r="J50" s="349" t="str">
        <f>Badges!C182</f>
        <v>Find out about "tells"</v>
      </c>
      <c r="K50" s="351" t="str">
        <f>IF(Badges!M182="A","A"," ")</f>
        <v xml:space="preserve"> </v>
      </c>
      <c r="M50" s="348"/>
      <c r="N50" s="349" t="str">
        <f>Badges!C256</f>
        <v>A "night" activity for younger Girl</v>
      </c>
      <c r="O50" s="351" t="str">
        <f>IF(Badges!M256="A","A"," ")</f>
        <v xml:space="preserve"> </v>
      </c>
      <c r="Q50" s="348">
        <v>1</v>
      </c>
      <c r="R50" s="349" t="str">
        <f>Badges!C331</f>
        <v>Explore "oops!" and "wow!"</v>
      </c>
      <c r="S50" s="350"/>
    </row>
    <row r="51" spans="1:19" x14ac:dyDescent="0.2">
      <c r="A51" s="348"/>
      <c r="B51" s="349" t="str">
        <f>Badges!C36</f>
        <v>Make a Top 10 list of antioxidant-</v>
      </c>
      <c r="C51" s="351" t="str">
        <f>IF(Badges!M36="A","A"," ")</f>
        <v xml:space="preserve"> </v>
      </c>
      <c r="E51" s="348"/>
      <c r="F51" s="349" t="str">
        <f>Badges!C109</f>
        <v>Exaggerate details about people</v>
      </c>
      <c r="G51" s="351" t="str">
        <f>IF(Badges!M109="A","A"," ")</f>
        <v xml:space="preserve"> </v>
      </c>
      <c r="I51" s="348"/>
      <c r="J51" s="349" t="str">
        <f>Badges!C183</f>
        <v>Research body language</v>
      </c>
      <c r="K51" s="351" t="str">
        <f>IF(Badges!M183="A","A"," ")</f>
        <v xml:space="preserve"> </v>
      </c>
      <c r="M51" s="348"/>
      <c r="N51" s="349" t="str">
        <f>Badges!C257</f>
        <v>A "Power Down!" night</v>
      </c>
      <c r="O51" s="351" t="str">
        <f>IF(Badges!M257="A","A"," ")</f>
        <v xml:space="preserve"> </v>
      </c>
      <c r="Q51" s="348"/>
      <c r="R51" s="349" t="str">
        <f>Badges!C332</f>
        <v>Brainstorm some "oops" and "wow"</v>
      </c>
      <c r="S51" s="351" t="str">
        <f>IF(Badges!M332="A","A"," ")</f>
        <v xml:space="preserve"> </v>
      </c>
    </row>
    <row r="52" spans="1:19" x14ac:dyDescent="0.2">
      <c r="A52" s="348"/>
      <c r="B52" s="349" t="str">
        <f>Badges!C37</f>
        <v>Do a grocery-store scavenger hunt</v>
      </c>
      <c r="C52" s="351" t="str">
        <f>IF(Badges!M37="A","A"," ")</f>
        <v xml:space="preserve"> </v>
      </c>
      <c r="E52" s="348"/>
      <c r="F52" s="349" t="str">
        <f>Badges!C110</f>
        <v>Mix and match</v>
      </c>
      <c r="G52" s="351" t="str">
        <f>IF(Badges!M110="A","A"," ")</f>
        <v xml:space="preserve"> </v>
      </c>
      <c r="I52" s="348"/>
      <c r="J52" s="349" t="str">
        <f>Badges!C184</f>
        <v>Check out voice analysis</v>
      </c>
      <c r="K52" s="351" t="str">
        <f>IF(Badges!M184="A","A"," ")</f>
        <v xml:space="preserve"> </v>
      </c>
      <c r="M52" s="348"/>
      <c r="N52" s="349" t="str">
        <f>Badges!C258</f>
        <v>A nighttime legend</v>
      </c>
      <c r="O52" s="351" t="str">
        <f>IF(Badges!M258="A","A"," ")</f>
        <v xml:space="preserve"> </v>
      </c>
      <c r="Q52" s="348"/>
      <c r="R52" s="349" t="str">
        <f>Badges!C333</f>
        <v>Interview someone with a job that</v>
      </c>
      <c r="S52" s="351" t="str">
        <f>IF(Badges!M333="A","A","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IF(Badges!M334="A","A"," ")</f>
        <v xml:space="preserve"> </v>
      </c>
    </row>
    <row r="54" spans="1:19" x14ac:dyDescent="0.2">
      <c r="A54" s="348"/>
      <c r="B54" s="349" t="str">
        <f>Badges!C39</f>
        <v>Food makeovers</v>
      </c>
      <c r="C54" s="351" t="str">
        <f>IF(Badges!M39="A","A"," ")</f>
        <v xml:space="preserve"> </v>
      </c>
      <c r="E54" s="348"/>
      <c r="F54" s="349" t="str">
        <f>Badges!C112</f>
        <v>Fill out the worksheet using your</v>
      </c>
      <c r="G54" s="351" t="str">
        <f>IF(Badges!M112="A","A"," ")</f>
        <v xml:space="preserve"> </v>
      </c>
      <c r="I54" s="348"/>
      <c r="J54" s="349" t="str">
        <f>Badges!C186</f>
        <v>Write a scene or script for your own</v>
      </c>
      <c r="K54" s="351" t="str">
        <f>IF(Badges!M186="A","A","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IF(Badges!M40="A","A"," ")</f>
        <v xml:space="preserve"> </v>
      </c>
      <c r="E55" s="348"/>
      <c r="F55" s="349" t="str">
        <f>Badges!C113</f>
        <v>Find your plot twists in the news</v>
      </c>
      <c r="G55" s="351" t="str">
        <f>IF(Badges!M113="A","A"," ")</f>
        <v xml:space="preserve"> </v>
      </c>
      <c r="I55" s="348"/>
      <c r="J55" s="349" t="str">
        <f>Badges!C187</f>
        <v>Sketch or sculpt a "suspect" or</v>
      </c>
      <c r="K55" s="351" t="str">
        <f>IF(Badges!M187="A","A"," ")</f>
        <v xml:space="preserve"> </v>
      </c>
      <c r="M55" s="348"/>
      <c r="N55" s="349" t="str">
        <f>Badges!C263</f>
        <v>Find out how views of animals have</v>
      </c>
      <c r="O55" s="351" t="str">
        <f>IF(Badges!M263="A","A"," ")</f>
        <v xml:space="preserve"> </v>
      </c>
      <c r="Q55" s="348"/>
      <c r="R55" s="349" t="str">
        <f>Badges!C336</f>
        <v>Go through your last 50 texts</v>
      </c>
      <c r="S55" s="351" t="str">
        <f>IF(Badges!M336="A","A"," ")</f>
        <v xml:space="preserve"> </v>
      </c>
    </row>
    <row r="56" spans="1:19" x14ac:dyDescent="0.2">
      <c r="A56" s="348"/>
      <c r="B56" s="349" t="str">
        <f>Badges!C41</f>
        <v>Chemical detective</v>
      </c>
      <c r="C56" s="351" t="str">
        <f>IF(Badges!M41="A","A"," ")</f>
        <v xml:space="preserve"> </v>
      </c>
      <c r="E56" s="348"/>
      <c r="F56" s="349" t="str">
        <f>Badges!C114</f>
        <v>Use plot twists from a familiar story</v>
      </c>
      <c r="G56" s="351" t="str">
        <f>IF(Badges!M114="A","A"," ")</f>
        <v xml:space="preserve"> </v>
      </c>
      <c r="I56" s="348"/>
      <c r="J56" s="349" t="str">
        <f>Badges!C188</f>
        <v>Create or re-create a spy scenario</v>
      </c>
      <c r="K56" s="351" t="str">
        <f>IF(Badges!M188="A","A"," ")</f>
        <v xml:space="preserve"> </v>
      </c>
      <c r="M56" s="348"/>
      <c r="N56" s="349" t="str">
        <f>Badges!C264</f>
        <v>Watch a documentary series on the</v>
      </c>
      <c r="O56" s="351" t="str">
        <f>IF(Badges!M264="A","A"," ")</f>
        <v xml:space="preserve"> </v>
      </c>
      <c r="Q56" s="348"/>
      <c r="R56" s="349" t="str">
        <f>Badges!C337</f>
        <v>Interview a psychologist, guidance</v>
      </c>
      <c r="S56" s="351" t="str">
        <f>IF(Badges!M337="A","A","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IF(Badges!M265="A","A"," ")</f>
        <v xml:space="preserve"> </v>
      </c>
      <c r="Q57" s="348"/>
      <c r="R57" s="349" t="str">
        <f>Badges!C338</f>
        <v>Start a kindness practice</v>
      </c>
      <c r="S57" s="351" t="str">
        <f>IF(Badges!M338="A","A"," ")</f>
        <v xml:space="preserve"> </v>
      </c>
    </row>
    <row r="58" spans="1:19" x14ac:dyDescent="0.2">
      <c r="A58" s="348"/>
      <c r="B58" s="349" t="str">
        <f>Badges!C43</f>
        <v>Make an illustrated chart of snooze/</v>
      </c>
      <c r="C58" s="351" t="str">
        <f>IF(Badges!M43="A","A"," ")</f>
        <v xml:space="preserve"> </v>
      </c>
      <c r="E58" s="348"/>
      <c r="F58" s="349" t="str">
        <f>Badges!C116</f>
        <v>Work solo</v>
      </c>
      <c r="G58" s="351" t="str">
        <f>IF(Badges!M116="A","A","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IF(Badges!M44="A","A"," ")</f>
        <v xml:space="preserve"> </v>
      </c>
      <c r="E59" s="348"/>
      <c r="F59" s="349" t="str">
        <f>Badges!C117</f>
        <v>Work with a friend</v>
      </c>
      <c r="G59" s="351" t="str">
        <f>IF(Badges!M117="A","A"," ")</f>
        <v xml:space="preserve"> </v>
      </c>
      <c r="I59" s="348"/>
      <c r="J59" s="349" t="str">
        <f>Badges!C193</f>
        <v>Ask an older Girl Scout or Girl Scout</v>
      </c>
      <c r="K59" s="351" t="str">
        <f>IF(Badges!M193="A","A"," ")</f>
        <v xml:space="preserve"> </v>
      </c>
      <c r="M59" s="348"/>
      <c r="N59" s="349" t="str">
        <f>Badges!C267</f>
        <v>Check out a safety team that uses</v>
      </c>
      <c r="O59" s="351" t="str">
        <f>IF(Badges!M267="A","A"," ")</f>
        <v xml:space="preserve"> </v>
      </c>
      <c r="Q59" s="348"/>
      <c r="R59" s="349" t="str">
        <f>Badges!C340</f>
        <v>Get into e-mail etiquette</v>
      </c>
      <c r="S59" s="351" t="str">
        <f>IF(Badges!M340="A","A"," ")</f>
        <v xml:space="preserve"> </v>
      </c>
    </row>
    <row r="60" spans="1:19" x14ac:dyDescent="0.2">
      <c r="A60" s="348"/>
      <c r="B60" s="349" t="str">
        <f>Badges!C45</f>
        <v>REM it up</v>
      </c>
      <c r="C60" s="351" t="str">
        <f>IF(Badges!M45="A","A"," ")</f>
        <v xml:space="preserve"> </v>
      </c>
      <c r="E60" s="348"/>
      <c r="F60" s="349" t="str">
        <f>Badges!C118</f>
        <v>Work with a mentor</v>
      </c>
      <c r="G60" s="351" t="str">
        <f>IF(Badges!M118="A","A"," ")</f>
        <v xml:space="preserve"> </v>
      </c>
      <c r="I60" s="348"/>
      <c r="J60" s="349" t="str">
        <f>Badges!C194</f>
        <v>Check with a member of a local</v>
      </c>
      <c r="K60" s="351" t="str">
        <f>IF(Badges!M194="A","A"," ")</f>
        <v xml:space="preserve"> </v>
      </c>
      <c r="M60" s="348"/>
      <c r="N60" s="349" t="str">
        <f>Badges!C268</f>
        <v>Talk to a trainer</v>
      </c>
      <c r="O60" s="351" t="str">
        <f>IF(Badges!M268="A","A"," ")</f>
        <v xml:space="preserve"> </v>
      </c>
      <c r="Q60" s="348"/>
      <c r="R60" s="349" t="str">
        <f>Badges!C341</f>
        <v>Find your best commenting voice</v>
      </c>
      <c r="S60" s="351" t="str">
        <f>IF(Badges!M341="A","A","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IF(Badges!M195="A","A"," ")</f>
        <v xml:space="preserve"> </v>
      </c>
      <c r="M61" s="348"/>
      <c r="N61" s="349" t="str">
        <f>Badges!C269</f>
        <v>Read stories about animal heroes</v>
      </c>
      <c r="O61" s="351" t="str">
        <f>IF(Badges!M269="A","A"," ")</f>
        <v xml:space="preserve"> </v>
      </c>
      <c r="Q61" s="348"/>
      <c r="R61" s="349" t="str">
        <f>Badges!C342</f>
        <v>Good net sportsmanship</v>
      </c>
      <c r="S61" s="351" t="str">
        <f>IF(Badges!M342="A","A"," ")</f>
        <v xml:space="preserve"> </v>
      </c>
    </row>
    <row r="62" spans="1:19" ht="12.75" customHeight="1" x14ac:dyDescent="0.2">
      <c r="A62" s="348"/>
      <c r="B62" s="349" t="str">
        <f>Badges!C47</f>
        <v>Take a poll of friends and family</v>
      </c>
      <c r="C62" s="351" t="str">
        <f>IF(Badges!M47="A","A","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IF(Badges!M48="A","A"," ")</f>
        <v xml:space="preserve"> </v>
      </c>
      <c r="E63" s="348"/>
      <c r="F63" s="349" t="str">
        <f>Badges!C124</f>
        <v>Survey a book collection</v>
      </c>
      <c r="G63" s="351" t="str">
        <f>IF(Badges!M124="A","A"," ")</f>
        <v xml:space="preserve"> </v>
      </c>
      <c r="I63" s="348"/>
      <c r="J63" s="349" t="str">
        <f>Badges!C197</f>
        <v>Participate in a physically</v>
      </c>
      <c r="K63" s="351" t="str">
        <f>IF(Badges!M197="A","A"," ")</f>
        <v xml:space="preserve"> </v>
      </c>
      <c r="M63" s="348"/>
      <c r="N63" s="349" t="str">
        <f>Badges!C271</f>
        <v>Talk to a vet or psychologist</v>
      </c>
      <c r="O63" s="351" t="str">
        <f>IF(Badges!M271="A","A"," ")</f>
        <v xml:space="preserve"> </v>
      </c>
      <c r="Q63" s="348"/>
      <c r="R63" s="349" t="str">
        <f>Badges!C344</f>
        <v>Discuss some character profiles</v>
      </c>
      <c r="S63" s="351" t="str">
        <f>IF(Badges!M344="A","A"," ")</f>
        <v xml:space="preserve"> </v>
      </c>
    </row>
    <row r="64" spans="1:19" x14ac:dyDescent="0.2">
      <c r="A64" s="348"/>
      <c r="B64" s="349" t="str">
        <f>Badges!C49</f>
        <v>Create a chart or blog post</v>
      </c>
      <c r="C64" s="351" t="str">
        <f>IF(Badges!M49="A","A"," ")</f>
        <v xml:space="preserve"> </v>
      </c>
      <c r="E64" s="348"/>
      <c r="F64" s="349" t="str">
        <f>Badges!C125</f>
        <v>Interview or visit a book artist or</v>
      </c>
      <c r="G64" s="351" t="str">
        <f>IF(Badges!M125="A","A"," ")</f>
        <v xml:space="preserve"> </v>
      </c>
      <c r="I64" s="348"/>
      <c r="J64" s="349" t="str">
        <f>Badges!C198</f>
        <v>Build a teamwork and endurance</v>
      </c>
      <c r="K64" s="351" t="str">
        <f>IF(Badges!M198="A","A"," ")</f>
        <v xml:space="preserve"> </v>
      </c>
      <c r="M64" s="348"/>
      <c r="N64" s="349" t="str">
        <f>Badges!C272</f>
        <v>Visit an organization that uses</v>
      </c>
      <c r="O64" s="351" t="str">
        <f>IF(Badges!M272="A","A"," ")</f>
        <v xml:space="preserve"> </v>
      </c>
      <c r="Q64" s="348"/>
      <c r="R64" s="349" t="str">
        <f>Badges!C345</f>
        <v>Get feedback on a profile of your</v>
      </c>
      <c r="S64" s="351" t="str">
        <f>IF(Badges!M345="A","A"," ")</f>
        <v xml:space="preserve"> </v>
      </c>
    </row>
    <row r="65" spans="1:19" x14ac:dyDescent="0.2">
      <c r="A65" s="602" t="str">
        <f>Badges!B52</f>
        <v>Public Speaker</v>
      </c>
      <c r="B65" s="603"/>
      <c r="C65" s="603"/>
      <c r="E65" s="348"/>
      <c r="F65" s="349" t="str">
        <f>Badges!C126</f>
        <v>Tour a book arts center or art</v>
      </c>
      <c r="G65" s="351" t="str">
        <f>IF(Badges!M126="A","A"," ")</f>
        <v xml:space="preserve"> </v>
      </c>
      <c r="I65" s="348"/>
      <c r="J65" s="349" t="str">
        <f>Badges!C199</f>
        <v>Try a "boot camp" exercise course</v>
      </c>
      <c r="K65" s="351" t="str">
        <f>IF(Badges!M199="A","A"," ")</f>
        <v xml:space="preserve"> </v>
      </c>
      <c r="M65" s="348"/>
      <c r="N65" s="349" t="str">
        <f>Badges!C273</f>
        <v>Interview at least five pet owners</v>
      </c>
      <c r="O65" s="351" t="str">
        <f>IF(Badges!M273="A","A"," ")</f>
        <v xml:space="preserve"> </v>
      </c>
      <c r="Q65" s="348"/>
      <c r="R65" s="349" t="str">
        <f>Badges!C346</f>
        <v>Read three stories that discuss</v>
      </c>
      <c r="S65" s="351" t="str">
        <f>IF(Badges!M346="A","A","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IF(Badges!M54="A","A"," ")</f>
        <v xml:space="preserve"> </v>
      </c>
      <c r="E67" s="348"/>
      <c r="F67" s="349" t="str">
        <f>Badges!C128</f>
        <v>Mend an old book</v>
      </c>
      <c r="G67" s="351" t="str">
        <f>IF(Badges!M128="A","A"," ")</f>
        <v xml:space="preserve"> </v>
      </c>
      <c r="I67" s="348"/>
      <c r="J67" s="349" t="str">
        <f>Badges!C201</f>
        <v>Find three recipes for quick meals</v>
      </c>
      <c r="K67" s="351" t="str">
        <f>IF(Badges!M201="A","A"," ")</f>
        <v xml:space="preserve"> </v>
      </c>
      <c r="M67" s="348"/>
      <c r="N67" s="349" t="str">
        <f>Badges!C275</f>
        <v>Talk to someone who trains</v>
      </c>
      <c r="O67" s="351" t="str">
        <f>IF(Badges!M275="A","A"," ")</f>
        <v xml:space="preserve"> </v>
      </c>
      <c r="Q67" s="348"/>
      <c r="R67" s="349" t="str">
        <f>Badges!C348</f>
        <v>Make it a pledge</v>
      </c>
      <c r="S67" s="351" t="str">
        <f>IF(Badges!M348="A","A"," ")</f>
        <v xml:space="preserve"> </v>
      </c>
    </row>
    <row r="68" spans="1:19" x14ac:dyDescent="0.2">
      <c r="A68" s="348"/>
      <c r="B68" s="349" t="str">
        <f>Badges!C55</f>
        <v>Read aloud two political speeches</v>
      </c>
      <c r="C68" s="351" t="str">
        <f>IF(Badges!M55="A","A"," ")</f>
        <v xml:space="preserve"> </v>
      </c>
      <c r="E68" s="348"/>
      <c r="F68" s="349" t="str">
        <f>Badges!C129</f>
        <v>Take an old book apart</v>
      </c>
      <c r="G68" s="351" t="str">
        <f>IF(Badges!M129="A","A"," ")</f>
        <v xml:space="preserve"> </v>
      </c>
      <c r="I68" s="348"/>
      <c r="J68" s="349" t="str">
        <f>Badges!C202</f>
        <v>Get into quick-energy snacks</v>
      </c>
      <c r="K68" s="351" t="str">
        <f>IF(Badges!M202="A","A"," ")</f>
        <v xml:space="preserve"> </v>
      </c>
      <c r="M68" s="348"/>
      <c r="N68" s="349" t="str">
        <f>Badges!C276</f>
        <v>Speak to someone who has an</v>
      </c>
      <c r="O68" s="351" t="str">
        <f>IF(Badges!M276="A","A"," ")</f>
        <v xml:space="preserve"> </v>
      </c>
      <c r="Q68" s="348"/>
      <c r="R68" s="349" t="str">
        <f>Badges!C349</f>
        <v>Edit into a top 10</v>
      </c>
      <c r="S68" s="351" t="str">
        <f>IF(Badges!M349="A","A"," ")</f>
        <v xml:space="preserve"> </v>
      </c>
    </row>
    <row r="69" spans="1:19" x14ac:dyDescent="0.2">
      <c r="A69" s="348"/>
      <c r="B69" s="447" t="str">
        <f>Badges!C56</f>
        <v>Read aloud three poems or one</v>
      </c>
      <c r="C69" s="448" t="str">
        <f>IF(Badges!M56="A","A"," ")</f>
        <v xml:space="preserve"> </v>
      </c>
      <c r="E69" s="348"/>
      <c r="F69" s="349" t="str">
        <f>Badges!C130</f>
        <v>Visit an antique or rare bookseller</v>
      </c>
      <c r="G69" s="351" t="str">
        <f>IF(Badges!M130="A","A"," ")</f>
        <v xml:space="preserve"> </v>
      </c>
      <c r="I69" s="348"/>
      <c r="J69" s="447" t="str">
        <f>Badges!C203</f>
        <v>Trash the trash challenge</v>
      </c>
      <c r="K69" s="448" t="str">
        <f>IF(Badges!M203="A","A"," ")</f>
        <v xml:space="preserve"> </v>
      </c>
      <c r="M69" s="348"/>
      <c r="N69" s="447" t="str">
        <f>Badges!C277</f>
        <v xml:space="preserve">Research the pros and cons of </v>
      </c>
      <c r="O69" s="448" t="str">
        <f>IF(Badges!M277="A","A"," ")</f>
        <v xml:space="preserve"> </v>
      </c>
      <c r="Q69" s="348"/>
      <c r="R69" s="447" t="str">
        <f>Badges!C350</f>
        <v>Present it</v>
      </c>
      <c r="S69" s="448" t="str">
        <f>IF(Badges!M350="A","A"," ")</f>
        <v xml:space="preserve"> </v>
      </c>
    </row>
    <row r="70" spans="1:19" ht="23.25" x14ac:dyDescent="0.35">
      <c r="A70" s="623" t="str">
        <f ca="1">MID(CELL("filename",A8),FIND(IF(ISERROR(FIND("]",CELL("filename",A8))),"$","]"),CELL("filename",A8))+1,256)</f>
        <v>Cadette 10</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IF(Badges!M376="C","C",IF(Badges!M376="P","P",""))</f>
        <v/>
      </c>
      <c r="E73" s="348"/>
      <c r="F73" s="349" t="str">
        <f>Badges!C383</f>
        <v>Make an illustrated quote book</v>
      </c>
      <c r="G73" s="351" t="str">
        <f>IF(Badges!M383="A","A"," ")</f>
        <v xml:space="preserve"> </v>
      </c>
      <c r="I73" s="348"/>
      <c r="J73" s="349" t="str">
        <f>Badges!C456</f>
        <v>Talk to first aiders</v>
      </c>
      <c r="K73" s="351" t="str">
        <f>IF(Badges!M456="A","A"," ")</f>
        <v xml:space="preserve"> </v>
      </c>
      <c r="M73" s="348"/>
      <c r="N73" s="349" t="str">
        <f>Badges!C530</f>
        <v>Lead with your heart</v>
      </c>
      <c r="O73" s="351" t="str">
        <f>IF(Badges!M530="A","A"," ")</f>
        <v xml:space="preserve"> </v>
      </c>
      <c r="Q73" s="348"/>
      <c r="R73" s="349" t="str">
        <f>Badges!C640</f>
        <v>Take an archery class on a range, in your community center, or at a
recreational facility.</v>
      </c>
      <c r="S73" s="351" t="str">
        <f>IF(Badges!M640="A","A"," ")</f>
        <v xml:space="preserve"> </v>
      </c>
    </row>
    <row r="74" spans="1:19" x14ac:dyDescent="0.2">
      <c r="A74" s="612" t="str">
        <f>Summary!A23</f>
        <v>Good Sportsmanship</v>
      </c>
      <c r="B74" s="613"/>
      <c r="C74" s="353" t="str">
        <f>IF(Badges!M399="C","C",IF(Badges!M399="P","P",""))</f>
        <v/>
      </c>
      <c r="E74" s="348"/>
      <c r="F74" s="349" t="str">
        <f>Badges!C384</f>
        <v>Talk to an athletic director, coach</v>
      </c>
      <c r="G74" s="351" t="str">
        <f>IF(Badges!M384="A","A"," ")</f>
        <v xml:space="preserve"> </v>
      </c>
      <c r="I74" s="348"/>
      <c r="J74" s="349" t="str">
        <f>Badges!C457</f>
        <v>Ask a wilderness expert</v>
      </c>
      <c r="K74" s="351" t="str">
        <f>IF(Badges!M457="A","A"," ")</f>
        <v xml:space="preserve"> </v>
      </c>
      <c r="M74" s="348"/>
      <c r="N74" s="349" t="str">
        <f>Badges!C531</f>
        <v>Team up with others</v>
      </c>
      <c r="O74" s="351" t="str">
        <f>IF(Badges!M531="A","A"," ")</f>
        <v xml:space="preserve"> </v>
      </c>
      <c r="Q74" s="348"/>
      <c r="R74" s="349" t="str">
        <f>Badges!C641</f>
        <v>Work with an instructor or archery expert.</v>
      </c>
      <c r="S74" s="351" t="str">
        <f>IF(Badges!M641="A","A"," ")</f>
        <v xml:space="preserve"> </v>
      </c>
    </row>
    <row r="75" spans="1:19" x14ac:dyDescent="0.2">
      <c r="A75" s="612" t="str">
        <f>Summary!A24</f>
        <v>Finding Common Ground</v>
      </c>
      <c r="B75" s="613"/>
      <c r="C75" s="353" t="str">
        <f>IF(Badges!M422="C","C",IF(Badges!M422="P","P",""))</f>
        <v/>
      </c>
      <c r="E75" s="348"/>
      <c r="F75" s="447" t="str">
        <f>Badges!C385</f>
        <v>Get a biography of a female athlete</v>
      </c>
      <c r="G75" s="448" t="str">
        <f>IF(Badges!M385="A","A"," ")</f>
        <v xml:space="preserve"> </v>
      </c>
      <c r="I75" s="348"/>
      <c r="J75" s="349" t="str">
        <f>Badges!C458</f>
        <v>Find out about common injuries</v>
      </c>
      <c r="K75" s="351" t="str">
        <f>IF(Badges!M458="A","A"," ")</f>
        <v xml:space="preserve"> </v>
      </c>
      <c r="M75" s="348"/>
      <c r="N75" s="349" t="str">
        <f>Badges!C532</f>
        <v>Learn from a professional</v>
      </c>
      <c r="O75" s="351" t="str">
        <f>IF(Badges!M532="A","A"," ")</f>
        <v xml:space="preserve"> </v>
      </c>
      <c r="Q75" s="348"/>
      <c r="R75" s="349" t="str">
        <f>Badges!C642</f>
        <v>Take part in archery at a Girl Scout camp</v>
      </c>
      <c r="S75" s="351" t="str">
        <f>IF(Badges!M642="A","A"," ")</f>
        <v xml:space="preserve"> </v>
      </c>
    </row>
    <row r="76" spans="1:19" x14ac:dyDescent="0.2">
      <c r="A76" s="612" t="str">
        <f>Summary!A25</f>
        <v>New Cuisines</v>
      </c>
      <c r="B76" s="613"/>
      <c r="C76" s="353" t="str">
        <f>IF(Badges!M445="C","C",IF(Badges!M445="P","P",""))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IF(Badges!M468="C","C",IF(Badges!M468="P","P",""))</f>
        <v/>
      </c>
      <c r="E77" s="348"/>
      <c r="F77" s="349" t="str">
        <f>Badges!C387</f>
        <v>Play Trust, like they did on Survivor</v>
      </c>
      <c r="G77" s="351" t="str">
        <f>IF(Badges!M387="A","A"," ")</f>
        <v xml:space="preserve"> </v>
      </c>
      <c r="I77" s="348"/>
      <c r="J77" s="349" t="str">
        <f>Badges!C460</f>
        <v>Research the signs of shock and</v>
      </c>
      <c r="K77" s="351" t="str">
        <f>IF(Badges!M460="A","A"," ")</f>
        <v xml:space="preserve"> </v>
      </c>
      <c r="M77" s="348"/>
      <c r="N77" s="349" t="str">
        <f>Badges!C534</f>
        <v>Make a savings action plan</v>
      </c>
      <c r="O77" s="351" t="str">
        <f>IF(Badges!M534="A","A"," ")</f>
        <v xml:space="preserve"> </v>
      </c>
      <c r="Q77" s="348"/>
      <c r="R77" s="349" t="str">
        <f>Badges!C644</f>
        <v>Challenge yourself</v>
      </c>
      <c r="S77" s="351" t="str">
        <f>IF(Badges!M644="A","A"," ")</f>
        <v xml:space="preserve"> </v>
      </c>
    </row>
    <row r="78" spans="1:19" x14ac:dyDescent="0.2">
      <c r="A78" s="612" t="str">
        <f>Summary!A27</f>
        <v>Cadette Girl Scout Way</v>
      </c>
      <c r="B78" s="613"/>
      <c r="C78" s="353" t="str">
        <f>IF(Badges!M491="C","C",IF(Badges!M491="P","P",""))</f>
        <v/>
      </c>
      <c r="E78" s="348"/>
      <c r="F78" s="349" t="str">
        <f>Badges!C388</f>
        <v>Play three team-building games</v>
      </c>
      <c r="G78" s="351" t="str">
        <f>IF(Badges!M388="A","A"," ")</f>
        <v xml:space="preserve"> </v>
      </c>
      <c r="I78" s="348"/>
      <c r="J78" s="349" t="str">
        <f>Badges!C461</f>
        <v>Interview a doctor or nurse about the</v>
      </c>
      <c r="K78" s="351" t="str">
        <f>IF(Badges!M461="A","A"," ")</f>
        <v xml:space="preserve"> </v>
      </c>
      <c r="M78" s="348"/>
      <c r="N78" s="349" t="str">
        <f>Badges!C535</f>
        <v>Form a support group</v>
      </c>
      <c r="O78" s="351" t="str">
        <f>IF(Badges!M535="A","A"," ")</f>
        <v xml:space="preserve"> </v>
      </c>
      <c r="Q78" s="348"/>
      <c r="R78" s="349" t="str">
        <f>Badges!C645</f>
        <v>Take part in a group challenge</v>
      </c>
      <c r="S78" s="351" t="str">
        <f>IF(Badges!M645="A","A"," ")</f>
        <v xml:space="preserve"> </v>
      </c>
    </row>
    <row r="79" spans="1:19" x14ac:dyDescent="0.2">
      <c r="A79" s="614" t="str">
        <f>Summary!A28</f>
        <v>Trees</v>
      </c>
      <c r="B79" s="615"/>
      <c r="C79" s="354" t="str">
        <f>IF(Badges!M514="C","C",IF(Badges!M514="P","P",""))</f>
        <v/>
      </c>
      <c r="E79" s="348"/>
      <c r="F79" s="349" t="str">
        <f>Badges!C389</f>
        <v>Play Capture the Flag</v>
      </c>
      <c r="G79" s="351" t="str">
        <f>IF(Badges!M389="A","A"," ")</f>
        <v xml:space="preserve"> </v>
      </c>
      <c r="I79" s="348"/>
      <c r="J79" s="349" t="str">
        <f>Badges!C462</f>
        <v>Ask an EMT or first responder to</v>
      </c>
      <c r="K79" s="351" t="str">
        <f>IF(Badges!M462="A","A"," ")</f>
        <v xml:space="preserve"> </v>
      </c>
      <c r="M79" s="348"/>
      <c r="N79" s="349" t="str">
        <f>Badges!C536</f>
        <v>Imagine yourself in the future</v>
      </c>
      <c r="O79" s="351" t="str">
        <f>IF(Badges!M536="A","A"," ")</f>
        <v xml:space="preserve"> </v>
      </c>
      <c r="Q79" s="348"/>
      <c r="R79" s="349" t="str">
        <f>Badges!C646</f>
        <v>Create a contest for a younger group of girls</v>
      </c>
      <c r="S79" s="351" t="str">
        <f>IF(Badges!M646="A","A","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IF(Badges!M538="C","C",IF(Badges!M538="P","P",""))</f>
        <v/>
      </c>
      <c r="E81" s="348"/>
      <c r="F81" s="349" t="str">
        <f>Badges!C391</f>
        <v>But I landed my triple axel</v>
      </c>
      <c r="G81" s="351" t="str">
        <f>IF(Badges!M391="A","A"," ")</f>
        <v xml:space="preserve"> </v>
      </c>
      <c r="I81" s="348"/>
      <c r="J81" s="349" t="str">
        <f>Badges!C464</f>
        <v>Take a first aid course</v>
      </c>
      <c r="K81" s="351" t="str">
        <f>IF(Badges!M464="A","A"," ")</f>
        <v xml:space="preserve"> </v>
      </c>
      <c r="M81" s="348">
        <v>1</v>
      </c>
      <c r="N81" s="349" t="str">
        <f>Badges!C563</f>
        <v>Explore dream jobs</v>
      </c>
      <c r="O81" s="350"/>
      <c r="Q81" s="630" t="str">
        <f>'Age-Level'!B5</f>
        <v>Silver Torch Award</v>
      </c>
      <c r="R81" s="630"/>
      <c r="S81" s="352" t="str">
        <f>IF('Age-Level'!M8="C","C",IF('Age-Level'!M8="P","P",""))</f>
        <v/>
      </c>
    </row>
    <row r="82" spans="1:22" x14ac:dyDescent="0.2">
      <c r="A82" s="619" t="str">
        <f>Summary!A31</f>
        <v>Comparison Shopping</v>
      </c>
      <c r="B82" s="620"/>
      <c r="C82" s="352" t="str">
        <f>IF(Badges!M539="C","C",IF(Badges!M539="P","P",""))</f>
        <v/>
      </c>
      <c r="E82" s="348"/>
      <c r="F82" s="349" t="str">
        <f>Badges!C392</f>
        <v>Mind over matter</v>
      </c>
      <c r="G82" s="351" t="str">
        <f>IF(Badges!M392="A","A"," ")</f>
        <v xml:space="preserve"> </v>
      </c>
      <c r="I82" s="348"/>
      <c r="J82" s="349" t="str">
        <f>Badges!C465</f>
        <v>Ask a park ranger, lifeguard, or ski</v>
      </c>
      <c r="K82" s="351" t="str">
        <f>IF(Badges!M465="A","A"," ")</f>
        <v xml:space="preserve"> </v>
      </c>
      <c r="M82" s="348"/>
      <c r="N82" s="349" t="str">
        <f>Badges!C564</f>
        <v>Track your dreams</v>
      </c>
      <c r="O82" s="351" t="str">
        <f>IF(Badges!M564="A","A"," ")</f>
        <v xml:space="preserve"> </v>
      </c>
      <c r="Q82" s="630" t="str">
        <f>'Age-Level'!B9</f>
        <v>Cadette Community Service bar</v>
      </c>
      <c r="R82" s="630"/>
      <c r="S82" s="352" t="str">
        <f>IF('Age-Level'!M10="A","A"," ")</f>
        <v xml:space="preserve"> </v>
      </c>
    </row>
    <row r="83" spans="1:22" x14ac:dyDescent="0.2">
      <c r="A83" s="612" t="str">
        <f>Summary!A32</f>
        <v>Financing My Dreams</v>
      </c>
      <c r="B83" s="613"/>
      <c r="C83" s="353" t="str">
        <f>IF(Badges!M584="C","C",IF(Badges!M584="P","P",""))</f>
        <v/>
      </c>
      <c r="D83" s="344"/>
      <c r="E83" s="348"/>
      <c r="F83" s="349" t="str">
        <f>Badges!C393</f>
        <v>Play sports psychology games</v>
      </c>
      <c r="G83" s="351" t="str">
        <f>IF(Badges!M393="A","A"," ")</f>
        <v xml:space="preserve"> </v>
      </c>
      <c r="I83" s="348"/>
      <c r="J83" s="349" t="str">
        <f>Badges!C466</f>
        <v xml:space="preserve">Interview a doctor or nurse  </v>
      </c>
      <c r="K83" s="351" t="str">
        <f>IF(Badges!M466="A","A"," ")</f>
        <v xml:space="preserve"> </v>
      </c>
      <c r="M83" s="348"/>
      <c r="N83" s="349" t="str">
        <f>Badges!C565</f>
        <v>Talk to people about their jobs</v>
      </c>
      <c r="O83" s="351" t="str">
        <f>IF(Badges!M565="A","A"," ")</f>
        <v xml:space="preserve"> </v>
      </c>
      <c r="Q83" s="630" t="str">
        <f>'Age-Level'!B12</f>
        <v>Cadette Service to Girl Scouting bar</v>
      </c>
      <c r="R83" s="630"/>
      <c r="S83" s="352" t="str">
        <f>IF('Age-Level'!M13="A","A","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IF(Badges!M566="A","A"," ")</f>
        <v xml:space="preserve"> </v>
      </c>
      <c r="Q84" s="630" t="str">
        <f>'Age-Level'!B15</f>
        <v>Cadette Program Aide</v>
      </c>
      <c r="R84" s="630"/>
      <c r="S84" s="352" t="str">
        <f>IF('Age-Level'!M19="C","C",IF('Age-Level'!M19="P","P",""))</f>
        <v/>
      </c>
    </row>
    <row r="85" spans="1:22" x14ac:dyDescent="0.2">
      <c r="A85" s="612" t="str">
        <f>Summary!A34</f>
        <v>Business Plan</v>
      </c>
      <c r="B85" s="613"/>
      <c r="C85" s="353" t="str">
        <f>IF(Badges!M598="C","C",IF(Badges!M598="P","P",""))</f>
        <v/>
      </c>
      <c r="E85" s="348"/>
      <c r="F85" s="349" t="str">
        <f>Badges!C395</f>
        <v>Compete</v>
      </c>
      <c r="G85" s="351" t="str">
        <f>IF(Badges!M395="A","A","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IF('Age-Level'!M21="C","C",IF('Age-Level'!M21="P","P",""))</f>
        <v/>
      </c>
    </row>
    <row r="86" spans="1:22" x14ac:dyDescent="0.2">
      <c r="A86" s="612" t="str">
        <f>Summary!A35</f>
        <v>Marketing</v>
      </c>
      <c r="B86" s="613"/>
      <c r="C86" s="353" t="str">
        <f>IF(Badges!M599="C","C",IF(Badges!M599="P","P",""))</f>
        <v/>
      </c>
      <c r="E86" s="348"/>
      <c r="F86" s="349" t="str">
        <f>Badges!C396</f>
        <v>Play with little kids</v>
      </c>
      <c r="G86" s="351" t="str">
        <f>IF(Badges!M396="A","A"," ")</f>
        <v xml:space="preserve"> </v>
      </c>
      <c r="I86" s="348"/>
      <c r="J86" s="349" t="str">
        <f>Badges!C471</f>
        <v>Organize a songfest</v>
      </c>
      <c r="K86" s="351" t="str">
        <f>IF(Badges!M471="A","A"," ")</f>
        <v xml:space="preserve"> </v>
      </c>
      <c r="M86" s="348"/>
      <c r="N86" s="349" t="str">
        <f>Badges!C568</f>
        <v>Go house hunting</v>
      </c>
      <c r="O86" s="351" t="str">
        <f>IF(Badges!M568="A","A"," ")</f>
        <v xml:space="preserve"> </v>
      </c>
      <c r="Q86" s="629" t="str">
        <f>'Age-Level'!C23</f>
        <v>Cookie Rally (Year 1)</v>
      </c>
      <c r="R86" s="629"/>
      <c r="S86" s="358" t="str">
        <f>IF('Age-Level'!M23="A","A"," ")</f>
        <v xml:space="preserve"> </v>
      </c>
    </row>
    <row r="87" spans="1:22" x14ac:dyDescent="0.2">
      <c r="A87" s="612" t="str">
        <f>Summary!A36</f>
        <v>Think Big</v>
      </c>
      <c r="B87" s="613"/>
      <c r="C87" s="353" t="str">
        <f>IF(Badges!M624="C","C",IF(Badges!M624="P","P",""))</f>
        <v/>
      </c>
      <c r="E87" s="348"/>
      <c r="F87" s="349" t="str">
        <f>Badges!C397</f>
        <v>Take on the role of referee, umpire</v>
      </c>
      <c r="G87" s="351" t="str">
        <f>IF(Badges!M397="A","A"," ")</f>
        <v xml:space="preserve"> </v>
      </c>
      <c r="I87" s="348"/>
      <c r="J87" s="349" t="str">
        <f>Badges!C472</f>
        <v>Teach an international song</v>
      </c>
      <c r="K87" s="351" t="str">
        <f>IF(Badges!M472="A","A"," ")</f>
        <v xml:space="preserve"> </v>
      </c>
      <c r="M87" s="348"/>
      <c r="N87" s="349" t="str">
        <f>Badges!C569</f>
        <v>Get expert real estate device</v>
      </c>
      <c r="O87" s="351" t="str">
        <f>IF(Badges!M569="A","A"," ")</f>
        <v xml:space="preserve"> </v>
      </c>
      <c r="Q87" s="629" t="str">
        <f>'Age-Level'!C24</f>
        <v>Cookie Sales (Year 1)</v>
      </c>
      <c r="R87" s="629"/>
      <c r="S87" s="358" t="str">
        <f>IF('Age-Level'!M24="A","A","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IF(Badges!M473="A","A"," ")</f>
        <v xml:space="preserve"> </v>
      </c>
      <c r="M88" s="348"/>
      <c r="N88" s="349" t="str">
        <f>Badges!C570</f>
        <v>Browse real estate ads</v>
      </c>
      <c r="O88" s="351" t="str">
        <f>IF(Badges!M570="A","A"," ")</f>
        <v xml:space="preserve"> </v>
      </c>
      <c r="Q88" s="629" t="str">
        <f>'Age-Level'!C25</f>
        <v>Cookie Pin (Year 1)</v>
      </c>
      <c r="R88" s="629"/>
      <c r="S88" s="358" t="str">
        <f>IF('Age-Level'!M25="A","A"," ")</f>
        <v xml:space="preserve"> </v>
      </c>
    </row>
    <row r="89" spans="1:22" x14ac:dyDescent="0.2">
      <c r="A89" s="612" t="str">
        <f>Summary!A38</f>
        <v>Archery</v>
      </c>
      <c r="B89" s="613"/>
      <c r="C89" s="353" t="str">
        <f>IF(Badges!M648="C","C",IF(Badges!M648="P","P",""))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IF('Age-Level'!M26="A","A"," ")</f>
        <v xml:space="preserve"> </v>
      </c>
    </row>
    <row r="90" spans="1:22" x14ac:dyDescent="0.2">
      <c r="A90" s="497"/>
      <c r="B90" s="497"/>
      <c r="C90" s="368"/>
      <c r="E90" s="348"/>
      <c r="F90" s="349" t="str">
        <f>Badges!C402</f>
        <v>Difference of background</v>
      </c>
      <c r="G90" s="351" t="str">
        <f>IF(Badges!M402="A","A"," ")</f>
        <v xml:space="preserve"> </v>
      </c>
      <c r="I90" s="348"/>
      <c r="J90" s="349" t="str">
        <f>Badges!C475</f>
        <v>Focus on "be courageous and</v>
      </c>
      <c r="K90" s="351" t="str">
        <f>IF(Badges!M475="A","A"," ")</f>
        <v xml:space="preserve"> </v>
      </c>
      <c r="M90" s="348"/>
      <c r="N90" s="349" t="str">
        <f>Badges!C572</f>
        <v>Explore the world of travel</v>
      </c>
      <c r="O90" s="351" t="str">
        <f>IF(Badges!M572="A","A"," ")</f>
        <v xml:space="preserve"> </v>
      </c>
      <c r="Q90" s="629" t="str">
        <f>'Age-Level'!C27</f>
        <v>Cookie Sales (Year 2)</v>
      </c>
      <c r="R90" s="629"/>
      <c r="S90" s="358" t="str">
        <f>IF('Age-Level'!M27="A","A"," ")</f>
        <v xml:space="preserve"> </v>
      </c>
    </row>
    <row r="91" spans="1:22" x14ac:dyDescent="0.2">
      <c r="A91" s="635" t="s">
        <v>81</v>
      </c>
      <c r="B91" s="636"/>
      <c r="C91" s="637"/>
      <c r="E91" s="348"/>
      <c r="F91" s="349" t="str">
        <f>Badges!C403</f>
        <v>Difference of belief</v>
      </c>
      <c r="G91" s="351" t="str">
        <f>IF(Badges!M403="A","A"," ")</f>
        <v xml:space="preserve"> </v>
      </c>
      <c r="I91" s="348"/>
      <c r="J91" s="349" t="str">
        <f>Badges!C476</f>
        <v>Be confident and courageous</v>
      </c>
      <c r="K91" s="351" t="str">
        <f>IF(Badges!M476="A","A"," ")</f>
        <v xml:space="preserve"> </v>
      </c>
      <c r="M91" s="348"/>
      <c r="N91" s="349" t="str">
        <f>Badges!C573</f>
        <v>Visit a travel agent</v>
      </c>
      <c r="O91" s="351" t="str">
        <f>IF(Badges!M573="A","A"," ")</f>
        <v xml:space="preserve"> </v>
      </c>
      <c r="Q91" s="629" t="str">
        <f>'Age-Level'!C28</f>
        <v>Cookie Pin (Year 2)</v>
      </c>
      <c r="R91" s="629"/>
      <c r="S91" s="358" t="str">
        <f>IF('Age-Level'!M28="A","A"," ")</f>
        <v xml:space="preserve"> </v>
      </c>
    </row>
    <row r="92" spans="1:22" x14ac:dyDescent="0.2">
      <c r="B92" s="638" t="str">
        <f>Journey!A6</f>
        <v>aMAZE!</v>
      </c>
      <c r="C92" s="639"/>
      <c r="E92" s="348"/>
      <c r="F92" s="349" t="str">
        <f>Badges!C404</f>
        <v>Difference of opinion</v>
      </c>
      <c r="G92" s="351" t="str">
        <f>IF(Badges!M404="A","A"," ")</f>
        <v xml:space="preserve"> </v>
      </c>
      <c r="I92" s="348"/>
      <c r="J92" s="349" t="str">
        <f>Badges!C477</f>
        <v>Create a project honoring the</v>
      </c>
      <c r="K92" s="351" t="str">
        <f>IF(Badges!M477="A","A"," ")</f>
        <v xml:space="preserve"> </v>
      </c>
      <c r="M92" s="348"/>
      <c r="N92" s="349" t="str">
        <f>Badges!C574</f>
        <v>Create a tour group</v>
      </c>
      <c r="O92" s="351" t="str">
        <f>IF(Badges!M574="A","A"," ")</f>
        <v xml:space="preserve"> </v>
      </c>
      <c r="Q92" s="629" t="str">
        <f>'Age-Level'!C29</f>
        <v>Cookie Rally (Year 3)</v>
      </c>
      <c r="R92" s="629"/>
      <c r="S92" s="358" t="str">
        <f>IF('Age-Level'!M29="A","A"," ")</f>
        <v xml:space="preserve"> </v>
      </c>
    </row>
    <row r="93" spans="1:22" x14ac:dyDescent="0.2">
      <c r="B93" s="357" t="str">
        <f>Journey!B7</f>
        <v>The Interact Award</v>
      </c>
      <c r="C93" s="353" t="str">
        <f>IF(Journey!M17="C","C",IF(Journey!M17="P","P",""))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IF('Age-Level'!M30="A","A"," ")</f>
        <v xml:space="preserve"> </v>
      </c>
    </row>
    <row r="94" spans="1:22" x14ac:dyDescent="0.2">
      <c r="B94" s="357" t="str">
        <f>Journey!B18</f>
        <v>The Diplomat Award</v>
      </c>
      <c r="C94" s="353" t="str">
        <f>IF(Journey!M26="C","C",IF(Journey!M26="P","P",""))</f>
        <v/>
      </c>
      <c r="E94" s="348"/>
      <c r="F94" s="349" t="str">
        <f>Badges!C406</f>
        <v>Use one of the methods from the</v>
      </c>
      <c r="G94" s="351" t="str">
        <f>IF(Badges!M406="A","A"," ")</f>
        <v xml:space="preserve"> </v>
      </c>
      <c r="I94" s="348"/>
      <c r="J94" s="349" t="str">
        <f>Badges!C479</f>
        <v>Throw a community sisterhood</v>
      </c>
      <c r="K94" s="351" t="str">
        <f>IF(Badges!M479="A","A"," ")</f>
        <v xml:space="preserve"> </v>
      </c>
      <c r="M94" s="348"/>
      <c r="N94" s="349" t="str">
        <f>Badges!C576</f>
        <v>Find local philanthropists</v>
      </c>
      <c r="O94" s="351" t="str">
        <f>IF(Badges!M576="A","A"," ")</f>
        <v xml:space="preserve"> </v>
      </c>
      <c r="Q94" s="487" t="str">
        <f>'Age-Level'!C31</f>
        <v>Cookie Pin (Year 3)</v>
      </c>
      <c r="R94" s="487"/>
      <c r="S94" s="358" t="str">
        <f>IF('Age-Level'!M31="A","A"," ")</f>
        <v xml:space="preserve"> </v>
      </c>
    </row>
    <row r="95" spans="1:22" x14ac:dyDescent="0.2">
      <c r="B95" s="357" t="str">
        <f>Journey!B27</f>
        <v>The Peacemaker Award</v>
      </c>
      <c r="C95" s="353" t="str">
        <f>IF(Journey!M29="C","C",IF(Journey!M29="P","P",""))</f>
        <v/>
      </c>
      <c r="E95" s="348"/>
      <c r="F95" s="349" t="str">
        <f>Badges!C407</f>
        <v>Use two of the methods</v>
      </c>
      <c r="G95" s="351" t="str">
        <f>IF(Badges!M407="A","A"," ")</f>
        <v xml:space="preserve"> </v>
      </c>
      <c r="I95" s="348"/>
      <c r="J95" s="349" t="str">
        <f>Badges!C480</f>
        <v>Spotlight a hidden heroine</v>
      </c>
      <c r="K95" s="351" t="str">
        <f>IF(Badges!M480="A","A"," ")</f>
        <v xml:space="preserve"> </v>
      </c>
      <c r="M95" s="348"/>
      <c r="N95" s="349" t="str">
        <f>Badges!C577</f>
        <v>Learn what's going on in the world of</v>
      </c>
      <c r="O95" s="351" t="str">
        <f>IF(Badges!M577="A","A"," ")</f>
        <v xml:space="preserve"> </v>
      </c>
      <c r="Q95" s="487" t="str">
        <f>'Age-Level'!C33</f>
        <v>Fall Sales (Year 1)</v>
      </c>
      <c r="R95" s="487"/>
      <c r="S95" s="353" t="str">
        <f>IF('Age-Level'!M33="A","A","")</f>
        <v/>
      </c>
      <c r="U95" s="346"/>
      <c r="V95" s="346"/>
    </row>
    <row r="96" spans="1:22" x14ac:dyDescent="0.2">
      <c r="B96" s="357" t="str">
        <f>Journey!B31</f>
        <v>Leader in Action</v>
      </c>
      <c r="C96" s="353" t="str">
        <f>IF(Journey!M38="C","C",IF(Journey!M38="P","P",""))</f>
        <v/>
      </c>
      <c r="E96" s="348"/>
      <c r="F96" s="349" t="str">
        <f>Badges!C408</f>
        <v>Try them all</v>
      </c>
      <c r="G96" s="351" t="str">
        <f>IF(Badges!M408="A","A"," ")</f>
        <v xml:space="preserve"> </v>
      </c>
      <c r="I96" s="348"/>
      <c r="J96" s="349" t="str">
        <f>Badges!C481</f>
        <v>Team up for sisterhood</v>
      </c>
      <c r="K96" s="351" t="str">
        <f>IF(Badges!M481="A","A"," ")</f>
        <v xml:space="preserve"> </v>
      </c>
      <c r="M96" s="348"/>
      <c r="N96" s="349" t="str">
        <f>Badges!C578</f>
        <v>Research your favorite charity</v>
      </c>
      <c r="O96" s="351" t="str">
        <f>IF(Badges!M578="A","A"," ")</f>
        <v xml:space="preserve"> </v>
      </c>
      <c r="Q96" s="487" t="str">
        <f>'Age-Level'!C34</f>
        <v>Fall Sales (Year 2)</v>
      </c>
      <c r="R96" s="487"/>
      <c r="S96" s="353" t="str">
        <f>IF('Age-Level'!M34="A","A","")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IF('Age-Level'!M35="A","A","")</f>
        <v/>
      </c>
      <c r="U97" s="346"/>
      <c r="V97" s="346"/>
    </row>
    <row r="98" spans="1:23" ht="14.25" customHeight="1" x14ac:dyDescent="0.2">
      <c r="A98" s="486"/>
      <c r="B98" s="357" t="str">
        <f>Journey!B42</f>
        <v>Aware</v>
      </c>
      <c r="C98" s="353" t="str">
        <f>IF(Journey!M22="C","C",IF(Journey!M22="P","P",""))</f>
        <v/>
      </c>
      <c r="E98" s="348"/>
      <c r="F98" s="349" t="str">
        <f>Badges!C410</f>
        <v>Ask an expert to teach you the</v>
      </c>
      <c r="G98" s="351" t="str">
        <f>IF(Badges!M410="A","A"," ")</f>
        <v xml:space="preserve"> </v>
      </c>
      <c r="I98" s="348"/>
      <c r="J98" s="349" t="str">
        <f>Badges!C483</f>
        <v>Clean up a hiking trail-or clear a new</v>
      </c>
      <c r="K98" s="351" t="str">
        <f>IF(Badges!M483="A","A"," ")</f>
        <v xml:space="preserve"> </v>
      </c>
      <c r="M98" s="348"/>
      <c r="N98" s="349" t="str">
        <f>Badges!C580</f>
        <v>Plan with friends</v>
      </c>
      <c r="O98" s="351" t="str">
        <f>IF(Badges!M580="A","A"," ")</f>
        <v xml:space="preserve"> </v>
      </c>
      <c r="Q98" s="487" t="str">
        <f>'Age-Level'!C37</f>
        <v>Thinking Day (Year 1)</v>
      </c>
      <c r="R98" s="487"/>
      <c r="S98" s="353" t="str">
        <f>IF('Age-Level'!M37="A","A","")</f>
        <v/>
      </c>
      <c r="U98" s="346"/>
      <c r="V98" s="346"/>
    </row>
    <row r="99" spans="1:23" x14ac:dyDescent="0.2">
      <c r="A99" s="486"/>
      <c r="B99" s="357" t="str">
        <f>Journey!B48</f>
        <v>Alert</v>
      </c>
      <c r="C99" s="353" t="str">
        <f>IF(Journey!M31="C","C",IF(Journey!M31="P","P",""))</f>
        <v/>
      </c>
      <c r="E99" s="348"/>
      <c r="F99" s="349" t="str">
        <f>Badges!C411</f>
        <v>Watch candidates for elected office</v>
      </c>
      <c r="G99" s="351" t="str">
        <f>IF(Badges!M411="A","A"," ")</f>
        <v xml:space="preserve"> </v>
      </c>
      <c r="I99" s="348"/>
      <c r="J99" s="349" t="str">
        <f>Badges!C484</f>
        <v>Help clear an invasive species from</v>
      </c>
      <c r="K99" s="351" t="str">
        <f>IF(Badges!M484="A","A"," ")</f>
        <v xml:space="preserve"> </v>
      </c>
      <c r="M99" s="348"/>
      <c r="N99" s="349" t="str">
        <f>Badges!C581</f>
        <v>Plan with your family</v>
      </c>
      <c r="O99" s="351" t="str">
        <f>IF(Badges!M581="A","A"," ")</f>
        <v xml:space="preserve"> </v>
      </c>
      <c r="Q99" s="487" t="str">
        <f>'Age-Level'!C38</f>
        <v>Thinking Day (Year 2)</v>
      </c>
      <c r="R99" s="487"/>
      <c r="S99" s="353" t="str">
        <f>IF('Age-Level'!M38="A","A","")</f>
        <v/>
      </c>
      <c r="U99" s="488"/>
      <c r="V99" s="489"/>
      <c r="W99" s="439"/>
    </row>
    <row r="100" spans="1:23" x14ac:dyDescent="0.2">
      <c r="A100" s="486"/>
      <c r="B100" s="357" t="str">
        <f>Journey!B55</f>
        <v>Affirm</v>
      </c>
      <c r="C100" s="353" t="str">
        <f>IF(Journey!M34="C","C",IF(Journey!M34="P","P",""))</f>
        <v/>
      </c>
      <c r="E100" s="348"/>
      <c r="F100" s="349" t="str">
        <f>Badges!C412</f>
        <v>Understand a famous debate in</v>
      </c>
      <c r="G100" s="351" t="str">
        <f>IF(Badges!M412="A","A"," ")</f>
        <v xml:space="preserve"> </v>
      </c>
      <c r="I100" s="348"/>
      <c r="J100" s="349" t="str">
        <f>Badges!C485</f>
        <v>Help with three general-maintenance</v>
      </c>
      <c r="K100" s="351" t="str">
        <f>IF(Badges!M485="A","A"," ")</f>
        <v xml:space="preserve"> </v>
      </c>
      <c r="M100" s="348"/>
      <c r="N100" s="349" t="str">
        <f>Badges!C582</f>
        <v>Plan over and over again</v>
      </c>
      <c r="O100" s="351" t="str">
        <f>IF(Badges!M582="A","A"," ")</f>
        <v xml:space="preserve"> </v>
      </c>
      <c r="Q100" s="487" t="str">
        <f>'Age-Level'!C39</f>
        <v>Thinking Day (Year 3)</v>
      </c>
      <c r="R100" s="487"/>
      <c r="S100" s="353" t="str">
        <f>IF('Age-Level'!M39="A","A","")</f>
        <v/>
      </c>
      <c r="U100" s="346"/>
      <c r="V100" s="346"/>
    </row>
    <row r="101" spans="1:23" x14ac:dyDescent="0.2">
      <c r="A101" s="355"/>
      <c r="B101" s="357" t="str">
        <f>Journey!B62</f>
        <v>Leader in Action</v>
      </c>
      <c r="C101" s="353" t="str">
        <f>IF(Journey!M43="C","C",IF(Journey!M43="P","P",""))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IF('Age-Level'!M41="A","A","")</f>
        <v/>
      </c>
      <c r="U101" s="346"/>
      <c r="V101" s="346"/>
    </row>
    <row r="102" spans="1:23" x14ac:dyDescent="0.2">
      <c r="B102" s="494" t="str">
        <f>Journey!A75</f>
        <v>MEdia</v>
      </c>
      <c r="C102" s="495"/>
      <c r="E102" s="348"/>
      <c r="F102" s="349" t="str">
        <f>Badges!C414</f>
        <v>A community compromise</v>
      </c>
      <c r="G102" s="351" t="str">
        <f>IF(Badges!M414="A","A"," ")</f>
        <v xml:space="preserve"> </v>
      </c>
      <c r="I102" s="348"/>
      <c r="J102" s="349" t="str">
        <f>Badges!C487</f>
        <v>Make a tradition "to do" list</v>
      </c>
      <c r="K102" s="351" t="str">
        <f>IF(Badges!M487="A","A"," ")</f>
        <v xml:space="preserve"> </v>
      </c>
      <c r="M102" s="348">
        <v>1</v>
      </c>
      <c r="N102" s="349" t="str">
        <f>Badges!C587</f>
        <v>Write your mission statement and</v>
      </c>
      <c r="O102" s="350"/>
      <c r="Q102" s="487" t="str">
        <f>'Age-Level'!C43</f>
        <v>International Friendship Recognition</v>
      </c>
      <c r="R102" s="487"/>
      <c r="S102" s="353" t="str">
        <f>IF('Age-Level'!M43="A","A","")</f>
        <v/>
      </c>
      <c r="U102" s="346"/>
      <c r="V102" s="346"/>
    </row>
    <row r="103" spans="1:23" x14ac:dyDescent="0.2">
      <c r="B103" s="357" t="str">
        <f>Journey!C77</f>
        <v>Monitor</v>
      </c>
      <c r="C103" s="353" t="str">
        <f>IF(Journey!M78="C","C",IF(Journey!M78="P","P",""))</f>
        <v/>
      </c>
      <c r="E103" s="348"/>
      <c r="F103" s="349" t="str">
        <f>Badges!C415</f>
        <v>A family or friendship compromise</v>
      </c>
      <c r="G103" s="351" t="str">
        <f>IF(Badges!M415="A","A"," ")</f>
        <v xml:space="preserve"> </v>
      </c>
      <c r="I103" s="348"/>
      <c r="J103" s="349" t="str">
        <f>Badges!C488</f>
        <v>Go global</v>
      </c>
      <c r="K103" s="351" t="str">
        <f>IF(Badges!M488="A","A"," ")</f>
        <v xml:space="preserve"> </v>
      </c>
      <c r="M103" s="348"/>
      <c r="N103" s="349" t="str">
        <f>Badges!C588</f>
        <v>A mission statement is a short</v>
      </c>
      <c r="O103" s="351" t="str">
        <f>IF(Badges!M588="A","A"," ")</f>
        <v xml:space="preserve"> </v>
      </c>
      <c r="Q103" s="487" t="str">
        <f>'Age-Level'!C45</f>
        <v>Investiture</v>
      </c>
      <c r="R103" s="487"/>
      <c r="S103" s="353" t="str">
        <f>IF('Age-Level'!M45="A","A","")</f>
        <v/>
      </c>
      <c r="U103" s="346"/>
      <c r="V103" s="346"/>
    </row>
    <row r="104" spans="1:23" x14ac:dyDescent="0.2">
      <c r="B104" s="357" t="str">
        <f>Journey!C80</f>
        <v>Influence</v>
      </c>
      <c r="C104" s="353" t="str">
        <f>IF(Journey!M81="C","C",IF(Journey!M81="P","P",""))</f>
        <v/>
      </c>
      <c r="E104" s="348"/>
      <c r="F104" s="349" t="str">
        <f>Badges!C416</f>
        <v>A state or national compromise</v>
      </c>
      <c r="G104" s="351" t="str">
        <f>IF(Badges!M416="A","A"," ")</f>
        <v xml:space="preserve"> </v>
      </c>
      <c r="I104" s="348"/>
      <c r="J104" s="349" t="str">
        <f>Badges!C489</f>
        <v>Learn the history of your Girl Scout</v>
      </c>
      <c r="K104" s="351" t="str">
        <f>IF(Badges!M489="A","A"," ")</f>
        <v xml:space="preserve"> </v>
      </c>
      <c r="M104" s="348">
        <v>2</v>
      </c>
      <c r="N104" s="349" t="str">
        <f>Badges!C589</f>
        <v>Increase your customer base</v>
      </c>
      <c r="O104" s="350"/>
      <c r="Q104" s="487" t="str">
        <f>'Age-Level'!C46</f>
        <v>Rededication (1st year)</v>
      </c>
      <c r="R104" s="487"/>
      <c r="S104" s="363" t="str">
        <f>IF('Age-Level'!M46="A","A","")</f>
        <v/>
      </c>
      <c r="U104" s="346"/>
      <c r="V104" s="346"/>
    </row>
    <row r="105" spans="1:23" x14ac:dyDescent="0.2">
      <c r="B105" s="357" t="str">
        <f>Journey!C83</f>
        <v>Cultivate</v>
      </c>
      <c r="C105" s="353" t="str">
        <f>IF(Journey!M84="C","C",IF(Journey!M84="P","P",""))</f>
        <v/>
      </c>
      <c r="E105" s="348">
        <v>5</v>
      </c>
      <c r="F105" s="349" t="str">
        <f>Badges!C417</f>
        <v>Find common ground through</v>
      </c>
      <c r="G105" s="350"/>
      <c r="I105" s="492" t="str">
        <f>Badges!B492</f>
        <v>Trees</v>
      </c>
      <c r="J105" s="493"/>
      <c r="K105" s="493"/>
      <c r="M105" s="348"/>
      <c r="N105" s="349" t="str">
        <f>Badges!C590</f>
        <v>What's the number one reason</v>
      </c>
      <c r="O105" s="351" t="str">
        <f>IF(Badges!M590="A","A"," ")</f>
        <v xml:space="preserve"> </v>
      </c>
      <c r="Q105" s="487" t="str">
        <f>'Age-Level'!C47</f>
        <v>Rededication (2nd year)</v>
      </c>
      <c r="R105" s="487"/>
      <c r="S105" s="363" t="str">
        <f>IF('Age-Level'!M47="A","A","")</f>
        <v/>
      </c>
      <c r="U105" s="346"/>
      <c r="V105" s="346"/>
    </row>
    <row r="106" spans="1:23" x14ac:dyDescent="0.2">
      <c r="B106" s="357" t="str">
        <f>Journey!B86</f>
        <v>Leader in Action</v>
      </c>
      <c r="C106" s="353" t="str">
        <f>IF(Journey!M96="C","C",IF(Journey!M96="P","P",""))</f>
        <v/>
      </c>
      <c r="E106" s="348"/>
      <c r="F106" s="349" t="str">
        <f>Badges!C418</f>
        <v>Mediate a cookie conflict</v>
      </c>
      <c r="G106" s="351" t="str">
        <f>IF(Badges!M418="A","A","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IF('Age-Level'!M48="A","A","")</f>
        <v/>
      </c>
      <c r="U106" s="346"/>
      <c r="V106" s="346"/>
    </row>
    <row r="107" spans="1:23" x14ac:dyDescent="0.2">
      <c r="B107" s="365"/>
      <c r="C107" s="365"/>
      <c r="E107" s="348"/>
      <c r="F107" s="349" t="str">
        <f>Badges!C419</f>
        <v>Mediate with a pro</v>
      </c>
      <c r="G107" s="351" t="str">
        <f>IF(Badges!M419="A","A"," ")</f>
        <v xml:space="preserve"> </v>
      </c>
      <c r="I107" s="348"/>
      <c r="J107" s="349" t="str">
        <f>Badges!C494</f>
        <v>Take a tree trip</v>
      </c>
      <c r="K107" s="351" t="str">
        <f>IF(Badges!M494="A","A"," ")</f>
        <v xml:space="preserve"> </v>
      </c>
      <c r="M107" s="348"/>
      <c r="N107" s="349" t="str">
        <f>Badges!C592</f>
        <v>Decide what you want to do with</v>
      </c>
      <c r="O107" s="351" t="str">
        <f>IF(Badges!M592="A","A"," ")</f>
        <v xml:space="preserve"> </v>
      </c>
      <c r="Q107" s="487" t="str">
        <f>'Age-Level'!C49</f>
        <v>Rededication (4th year)</v>
      </c>
      <c r="R107" s="487"/>
      <c r="S107" s="363" t="str">
        <f>IF('Age-Level'!M49="A","A","")</f>
        <v/>
      </c>
      <c r="U107" s="346"/>
      <c r="V107" s="346"/>
    </row>
    <row r="108" spans="1:23" x14ac:dyDescent="0.2">
      <c r="A108" s="635" t="s">
        <v>138</v>
      </c>
      <c r="B108" s="636"/>
      <c r="C108" s="637"/>
      <c r="E108" s="348"/>
      <c r="F108" s="349" t="str">
        <f>Badges!C420</f>
        <v>Suggest solutions for a current</v>
      </c>
      <c r="G108" s="351" t="str">
        <f>IF(Badges!M420="A","A"," ")</f>
        <v xml:space="preserve"> </v>
      </c>
      <c r="I108" s="348"/>
      <c r="J108" s="349" t="str">
        <f>Badges!C495</f>
        <v>Design a tree house</v>
      </c>
      <c r="K108" s="351" t="str">
        <f>IF(Badges!M495="A","A"," ")</f>
        <v xml:space="preserve"> </v>
      </c>
      <c r="M108" s="348">
        <v>4</v>
      </c>
      <c r="N108" s="349" t="str">
        <f>Badges!C593</f>
        <v>Make a risk management plan</v>
      </c>
      <c r="O108" s="350"/>
      <c r="Q108" s="487" t="str">
        <f>'Age-Level'!C50</f>
        <v>Rededication (5th year)</v>
      </c>
      <c r="R108" s="487"/>
      <c r="S108" s="363" t="str">
        <f>IF('Age-Level'!M50="A","A","")</f>
        <v/>
      </c>
      <c r="U108" s="346"/>
      <c r="V108" s="346"/>
    </row>
    <row r="109" spans="1:23" x14ac:dyDescent="0.2">
      <c r="A109" s="360"/>
      <c r="B109" s="496" t="str">
        <f>Bridging!B6</f>
        <v>Pass It On!</v>
      </c>
      <c r="C109" s="352" t="str">
        <f>IF(Bridging!M10="C","C",IF(Bridging!M10="P","P",""))</f>
        <v/>
      </c>
      <c r="E109" s="492" t="str">
        <f>Badges!B423</f>
        <v>New Cuisines</v>
      </c>
      <c r="F109" s="493"/>
      <c r="G109" s="493"/>
      <c r="I109" s="348"/>
      <c r="J109" s="349" t="str">
        <f>Badges!C496</f>
        <v>Cook a tree dish</v>
      </c>
      <c r="K109" s="351" t="str">
        <f>IF(Badges!M496="A","A"," ")</f>
        <v xml:space="preserve"> </v>
      </c>
      <c r="M109" s="348"/>
      <c r="N109" s="349" t="str">
        <f>Badges!C594</f>
        <v>A risk management plan gets you</v>
      </c>
      <c r="O109" s="351" t="str">
        <f>IF(Badges!M594="A","A"," ")</f>
        <v xml:space="preserve"> </v>
      </c>
      <c r="Q109" s="487" t="str">
        <f>'Age-Level'!C51</f>
        <v>Rededication (6th year)</v>
      </c>
      <c r="R109" s="487"/>
      <c r="S109" s="363" t="str">
        <f>IF('Age-Level'!M51="A","A","")</f>
        <v/>
      </c>
      <c r="U109" s="346"/>
      <c r="V109" s="346"/>
    </row>
    <row r="110" spans="1:23" x14ac:dyDescent="0.2">
      <c r="A110" s="360"/>
      <c r="B110" s="361" t="str">
        <f>Bridging!B11</f>
        <v>Look Ahead!</v>
      </c>
      <c r="C110" s="352" t="str">
        <f>IF(Bridging!M15="C","C",IF(Bridging!M15="P","P",""))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IF('Age-Level'!M52="A","A","")</f>
        <v/>
      </c>
      <c r="U110" s="489"/>
      <c r="V110" s="489"/>
      <c r="W110" s="439"/>
    </row>
    <row r="111" spans="1:23" x14ac:dyDescent="0.2">
      <c r="A111" s="360"/>
      <c r="B111" s="487" t="str">
        <f>Bridging!C16</f>
        <v>Plan a Ceremony</v>
      </c>
      <c r="C111" s="352" t="str">
        <f>IF(Bridging!M17="C","C",IF(Bridging!M17="P","P",""))</f>
        <v/>
      </c>
      <c r="E111" s="348"/>
      <c r="F111" s="349" t="str">
        <f>Badges!C425</f>
        <v>Cook something from an area of the</v>
      </c>
      <c r="G111" s="351" t="str">
        <f>IF(Badges!M425="A","A"," ")</f>
        <v xml:space="preserve"> </v>
      </c>
      <c r="I111" s="348"/>
      <c r="J111" s="349" t="str">
        <f>Badges!C498</f>
        <v>Be a naturalist in your neighborhood</v>
      </c>
      <c r="K111" s="351" t="str">
        <f>IF(Badges!M498="A","A"," ")</f>
        <v xml:space="preserve"> </v>
      </c>
      <c r="M111" s="348"/>
      <c r="N111" s="349" t="str">
        <f>Badges!C596</f>
        <v>Once you have your business plan</v>
      </c>
      <c r="O111" s="351" t="str">
        <f>IF(Badges!M596="A","A"," ")</f>
        <v xml:space="preserve"> </v>
      </c>
      <c r="Q111" s="487" t="str">
        <f>'Age-Level'!C53</f>
        <v>Rededication (8th year)</v>
      </c>
      <c r="R111" s="487"/>
      <c r="S111" s="363" t="str">
        <f>IF('Age-Level'!M53="A","A","")</f>
        <v/>
      </c>
      <c r="U111" s="346"/>
      <c r="V111" s="346"/>
    </row>
    <row r="112" spans="1:23" x14ac:dyDescent="0.2">
      <c r="B112" s="362" t="s">
        <v>139</v>
      </c>
      <c r="C112" s="352" t="str">
        <f>IF(Bridging!M18="C","C",IF(Bridging!M18="P","P",""))</f>
        <v/>
      </c>
      <c r="E112" s="348"/>
      <c r="F112" s="349" t="str">
        <f>Badges!C426</f>
        <v>Find a relative, friend, or neighbor</v>
      </c>
      <c r="G112" s="351" t="str">
        <f>IF(Badges!M426="A","A"," ")</f>
        <v xml:space="preserve"> </v>
      </c>
      <c r="I112" s="348"/>
      <c r="J112" s="349" t="str">
        <f>Badges!C499</f>
        <v>Sketch and label the parts of a tree</v>
      </c>
      <c r="K112" s="351" t="str">
        <f>IF(Badges!M499="A","A","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IF(Badges!M427="A","A"," ")</f>
        <v xml:space="preserve"> </v>
      </c>
      <c r="I113" s="348"/>
      <c r="J113" s="349" t="str">
        <f>Badges!C500</f>
        <v>Delve into the forest life cycle</v>
      </c>
      <c r="K113" s="351" t="str">
        <f>IF(Badges!M500="A","A"," ")</f>
        <v xml:space="preserve"> </v>
      </c>
      <c r="M113" s="348">
        <v>1</v>
      </c>
      <c r="N113" s="349" t="str">
        <f>Badges!C613</f>
        <v>Come up with a big idea</v>
      </c>
      <c r="O113" s="350"/>
      <c r="Q113" s="372">
        <v>1</v>
      </c>
      <c r="R113" s="487" t="str">
        <f>'Age-Level'!C55</f>
        <v>Choose one line from the Law</v>
      </c>
      <c r="S113" s="363" t="str">
        <f>IF('Age-Level'!M55="A","A","")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IF(Badges!M614="A","A"," ")</f>
        <v xml:space="preserve"> </v>
      </c>
      <c r="Q114" s="371">
        <v>2</v>
      </c>
      <c r="R114" s="487" t="str">
        <f>'Age-Level'!C56</f>
        <v>Find a woman in your community</v>
      </c>
      <c r="S114" s="363" t="str">
        <f>IF('Age-Level'!M56="A","A","")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IF(Badges!M429="A","A"," ")</f>
        <v xml:space="preserve"> </v>
      </c>
      <c r="I115" s="348"/>
      <c r="J115" s="349" t="str">
        <f>Badges!C502</f>
        <v>Get tree crafty</v>
      </c>
      <c r="K115" s="351" t="str">
        <f>IF(Badges!M502="A","A"," ")</f>
        <v xml:space="preserve"> </v>
      </c>
      <c r="M115" s="348">
        <v>2</v>
      </c>
      <c r="N115" s="349" t="str">
        <f>Badges!C615</f>
        <v>Take your sales to the next level</v>
      </c>
      <c r="O115" s="350"/>
      <c r="Q115" s="371">
        <v>3</v>
      </c>
      <c r="R115" s="487" t="str">
        <f>'Age-Level'!C57</f>
        <v>Gather three inspirational quotes</v>
      </c>
      <c r="S115" s="363" t="str">
        <f>IF('Age-Level'!M57="A","A","")</f>
        <v/>
      </c>
      <c r="U115" s="346"/>
      <c r="V115" s="346"/>
    </row>
    <row r="116" spans="1:22" x14ac:dyDescent="0.2">
      <c r="A116" s="348"/>
      <c r="B116" s="349" t="str">
        <f>Badges!C356</f>
        <v>Collect comic strips from the</v>
      </c>
      <c r="C116" s="351" t="str">
        <f>IF(Badges!M356="A","A"," ")</f>
        <v xml:space="preserve"> </v>
      </c>
      <c r="E116" s="348"/>
      <c r="F116" s="349" t="str">
        <f>Badges!C430</f>
        <v>Research and cook a regional</v>
      </c>
      <c r="G116" s="351" t="str">
        <f>IF(Badges!M430="A","A"," ")</f>
        <v xml:space="preserve"> </v>
      </c>
      <c r="I116" s="348"/>
      <c r="J116" s="349" t="str">
        <f>Badges!C503</f>
        <v>Capture a tree on your canvas or the</v>
      </c>
      <c r="K116" s="351" t="str">
        <f>IF(Badges!M503="A","A"," ")</f>
        <v xml:space="preserve"> </v>
      </c>
      <c r="M116" s="348"/>
      <c r="N116" s="349" t="str">
        <f>Badges!C616</f>
        <v>When you have a big goal, you have</v>
      </c>
      <c r="O116" s="351" t="str">
        <f>IF(Badges!M616="A","A"," ")</f>
        <v xml:space="preserve"> </v>
      </c>
      <c r="Q116" s="371">
        <v>4</v>
      </c>
      <c r="R116" s="487" t="str">
        <f>'Age-Level'!C58</f>
        <v>Make something to remind you</v>
      </c>
      <c r="S116" s="363" t="str">
        <f>IF('Age-Level'!M58="A","A","")</f>
        <v/>
      </c>
    </row>
    <row r="117" spans="1:22" x14ac:dyDescent="0.2">
      <c r="A117" s="348"/>
      <c r="B117" s="349" t="str">
        <f>Badges!C357</f>
        <v>Visit with a comic artist</v>
      </c>
      <c r="C117" s="351" t="str">
        <f>IF(Badges!M357="A","A"," ")</f>
        <v xml:space="preserve"> </v>
      </c>
      <c r="E117" s="348"/>
      <c r="F117" s="349" t="str">
        <f>Badges!C431</f>
        <v>Find out how well you know your</v>
      </c>
      <c r="G117" s="351" t="str">
        <f>IF(Badges!M431="A","A"," ")</f>
        <v xml:space="preserve"> </v>
      </c>
      <c r="I117" s="348"/>
      <c r="J117" s="349" t="str">
        <f>Badges!C504</f>
        <v>Create your own tree legend</v>
      </c>
      <c r="K117" s="351" t="str">
        <f>IF(Badges!M504="A","A"," ")</f>
        <v xml:space="preserve"> </v>
      </c>
      <c r="M117" s="348">
        <v>3</v>
      </c>
      <c r="N117" s="349" t="str">
        <f>Badges!C617</f>
        <v>Sell your big dream to others</v>
      </c>
      <c r="O117" s="350"/>
      <c r="Q117" s="371">
        <v>5</v>
      </c>
      <c r="R117" s="487" t="str">
        <f>'Age-Level'!C59</f>
        <v xml:space="preserve">Make a commitment to live what </v>
      </c>
      <c r="S117" s="363" t="str">
        <f>IF('Age-Level'!M59="A","A","")</f>
        <v/>
      </c>
    </row>
    <row r="118" spans="1:22" x14ac:dyDescent="0.2">
      <c r="A118" s="348"/>
      <c r="B118" s="349" t="str">
        <f>Badges!C358</f>
        <v>Make sticky-note comics</v>
      </c>
      <c r="C118" s="351" t="str">
        <f>IF(Badges!M358="A","A","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IF(Badges!M618="A","A","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IF(Badges!M433="A","A"," ")</f>
        <v xml:space="preserve"> </v>
      </c>
      <c r="I119" s="348"/>
      <c r="J119" s="349" t="str">
        <f>Badges!C506</f>
        <v>Debate logging, clear-cutting, and</v>
      </c>
      <c r="K119" s="351" t="str">
        <f>IF(Badges!M506="A","A"," ")</f>
        <v xml:space="preserve"> </v>
      </c>
      <c r="M119" s="348">
        <v>4</v>
      </c>
      <c r="N119" s="349" t="str">
        <f>Badges!C619</f>
        <v>Ask experts to help you take your</v>
      </c>
      <c r="O119" s="350"/>
      <c r="Q119" s="372">
        <v>1</v>
      </c>
      <c r="R119" s="487" t="str">
        <f>'Age-Level'!C62</f>
        <v>Choose one line from the Law</v>
      </c>
      <c r="S119" s="363" t="str">
        <f>IF('Age-Level'!M62="A","A","")</f>
        <v/>
      </c>
    </row>
    <row r="120" spans="1:22" x14ac:dyDescent="0.2">
      <c r="A120" s="348"/>
      <c r="B120" s="349" t="str">
        <f>Badges!C360</f>
        <v>Think of a story from your life</v>
      </c>
      <c r="C120" s="351" t="str">
        <f>IF(Badges!M360="A","A"," ")</f>
        <v xml:space="preserve"> </v>
      </c>
      <c r="E120" s="348"/>
      <c r="F120" s="349" t="str">
        <f>Badges!C434</f>
        <v>Ask a grandparent or other relative</v>
      </c>
      <c r="G120" s="351" t="str">
        <f>IF(Badges!M434="A","A"," ")</f>
        <v xml:space="preserve"> </v>
      </c>
      <c r="I120" s="348"/>
      <c r="J120" s="349" t="str">
        <f>Badges!C507</f>
        <v>Chart how wood travels</v>
      </c>
      <c r="K120" s="351" t="str">
        <f>IF(Badges!M507="A","A"," ")</f>
        <v xml:space="preserve"> </v>
      </c>
      <c r="M120" s="348"/>
      <c r="N120" s="349" t="str">
        <f>Badges!C620</f>
        <v>Show your plan to a businesswoman</v>
      </c>
      <c r="O120" s="351" t="str">
        <f>IF(Badges!M620="A","A"," ")</f>
        <v xml:space="preserve"> </v>
      </c>
      <c r="Q120" s="371">
        <v>2</v>
      </c>
      <c r="R120" s="487" t="str">
        <f>'Age-Level'!C63</f>
        <v>Find a woman in your community</v>
      </c>
      <c r="S120" s="363" t="str">
        <f>IF('Age-Level'!M63="A","A","")</f>
        <v/>
      </c>
    </row>
    <row r="121" spans="1:22" x14ac:dyDescent="0.2">
      <c r="A121" s="348"/>
      <c r="B121" s="349" t="str">
        <f>Badges!C361</f>
        <v>Think of a story from a book or</v>
      </c>
      <c r="C121" s="351" t="str">
        <f>IF(Badges!M361="A","A"," ")</f>
        <v xml:space="preserve"> </v>
      </c>
      <c r="E121" s="348"/>
      <c r="F121" s="349" t="str">
        <f>Badges!C435</f>
        <v>Pick a piece of the past that excites</v>
      </c>
      <c r="G121" s="351" t="str">
        <f>IF(Badges!M435="A","A"," ")</f>
        <v xml:space="preserve"> </v>
      </c>
      <c r="I121" s="348"/>
      <c r="J121" s="349" t="str">
        <f>Badges!C508</f>
        <v>Create a dream tree garden</v>
      </c>
      <c r="K121" s="351" t="str">
        <f>IF(Badges!M508="A","A"," ")</f>
        <v xml:space="preserve"> </v>
      </c>
      <c r="M121" s="348">
        <v>5</v>
      </c>
      <c r="N121" s="349" t="str">
        <f>Badges!C621</f>
        <v>Share your experience in a big way</v>
      </c>
      <c r="O121" s="350"/>
      <c r="Q121" s="371">
        <v>3</v>
      </c>
      <c r="R121" s="487" t="str">
        <f>'Age-Level'!C64</f>
        <v>Gather three inspirational quotes</v>
      </c>
      <c r="S121" s="363" t="str">
        <f>IF('Age-Level'!M64="A","A","")</f>
        <v/>
      </c>
    </row>
    <row r="122" spans="1:22" x14ac:dyDescent="0.2">
      <c r="A122" s="348"/>
      <c r="B122" s="349" t="str">
        <f>Badges!C362</f>
        <v>Make something up</v>
      </c>
      <c r="C122" s="351" t="str">
        <f>IF(Badges!M362="A","A","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IF(Badges!M622="A","A"," ")</f>
        <v xml:space="preserve"> </v>
      </c>
      <c r="Q122" s="371">
        <v>4</v>
      </c>
      <c r="R122" s="487" t="str">
        <f>'Age-Level'!C65</f>
        <v>Make something to remind you</v>
      </c>
      <c r="S122" s="363" t="str">
        <f>IF('Age-Level'!M65="A","A","")</f>
        <v/>
      </c>
    </row>
    <row r="123" spans="1:22" x14ac:dyDescent="0.2">
      <c r="A123" s="348">
        <v>3</v>
      </c>
      <c r="B123" s="349" t="str">
        <f>Badges!C363</f>
        <v>Draw it out</v>
      </c>
      <c r="C123" s="350"/>
      <c r="E123" s="348"/>
      <c r="F123" s="349" t="str">
        <f>Badges!C437</f>
        <v>Take a processed food you love and</v>
      </c>
      <c r="G123" s="351" t="str">
        <f>IF(Badges!M437="A","A"," ")</f>
        <v xml:space="preserve"> </v>
      </c>
      <c r="I123" s="348"/>
      <c r="J123" s="349" t="str">
        <f>Badges!C510</f>
        <v>Plant a tree</v>
      </c>
      <c r="K123" s="351" t="str">
        <f>IF(Badges!M510="A","A"," ")</f>
        <v xml:space="preserve"> </v>
      </c>
      <c r="M123" s="492" t="str">
        <f>Badges!B626</f>
        <v>Archery</v>
      </c>
      <c r="N123" s="493"/>
      <c r="O123" s="493"/>
      <c r="Q123" s="371">
        <v>5</v>
      </c>
      <c r="R123" s="487" t="str">
        <f>'Age-Level'!C66</f>
        <v xml:space="preserve">Make a commitment to live what </v>
      </c>
      <c r="S123" s="363" t="str">
        <f>IF('Age-Level'!M66="A","A","")</f>
        <v/>
      </c>
    </row>
    <row r="124" spans="1:22" x14ac:dyDescent="0.2">
      <c r="A124" s="348"/>
      <c r="B124" s="349" t="str">
        <f>Badges!C364</f>
        <v>Use tracing paper</v>
      </c>
      <c r="C124" s="351" t="str">
        <f>IF(Badges!M364="A","A"," ")</f>
        <v xml:space="preserve"> </v>
      </c>
      <c r="E124" s="348"/>
      <c r="F124" s="349" t="str">
        <f>Badges!C438</f>
        <v>Choose a veggie protein and find a</v>
      </c>
      <c r="G124" s="351" t="str">
        <f>IF(Badges!M438="A","A"," ")</f>
        <v xml:space="preserve"> </v>
      </c>
      <c r="I124" s="348"/>
      <c r="J124" s="349" t="str">
        <f>Badges!C511</f>
        <v>Tend to a tree somewhere in your</v>
      </c>
      <c r="K124" s="351" t="str">
        <f>IF(Badges!M511="A","A","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IF(Badges!M365="A","A"," ")</f>
        <v xml:space="preserve"> </v>
      </c>
      <c r="E125" s="348"/>
      <c r="F125" s="349" t="str">
        <f>Badges!C439</f>
        <v>Try a recipe for a special diet</v>
      </c>
      <c r="G125" s="351" t="str">
        <f>IF(Badges!M439="A","A"," ")</f>
        <v xml:space="preserve"> </v>
      </c>
      <c r="I125" s="348"/>
      <c r="J125" s="349" t="str">
        <f>Badges!C512</f>
        <v>Shadow one of the tree caretakers</v>
      </c>
      <c r="K125" s="351" t="str">
        <f>IF(Badges!M512="A","A"," ")</f>
        <v xml:space="preserve"> </v>
      </c>
      <c r="M125" s="348"/>
      <c r="N125" s="349" t="str">
        <f>Badges!C628</f>
        <v>Visit an outdoor outfitter or a sporting goods store</v>
      </c>
      <c r="O125" s="351" t="str">
        <f>IF(Badges!M628="A","A"," ")</f>
        <v xml:space="preserve"> </v>
      </c>
      <c r="Q125" s="372">
        <v>1</v>
      </c>
      <c r="R125" s="487" t="str">
        <f>'Age-Level'!C69</f>
        <v>Choose one line from the Law</v>
      </c>
      <c r="S125" s="363" t="str">
        <f>IF('Age-Level'!M69="A","A","")</f>
        <v/>
      </c>
    </row>
    <row r="126" spans="1:22" x14ac:dyDescent="0.2">
      <c r="A126" s="348"/>
      <c r="B126" s="349" t="str">
        <f>Badges!C366</f>
        <v>Use a how-to book, video, or</v>
      </c>
      <c r="C126" s="351" t="str">
        <f>IF(Badges!M366="A","A","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IF(Badges!M629="A","A"," ")</f>
        <v xml:space="preserve"> </v>
      </c>
      <c r="Q126" s="371">
        <v>2</v>
      </c>
      <c r="R126" s="487" t="str">
        <f>'Age-Level'!C70</f>
        <v>Find a woman in your community</v>
      </c>
      <c r="S126" s="363" t="str">
        <f>IF('Age-Level'!M70="A","A","")</f>
        <v/>
      </c>
    </row>
    <row r="127" spans="1:22" x14ac:dyDescent="0.2">
      <c r="A127" s="348">
        <v>4</v>
      </c>
      <c r="B127" s="349" t="str">
        <f>Badges!C367</f>
        <v>Frame it in four panels</v>
      </c>
      <c r="C127" s="350"/>
      <c r="E127" s="348"/>
      <c r="F127" s="349" t="str">
        <f>Badges!C441</f>
        <v>Throw a potluck party</v>
      </c>
      <c r="G127" s="351" t="str">
        <f>IF(Badges!M441="A","A"," ")</f>
        <v xml:space="preserve"> </v>
      </c>
      <c r="I127" s="348">
        <v>1</v>
      </c>
      <c r="J127" s="349" t="str">
        <f>Badges!C517</f>
        <v>Practice budgeting for your values</v>
      </c>
      <c r="K127" s="350"/>
      <c r="M127" s="348"/>
      <c r="N127" s="349" t="str">
        <f>Badges!C630</f>
        <v>Work with an archery expert at a range or Girl Scout camp</v>
      </c>
      <c r="O127" s="351" t="str">
        <f>IF(Badges!M630="A","A"," ")</f>
        <v xml:space="preserve"> </v>
      </c>
      <c r="Q127" s="371">
        <v>3</v>
      </c>
      <c r="R127" s="487" t="str">
        <f>'Age-Level'!C71</f>
        <v>Gather three inspirational quotes</v>
      </c>
      <c r="S127" s="363" t="str">
        <f>IF('Age-Level'!M71="A","A","")</f>
        <v/>
      </c>
    </row>
    <row r="128" spans="1:22" x14ac:dyDescent="0.2">
      <c r="A128" s="348"/>
      <c r="B128" s="349" t="str">
        <f>Badges!C368</f>
        <v>Use facial expressions</v>
      </c>
      <c r="C128" s="351" t="str">
        <f>IF(Badges!M368="A","A"," ")</f>
        <v xml:space="preserve"> </v>
      </c>
      <c r="E128" s="348"/>
      <c r="F128" s="349" t="str">
        <f>Badges!C442</f>
        <v>Host a "new cuisine" party</v>
      </c>
      <c r="G128" s="351" t="str">
        <f>IF(Badges!M442="A","A"," ")</f>
        <v xml:space="preserve"> </v>
      </c>
      <c r="I128" s="348"/>
      <c r="J128" s="349" t="str">
        <f>Badges!C518</f>
        <v>Create a team values list</v>
      </c>
      <c r="K128" s="351" t="str">
        <f>IF(Badges!M518="A","A"," ")</f>
        <v xml:space="preserve"> </v>
      </c>
      <c r="M128" s="348">
        <v>2</v>
      </c>
      <c r="N128" s="349" t="str">
        <f>Badges!C631</f>
        <v>Learn about archery safety</v>
      </c>
      <c r="O128" s="350"/>
      <c r="Q128" s="371">
        <v>4</v>
      </c>
      <c r="R128" s="487" t="str">
        <f>'Age-Level'!C72</f>
        <v>Make something to remind you</v>
      </c>
      <c r="S128" s="363" t="str">
        <f>IF('Age-Level'!M72="A","A","")</f>
        <v/>
      </c>
    </row>
    <row r="129" spans="1:20" x14ac:dyDescent="0.2">
      <c r="A129" s="348"/>
      <c r="B129" s="349" t="str">
        <f>Badges!C369</f>
        <v>Use body postures</v>
      </c>
      <c r="C129" s="351" t="str">
        <f>IF(Badges!M369="A","A"," ")</f>
        <v xml:space="preserve"> </v>
      </c>
      <c r="E129" s="348"/>
      <c r="F129" s="349" t="str">
        <f>Badges!C443</f>
        <v>Hold a progressive dinner with</v>
      </c>
      <c r="G129" s="351" t="str">
        <f>IF(Badges!M443="A","A"," ")</f>
        <v xml:space="preserve"> </v>
      </c>
      <c r="I129" s="348"/>
      <c r="J129" s="349" t="str">
        <f>Badges!C519</f>
        <v>Make your own values list</v>
      </c>
      <c r="K129" s="351" t="str">
        <f>IF(Badges!M519="A","A"," ")</f>
        <v xml:space="preserve"> </v>
      </c>
      <c r="M129" s="348"/>
      <c r="N129" s="349" t="str">
        <f>Badges!C632</f>
        <v>Visti an archery range</v>
      </c>
      <c r="O129" s="351" t="str">
        <f>IF(Badges!M632="A","A"," ")</f>
        <v xml:space="preserve"> </v>
      </c>
      <c r="Q129" s="371">
        <v>5</v>
      </c>
      <c r="R129" s="487" t="str">
        <f>'Age-Level'!C73</f>
        <v xml:space="preserve">Make a commitment to live what </v>
      </c>
      <c r="S129" s="363" t="str">
        <f>IF('Age-Level'!M73="A","A","")</f>
        <v/>
      </c>
    </row>
    <row r="130" spans="1:20" x14ac:dyDescent="0.2">
      <c r="A130" s="348"/>
      <c r="B130" s="349" t="str">
        <f>Badges!C370</f>
        <v xml:space="preserve">Use both facial expressions and </v>
      </c>
      <c r="C130" s="351" t="str">
        <f>IF(Badges!M370="A","A"," ")</f>
        <v xml:space="preserve"> </v>
      </c>
      <c r="E130" s="492" t="str">
        <f>Badges!B446</f>
        <v>Cadette First Aid</v>
      </c>
      <c r="F130" s="493"/>
      <c r="G130" s="493"/>
      <c r="I130" s="348"/>
      <c r="J130" s="349" t="str">
        <f>Badges!C520</f>
        <v>Find out how other people budget to</v>
      </c>
      <c r="K130" s="351" t="str">
        <f>IF(Badges!M520="A","A"," ")</f>
        <v xml:space="preserve"> </v>
      </c>
      <c r="M130" s="348"/>
      <c r="N130" s="349" t="str">
        <f>Badges!C633</f>
        <v>Invite an archery expert to talk to your troop</v>
      </c>
      <c r="O130" s="351" t="str">
        <f>IF(Badges!M633="A","A","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IF(Badges!M634="A","A"," ")</f>
        <v xml:space="preserve"> </v>
      </c>
      <c r="Q131" s="372">
        <v>1</v>
      </c>
      <c r="R131" s="487" t="str">
        <f>'Age-Level'!C76</f>
        <v>Learn how to make a room safe for a</v>
      </c>
      <c r="S131" s="363" t="str">
        <f>IF('Age-Level'!M76="A","A","")</f>
        <v/>
      </c>
    </row>
    <row r="132" spans="1:20" x14ac:dyDescent="0.2">
      <c r="A132" s="348"/>
      <c r="B132" s="349" t="str">
        <f>Badges!C372</f>
        <v>Add some dialogue</v>
      </c>
      <c r="C132" s="351" t="str">
        <f>IF(Badges!M372="A","A"," ")</f>
        <v xml:space="preserve"> </v>
      </c>
      <c r="E132" s="348"/>
      <c r="F132" s="349" t="str">
        <f>Badges!C448</f>
        <v>Take a babysitting class</v>
      </c>
      <c r="G132" s="351" t="str">
        <f>IF(Badges!M448="A","A"," ")</f>
        <v xml:space="preserve"> </v>
      </c>
      <c r="I132" s="348"/>
      <c r="J132" s="349" t="str">
        <f>Badges!C522</f>
        <v>Get on the "write" track</v>
      </c>
      <c r="K132" s="351" t="str">
        <f>IF(Badges!M522="A","A"," ")</f>
        <v xml:space="preserve"> </v>
      </c>
      <c r="M132" s="348">
        <v>3</v>
      </c>
      <c r="N132" s="349" t="str">
        <f>Badges!C635</f>
        <v>Practice archery before you go on a range</v>
      </c>
      <c r="O132" s="350"/>
      <c r="Q132" s="371">
        <v>2</v>
      </c>
      <c r="R132" s="487" t="str">
        <f>'Age-Level'!C77</f>
        <v>Find out about water safety</v>
      </c>
      <c r="S132" s="363" t="str">
        <f>IF('Age-Level'!M77="A","A","")</f>
        <v/>
      </c>
    </row>
    <row r="133" spans="1:20" x14ac:dyDescent="0.2">
      <c r="A133" s="348"/>
      <c r="B133" s="349" t="str">
        <f>Badges!C373</f>
        <v>Add thought bubbles</v>
      </c>
      <c r="C133" s="351" t="str">
        <f>IF(Badges!M373="A","A"," ")</f>
        <v xml:space="preserve"> </v>
      </c>
      <c r="E133" s="348"/>
      <c r="F133" s="349" t="str">
        <f>Badges!C449</f>
        <v>Ask a medical professional</v>
      </c>
      <c r="G133" s="351" t="str">
        <f>IF(Badges!M449="A","A"," ")</f>
        <v xml:space="preserve"> </v>
      </c>
      <c r="I133" s="348"/>
      <c r="J133" s="349" t="str">
        <f>Badges!C523</f>
        <v>Spot spending habits</v>
      </c>
      <c r="K133" s="351" t="str">
        <f>IF(Badges!M523="A","A"," ")</f>
        <v xml:space="preserve"> </v>
      </c>
      <c r="M133" s="348"/>
      <c r="N133" s="349" t="str">
        <f>Badges!C636</f>
        <v>Work with an instructor or older girl with archery experience</v>
      </c>
      <c r="O133" s="351" t="str">
        <f>IF(Badges!M636="A","A"," ")</f>
        <v xml:space="preserve"> </v>
      </c>
      <c r="Q133" s="371">
        <v>3</v>
      </c>
      <c r="R133" s="487" t="str">
        <f>'Age-Level'!C78</f>
        <v>Teach a Daisy or Brownie what to do if</v>
      </c>
      <c r="S133" s="363" t="str">
        <f>IF('Age-Level'!M78="A","A","")</f>
        <v/>
      </c>
    </row>
    <row r="134" spans="1:20" x14ac:dyDescent="0.2">
      <c r="A134" s="348"/>
      <c r="B134" s="349" t="str">
        <f>Badges!C374</f>
        <v>Run a narrative in separate</v>
      </c>
      <c r="C134" s="351" t="str">
        <f>IF(Badges!M374="A","A"," ")</f>
        <v xml:space="preserve"> </v>
      </c>
      <c r="E134" s="348"/>
      <c r="F134" s="349" t="str">
        <f>Badges!C450</f>
        <v>Talk to child care professionals</v>
      </c>
      <c r="G134" s="351" t="str">
        <f>IF(Badges!M450="A","A"," ")</f>
        <v xml:space="preserve"> </v>
      </c>
      <c r="I134" s="348"/>
      <c r="J134" s="349" t="str">
        <f>Badges!C524</f>
        <v>Pretend you're a psychologist</v>
      </c>
      <c r="K134" s="351" t="str">
        <f>IF(Badges!M524="A","A"," ")</f>
        <v xml:space="preserve"> </v>
      </c>
      <c r="M134" s="348"/>
      <c r="N134" s="349" t="str">
        <f>Badges!C637</f>
        <v>Join an archery class at a community center, range, or Girl Scout camp</v>
      </c>
      <c r="O134" s="351" t="str">
        <f>IF(Badges!M637="A","A"," ")</f>
        <v xml:space="preserve"> </v>
      </c>
      <c r="Q134" s="371">
        <v>4</v>
      </c>
      <c r="R134" s="487" t="str">
        <f>'Age-Level'!C79</f>
        <v>With your family, make sure you have</v>
      </c>
      <c r="S134" s="363" t="str">
        <f>IF('Age-Level'!M79="A","A","")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IF(Badges!M638="A","A"," ")</f>
        <v xml:space="preserve"> </v>
      </c>
      <c r="Q135" s="371">
        <v>5</v>
      </c>
      <c r="R135" s="487" t="str">
        <f>'Age-Level'!C80</f>
        <v>Discuss bullying with your Girl Scout</v>
      </c>
      <c r="S135" s="363" t="str">
        <f>IF('Age-Level'!M80="A","A","")</f>
        <v/>
      </c>
    </row>
    <row r="136" spans="1:20" x14ac:dyDescent="0.2">
      <c r="A136" s="348">
        <v>1</v>
      </c>
      <c r="B136" s="349" t="str">
        <f>Badges!C378</f>
        <v>Create your own definition of</v>
      </c>
      <c r="C136" s="350"/>
      <c r="E136" s="348"/>
      <c r="F136" s="349" t="str">
        <f>Badges!C452</f>
        <v>Talk to a medical professional</v>
      </c>
      <c r="G136" s="351" t="str">
        <f>IF(Badges!M452="A","A"," ")</f>
        <v xml:space="preserve"> </v>
      </c>
      <c r="I136" s="348"/>
      <c r="J136" s="349" t="str">
        <f>Badges!C526</f>
        <v>Do field research</v>
      </c>
      <c r="K136" s="351" t="str">
        <f>IF(Badges!M526="A","A"," ")</f>
        <v xml:space="preserve"> </v>
      </c>
      <c r="Q136" s="371"/>
      <c r="R136" s="372"/>
      <c r="S136" s="500"/>
      <c r="T136" s="355"/>
    </row>
    <row r="137" spans="1:20" x14ac:dyDescent="0.2">
      <c r="A137" s="348"/>
      <c r="B137" s="349" t="str">
        <f>Badges!C379</f>
        <v>Go to a sports event</v>
      </c>
      <c r="C137" s="351" t="str">
        <f>IF(Badges!M379="A","A"," ")</f>
        <v xml:space="preserve"> </v>
      </c>
      <c r="E137" s="348"/>
      <c r="F137" s="349" t="str">
        <f>Badges!C453</f>
        <v>Take a course</v>
      </c>
      <c r="G137" s="351" t="str">
        <f>IF(Badges!M453="A","A"," ")</f>
        <v xml:space="preserve"> </v>
      </c>
      <c r="I137" s="348"/>
      <c r="J137" s="349" t="str">
        <f>Badges!C527</f>
        <v>Let money talk</v>
      </c>
      <c r="K137" s="351" t="str">
        <f>IF(Badges!M527="A","A"," ")</f>
        <v xml:space="preserve"> </v>
      </c>
      <c r="Q137" s="371"/>
      <c r="R137" s="371"/>
      <c r="S137" s="341"/>
    </row>
    <row r="138" spans="1:20" x14ac:dyDescent="0.2">
      <c r="A138" s="348"/>
      <c r="B138" s="349" t="str">
        <f>Badges!C380</f>
        <v>Watch a sports series</v>
      </c>
      <c r="C138" s="351" t="str">
        <f>IF(Badges!M380="A","A"," ")</f>
        <v xml:space="preserve"> </v>
      </c>
      <c r="E138" s="348"/>
      <c r="F138" s="349" t="str">
        <f>Badges!C454</f>
        <v>Talk to an emergency responder</v>
      </c>
      <c r="G138" s="351" t="str">
        <f>IF(Badges!M454="A","A"," ")</f>
        <v xml:space="preserve"> </v>
      </c>
      <c r="I138" s="348"/>
      <c r="J138" s="349" t="str">
        <f>Badges!C528</f>
        <v>Hit the books</v>
      </c>
      <c r="K138" s="351" t="str">
        <f>IF(Badges!M528="A","A"," ")</f>
        <v xml:space="preserve"> </v>
      </c>
      <c r="Q138" s="371"/>
      <c r="R138" s="371"/>
      <c r="S138" s="341"/>
    </row>
    <row r="139" spans="1:20" x14ac:dyDescent="0.2">
      <c r="A139" s="348"/>
      <c r="B139" s="349" t="str">
        <f>Badges!C381</f>
        <v>Head to the Web</v>
      </c>
      <c r="C139" s="351" t="str">
        <f>IF(Badges!M381="A","A","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10</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Patches'!M5="A","A","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Patches'!M6="A","A"," ")</f>
        <v xml:space="preserve"> </v>
      </c>
      <c r="H142" s="355"/>
      <c r="I142" s="348">
        <v>1</v>
      </c>
      <c r="J142" s="396" t="str">
        <f>'Council Own'!C7</f>
        <v>&lt;List Requirement Here&gt;</v>
      </c>
      <c r="K142" s="358" t="str">
        <f>IF('Council Own'!M7="A","A"," ")</f>
        <v xml:space="preserve"> </v>
      </c>
      <c r="L142" s="355"/>
      <c r="M142" s="348">
        <v>1</v>
      </c>
      <c r="N142" s="396" t="str">
        <f>'Council Own'!C55</f>
        <v>&lt;List Requirement Here&gt;</v>
      </c>
      <c r="O142" s="358" t="str">
        <f>IF('Council Own'!M55="A","A"," ")</f>
        <v xml:space="preserve"> </v>
      </c>
      <c r="Q142" s="348">
        <v>1</v>
      </c>
      <c r="R142" s="396" t="str">
        <f>'Council Own'!C103</f>
        <v>&lt;List Requirement Here&gt;</v>
      </c>
      <c r="S142" s="358" t="str">
        <f>IF('Council Own'!M103="A","A"," ")</f>
        <v xml:space="preserve"> </v>
      </c>
    </row>
    <row r="143" spans="1:20" x14ac:dyDescent="0.2">
      <c r="A143" s="612" t="str">
        <f>'Council Own'!B6</f>
        <v>&lt;&lt;List Badge Here&gt;&gt;</v>
      </c>
      <c r="B143" s="613"/>
      <c r="C143" s="353" t="str">
        <f>IF('Council Own'!M28="C","C",IF('Council Own'!M28="P","P",""))</f>
        <v/>
      </c>
      <c r="E143" s="633" t="str">
        <f>'Fun Patches'!C7</f>
        <v>&lt;LIST PATCH HERE&gt;</v>
      </c>
      <c r="F143" s="634"/>
      <c r="G143" s="358" t="str">
        <f>IF('Fun Patches'!M7="A","A"," ")</f>
        <v xml:space="preserve"> </v>
      </c>
      <c r="H143" s="355"/>
      <c r="I143" s="348"/>
      <c r="J143" s="396" t="str">
        <f>'Council Own'!C8</f>
        <v>&lt;List Requirement Here&gt;</v>
      </c>
      <c r="K143" s="358" t="str">
        <f>IF('Council Own'!M8="A","A"," ")</f>
        <v xml:space="preserve"> </v>
      </c>
      <c r="L143" s="355"/>
      <c r="M143" s="348"/>
      <c r="N143" s="396" t="str">
        <f>'Council Own'!C56</f>
        <v>&lt;List Requirement Here&gt;</v>
      </c>
      <c r="O143" s="358" t="str">
        <f>IF('Council Own'!M56="A","A"," ")</f>
        <v xml:space="preserve"> </v>
      </c>
      <c r="Q143" s="348"/>
      <c r="R143" s="396" t="str">
        <f>'Council Own'!C104</f>
        <v>&lt;List Requirement Here&gt;</v>
      </c>
      <c r="S143" s="358" t="str">
        <f>IF('Council Own'!M104="A","A"," ")</f>
        <v xml:space="preserve"> </v>
      </c>
    </row>
    <row r="144" spans="1:20" x14ac:dyDescent="0.2">
      <c r="A144" s="612" t="str">
        <f>'Council Own'!B30</f>
        <v>&lt;&lt;List Badge Here&gt;&gt;</v>
      </c>
      <c r="B144" s="613"/>
      <c r="C144" s="353" t="str">
        <f>IF('Council Own'!M52="C","C",IF('Council Own'!M52="P","P",""))</f>
        <v/>
      </c>
      <c r="E144" s="633" t="str">
        <f>'Fun Patches'!C8</f>
        <v>&lt;LIST PATCH HERE&gt;</v>
      </c>
      <c r="F144" s="634"/>
      <c r="G144" s="358" t="str">
        <f>IF('Fun Patches'!M8="A","A"," ")</f>
        <v xml:space="preserve"> </v>
      </c>
      <c r="H144" s="355"/>
      <c r="I144" s="348"/>
      <c r="J144" s="396" t="str">
        <f>'Council Own'!C9</f>
        <v>&lt;List Requirement Here&gt;</v>
      </c>
      <c r="K144" s="358" t="str">
        <f>IF('Council Own'!M9="A","A"," ")</f>
        <v xml:space="preserve"> </v>
      </c>
      <c r="L144" s="355"/>
      <c r="M144" s="348"/>
      <c r="N144" s="396" t="str">
        <f>'Council Own'!C57</f>
        <v>&lt;List Requirement Here&gt;</v>
      </c>
      <c r="O144" s="358" t="str">
        <f>IF('Council Own'!M57="A","A"," ")</f>
        <v xml:space="preserve"> </v>
      </c>
      <c r="Q144" s="348"/>
      <c r="R144" s="396" t="str">
        <f>'Council Own'!C105</f>
        <v>&lt;List Requirement Here&gt;</v>
      </c>
      <c r="S144" s="358" t="str">
        <f>IF('Council Own'!M105="A","A"," ")</f>
        <v xml:space="preserve"> </v>
      </c>
    </row>
    <row r="145" spans="1:19" x14ac:dyDescent="0.2">
      <c r="A145" s="612" t="str">
        <f>'Council Own'!B54</f>
        <v>&lt;&lt;List Badge Here&gt;&gt;</v>
      </c>
      <c r="B145" s="613"/>
      <c r="C145" s="353" t="str">
        <f>IF('Council Own'!M76="C","C",IF('Council Own'!M76="P","P",""))</f>
        <v/>
      </c>
      <c r="E145" s="633" t="str">
        <f>'Fun Patches'!C9</f>
        <v>&lt;LIST PATCH HERE&gt;</v>
      </c>
      <c r="F145" s="634"/>
      <c r="G145" s="358" t="str">
        <f>IF('Fun Patches'!M9="A","A"," ")</f>
        <v xml:space="preserve"> </v>
      </c>
      <c r="H145" s="355"/>
      <c r="I145" s="348"/>
      <c r="J145" s="396" t="str">
        <f>'Council Own'!C10</f>
        <v>&lt;List Requirement Here&gt;</v>
      </c>
      <c r="K145" s="358" t="str">
        <f>IF('Council Own'!M10="A","A"," ")</f>
        <v xml:space="preserve"> </v>
      </c>
      <c r="L145" s="355"/>
      <c r="M145" s="348"/>
      <c r="N145" s="396" t="str">
        <f>'Council Own'!C58</f>
        <v>&lt;List Requirement Here&gt;</v>
      </c>
      <c r="O145" s="358" t="str">
        <f>IF('Council Own'!M58="A","A"," ")</f>
        <v xml:space="preserve"> </v>
      </c>
      <c r="Q145" s="348"/>
      <c r="R145" s="396" t="str">
        <f>'Council Own'!C106</f>
        <v>&lt;List Requirement Here&gt;</v>
      </c>
      <c r="S145" s="358" t="str">
        <f>IF('Council Own'!M106="A","A"," ")</f>
        <v xml:space="preserve"> </v>
      </c>
    </row>
    <row r="146" spans="1:19" x14ac:dyDescent="0.2">
      <c r="A146" s="612" t="str">
        <f>'Council Own'!B78</f>
        <v>&lt;&lt;List Badge Here&gt;&gt;</v>
      </c>
      <c r="B146" s="613"/>
      <c r="C146" s="353" t="str">
        <f>IF('Council Own'!M100="C","C",IF('Council Own'!M100="P","P",""))</f>
        <v/>
      </c>
      <c r="E146" s="633" t="str">
        <f>'Fun Patches'!C10</f>
        <v>&lt;LIST PATCH HERE&gt;</v>
      </c>
      <c r="F146" s="634"/>
      <c r="G146" s="358" t="str">
        <f>IF('Fun Patches'!M10="A","A"," ")</f>
        <v xml:space="preserve"> </v>
      </c>
      <c r="I146" s="348">
        <v>2</v>
      </c>
      <c r="J146" s="396" t="str">
        <f>'Council Own'!C11</f>
        <v>&lt;List Requirement Here&gt;</v>
      </c>
      <c r="K146" s="358" t="str">
        <f>IF('Council Own'!M11="A","A"," ")</f>
        <v xml:space="preserve"> </v>
      </c>
      <c r="M146" s="348">
        <v>2</v>
      </c>
      <c r="N146" s="396" t="str">
        <f>'Council Own'!C59</f>
        <v>&lt;List Requirement Here&gt;</v>
      </c>
      <c r="O146" s="358" t="str">
        <f>IF('Council Own'!M59="A","A"," ")</f>
        <v xml:space="preserve"> </v>
      </c>
      <c r="Q146" s="348">
        <v>2</v>
      </c>
      <c r="R146" s="396" t="str">
        <f>'Council Own'!C107</f>
        <v>&lt;List Requirement Here&gt;</v>
      </c>
      <c r="S146" s="358" t="str">
        <f>IF('Council Own'!M107="A","A"," ")</f>
        <v xml:space="preserve"> </v>
      </c>
    </row>
    <row r="147" spans="1:19" ht="12.75" customHeight="1" x14ac:dyDescent="0.2">
      <c r="A147" s="612" t="str">
        <f>'Council Own'!B102</f>
        <v>&lt;&lt;List Badge Here&gt;&gt;</v>
      </c>
      <c r="B147" s="613"/>
      <c r="C147" s="353" t="str">
        <f>IF('Council Own'!M124="C","C",IF('Council Own'!M124="P","P",""))</f>
        <v/>
      </c>
      <c r="E147" s="633" t="str">
        <f>'Fun Patches'!C11</f>
        <v>&lt;LIST PATCH HERE&gt;</v>
      </c>
      <c r="F147" s="634"/>
      <c r="G147" s="358" t="str">
        <f>IF('Fun Patches'!M11="A","A"," ")</f>
        <v xml:space="preserve"> </v>
      </c>
      <c r="I147" s="348"/>
      <c r="J147" s="396" t="str">
        <f>'Council Own'!C12</f>
        <v>&lt;List Requirement Here&gt;</v>
      </c>
      <c r="K147" s="358" t="str">
        <f>IF('Council Own'!M12="A","A"," ")</f>
        <v xml:space="preserve"> </v>
      </c>
      <c r="M147" s="348"/>
      <c r="N147" s="396" t="str">
        <f>'Council Own'!C60</f>
        <v>&lt;List Requirement Here&gt;</v>
      </c>
      <c r="O147" s="358" t="str">
        <f>IF('Council Own'!M60="A","A"," ")</f>
        <v xml:space="preserve"> </v>
      </c>
      <c r="Q147" s="348"/>
      <c r="R147" s="396" t="str">
        <f>'Council Own'!C108</f>
        <v>&lt;List Requirement Here&gt;</v>
      </c>
      <c r="S147" s="358" t="str">
        <f>IF('Council Own'!M108="A","A"," ")</f>
        <v xml:space="preserve"> </v>
      </c>
    </row>
    <row r="148" spans="1:19" ht="12.75" customHeight="1" x14ac:dyDescent="0.2">
      <c r="A148" s="612" t="str">
        <f>'Council Own'!B126</f>
        <v>&lt;&lt;List Badge Here&gt;&gt;</v>
      </c>
      <c r="B148" s="613"/>
      <c r="C148" s="353" t="str">
        <f>IF('Council Own'!M148="C","C",IF('Council Own'!M148="P","P",""))</f>
        <v/>
      </c>
      <c r="E148" s="633" t="str">
        <f>'Fun Patches'!C12</f>
        <v>&lt;LIST PATCH HERE&gt;</v>
      </c>
      <c r="F148" s="634"/>
      <c r="G148" s="358" t="str">
        <f>IF('Fun Patches'!M12="A","A"," ")</f>
        <v xml:space="preserve"> </v>
      </c>
      <c r="I148" s="348"/>
      <c r="J148" s="396" t="str">
        <f>'Council Own'!C13</f>
        <v>&lt;List Requirement Here&gt;</v>
      </c>
      <c r="K148" s="358" t="str">
        <f>IF('Council Own'!M13="A","A"," ")</f>
        <v xml:space="preserve"> </v>
      </c>
      <c r="M148" s="348"/>
      <c r="N148" s="396" t="str">
        <f>'Council Own'!C61</f>
        <v>&lt;List Requirement Here&gt;</v>
      </c>
      <c r="O148" s="358" t="str">
        <f>IF('Council Own'!M61="A","A"," ")</f>
        <v xml:space="preserve"> </v>
      </c>
      <c r="Q148" s="348"/>
      <c r="R148" s="396" t="str">
        <f>'Council Own'!C109</f>
        <v>&lt;List Requirement Here&gt;</v>
      </c>
      <c r="S148" s="358" t="str">
        <f>IF('Council Own'!M109="A","A"," ")</f>
        <v xml:space="preserve"> </v>
      </c>
    </row>
    <row r="149" spans="1:19" x14ac:dyDescent="0.2">
      <c r="E149" s="633" t="str">
        <f>'Fun Patches'!C13</f>
        <v>&lt;LIST PATCH HERE&gt;</v>
      </c>
      <c r="F149" s="634"/>
      <c r="G149" s="358" t="str">
        <f>IF('Fun Patches'!M13="A","A"," ")</f>
        <v xml:space="preserve"> </v>
      </c>
      <c r="I149" s="348"/>
      <c r="J149" s="396" t="str">
        <f>'Council Own'!C14</f>
        <v>&lt;List Requirement Here&gt;</v>
      </c>
      <c r="K149" s="358" t="str">
        <f>IF('Council Own'!M14="A","A"," ")</f>
        <v xml:space="preserve"> </v>
      </c>
      <c r="M149" s="348"/>
      <c r="N149" s="396" t="str">
        <f>'Council Own'!C62</f>
        <v>&lt;List Requirement Here&gt;</v>
      </c>
      <c r="O149" s="358" t="str">
        <f>IF('Council Own'!M62="A","A"," ")</f>
        <v xml:space="preserve"> </v>
      </c>
      <c r="Q149" s="348"/>
      <c r="R149" s="396" t="str">
        <f>'Council Own'!C110</f>
        <v>&lt;List Requirement Here&gt;</v>
      </c>
      <c r="S149" s="358" t="str">
        <f>IF('Council Own'!M110="A","A"," ")</f>
        <v xml:space="preserve"> </v>
      </c>
    </row>
    <row r="150" spans="1:19" x14ac:dyDescent="0.2">
      <c r="E150" s="633" t="str">
        <f>'Fun Patches'!C14</f>
        <v>&lt;LIST PATCH HERE&gt;</v>
      </c>
      <c r="F150" s="634"/>
      <c r="G150" s="358" t="str">
        <f>IF('Fun Patches'!M14="A","A"," ")</f>
        <v xml:space="preserve"> </v>
      </c>
      <c r="I150" s="348">
        <v>3</v>
      </c>
      <c r="J150" s="396" t="str">
        <f>'Council Own'!C15</f>
        <v>&lt;List Requirement Here&gt;</v>
      </c>
      <c r="K150" s="358" t="str">
        <f>IF('Council Own'!M15="A","A"," ")</f>
        <v xml:space="preserve"> </v>
      </c>
      <c r="M150" s="348">
        <v>3</v>
      </c>
      <c r="N150" s="396" t="str">
        <f>'Council Own'!C63</f>
        <v>&lt;List Requirement Here&gt;</v>
      </c>
      <c r="O150" s="358" t="str">
        <f>IF('Council Own'!M63="A","A"," ")</f>
        <v xml:space="preserve"> </v>
      </c>
      <c r="Q150" s="348">
        <v>3</v>
      </c>
      <c r="R150" s="396" t="str">
        <f>'Council Own'!C111</f>
        <v>&lt;List Requirement Here&gt;</v>
      </c>
      <c r="S150" s="358" t="str">
        <f>IF('Council Own'!M111="A","A"," ")</f>
        <v xml:space="preserve"> </v>
      </c>
    </row>
    <row r="151" spans="1:19" x14ac:dyDescent="0.2">
      <c r="E151" s="633" t="str">
        <f>'Fun Patches'!C15</f>
        <v>&lt;LIST PATCH HERE&gt;</v>
      </c>
      <c r="F151" s="634"/>
      <c r="G151" s="358" t="str">
        <f>IF('Fun Patches'!M15="A","A"," ")</f>
        <v xml:space="preserve"> </v>
      </c>
      <c r="I151" s="348"/>
      <c r="J151" s="396" t="str">
        <f>'Council Own'!C16</f>
        <v>&lt;List Requirement Here&gt;</v>
      </c>
      <c r="K151" s="358" t="str">
        <f>IF('Council Own'!M16="A","A"," ")</f>
        <v xml:space="preserve"> </v>
      </c>
      <c r="M151" s="348"/>
      <c r="N151" s="396" t="str">
        <f>'Council Own'!C64</f>
        <v>&lt;List Requirement Here&gt;</v>
      </c>
      <c r="O151" s="358" t="str">
        <f>IF('Council Own'!M64="A","A"," ")</f>
        <v xml:space="preserve"> </v>
      </c>
      <c r="Q151" s="348"/>
      <c r="R151" s="396" t="str">
        <f>'Council Own'!C112</f>
        <v>&lt;List Requirement Here&gt;</v>
      </c>
      <c r="S151" s="358" t="str">
        <f>IF('Council Own'!M112="A","A"," ")</f>
        <v xml:space="preserve"> </v>
      </c>
    </row>
    <row r="152" spans="1:19" x14ac:dyDescent="0.2">
      <c r="A152" s="616" t="s">
        <v>834</v>
      </c>
      <c r="B152" s="617"/>
      <c r="C152" s="618"/>
      <c r="E152" s="633" t="str">
        <f>'Fun Patches'!C16</f>
        <v>&lt;LIST PATCH HERE&gt;</v>
      </c>
      <c r="F152" s="634"/>
      <c r="G152" s="358" t="str">
        <f>IF('Fun Patches'!M16="A","A"," ")</f>
        <v xml:space="preserve"> </v>
      </c>
      <c r="I152" s="348"/>
      <c r="J152" s="396" t="str">
        <f>'Council Own'!C17</f>
        <v>&lt;List Requirement Here&gt;</v>
      </c>
      <c r="K152" s="358" t="str">
        <f>IF('Council Own'!M17="A","A"," ")</f>
        <v xml:space="preserve"> </v>
      </c>
      <c r="M152" s="348"/>
      <c r="N152" s="396" t="str">
        <f>'Council Own'!C65</f>
        <v>&lt;List Requirement Here&gt;</v>
      </c>
      <c r="O152" s="358" t="str">
        <f>IF('Council Own'!M65="A","A"," ")</f>
        <v xml:space="preserve"> </v>
      </c>
      <c r="Q152" s="348"/>
      <c r="R152" s="396" t="str">
        <f>'Council Own'!C113</f>
        <v>&lt;List Requirement Here&gt;</v>
      </c>
      <c r="S152" s="358" t="str">
        <f>IF('Council Own'!M113="A","A"," ")</f>
        <v xml:space="preserve"> </v>
      </c>
    </row>
    <row r="153" spans="1:19" x14ac:dyDescent="0.2">
      <c r="A153" s="257" t="str">
        <f>Silver!C8</f>
        <v>Go on a Cadette Journey</v>
      </c>
      <c r="B153" s="257"/>
      <c r="C153" s="445" t="str">
        <f>IF(Silver!M8="C","C"," ")</f>
        <v xml:space="preserve"> </v>
      </c>
      <c r="E153" s="650" t="str">
        <f>'Fun Patches'!C17</f>
        <v>&lt;LIST PATCH HERE&gt;</v>
      </c>
      <c r="F153" s="651"/>
      <c r="G153" s="351" t="str">
        <f>IF('Fun Patches'!M17="A","A"," ")</f>
        <v xml:space="preserve"> </v>
      </c>
      <c r="I153" s="348"/>
      <c r="J153" s="396" t="str">
        <f>'Council Own'!C18</f>
        <v>&lt;List Requirement Here&gt;</v>
      </c>
      <c r="K153" s="358" t="str">
        <f>IF('Council Own'!M18="A","A"," ")</f>
        <v xml:space="preserve"> </v>
      </c>
      <c r="M153" s="348"/>
      <c r="N153" s="396" t="str">
        <f>'Council Own'!C66</f>
        <v>&lt;List Requirement Here&gt;</v>
      </c>
      <c r="O153" s="358" t="str">
        <f>IF('Council Own'!M66="A","A"," ")</f>
        <v xml:space="preserve"> </v>
      </c>
      <c r="Q153" s="348"/>
      <c r="R153" s="396" t="str">
        <f>'Council Own'!C114</f>
        <v>&lt;List Requirement Here&gt;</v>
      </c>
      <c r="S153" s="358" t="str">
        <f>IF('Council Own'!M114="A","A"," ")</f>
        <v xml:space="preserve"> </v>
      </c>
    </row>
    <row r="154" spans="1:19" x14ac:dyDescent="0.2">
      <c r="A154" s="257" t="str">
        <f>Silver!C9</f>
        <v>Identify issues you care about</v>
      </c>
      <c r="B154" s="257"/>
      <c r="C154" s="445" t="str">
        <f>IF(Silver!M9="A","A"," ")</f>
        <v xml:space="preserve"> </v>
      </c>
      <c r="E154" s="633" t="str">
        <f>'Fun Patches'!C18</f>
        <v>&lt;LIST PATCH HERE&gt;</v>
      </c>
      <c r="F154" s="634"/>
      <c r="G154" s="358" t="str">
        <f>IF('Fun Patches'!M18="A","A"," ")</f>
        <v xml:space="preserve"> </v>
      </c>
      <c r="I154" s="348">
        <v>4</v>
      </c>
      <c r="J154" s="396" t="str">
        <f>'Council Own'!C19</f>
        <v>&lt;List Requirement Here&gt;</v>
      </c>
      <c r="K154" s="358" t="str">
        <f>IF('Council Own'!M19="A","A"," ")</f>
        <v xml:space="preserve"> </v>
      </c>
      <c r="M154" s="348">
        <v>4</v>
      </c>
      <c r="N154" s="396" t="str">
        <f>'Council Own'!C67</f>
        <v>&lt;List Requirement Here&gt;</v>
      </c>
      <c r="O154" s="358" t="str">
        <f>IF('Council Own'!M67="A","A"," ")</f>
        <v xml:space="preserve"> </v>
      </c>
      <c r="Q154" s="348">
        <v>4</v>
      </c>
      <c r="R154" s="396" t="str">
        <f>'Council Own'!C115</f>
        <v>&lt;List Requirement Here&gt;</v>
      </c>
      <c r="S154" s="358" t="str">
        <f>IF('Council Own'!M115="A","A"," ")</f>
        <v xml:space="preserve"> </v>
      </c>
    </row>
    <row r="155" spans="1:19" x14ac:dyDescent="0.2">
      <c r="A155" s="257" t="str">
        <f>Silver!C10</f>
        <v>Build your GS Silver Team or go solo</v>
      </c>
      <c r="B155" s="257"/>
      <c r="C155" s="445" t="str">
        <f>IF(Silver!M10="A","A"," ")</f>
        <v xml:space="preserve"> </v>
      </c>
      <c r="E155" s="633" t="str">
        <f>'Fun Patches'!C19</f>
        <v>&lt;LIST PATCH HERE&gt;</v>
      </c>
      <c r="F155" s="634"/>
      <c r="G155" s="358" t="str">
        <f>IF('Fun Patches'!M19="A","A"," ")</f>
        <v xml:space="preserve"> </v>
      </c>
      <c r="I155" s="348"/>
      <c r="J155" s="396" t="str">
        <f>'Council Own'!C20</f>
        <v>&lt;List Requirement Here&gt;</v>
      </c>
      <c r="K155" s="358" t="str">
        <f>IF('Council Own'!M20="A","A"," ")</f>
        <v xml:space="preserve"> </v>
      </c>
      <c r="M155" s="348"/>
      <c r="N155" s="396" t="str">
        <f>'Council Own'!C68</f>
        <v>&lt;List Requirement Here&gt;</v>
      </c>
      <c r="O155" s="358" t="str">
        <f>IF('Council Own'!M68="A","A"," ")</f>
        <v xml:space="preserve"> </v>
      </c>
      <c r="Q155" s="348"/>
      <c r="R155" s="396" t="str">
        <f>'Council Own'!C116</f>
        <v>&lt;List Requirement Here&gt;</v>
      </c>
      <c r="S155" s="358" t="str">
        <f>IF('Council Own'!M116="A","A"," ")</f>
        <v xml:space="preserve"> </v>
      </c>
    </row>
    <row r="156" spans="1:19" x14ac:dyDescent="0.2">
      <c r="A156" s="257" t="str">
        <f>Silver!C11</f>
        <v>Explore your community</v>
      </c>
      <c r="B156" s="257"/>
      <c r="C156" s="445" t="str">
        <f>IF(Silver!M11="A","A"," ")</f>
        <v xml:space="preserve"> </v>
      </c>
      <c r="E156" s="633" t="str">
        <f>'Fun Patches'!C20</f>
        <v>&lt;LIST PATCH HERE&gt;</v>
      </c>
      <c r="F156" s="634"/>
      <c r="G156" s="358" t="str">
        <f>IF('Fun Patches'!M20="A","A"," ")</f>
        <v xml:space="preserve"> </v>
      </c>
      <c r="I156" s="348"/>
      <c r="J156" s="396" t="str">
        <f>'Council Own'!C21</f>
        <v>&lt;List Requirement Here&gt;</v>
      </c>
      <c r="K156" s="358" t="str">
        <f>IF('Council Own'!M21="A","A"," ")</f>
        <v xml:space="preserve"> </v>
      </c>
      <c r="M156" s="348"/>
      <c r="N156" s="396" t="str">
        <f>'Council Own'!C69</f>
        <v>&lt;List Requirement Here&gt;</v>
      </c>
      <c r="O156" s="358" t="str">
        <f>IF('Council Own'!M69="A","A"," ")</f>
        <v xml:space="preserve"> </v>
      </c>
      <c r="Q156" s="348"/>
      <c r="R156" s="396" t="str">
        <f>'Council Own'!C117</f>
        <v>&lt;List Requirement Here&gt;</v>
      </c>
      <c r="S156" s="358" t="str">
        <f>IF('Council Own'!M117="A","A"," ")</f>
        <v xml:space="preserve"> </v>
      </c>
    </row>
    <row r="157" spans="1:19" x14ac:dyDescent="0.2">
      <c r="A157" s="257" t="str">
        <f>Silver!C12</f>
        <v>Pick your Take Action Project</v>
      </c>
      <c r="B157" s="257"/>
      <c r="C157" s="445" t="str">
        <f>IF(Silver!M12="A","A"," ")</f>
        <v xml:space="preserve"> </v>
      </c>
      <c r="E157" s="633" t="str">
        <f>'Fun Patches'!C21</f>
        <v>&lt;LIST PATCH HERE&gt;</v>
      </c>
      <c r="F157" s="634"/>
      <c r="G157" s="358" t="str">
        <f>IF('Fun Patches'!M21="A","A"," ")</f>
        <v xml:space="preserve"> </v>
      </c>
      <c r="I157" s="348"/>
      <c r="J157" s="396" t="str">
        <f>'Council Own'!C22</f>
        <v>&lt;List Requirement Here&gt;</v>
      </c>
      <c r="K157" s="358" t="str">
        <f>IF('Council Own'!M22="A","A"," ")</f>
        <v xml:space="preserve"> </v>
      </c>
      <c r="M157" s="348"/>
      <c r="N157" s="396" t="str">
        <f>'Council Own'!C70</f>
        <v>&lt;List Requirement Here&gt;</v>
      </c>
      <c r="O157" s="358" t="str">
        <f>IF('Council Own'!M70="A","A"," ")</f>
        <v xml:space="preserve"> </v>
      </c>
      <c r="Q157" s="348"/>
      <c r="R157" s="396" t="str">
        <f>'Council Own'!C118</f>
        <v>&lt;List Requirement Here&gt;</v>
      </c>
      <c r="S157" s="358" t="str">
        <f>IF('Council Own'!M118="A","A"," ")</f>
        <v xml:space="preserve"> </v>
      </c>
    </row>
    <row r="158" spans="1:19" x14ac:dyDescent="0.2">
      <c r="A158" s="257" t="str">
        <f>Silver!C13</f>
        <v>Develop your Project</v>
      </c>
      <c r="B158" s="257"/>
      <c r="C158" s="445" t="str">
        <f>IF(Silver!M13="A","A"," ")</f>
        <v xml:space="preserve"> </v>
      </c>
      <c r="E158" s="633" t="str">
        <f>'Fun Patches'!C22</f>
        <v>&lt;LIST PATCH HERE&gt;</v>
      </c>
      <c r="F158" s="634"/>
      <c r="G158" s="358" t="str">
        <f>IF('Fun Patches'!M22="A","A"," ")</f>
        <v xml:space="preserve"> </v>
      </c>
      <c r="I158" s="348">
        <v>5</v>
      </c>
      <c r="J158" s="396" t="str">
        <f>'Council Own'!C23</f>
        <v>&lt;List Requirement Here&gt;</v>
      </c>
      <c r="K158" s="358" t="str">
        <f>IF('Council Own'!M23="A","A"," ")</f>
        <v xml:space="preserve"> </v>
      </c>
      <c r="M158" s="348">
        <v>5</v>
      </c>
      <c r="N158" s="396" t="str">
        <f>'Council Own'!C71</f>
        <v>&lt;List Requirement Here&gt;</v>
      </c>
      <c r="O158" s="358" t="str">
        <f>IF('Council Own'!M71="A","A"," ")</f>
        <v xml:space="preserve"> </v>
      </c>
      <c r="Q158" s="348">
        <v>5</v>
      </c>
      <c r="R158" s="396" t="str">
        <f>'Council Own'!C119</f>
        <v>&lt;List Requirement Here&gt;</v>
      </c>
      <c r="S158" s="358" t="str">
        <f>IF('Council Own'!M119="A","A"," ")</f>
        <v xml:space="preserve"> </v>
      </c>
    </row>
    <row r="159" spans="1:19" x14ac:dyDescent="0.2">
      <c r="A159" s="257" t="str">
        <f>Silver!C14</f>
        <v>Make a plan and put it into motion</v>
      </c>
      <c r="B159" s="257"/>
      <c r="C159" s="445" t="str">
        <f>IF(Silver!M14="A","A"," ")</f>
        <v xml:space="preserve"> </v>
      </c>
      <c r="E159" s="633" t="str">
        <f>'Fun Patches'!C23</f>
        <v>&lt;LIST PATCH HERE&gt;</v>
      </c>
      <c r="F159" s="634"/>
      <c r="G159" s="358" t="str">
        <f>IF('Fun Patches'!M23="A","A"," ")</f>
        <v xml:space="preserve"> </v>
      </c>
      <c r="I159" s="348"/>
      <c r="J159" s="396" t="str">
        <f>'Council Own'!C24</f>
        <v>&lt;List Requirement Here&gt;</v>
      </c>
      <c r="K159" s="358" t="str">
        <f>IF('Council Own'!M24="A","A"," ")</f>
        <v xml:space="preserve"> </v>
      </c>
      <c r="M159" s="348"/>
      <c r="N159" s="396" t="str">
        <f>'Council Own'!C72</f>
        <v>&lt;List Requirement Here&gt;</v>
      </c>
      <c r="O159" s="358" t="str">
        <f>IF('Council Own'!M72="A","A"," ")</f>
        <v xml:space="preserve"> </v>
      </c>
      <c r="Q159" s="348"/>
      <c r="R159" s="396" t="str">
        <f>'Council Own'!C120</f>
        <v>&lt;List Requirement Here&gt;</v>
      </c>
      <c r="S159" s="358" t="str">
        <f>IF('Council Own'!M120="A","A"," ")</f>
        <v xml:space="preserve"> </v>
      </c>
    </row>
    <row r="160" spans="1:19" x14ac:dyDescent="0.2">
      <c r="A160" s="257" t="str">
        <f>Silver!C15</f>
        <v>Reflect, share your story, and celebrate</v>
      </c>
      <c r="B160" s="257"/>
      <c r="C160" s="445" t="str">
        <f>IF(Silver!M15="A","A"," ")</f>
        <v xml:space="preserve"> </v>
      </c>
      <c r="E160" s="633" t="str">
        <f>'Fun Patches'!C24</f>
        <v>&lt;LIST PATCH HERE&gt;</v>
      </c>
      <c r="F160" s="634"/>
      <c r="G160" s="358" t="str">
        <f>IF('Fun Patches'!M24="A","A"," ")</f>
        <v xml:space="preserve"> </v>
      </c>
      <c r="I160" s="348"/>
      <c r="J160" s="396" t="str">
        <f>'Council Own'!C25</f>
        <v>&lt;List Requirement Here&gt;</v>
      </c>
      <c r="K160" s="358" t="str">
        <f>IF('Council Own'!M25="A","A"," ")</f>
        <v xml:space="preserve"> </v>
      </c>
      <c r="M160" s="348"/>
      <c r="N160" s="396" t="str">
        <f>'Council Own'!C73</f>
        <v>&lt;List Requirement Here&gt;</v>
      </c>
      <c r="O160" s="358" t="str">
        <f>IF('Council Own'!M73="A","A"," ")</f>
        <v xml:space="preserve"> </v>
      </c>
      <c r="Q160" s="348"/>
      <c r="R160" s="396" t="str">
        <f>'Council Own'!C121</f>
        <v>&lt;List Requirement Here&gt;</v>
      </c>
      <c r="S160" s="358" t="str">
        <f>IF('Council Own'!M121="A","A"," ")</f>
        <v xml:space="preserve"> </v>
      </c>
    </row>
    <row r="161" spans="2:19" x14ac:dyDescent="0.2">
      <c r="B161" s="435" t="s">
        <v>139</v>
      </c>
      <c r="C161" s="445" t="str">
        <f>IF(Silver!M16="C","C",IF(Silver!M16="P","P",""))</f>
        <v/>
      </c>
      <c r="E161" s="633" t="str">
        <f>'Fun Patches'!C25</f>
        <v>&lt;LIST PATCH HERE&gt;</v>
      </c>
      <c r="F161" s="634"/>
      <c r="G161" s="358" t="str">
        <f>IF('Fun Patches'!M25="A","A"," ")</f>
        <v xml:space="preserve"> </v>
      </c>
      <c r="I161" s="348"/>
      <c r="J161" s="396" t="str">
        <f>'Council Own'!C26</f>
        <v>&lt;List Requirement Here&gt;</v>
      </c>
      <c r="K161" s="358" t="str">
        <f>IF('Council Own'!M26="A","A"," ")</f>
        <v xml:space="preserve"> </v>
      </c>
      <c r="M161" s="348"/>
      <c r="N161" s="396" t="str">
        <f>'Council Own'!C74</f>
        <v>&lt;List Requirement Here&gt;</v>
      </c>
      <c r="O161" s="358" t="str">
        <f>IF('Council Own'!M68="A","A"," ")</f>
        <v xml:space="preserve"> </v>
      </c>
      <c r="Q161" s="348"/>
      <c r="R161" s="396" t="str">
        <f>'Council Own'!C122</f>
        <v>&lt;List Requirement Here&gt;</v>
      </c>
      <c r="S161" s="358" t="str">
        <f>IF('Council Own'!M122="A","A"," ")</f>
        <v xml:space="preserve"> </v>
      </c>
    </row>
    <row r="162" spans="2:19" x14ac:dyDescent="0.2">
      <c r="E162" s="633" t="str">
        <f>'Fun Patches'!C26</f>
        <v>&lt;LIST PATCH HERE&gt;</v>
      </c>
      <c r="F162" s="634"/>
      <c r="G162" s="358" t="str">
        <f>IF('Fun Patches'!M26="A","A","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Patches'!M27="A","A"," ")</f>
        <v xml:space="preserve"> </v>
      </c>
      <c r="I163" s="348">
        <v>1</v>
      </c>
      <c r="J163" s="396" t="str">
        <f>'Council Own'!C31</f>
        <v>&lt;List Requirement Here&gt;</v>
      </c>
      <c r="K163" s="358" t="str">
        <f>IF('Council Own'!M31="A","A"," ")</f>
        <v xml:space="preserve"> </v>
      </c>
      <c r="M163" s="348">
        <v>1</v>
      </c>
      <c r="N163" s="396" t="str">
        <f>'Council Own'!C79</f>
        <v>&lt;List Requirement Here&gt;</v>
      </c>
      <c r="O163" s="358" t="str">
        <f>IF('Council Own'!M79="A","A"," ")</f>
        <v xml:space="preserve"> </v>
      </c>
      <c r="Q163" s="348">
        <v>1</v>
      </c>
      <c r="R163" s="396" t="str">
        <f>'Council Own'!C127</f>
        <v>&lt;List Requirement Here&gt;</v>
      </c>
      <c r="S163" s="358" t="str">
        <f>IF('Council Own'!M127="A","A"," ")</f>
        <v xml:space="preserve"> </v>
      </c>
    </row>
    <row r="164" spans="2:19" x14ac:dyDescent="0.2">
      <c r="E164" s="633" t="str">
        <f>'Fun Patches'!C28</f>
        <v>&lt;LIST PATCH HERE&gt;</v>
      </c>
      <c r="F164" s="634"/>
      <c r="G164" s="358" t="str">
        <f>IF('Fun Patches'!M28="A","A"," ")</f>
        <v xml:space="preserve"> </v>
      </c>
      <c r="I164" s="348"/>
      <c r="J164" s="396" t="str">
        <f>'Council Own'!C32</f>
        <v>&lt;List Requirement Here&gt;</v>
      </c>
      <c r="K164" s="358" t="str">
        <f>IF('Council Own'!M32="A","A"," ")</f>
        <v xml:space="preserve"> </v>
      </c>
      <c r="M164" s="348"/>
      <c r="N164" s="396" t="str">
        <f>'Council Own'!C80</f>
        <v>&lt;List Requirement Here&gt;</v>
      </c>
      <c r="O164" s="358" t="str">
        <f>IF('Council Own'!M80="A","A"," ")</f>
        <v xml:space="preserve"> </v>
      </c>
      <c r="Q164" s="348"/>
      <c r="R164" s="396" t="str">
        <f>'Council Own'!C128</f>
        <v>&lt;List Requirement Here&gt;</v>
      </c>
      <c r="S164" s="358" t="str">
        <f>IF('Council Own'!M128="A","A"," ")</f>
        <v xml:space="preserve"> </v>
      </c>
    </row>
    <row r="165" spans="2:19" x14ac:dyDescent="0.2">
      <c r="E165" s="633" t="str">
        <f>'Fun Patches'!C29</f>
        <v>&lt;LIST PATCH HERE&gt;</v>
      </c>
      <c r="F165" s="634"/>
      <c r="G165" s="358" t="str">
        <f>IF('Fun Patches'!M29="A","A"," ")</f>
        <v xml:space="preserve"> </v>
      </c>
      <c r="I165" s="348"/>
      <c r="J165" s="396" t="str">
        <f>'Council Own'!C33</f>
        <v>&lt;List Requirement Here&gt;</v>
      </c>
      <c r="K165" s="358" t="str">
        <f>IF('Council Own'!M33="A","A"," ")</f>
        <v xml:space="preserve"> </v>
      </c>
      <c r="M165" s="348"/>
      <c r="N165" s="396" t="str">
        <f>'Council Own'!C81</f>
        <v>&lt;List Requirement Here&gt;</v>
      </c>
      <c r="O165" s="358" t="str">
        <f>IF('Council Own'!M81="A","A"," ")</f>
        <v xml:space="preserve"> </v>
      </c>
      <c r="Q165" s="348"/>
      <c r="R165" s="396" t="str">
        <f>'Council Own'!C129</f>
        <v>&lt;List Requirement Here&gt;</v>
      </c>
      <c r="S165" s="358" t="str">
        <f>IF('Council Own'!M129="A","A"," ")</f>
        <v xml:space="preserve"> </v>
      </c>
    </row>
    <row r="166" spans="2:19" x14ac:dyDescent="0.2">
      <c r="E166" s="633" t="str">
        <f>'Fun Patches'!C30</f>
        <v>&lt;LIST PATCH HERE&gt;</v>
      </c>
      <c r="F166" s="634"/>
      <c r="G166" s="358" t="str">
        <f>IF('Fun Patches'!M30="A","A"," ")</f>
        <v xml:space="preserve"> </v>
      </c>
      <c r="I166" s="348"/>
      <c r="J166" s="396" t="str">
        <f>'Council Own'!C34</f>
        <v>&lt;List Requirement Here&gt;</v>
      </c>
      <c r="K166" s="358" t="str">
        <f>IF('Council Own'!M34="A","A"," ")</f>
        <v xml:space="preserve"> </v>
      </c>
      <c r="M166" s="348"/>
      <c r="N166" s="396" t="str">
        <f>'Council Own'!C82</f>
        <v>&lt;List Requirement Here&gt;</v>
      </c>
      <c r="O166" s="358" t="str">
        <f>IF('Council Own'!M82="A","A"," ")</f>
        <v xml:space="preserve"> </v>
      </c>
      <c r="Q166" s="348"/>
      <c r="R166" s="396" t="str">
        <f>'Council Own'!C130</f>
        <v>&lt;List Requirement Here&gt;</v>
      </c>
      <c r="S166" s="358" t="str">
        <f>IF('Council Own'!M130="A","A"," ")</f>
        <v xml:space="preserve"> </v>
      </c>
    </row>
    <row r="167" spans="2:19" x14ac:dyDescent="0.2">
      <c r="E167" s="633" t="str">
        <f>'Fun Patches'!C31</f>
        <v>&lt;LIST PATCH HERE&gt;</v>
      </c>
      <c r="F167" s="634"/>
      <c r="G167" s="358" t="str">
        <f>IF('Fun Patches'!M31="A","A"," ")</f>
        <v xml:space="preserve"> </v>
      </c>
      <c r="I167" s="348">
        <v>2</v>
      </c>
      <c r="J167" s="396" t="str">
        <f>'Council Own'!C35</f>
        <v>&lt;List Requirement Here&gt;</v>
      </c>
      <c r="K167" s="358" t="str">
        <f>IF('Council Own'!M35="A","A"," ")</f>
        <v xml:space="preserve"> </v>
      </c>
      <c r="M167" s="348">
        <v>2</v>
      </c>
      <c r="N167" s="396" t="str">
        <f>'Council Own'!C83</f>
        <v>&lt;List Requirement Here&gt;</v>
      </c>
      <c r="O167" s="358" t="str">
        <f>IF('Council Own'!M83="A","A"," ")</f>
        <v xml:space="preserve"> </v>
      </c>
      <c r="Q167" s="348">
        <v>2</v>
      </c>
      <c r="R167" s="396" t="str">
        <f>'Council Own'!C131</f>
        <v>&lt;List Requirement Here&gt;</v>
      </c>
      <c r="S167" s="358" t="str">
        <f>IF('Council Own'!M131="A","A"," ")</f>
        <v xml:space="preserve"> </v>
      </c>
    </row>
    <row r="168" spans="2:19" x14ac:dyDescent="0.2">
      <c r="E168" s="633" t="str">
        <f>'Fun Patches'!C32</f>
        <v>&lt;LIST PATCH HERE&gt;</v>
      </c>
      <c r="F168" s="634"/>
      <c r="G168" s="358" t="str">
        <f>IF('Fun Patches'!M32="A","A"," ")</f>
        <v xml:space="preserve"> </v>
      </c>
      <c r="I168" s="348"/>
      <c r="J168" s="396" t="str">
        <f>'Council Own'!C36</f>
        <v>&lt;List Requirement Here&gt;</v>
      </c>
      <c r="K168" s="358" t="str">
        <f>IF('Council Own'!M36="A","A"," ")</f>
        <v xml:space="preserve"> </v>
      </c>
      <c r="M168" s="348"/>
      <c r="N168" s="396" t="str">
        <f>'Council Own'!C84</f>
        <v>&lt;List Requirement Here&gt;</v>
      </c>
      <c r="O168" s="358" t="str">
        <f>IF('Council Own'!M84="A","A"," ")</f>
        <v xml:space="preserve"> </v>
      </c>
      <c r="Q168" s="348"/>
      <c r="R168" s="396" t="str">
        <f>'Council Own'!C132</f>
        <v>&lt;List Requirement Here&gt;</v>
      </c>
      <c r="S168" s="358" t="str">
        <f>IF('Council Own'!M132="A","A"," ")</f>
        <v xml:space="preserve"> </v>
      </c>
    </row>
    <row r="169" spans="2:19" x14ac:dyDescent="0.2">
      <c r="E169" s="633" t="str">
        <f>'Fun Patches'!C33</f>
        <v>&lt;LIST PATCH HERE&gt;</v>
      </c>
      <c r="F169" s="634"/>
      <c r="G169" s="358" t="str">
        <f>IF('Fun Patches'!M33="A","A"," ")</f>
        <v xml:space="preserve"> </v>
      </c>
      <c r="I169" s="348"/>
      <c r="J169" s="396" t="str">
        <f>'Council Own'!C37</f>
        <v>&lt;List Requirement Here&gt;</v>
      </c>
      <c r="K169" s="358" t="str">
        <f>IF('Council Own'!M37="A","A"," ")</f>
        <v xml:space="preserve"> </v>
      </c>
      <c r="M169" s="348"/>
      <c r="N169" s="396" t="str">
        <f>'Council Own'!C85</f>
        <v>&lt;List Requirement Here&gt;</v>
      </c>
      <c r="O169" s="358" t="str">
        <f>IF('Council Own'!M85="A","A"," ")</f>
        <v xml:space="preserve"> </v>
      </c>
      <c r="Q169" s="348"/>
      <c r="R169" s="396" t="str">
        <f>'Council Own'!C133</f>
        <v>&lt;List Requirement Here&gt;</v>
      </c>
      <c r="S169" s="358" t="str">
        <f>IF('Council Own'!M133="A","A"," ")</f>
        <v xml:space="preserve"> </v>
      </c>
    </row>
    <row r="170" spans="2:19" x14ac:dyDescent="0.2">
      <c r="E170" s="633" t="str">
        <f>'Fun Patches'!C34</f>
        <v>&lt;LIST PATCH HERE&gt;</v>
      </c>
      <c r="F170" s="634"/>
      <c r="G170" s="358" t="str">
        <f>IF('Fun Patches'!M34="A","A"," ")</f>
        <v xml:space="preserve"> </v>
      </c>
      <c r="I170" s="348"/>
      <c r="J170" s="396" t="str">
        <f>'Council Own'!C38</f>
        <v>&lt;List Requirement Here&gt;</v>
      </c>
      <c r="K170" s="358" t="str">
        <f>IF('Council Own'!M38="A","A"," ")</f>
        <v xml:space="preserve"> </v>
      </c>
      <c r="M170" s="348"/>
      <c r="N170" s="396" t="str">
        <f>'Council Own'!C86</f>
        <v>&lt;List Requirement Here&gt;</v>
      </c>
      <c r="O170" s="358" t="str">
        <f>IF('Council Own'!M86="A","A"," ")</f>
        <v xml:space="preserve"> </v>
      </c>
      <c r="Q170" s="348"/>
      <c r="R170" s="396" t="str">
        <f>'Council Own'!C134</f>
        <v>&lt;List Requirement Here&gt;</v>
      </c>
      <c r="S170" s="358" t="str">
        <f>IF('Council Own'!M134="A","A"," ")</f>
        <v xml:space="preserve"> </v>
      </c>
    </row>
    <row r="171" spans="2:19" x14ac:dyDescent="0.2">
      <c r="E171" s="633" t="str">
        <f>'Fun Patches'!C35</f>
        <v>&lt;LIST PATCH HERE&gt;</v>
      </c>
      <c r="F171" s="634"/>
      <c r="G171" s="358" t="str">
        <f>IF('Fun Patches'!M35="A","A"," ")</f>
        <v xml:space="preserve"> </v>
      </c>
      <c r="I171" s="348">
        <v>3</v>
      </c>
      <c r="J171" s="396" t="str">
        <f>'Council Own'!C39</f>
        <v>&lt;List Requirement Here&gt;</v>
      </c>
      <c r="K171" s="358" t="str">
        <f>IF('Council Own'!M39="A","A"," ")</f>
        <v xml:space="preserve"> </v>
      </c>
      <c r="M171" s="348">
        <v>3</v>
      </c>
      <c r="N171" s="396" t="str">
        <f>'Council Own'!C87</f>
        <v>&lt;List Requirement Here&gt;</v>
      </c>
      <c r="O171" s="358" t="str">
        <f>IF('Council Own'!M87="A","A"," ")</f>
        <v xml:space="preserve"> </v>
      </c>
      <c r="Q171" s="348">
        <v>3</v>
      </c>
      <c r="R171" s="396" t="str">
        <f>'Council Own'!C135</f>
        <v>&lt;List Requirement Here&gt;</v>
      </c>
      <c r="S171" s="358" t="str">
        <f>IF('Council Own'!M135="A","A"," ")</f>
        <v xml:space="preserve"> </v>
      </c>
    </row>
    <row r="172" spans="2:19" ht="12.75" customHeight="1" x14ac:dyDescent="0.2">
      <c r="E172" s="633" t="str">
        <f>'Fun Patches'!C36</f>
        <v>&lt;LIST PATCH HERE&gt;</v>
      </c>
      <c r="F172" s="634"/>
      <c r="G172" s="358" t="str">
        <f>IF('Fun Patches'!M36="A","A"," ")</f>
        <v xml:space="preserve"> </v>
      </c>
      <c r="I172" s="348"/>
      <c r="J172" s="396" t="str">
        <f>'Council Own'!C40</f>
        <v>&lt;List Requirement Here&gt;</v>
      </c>
      <c r="K172" s="358" t="str">
        <f>IF('Council Own'!M40="A","A"," ")</f>
        <v xml:space="preserve"> </v>
      </c>
      <c r="M172" s="348"/>
      <c r="N172" s="396" t="str">
        <f>'Council Own'!C88</f>
        <v>&lt;List Requirement Here&gt;</v>
      </c>
      <c r="O172" s="358" t="str">
        <f>IF('Council Own'!M88="A","A"," ")</f>
        <v xml:space="preserve"> </v>
      </c>
      <c r="Q172" s="348"/>
      <c r="R172" s="396" t="str">
        <f>'Council Own'!C136</f>
        <v>&lt;List Requirement Here&gt;</v>
      </c>
      <c r="S172" s="358" t="str">
        <f>IF('Council Own'!M136="A","A"," ")</f>
        <v xml:space="preserve"> </v>
      </c>
    </row>
    <row r="173" spans="2:19" ht="12.75" customHeight="1" x14ac:dyDescent="0.2">
      <c r="E173" s="633" t="str">
        <f>'Fun Patches'!C37</f>
        <v>&lt;LIST PATCH HERE&gt;</v>
      </c>
      <c r="F173" s="634"/>
      <c r="G173" s="358" t="str">
        <f>IF('Fun Patches'!M37="A","A"," ")</f>
        <v xml:space="preserve"> </v>
      </c>
      <c r="I173" s="348"/>
      <c r="J173" s="396" t="str">
        <f>'Council Own'!C41</f>
        <v>&lt;List Requirement Here&gt;</v>
      </c>
      <c r="K173" s="358" t="str">
        <f>IF('Council Own'!M41="A","A"," ")</f>
        <v xml:space="preserve"> </v>
      </c>
      <c r="M173" s="348"/>
      <c r="N173" s="396" t="str">
        <f>'Council Own'!C89</f>
        <v>&lt;List Requirement Here&gt;</v>
      </c>
      <c r="O173" s="358" t="str">
        <f>IF('Council Own'!M89="A","A"," ")</f>
        <v xml:space="preserve"> </v>
      </c>
      <c r="Q173" s="348"/>
      <c r="R173" s="396" t="str">
        <f>'Council Own'!C137</f>
        <v>&lt;List Requirement Here&gt;</v>
      </c>
      <c r="S173" s="358" t="str">
        <f>IF('Council Own'!M137="A","A"," ")</f>
        <v xml:space="preserve"> </v>
      </c>
    </row>
    <row r="174" spans="2:19" x14ac:dyDescent="0.2">
      <c r="E174" s="633" t="str">
        <f>'Fun Patches'!C38</f>
        <v>&lt;LIST PATCH HERE&gt;</v>
      </c>
      <c r="F174" s="634"/>
      <c r="G174" s="358" t="str">
        <f>IF('Fun Patches'!M38="A","A"," ")</f>
        <v xml:space="preserve"> </v>
      </c>
      <c r="I174" s="348"/>
      <c r="J174" s="396" t="str">
        <f>'Council Own'!C42</f>
        <v>&lt;List Requirement Here&gt;</v>
      </c>
      <c r="K174" s="358" t="str">
        <f>IF('Council Own'!M42="A","A"," ")</f>
        <v xml:space="preserve"> </v>
      </c>
      <c r="M174" s="348"/>
      <c r="N174" s="396" t="str">
        <f>'Council Own'!C90</f>
        <v>&lt;List Requirement Here&gt;</v>
      </c>
      <c r="O174" s="358" t="str">
        <f>IF('Council Own'!M90="A","A"," ")</f>
        <v xml:space="preserve"> </v>
      </c>
      <c r="Q174" s="348"/>
      <c r="R174" s="396" t="str">
        <f>'Council Own'!C138</f>
        <v>&lt;List Requirement Here&gt;</v>
      </c>
      <c r="S174" s="358" t="str">
        <f>IF('Council Own'!M138="A","A"," ")</f>
        <v xml:space="preserve"> </v>
      </c>
    </row>
    <row r="175" spans="2:19" x14ac:dyDescent="0.2">
      <c r="E175" s="633" t="str">
        <f>'Fun Patches'!C39</f>
        <v>&lt;LIST PATCH HERE&gt;</v>
      </c>
      <c r="F175" s="634"/>
      <c r="G175" s="358" t="str">
        <f>IF('Fun Patches'!M39="A","A"," ")</f>
        <v xml:space="preserve"> </v>
      </c>
      <c r="I175" s="348">
        <v>4</v>
      </c>
      <c r="J175" s="396" t="str">
        <f>'Council Own'!C43</f>
        <v>&lt;List Requirement Here&gt;</v>
      </c>
      <c r="K175" s="358" t="str">
        <f>IF('Council Own'!M43="A","A"," ")</f>
        <v xml:space="preserve"> </v>
      </c>
      <c r="M175" s="348">
        <v>4</v>
      </c>
      <c r="N175" s="396" t="str">
        <f>'Council Own'!C91</f>
        <v>&lt;List Requirement Here&gt;</v>
      </c>
      <c r="O175" s="358" t="str">
        <f>IF('Council Own'!M91="A","A"," ")</f>
        <v xml:space="preserve"> </v>
      </c>
      <c r="Q175" s="348">
        <v>4</v>
      </c>
      <c r="R175" s="396" t="str">
        <f>'Council Own'!C139</f>
        <v>&lt;List Requirement Here&gt;</v>
      </c>
      <c r="S175" s="358" t="str">
        <f>IF('Council Own'!M139="A","A"," ")</f>
        <v xml:space="preserve"> </v>
      </c>
    </row>
    <row r="176" spans="2:19" x14ac:dyDescent="0.2">
      <c r="E176" s="633" t="str">
        <f>'Fun Patches'!C40</f>
        <v>&lt;LIST PATCH HERE&gt;</v>
      </c>
      <c r="F176" s="634"/>
      <c r="G176" s="358" t="str">
        <f>IF('Fun Patches'!M40="A","A"," ")</f>
        <v xml:space="preserve"> </v>
      </c>
      <c r="I176" s="348"/>
      <c r="J176" s="396" t="str">
        <f>'Council Own'!C44</f>
        <v>&lt;List Requirement Here&gt;</v>
      </c>
      <c r="K176" s="358" t="str">
        <f>IF('Council Own'!M44="A","A"," ")</f>
        <v xml:space="preserve"> </v>
      </c>
      <c r="M176" s="348"/>
      <c r="N176" s="396" t="str">
        <f>'Council Own'!C92</f>
        <v>&lt;List Requirement Here&gt;</v>
      </c>
      <c r="O176" s="358" t="str">
        <f>IF('Council Own'!M92="A","A"," ")</f>
        <v xml:space="preserve"> </v>
      </c>
      <c r="Q176" s="348"/>
      <c r="R176" s="396" t="str">
        <f>'Council Own'!C140</f>
        <v>&lt;List Requirement Here&gt;</v>
      </c>
      <c r="S176" s="358" t="str">
        <f>IF('Council Own'!M140="A","A"," ")</f>
        <v xml:space="preserve"> </v>
      </c>
    </row>
    <row r="177" spans="1:19" x14ac:dyDescent="0.2">
      <c r="E177" s="633" t="str">
        <f>'Fun Patches'!C41</f>
        <v>&lt;LIST PATCH HERE&gt;</v>
      </c>
      <c r="F177" s="634"/>
      <c r="G177" s="358" t="str">
        <f>IF('Fun Patches'!M41="A","A"," ")</f>
        <v xml:space="preserve"> </v>
      </c>
      <c r="I177" s="348"/>
      <c r="J177" s="396" t="str">
        <f>'Council Own'!C45</f>
        <v>&lt;List Requirement Here&gt;</v>
      </c>
      <c r="K177" s="358" t="str">
        <f>IF('Council Own'!M45="A","A"," ")</f>
        <v xml:space="preserve"> </v>
      </c>
      <c r="M177" s="348"/>
      <c r="N177" s="396" t="str">
        <f>'Council Own'!C93</f>
        <v>&lt;List Requirement Here&gt;</v>
      </c>
      <c r="O177" s="358" t="str">
        <f>IF('Council Own'!M93="A","A"," ")</f>
        <v xml:space="preserve"> </v>
      </c>
      <c r="Q177" s="348"/>
      <c r="R177" s="396" t="str">
        <f>'Council Own'!C141</f>
        <v>&lt;List Requirement Here&gt;</v>
      </c>
      <c r="S177" s="358" t="str">
        <f>IF('Council Own'!M141="A","A"," ")</f>
        <v xml:space="preserve"> </v>
      </c>
    </row>
    <row r="178" spans="1:19" x14ac:dyDescent="0.2">
      <c r="E178" s="633" t="str">
        <f>'Fun Patches'!C42</f>
        <v>&lt;LIST PATCH HERE&gt;</v>
      </c>
      <c r="F178" s="634"/>
      <c r="G178" s="358" t="str">
        <f>IF('Fun Patches'!M42="A","A"," ")</f>
        <v xml:space="preserve"> </v>
      </c>
      <c r="I178" s="348"/>
      <c r="J178" s="396" t="str">
        <f>'Council Own'!C46</f>
        <v>&lt;List Requirement Here&gt;</v>
      </c>
      <c r="K178" s="358" t="str">
        <f>IF('Council Own'!M46="A","A"," ")</f>
        <v xml:space="preserve"> </v>
      </c>
      <c r="M178" s="348"/>
      <c r="N178" s="396" t="str">
        <f>'Council Own'!C94</f>
        <v>&lt;List Requirement Here&gt;</v>
      </c>
      <c r="O178" s="358" t="str">
        <f>IF('Council Own'!M94="A","A"," ")</f>
        <v xml:space="preserve"> </v>
      </c>
      <c r="Q178" s="348"/>
      <c r="R178" s="396" t="str">
        <f>'Council Own'!C142</f>
        <v>&lt;List Requirement Here&gt;</v>
      </c>
      <c r="S178" s="358" t="str">
        <f>IF('Council Own'!M142="A","A"," ")</f>
        <v xml:space="preserve"> </v>
      </c>
    </row>
    <row r="179" spans="1:19" x14ac:dyDescent="0.2">
      <c r="E179" s="633" t="str">
        <f>'Fun Patches'!C43</f>
        <v>&lt;LIST PATCH HERE&gt;</v>
      </c>
      <c r="F179" s="634"/>
      <c r="G179" s="358" t="str">
        <f>IF('Fun Patches'!M43="A","A"," ")</f>
        <v xml:space="preserve"> </v>
      </c>
      <c r="I179" s="348">
        <v>5</v>
      </c>
      <c r="J179" s="396" t="str">
        <f>'Council Own'!C47</f>
        <v>&lt;List Requirement Here&gt;</v>
      </c>
      <c r="K179" s="358" t="str">
        <f>IF('Council Own'!M47="A","A"," ")</f>
        <v xml:space="preserve"> </v>
      </c>
      <c r="M179" s="348">
        <v>5</v>
      </c>
      <c r="N179" s="396" t="str">
        <f>'Council Own'!C95</f>
        <v>&lt;List Requirement Here&gt;</v>
      </c>
      <c r="O179" s="358" t="str">
        <f>IF('Council Own'!M95="A","A"," ")</f>
        <v xml:space="preserve"> </v>
      </c>
      <c r="Q179" s="348">
        <v>5</v>
      </c>
      <c r="R179" s="396" t="str">
        <f>'Council Own'!C143</f>
        <v>&lt;List Requirement Here&gt;</v>
      </c>
      <c r="S179" s="358" t="str">
        <f>IF('Council Own'!M143="A","A"," ")</f>
        <v xml:space="preserve"> </v>
      </c>
    </row>
    <row r="180" spans="1:19" x14ac:dyDescent="0.2">
      <c r="E180" s="633" t="str">
        <f>'Fun Patches'!C44</f>
        <v>&lt;LIST PATCH HERE&gt;</v>
      </c>
      <c r="F180" s="634"/>
      <c r="G180" s="358" t="str">
        <f>IF('Fun Patches'!M44="A","A"," ")</f>
        <v xml:space="preserve"> </v>
      </c>
      <c r="I180" s="348"/>
      <c r="J180" s="396" t="str">
        <f>'Council Own'!C48</f>
        <v>&lt;List Requirement Here&gt;</v>
      </c>
      <c r="K180" s="358" t="str">
        <f>IF('Council Own'!M48="A","A"," ")</f>
        <v xml:space="preserve"> </v>
      </c>
      <c r="M180" s="348"/>
      <c r="N180" s="396" t="str">
        <f>'Council Own'!C96</f>
        <v>&lt;List Requirement Here&gt;</v>
      </c>
      <c r="O180" s="358" t="str">
        <f>IF('Council Own'!M96="A","A"," ")</f>
        <v xml:space="preserve"> </v>
      </c>
      <c r="Q180" s="348"/>
      <c r="R180" s="396" t="str">
        <f>'Council Own'!C144</f>
        <v>&lt;List Requirement Here&gt;</v>
      </c>
      <c r="S180" s="358" t="str">
        <f>IF('Council Own'!M144="A","A"," ")</f>
        <v xml:space="preserve"> </v>
      </c>
    </row>
    <row r="181" spans="1:19" x14ac:dyDescent="0.2">
      <c r="E181" s="633" t="str">
        <f>'Fun Patches'!C45</f>
        <v>&lt;LIST PATCH HERE&gt;</v>
      </c>
      <c r="F181" s="634"/>
      <c r="G181" s="358" t="str">
        <f>IF('Fun Patches'!M45="A","A"," ")</f>
        <v xml:space="preserve"> </v>
      </c>
      <c r="I181" s="348"/>
      <c r="J181" s="396" t="str">
        <f>'Council Own'!C49</f>
        <v>&lt;List Requirement Here&gt;</v>
      </c>
      <c r="K181" s="358" t="str">
        <f>IF('Council Own'!M49="A","A"," ")</f>
        <v xml:space="preserve"> </v>
      </c>
      <c r="M181" s="348"/>
      <c r="N181" s="396" t="str">
        <f>'Council Own'!C97</f>
        <v>&lt;List Requirement Here&gt;</v>
      </c>
      <c r="O181" s="358" t="str">
        <f>IF('Council Own'!M97="A","A"," ")</f>
        <v xml:space="preserve"> </v>
      </c>
      <c r="Q181" s="348"/>
      <c r="R181" s="396" t="str">
        <f>'Council Own'!C145</f>
        <v>&lt;List Requirement Here&gt;</v>
      </c>
      <c r="S181" s="358" t="str">
        <f>IF('Council Own'!M145="A","A"," ")</f>
        <v xml:space="preserve"> </v>
      </c>
    </row>
    <row r="182" spans="1:19" x14ac:dyDescent="0.2">
      <c r="E182" s="633" t="str">
        <f>'Fun Patches'!C46</f>
        <v>&lt;LIST PATCH HERE&gt;</v>
      </c>
      <c r="F182" s="634"/>
      <c r="G182" s="358" t="str">
        <f>IF('Fun Patches'!M46="A","A"," ")</f>
        <v xml:space="preserve"> </v>
      </c>
      <c r="I182" s="348"/>
      <c r="J182" s="396" t="str">
        <f>'Council Own'!C50</f>
        <v>&lt;List Requirement Here&gt;</v>
      </c>
      <c r="K182" s="358" t="str">
        <f>IF('Council Own'!M50="A","A"," ")</f>
        <v xml:space="preserve"> </v>
      </c>
      <c r="M182" s="348"/>
      <c r="N182" s="396" t="str">
        <f>'Council Own'!C98</f>
        <v>&lt;List Requirement Here&gt;</v>
      </c>
      <c r="O182" s="358" t="str">
        <f>IF('Council Own'!M98="A","A"," ")</f>
        <v xml:space="preserve"> </v>
      </c>
      <c r="Q182" s="348"/>
      <c r="R182" s="396" t="str">
        <f>'Council Own'!C146</f>
        <v>&lt;List Requirement Here&gt;</v>
      </c>
      <c r="S182" s="358" t="str">
        <f>IF('Council Own'!M146="A","A"," ")</f>
        <v xml:space="preserve"> </v>
      </c>
    </row>
    <row r="183" spans="1:19" x14ac:dyDescent="0.2">
      <c r="E183" s="650" t="str">
        <f>'Fun Patches'!C47</f>
        <v>&lt;LIST PATCH HERE&gt;</v>
      </c>
      <c r="F183" s="651"/>
      <c r="G183" s="351" t="str">
        <f>IF('Fun Patches'!M47="A","A"," ")</f>
        <v xml:space="preserve"> </v>
      </c>
      <c r="I183" s="395"/>
      <c r="J183" s="364"/>
      <c r="K183" s="398"/>
    </row>
    <row r="184" spans="1:19" x14ac:dyDescent="0.2">
      <c r="E184" s="633" t="str">
        <f>'Fun Patches'!C48</f>
        <v>&lt;LIST PATCH HERE&gt;</v>
      </c>
      <c r="F184" s="634"/>
      <c r="G184" s="358" t="str">
        <f>IF('Fun Patches'!M48="A","A"," ")</f>
        <v xml:space="preserve"> </v>
      </c>
      <c r="I184" s="395"/>
      <c r="J184" s="364"/>
      <c r="K184" s="398"/>
    </row>
    <row r="185" spans="1:19" x14ac:dyDescent="0.2">
      <c r="E185" s="633" t="str">
        <f>'Fun Patches'!C49</f>
        <v>&lt;LIST PATCH HERE&gt;</v>
      </c>
      <c r="F185" s="634"/>
      <c r="G185" s="358" t="str">
        <f>IF('Fun Patches'!M49="A","A"," ")</f>
        <v xml:space="preserve"> </v>
      </c>
      <c r="I185" s="395"/>
      <c r="J185" s="364"/>
      <c r="K185" s="398"/>
    </row>
    <row r="186" spans="1:19" x14ac:dyDescent="0.2">
      <c r="A186" s="635" t="s">
        <v>70</v>
      </c>
      <c r="B186" s="636"/>
      <c r="C186" s="637"/>
      <c r="E186" s="633" t="str">
        <f>'Fun Patches'!C50</f>
        <v>&lt;LIST PATCH HERE&gt;</v>
      </c>
      <c r="F186" s="634"/>
      <c r="G186" s="358" t="str">
        <f>IF('Fun Patches'!M50="A","A"," ")</f>
        <v xml:space="preserve"> </v>
      </c>
      <c r="I186" s="395"/>
      <c r="J186" s="364"/>
      <c r="K186" s="398"/>
    </row>
    <row r="187" spans="1:19" x14ac:dyDescent="0.2">
      <c r="A187" s="644" t="s">
        <v>67</v>
      </c>
      <c r="B187" s="645"/>
      <c r="C187" s="646"/>
      <c r="E187" s="633" t="str">
        <f>'Fun Patches'!C51</f>
        <v>&lt;LIST PATCH HERE&gt;</v>
      </c>
      <c r="F187" s="634"/>
      <c r="G187" s="358" t="str">
        <f>IF('Fun Patches'!M51="A","A"," ")</f>
        <v xml:space="preserve"> </v>
      </c>
      <c r="I187" s="395"/>
      <c r="J187" s="364"/>
      <c r="K187" s="398"/>
    </row>
    <row r="188" spans="1:19" x14ac:dyDescent="0.2">
      <c r="A188" s="644" t="s">
        <v>68</v>
      </c>
      <c r="B188" s="645"/>
      <c r="C188" s="646"/>
      <c r="E188" s="633" t="str">
        <f>'Fun Patches'!C52</f>
        <v>&lt;LIST PATCH HERE&gt;</v>
      </c>
      <c r="F188" s="634"/>
      <c r="G188" s="358" t="str">
        <f>IF('Fun Patches'!M52="A","A"," ")</f>
        <v xml:space="preserve"> </v>
      </c>
      <c r="I188" s="395"/>
      <c r="J188" s="364"/>
      <c r="K188" s="398"/>
    </row>
    <row r="189" spans="1:19" x14ac:dyDescent="0.2">
      <c r="A189" s="640" t="s">
        <v>69</v>
      </c>
      <c r="B189" s="641"/>
      <c r="C189" s="642"/>
      <c r="E189" s="633" t="str">
        <f>'Fun Patches'!C53</f>
        <v>&lt;LIST PATCH HERE&gt;</v>
      </c>
      <c r="F189" s="634"/>
      <c r="G189" s="358" t="str">
        <f>IF('Fun Patches'!M53="A","A"," ")</f>
        <v xml:space="preserve"> </v>
      </c>
      <c r="J189" s="355"/>
      <c r="K189" s="355"/>
    </row>
    <row r="190" spans="1:19" x14ac:dyDescent="0.2">
      <c r="E190" s="633" t="str">
        <f>'Fun Patches'!C54</f>
        <v>&lt;LIST PATCH HERE&gt;</v>
      </c>
      <c r="F190" s="634"/>
      <c r="G190" s="358" t="str">
        <f>IF('Fun Patches'!M54="A","A","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AwGKjcfd68iPWA2wEBW3HBn8CIgMNNKHshTvlg8vocYLUvchJSzNQWfccAXGmf3b2wYZWYPPsA7XBS11Iflkyg==" saltValue="Iw3nXi3C0GeNB2ifrScTzA=="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W229"/>
  <sheetViews>
    <sheetView showGridLines="0" topLeftCell="A58" zoomScale="90" zoomScaleNormal="90" workbookViewId="0">
      <selection activeCell="J89" sqref="J89"/>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11</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IF(Badges!N58="A","A"," ")</f>
        <v xml:space="preserve"> </v>
      </c>
      <c r="I4" s="348"/>
      <c r="J4" s="349" t="str">
        <f>Badges!C132</f>
        <v>Fold method and glue method</v>
      </c>
      <c r="K4" s="351" t="str">
        <f>IF(Badges!N132="A","A"," ")</f>
        <v xml:space="preserve"> </v>
      </c>
      <c r="M4" s="348"/>
      <c r="N4" s="349" t="str">
        <f>Badges!C205</f>
        <v>Learn how to purify water</v>
      </c>
      <c r="O4" s="351" t="str">
        <f>IF(Badges!N205="A","A"," ")</f>
        <v xml:space="preserve"> </v>
      </c>
      <c r="Q4" s="348"/>
      <c r="R4" s="349" t="str">
        <f>Badges!C279</f>
        <v>Get a sense of different animals'</v>
      </c>
      <c r="S4" s="351" t="str">
        <f>IF(Badges!N279="A","A"," ")</f>
        <v xml:space="preserve"> </v>
      </c>
      <c r="T4" s="340"/>
      <c r="U4" s="340"/>
    </row>
    <row r="5" spans="1:21" ht="12.75" customHeight="1" x14ac:dyDescent="0.2">
      <c r="A5" s="619" t="str">
        <f>Summary!A4</f>
        <v>Digital Movie Maker</v>
      </c>
      <c r="B5" s="620"/>
      <c r="C5" s="352" t="str">
        <f>IF(Badges!N28="C","C",IF(Badges!N28="P","P",""))</f>
        <v/>
      </c>
      <c r="E5" s="348"/>
      <c r="F5" s="349" t="str">
        <f>Badges!C59</f>
        <v>Videotape yourself miming one</v>
      </c>
      <c r="G5" s="351" t="str">
        <f>IF(Badges!N59="A","A"," ")</f>
        <v xml:space="preserve"> </v>
      </c>
      <c r="I5" s="348"/>
      <c r="J5" s="349" t="str">
        <f>Badges!C133</f>
        <v>Fold method and stitch method</v>
      </c>
      <c r="K5" s="351" t="str">
        <f>IF(Badges!N133="A","A"," ")</f>
        <v xml:space="preserve"> </v>
      </c>
      <c r="M5" s="348"/>
      <c r="N5" s="349" t="str">
        <f>Badges!C206</f>
        <v>Practice navigating with a map and</v>
      </c>
      <c r="O5" s="351" t="str">
        <f>IF(Badges!N206="A","A"," ")</f>
        <v xml:space="preserve"> </v>
      </c>
      <c r="Q5" s="348"/>
      <c r="R5" s="349" t="str">
        <f>Badges!C280</f>
        <v>Talk to an animal expert at a zoo</v>
      </c>
      <c r="S5" s="351" t="str">
        <f>IF(Badges!N280="A","A"," ")</f>
        <v xml:space="preserve"> </v>
      </c>
      <c r="T5" s="340"/>
      <c r="U5" s="340"/>
    </row>
    <row r="6" spans="1:21" ht="12.75" customHeight="1" x14ac:dyDescent="0.2">
      <c r="A6" s="612" t="str">
        <f>Summary!A5</f>
        <v>Eating for Beauty</v>
      </c>
      <c r="B6" s="613"/>
      <c r="C6" s="353" t="str">
        <f>IF(Badges!N51="C","C",IF(Badges!N51="P","P",""))</f>
        <v/>
      </c>
      <c r="E6" s="348"/>
      <c r="F6" s="349" t="str">
        <f>Badges!C60</f>
        <v>Pretend an item is something else</v>
      </c>
      <c r="G6" s="351" t="str">
        <f>IF(Badges!N60="A","A"," ")</f>
        <v xml:space="preserve"> </v>
      </c>
      <c r="I6" s="348"/>
      <c r="J6" s="349" t="str">
        <f>Badges!C134</f>
        <v>Glue method and stitch method</v>
      </c>
      <c r="K6" s="351" t="str">
        <f>IF(Badges!N134="A","A"," ")</f>
        <v xml:space="preserve"> </v>
      </c>
      <c r="M6" s="348"/>
      <c r="N6" s="349" t="str">
        <f>Badges!C207</f>
        <v>Pitch your tent three times in three</v>
      </c>
      <c r="O6" s="351" t="str">
        <f>IF(Badges!N207="A","A"," ")</f>
        <v xml:space="preserve"> </v>
      </c>
      <c r="Q6" s="348"/>
      <c r="R6" s="349" t="str">
        <f>Badges!C281</f>
        <v>Practice being a scientist</v>
      </c>
      <c r="S6" s="351" t="str">
        <f>IF(Badges!N281="A","A"," ")</f>
        <v xml:space="preserve"> </v>
      </c>
      <c r="T6" s="340"/>
      <c r="U6" s="340"/>
    </row>
    <row r="7" spans="1:21" x14ac:dyDescent="0.2">
      <c r="A7" s="612" t="str">
        <f>Summary!A6</f>
        <v>Public Speaker</v>
      </c>
      <c r="B7" s="613"/>
      <c r="C7" s="353" t="str">
        <f>IF(Badges!N74="C","C",IF(Badges!N74="P","P",""))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IF(Badges!N97="C","C",IF(Badges!N97="P","P",""))</f>
        <v/>
      </c>
      <c r="E8" s="348"/>
      <c r="F8" s="349" t="str">
        <f>Badges!C62</f>
        <v>Repeat one word, one sentence, and</v>
      </c>
      <c r="G8" s="351" t="str">
        <f>IF(Badges!N62="A","A"," ")</f>
        <v xml:space="preserve"> </v>
      </c>
      <c r="I8" s="348"/>
      <c r="J8" s="349" t="str">
        <f>Badges!C136</f>
        <v>Make an organizational book</v>
      </c>
      <c r="K8" s="351" t="str">
        <f>IF(Badges!N136="A","A"," ")</f>
        <v xml:space="preserve"> </v>
      </c>
      <c r="M8" s="348"/>
      <c r="N8" s="349" t="str">
        <f>Badges!C209</f>
        <v>Play stuff-sack dramatics</v>
      </c>
      <c r="O8" s="351" t="str">
        <f>IF(Badges!N209="A","A"," ")</f>
        <v xml:space="preserve"> </v>
      </c>
      <c r="Q8" s="348">
        <v>1</v>
      </c>
      <c r="R8" s="349" t="str">
        <f>Badges!C285</f>
        <v>Team up and dress up</v>
      </c>
      <c r="S8" s="350"/>
    </row>
    <row r="9" spans="1:21" x14ac:dyDescent="0.2">
      <c r="A9" s="614" t="str">
        <f>Summary!A8</f>
        <v>Screenwriter</v>
      </c>
      <c r="B9" s="615"/>
      <c r="C9" s="354" t="str">
        <f>IF(Badges!N120="C","C",IF(Badges!N120="P","P",""))</f>
        <v/>
      </c>
      <c r="E9" s="348"/>
      <c r="F9" s="349" t="str">
        <f>Badges!C63</f>
        <v>Tell your own story, from birth until</v>
      </c>
      <c r="G9" s="351" t="str">
        <f>IF(Badges!N63="A","A"," ")</f>
        <v xml:space="preserve"> </v>
      </c>
      <c r="I9" s="348"/>
      <c r="J9" s="349" t="str">
        <f>Badges!C137</f>
        <v>Make a scrapbook, memory book,</v>
      </c>
      <c r="K9" s="351" t="str">
        <f>IF(Badges!N137="A","A"," ")</f>
        <v xml:space="preserve"> </v>
      </c>
      <c r="M9" s="348"/>
      <c r="N9" s="349" t="str">
        <f>Badges!C210</f>
        <v>See the stars</v>
      </c>
      <c r="O9" s="351" t="str">
        <f>IF(Badges!N210="A","A"," ")</f>
        <v xml:space="preserve"> </v>
      </c>
      <c r="Q9" s="348"/>
      <c r="R9" s="349" t="str">
        <f>Badges!C286</f>
        <v>Go, Blue! Go, Red!</v>
      </c>
      <c r="S9" s="351" t="str">
        <f>IF(Badges!N286="A","A"," ")</f>
        <v xml:space="preserve"> </v>
      </c>
    </row>
    <row r="10" spans="1:21" x14ac:dyDescent="0.2">
      <c r="A10" s="616" t="str">
        <f>Summary!A9</f>
        <v>It's Your Planet -- Love It!</v>
      </c>
      <c r="B10" s="617"/>
      <c r="C10" s="618"/>
      <c r="E10" s="348"/>
      <c r="F10" s="349" t="str">
        <f>Badges!C64</f>
        <v>Practice impressions of three</v>
      </c>
      <c r="G10" s="351" t="str">
        <f>IF(Badges!N64="A","A"," ")</f>
        <v xml:space="preserve"> </v>
      </c>
      <c r="I10" s="348"/>
      <c r="J10" s="349" t="str">
        <f>Badges!C138</f>
        <v>Make a gift book</v>
      </c>
      <c r="K10" s="351" t="str">
        <f>IF(Badges!N138="A","A"," ")</f>
        <v xml:space="preserve"> </v>
      </c>
      <c r="M10" s="348"/>
      <c r="N10" s="349" t="str">
        <f>Badges!C211</f>
        <v>Tell a progressive story</v>
      </c>
      <c r="O10" s="351" t="str">
        <f>IF(Badges!N211="A","A"," ")</f>
        <v xml:space="preserve"> </v>
      </c>
      <c r="Q10" s="348"/>
      <c r="R10" s="349" t="str">
        <f>Badges!C287</f>
        <v>Unique uniforms</v>
      </c>
      <c r="S10" s="351" t="str">
        <f>IF(Badges!N287="A","A"," ")</f>
        <v xml:space="preserve"> </v>
      </c>
    </row>
    <row r="11" spans="1:21" x14ac:dyDescent="0.2">
      <c r="A11" s="619" t="str">
        <f>Summary!A10</f>
        <v>Book Artist</v>
      </c>
      <c r="B11" s="620"/>
      <c r="C11" s="352" t="str">
        <f>IF(Badges!N144="C","C",IF(Badges!N144="P","P",""))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IF(Badges!N288="A","A"," ")</f>
        <v xml:space="preserve"> </v>
      </c>
    </row>
    <row r="12" spans="1:21" x14ac:dyDescent="0.2">
      <c r="A12" s="612" t="str">
        <f>Summary!A11</f>
        <v>Woodworker</v>
      </c>
      <c r="B12" s="613"/>
      <c r="C12" s="353" t="str">
        <f>IF(Badges!N167="C","C",IF(Badges!N167="P","P",""))</f>
        <v/>
      </c>
      <c r="E12" s="348"/>
      <c r="F12" s="349" t="str">
        <f>Badges!C66</f>
        <v>Write a speech about something</v>
      </c>
      <c r="G12" s="351" t="str">
        <f>IF(Badges!N66="A","A"," ")</f>
        <v xml:space="preserve"> </v>
      </c>
      <c r="I12" s="348"/>
      <c r="J12" s="349" t="str">
        <f>Badges!C140</f>
        <v xml:space="preserve">Make a book from something </v>
      </c>
      <c r="K12" s="351" t="str">
        <f>IF(Badges!N140="A","A","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IF(Badges!N190="C","C",IF(Badges!N190="P","P",""))</f>
        <v/>
      </c>
      <c r="E13" s="348"/>
      <c r="F13" s="349" t="str">
        <f>Badges!C67</f>
        <v>Create a piece for a character</v>
      </c>
      <c r="G13" s="351" t="str">
        <f>IF(Badges!N67="A","A"," ")</f>
        <v xml:space="preserve"> </v>
      </c>
      <c r="I13" s="348"/>
      <c r="J13" s="349" t="str">
        <f>Badges!C141</f>
        <v>Try a different binding technique or</v>
      </c>
      <c r="K13" s="351" t="str">
        <f>IF(Badges!N141="A","A"," ")</f>
        <v xml:space="preserve"> </v>
      </c>
      <c r="M13" s="348"/>
      <c r="N13" s="349" t="str">
        <f>Badges!C216</f>
        <v>Observe kids in person for at least</v>
      </c>
      <c r="O13" s="351" t="str">
        <f>IF(Badges!N216="A","A"," ")</f>
        <v xml:space="preserve"> </v>
      </c>
      <c r="Q13" s="348"/>
      <c r="R13" s="349" t="str">
        <f>Badges!C290</f>
        <v>An amazing race</v>
      </c>
      <c r="S13" s="351" t="str">
        <f>IF(Badges!N290="A","A"," ")</f>
        <v xml:space="preserve"> </v>
      </c>
    </row>
    <row r="14" spans="1:21" x14ac:dyDescent="0.2">
      <c r="A14" s="612" t="str">
        <f>Summary!A13</f>
        <v>Trailblazing</v>
      </c>
      <c r="B14" s="613"/>
      <c r="C14" s="353" t="str">
        <f>IF(Badges!N213="C","C",IF(Badges!N213="P","P",""))</f>
        <v/>
      </c>
      <c r="E14" s="348"/>
      <c r="F14" s="349" t="str">
        <f>Badges!C68</f>
        <v>Pick an existing piece</v>
      </c>
      <c r="G14" s="351" t="str">
        <f>IF(Badges!N68="A","A"," ")</f>
        <v xml:space="preserve"> </v>
      </c>
      <c r="I14" s="348"/>
      <c r="J14" s="349" t="str">
        <f>Badges!C142</f>
        <v>Get creative with the definition of</v>
      </c>
      <c r="K14" s="351" t="str">
        <f>IF(Badges!N142="A","A"," ")</f>
        <v xml:space="preserve"> </v>
      </c>
      <c r="M14" s="348"/>
      <c r="N14" s="349" t="str">
        <f>Badges!C217</f>
        <v xml:space="preserve">Ask an expert  </v>
      </c>
      <c r="O14" s="351" t="str">
        <f>IF(Badges!N217="A","A"," ")</f>
        <v xml:space="preserve"> </v>
      </c>
      <c r="Q14" s="348"/>
      <c r="R14" s="349" t="str">
        <f>Badges!C291</f>
        <v>Target practice</v>
      </c>
      <c r="S14" s="351" t="str">
        <f>IF(Badges!N291="A","A"," ")</f>
        <v xml:space="preserve"> </v>
      </c>
    </row>
    <row r="15" spans="1:21" x14ac:dyDescent="0.2">
      <c r="A15" s="614" t="str">
        <f>Summary!A14</f>
        <v>Babysitter</v>
      </c>
      <c r="B15" s="615"/>
      <c r="C15" s="354" t="str">
        <f>IF(Badges!N236="C","C",IF(Badges!N236="P","P",""))</f>
        <v/>
      </c>
      <c r="E15" s="348">
        <v>5</v>
      </c>
      <c r="F15" s="349" t="str">
        <f>Badges!C69</f>
        <v>Get onstage</v>
      </c>
      <c r="G15" s="350"/>
      <c r="I15" s="602" t="str">
        <f>Badges!B145</f>
        <v>Woodworker</v>
      </c>
      <c r="J15" s="603"/>
      <c r="K15" s="603"/>
      <c r="M15" s="348"/>
      <c r="N15" s="349" t="str">
        <f>Badges!C218</f>
        <v>Find information at the library or</v>
      </c>
      <c r="O15" s="351" t="str">
        <f>IF(Badges!N218="A","A"," ")</f>
        <v xml:space="preserve"> </v>
      </c>
      <c r="Q15" s="348"/>
      <c r="R15" s="349" t="str">
        <f>Badges!C292</f>
        <v>Tests of strength</v>
      </c>
      <c r="S15" s="351" t="str">
        <f>IF(Badges!N292="A","A"," ")</f>
        <v xml:space="preserve"> </v>
      </c>
    </row>
    <row r="16" spans="1:21" x14ac:dyDescent="0.2">
      <c r="A16" s="616" t="str">
        <f>Summary!A15</f>
        <v>It's Your Story -- Tell It!</v>
      </c>
      <c r="B16" s="617"/>
      <c r="C16" s="618"/>
      <c r="E16" s="348"/>
      <c r="F16" s="349" t="str">
        <f>Badges!C70</f>
        <v>Create a theater in your own home</v>
      </c>
      <c r="G16" s="351" t="str">
        <f>IF(Badges!N70="A","A","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IF(Badges!N260="C","C",IF(Badges!N260="P","P",""))</f>
        <v/>
      </c>
      <c r="E17" s="348"/>
      <c r="F17" s="349" t="str">
        <f>Badges!C71</f>
        <v>Perform at school</v>
      </c>
      <c r="G17" s="351" t="str">
        <f>IF(Badges!N71="A","A"," ")</f>
        <v xml:space="preserve"> </v>
      </c>
      <c r="I17" s="348"/>
      <c r="J17" s="349" t="str">
        <f>Badges!C147</f>
        <v>Write your name in nails</v>
      </c>
      <c r="K17" s="351" t="str">
        <f>IF(Badges!N146="A","A"," ")</f>
        <v xml:space="preserve"> </v>
      </c>
      <c r="M17" s="348"/>
      <c r="N17" s="349" t="str">
        <f>Badges!C220</f>
        <v>Attend a babysitter training course</v>
      </c>
      <c r="O17" s="351" t="str">
        <f>IF(Badges!N220="A","A"," ")</f>
        <v xml:space="preserve"> </v>
      </c>
      <c r="Q17" s="348"/>
      <c r="R17" s="349" t="str">
        <f>Badges!C294</f>
        <v>Construction challenge</v>
      </c>
      <c r="S17" s="351" t="str">
        <f>IF(Badges!N294="A","A"," ")</f>
        <v xml:space="preserve"> </v>
      </c>
    </row>
    <row r="18" spans="1:19" x14ac:dyDescent="0.2">
      <c r="A18" s="612" t="str">
        <f>Summary!A17</f>
        <v>Animal Helpers</v>
      </c>
      <c r="B18" s="613"/>
      <c r="C18" s="353" t="str">
        <f>IF(Badges!N283="C","C",IF(Badges!N283="P","P",""))</f>
        <v/>
      </c>
      <c r="E18" s="348"/>
      <c r="F18" s="349" t="str">
        <f>Badges!C72</f>
        <v>Go to your audience</v>
      </c>
      <c r="G18" s="351" t="str">
        <f>IF(Badges!N72="A","A"," ")</f>
        <v xml:space="preserve"> </v>
      </c>
      <c r="I18" s="348"/>
      <c r="J18" s="349" t="str">
        <f>Badges!C148</f>
        <v>Make a design with nails on wood</v>
      </c>
      <c r="K18" s="351" t="str">
        <f>IF(Badges!N147="A","A"," ")</f>
        <v xml:space="preserve"> </v>
      </c>
      <c r="M18" s="348"/>
      <c r="N18" s="349" t="str">
        <f>Badges!C221</f>
        <v>Interview five moms about what they</v>
      </c>
      <c r="O18" s="351" t="str">
        <f>IF(Badges!N221="A","A"," ")</f>
        <v xml:space="preserve"> </v>
      </c>
      <c r="Q18" s="348"/>
      <c r="R18" s="349" t="str">
        <f>Badges!C295</f>
        <v>Soar winners</v>
      </c>
      <c r="S18" s="351" t="str">
        <f>IF(Badges!N295="A","A"," ")</f>
        <v xml:space="preserve"> </v>
      </c>
    </row>
    <row r="19" spans="1:19" x14ac:dyDescent="0.2">
      <c r="A19" s="612" t="str">
        <f>Summary!A18</f>
        <v>Field Day</v>
      </c>
      <c r="B19" s="613"/>
      <c r="C19" s="353" t="str">
        <f>IF(Badges!N306="C","C",IF(Badges!N306="P","P",""))</f>
        <v/>
      </c>
      <c r="E19" s="602" t="str">
        <f>Badges!B75</f>
        <v>Science of Happiness</v>
      </c>
      <c r="F19" s="603"/>
      <c r="G19" s="603"/>
      <c r="I19" s="348"/>
      <c r="J19" s="349" t="str">
        <f>Badges!C149</f>
        <v>Create a sculpture</v>
      </c>
      <c r="K19" s="351" t="str">
        <f>IF(Badges!N148="A","A"," ")</f>
        <v xml:space="preserve"> </v>
      </c>
      <c r="M19" s="348"/>
      <c r="N19" s="349" t="str">
        <f>Badges!C222</f>
        <v>Interview five experienced babysitters</v>
      </c>
      <c r="O19" s="351" t="str">
        <f>IF(Badges!N222="A","A"," ")</f>
        <v xml:space="preserve"> </v>
      </c>
      <c r="Q19" s="348"/>
      <c r="R19" s="349" t="str">
        <f>Badges!C296</f>
        <v>Make it "flink."</v>
      </c>
      <c r="S19" s="351" t="str">
        <f>IF(Badges!N296="A","A"," ")</f>
        <v xml:space="preserve"> </v>
      </c>
    </row>
    <row r="20" spans="1:19" x14ac:dyDescent="0.2">
      <c r="A20" s="612" t="str">
        <f>Summary!A19</f>
        <v>Entrepreneur</v>
      </c>
      <c r="B20" s="613"/>
      <c r="C20" s="353" t="str">
        <f>IF(Badges!N329="C","C",IF(Badges!N329="P","P",""))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IF(Badges!N352="C","C",IF(Badges!N352="P","P",""))</f>
        <v/>
      </c>
      <c r="E21" s="348"/>
      <c r="F21" s="349" t="str">
        <f>Badges!C77</f>
        <v>Get into a state of "flow"</v>
      </c>
      <c r="G21" s="351" t="str">
        <f>IF(Badges!N77="A","A"," ")</f>
        <v xml:space="preserve"> </v>
      </c>
      <c r="I21" s="348"/>
      <c r="J21" s="349" t="str">
        <f>Badges!C151</f>
        <v>Level up</v>
      </c>
      <c r="K21" s="351" t="str">
        <f>IF(Badges!N150="A","A"," ")</f>
        <v xml:space="preserve"> </v>
      </c>
      <c r="M21" s="348"/>
      <c r="N21" s="349" t="str">
        <f>Badges!C224</f>
        <v>Interview an educational toy or game</v>
      </c>
      <c r="O21" s="351" t="str">
        <f>IF(Badges!N224="A","A"," ")</f>
        <v xml:space="preserve"> </v>
      </c>
      <c r="Q21" s="348"/>
      <c r="R21" s="349" t="str">
        <f>Badges!C298</f>
        <v>From read to reality</v>
      </c>
      <c r="S21" s="351" t="str">
        <f>IF(Badges!N298="A","A"," ")</f>
        <v xml:space="preserve"> </v>
      </c>
    </row>
    <row r="22" spans="1:19" x14ac:dyDescent="0.2">
      <c r="A22" s="355"/>
      <c r="B22" s="356"/>
      <c r="C22" s="394"/>
      <c r="E22" s="348"/>
      <c r="F22" s="349" t="str">
        <f>Badges!C78</f>
        <v>Count three blessings</v>
      </c>
      <c r="G22" s="351" t="str">
        <f>IF(Badges!N78="A","A"," ")</f>
        <v xml:space="preserve"> </v>
      </c>
      <c r="I22" s="348"/>
      <c r="J22" s="349" t="str">
        <f>Badges!C152</f>
        <v>Make it right</v>
      </c>
      <c r="K22" s="351" t="str">
        <f>IF(Badges!N151="A","A"," ")</f>
        <v xml:space="preserve"> </v>
      </c>
      <c r="M22" s="348"/>
      <c r="N22" s="349" t="str">
        <f>Badges!C225</f>
        <v>Observe kids at a toy store for two</v>
      </c>
      <c r="O22" s="351" t="str">
        <f>IF(Badges!N225="A","A"," ")</f>
        <v xml:space="preserve"> </v>
      </c>
      <c r="Q22" s="348"/>
      <c r="R22" s="349" t="str">
        <f>Badges!C299</f>
        <v>From virtual to reality</v>
      </c>
      <c r="S22" s="351" t="str">
        <f>IF(Badges!N299="A","A"," ")</f>
        <v xml:space="preserve"> </v>
      </c>
    </row>
    <row r="23" spans="1:19" x14ac:dyDescent="0.2">
      <c r="A23" s="602" t="str">
        <f>Badges!B6</f>
        <v>Digital Movie Maker</v>
      </c>
      <c r="B23" s="603"/>
      <c r="C23" s="603"/>
      <c r="E23" s="348"/>
      <c r="F23" s="349" t="str">
        <f>Badges!C79</f>
        <v>Stop and smell the roses</v>
      </c>
      <c r="G23" s="351" t="str">
        <f>IF(Badges!N79="A","A"," ")</f>
        <v xml:space="preserve"> </v>
      </c>
      <c r="I23" s="348"/>
      <c r="J23" s="349" t="str">
        <f>Badges!C153</f>
        <v>Do a survey</v>
      </c>
      <c r="K23" s="351" t="str">
        <f>IF(Badges!N152="A","A"," ")</f>
        <v xml:space="preserve"> </v>
      </c>
      <c r="M23" s="348"/>
      <c r="N23" s="349" t="str">
        <f>Badges!C226</f>
        <v>Volunteer for at least two hours</v>
      </c>
      <c r="O23" s="351" t="str">
        <f>IF(Badges!N226="A","A"," ")</f>
        <v xml:space="preserve"> </v>
      </c>
      <c r="Q23" s="348"/>
      <c r="R23" s="349" t="str">
        <f>Badges!C300</f>
        <v>From board to reality</v>
      </c>
      <c r="S23" s="351" t="str">
        <f>IF(Badges!N300="A","A","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IF(Badges!N8="A","A"," ")</f>
        <v xml:space="preserve"> </v>
      </c>
      <c r="E25" s="348"/>
      <c r="F25" s="349" t="str">
        <f>Badges!C81</f>
        <v>Focus on what's realistic</v>
      </c>
      <c r="G25" s="351" t="str">
        <f>IF(Badges!N81="A","A"," ")</f>
        <v xml:space="preserve"> </v>
      </c>
      <c r="I25" s="348"/>
      <c r="J25" s="349" t="str">
        <f>Badges!C155</f>
        <v>Fix loose screws</v>
      </c>
      <c r="K25" s="351" t="str">
        <f>IF(Badges!N154="A","A"," ")</f>
        <v xml:space="preserve"> </v>
      </c>
      <c r="M25" s="348"/>
      <c r="N25" s="349" t="str">
        <f>Badges!C228</f>
        <v>Market yourself</v>
      </c>
      <c r="O25" s="351" t="str">
        <f>IF(Badges!N228="A","A"," ")</f>
        <v xml:space="preserve"> </v>
      </c>
      <c r="Q25" s="348"/>
      <c r="R25" s="349" t="str">
        <f>Badges!C302</f>
        <v>A puzzle pentathlon</v>
      </c>
      <c r="S25" s="351" t="str">
        <f>IF(Badges!N302="A","A"," ")</f>
        <v xml:space="preserve"> </v>
      </c>
    </row>
    <row r="26" spans="1:19" x14ac:dyDescent="0.2">
      <c r="A26" s="348"/>
      <c r="B26" s="349" t="str">
        <f>Badges!C9</f>
        <v>Take a class</v>
      </c>
      <c r="C26" s="351" t="str">
        <f>IF(Badges!N9="A","A"," ")</f>
        <v xml:space="preserve"> </v>
      </c>
      <c r="E26" s="348"/>
      <c r="F26" s="349" t="str">
        <f>Badges!C82</f>
        <v>Try to use your strengths</v>
      </c>
      <c r="G26" s="351" t="str">
        <f>IF(Badges!N82="A","A"," ")</f>
        <v xml:space="preserve"> </v>
      </c>
      <c r="I26" s="348"/>
      <c r="J26" s="349" t="str">
        <f>Badges!C156</f>
        <v>Attach it, detach it</v>
      </c>
      <c r="K26" s="351" t="str">
        <f>IF(Badges!N155="A","A"," ")</f>
        <v xml:space="preserve"> </v>
      </c>
      <c r="M26" s="348"/>
      <c r="N26" s="349" t="str">
        <f>Badges!C229</f>
        <v xml:space="preserve">Create a questionnaire to give to </v>
      </c>
      <c r="O26" s="351" t="str">
        <f>IF(Badges!N229="A","A"," ")</f>
        <v xml:space="preserve"> </v>
      </c>
      <c r="Q26" s="348"/>
      <c r="R26" s="349" t="str">
        <f>Badges!C303</f>
        <v>A relay pentathlon</v>
      </c>
      <c r="S26" s="351" t="str">
        <f>IF(Badges!N303="A","A"," ")</f>
        <v xml:space="preserve"> </v>
      </c>
    </row>
    <row r="27" spans="1:19" x14ac:dyDescent="0.2">
      <c r="A27" s="348"/>
      <c r="B27" s="349" t="str">
        <f>Badges!C10</f>
        <v>Teach yourself</v>
      </c>
      <c r="C27" s="351" t="str">
        <f>IF(Badges!N10="A","A"," ")</f>
        <v xml:space="preserve"> </v>
      </c>
      <c r="E27" s="348"/>
      <c r="F27" s="349" t="str">
        <f>Badges!C79</f>
        <v>Stop and smell the roses</v>
      </c>
      <c r="G27" s="351" t="str">
        <f>IF(Badges!N83="A","A"," ")</f>
        <v xml:space="preserve"> </v>
      </c>
      <c r="I27" s="348"/>
      <c r="J27" s="349" t="str">
        <f>Badges!C157</f>
        <v>Build with a screwdriver</v>
      </c>
      <c r="K27" s="351" t="str">
        <f>IF(Badges!N156="A","A"," ")</f>
        <v xml:space="preserve"> </v>
      </c>
      <c r="M27" s="348"/>
      <c r="N27" s="349" t="str">
        <f>Badges!C230</f>
        <v>Conduct interviews with potential</v>
      </c>
      <c r="O27" s="351" t="str">
        <f>IF(Badges!N230="A","A"," ")</f>
        <v xml:space="preserve"> </v>
      </c>
      <c r="Q27" s="348"/>
      <c r="R27" s="349" t="str">
        <f>Badges!C304</f>
        <v>A wheel pentathlon</v>
      </c>
      <c r="S27" s="351" t="str">
        <f>IF(Badges!N304="A","A","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IF(Badges!N12="A","A"," ")</f>
        <v xml:space="preserve"> </v>
      </c>
      <c r="E29" s="348"/>
      <c r="F29" s="349" t="str">
        <f>Badges!C85</f>
        <v>Make a gratitude visit</v>
      </c>
      <c r="G29" s="351" t="str">
        <f>IF(Badges!N85="A","A"," ")</f>
        <v xml:space="preserve"> </v>
      </c>
      <c r="I29" s="348"/>
      <c r="J29" s="349" t="str">
        <f>Badges!C159</f>
        <v>End the alphabet</v>
      </c>
      <c r="K29" s="351" t="str">
        <f>IF(Badges!N158="A","A"," ")</f>
        <v xml:space="preserve"> </v>
      </c>
      <c r="M29" s="348"/>
      <c r="N29" s="349" t="str">
        <f>Badges!C232</f>
        <v>Come prepared for a game</v>
      </c>
      <c r="O29" s="351" t="str">
        <f>IF(Badges!N232="A","A"," ")</f>
        <v xml:space="preserve"> </v>
      </c>
      <c r="Q29" s="348">
        <v>1</v>
      </c>
      <c r="R29" s="349" t="str">
        <f>Badges!C308</f>
        <v>Brainstorm business ideas</v>
      </c>
      <c r="S29" s="350"/>
    </row>
    <row r="30" spans="1:19" x14ac:dyDescent="0.2">
      <c r="A30" s="348"/>
      <c r="B30" s="349" t="str">
        <f>Badges!C13</f>
        <v>Film a celebration</v>
      </c>
      <c r="C30" s="351" t="str">
        <f>IF(Badges!N13="A","A"," ")</f>
        <v xml:space="preserve"> </v>
      </c>
      <c r="E30" s="348"/>
      <c r="F30" s="349" t="str">
        <f>Badges!C86</f>
        <v>Write a forgiveness letter</v>
      </c>
      <c r="G30" s="351" t="str">
        <f>IF(Badges!N86="A","A"," ")</f>
        <v xml:space="preserve"> </v>
      </c>
      <c r="I30" s="348"/>
      <c r="J30" s="349" t="str">
        <f>Badges!C160</f>
        <v>Square it off</v>
      </c>
      <c r="K30" s="351" t="str">
        <f>IF(Badges!N159="A","A"," ")</f>
        <v xml:space="preserve"> </v>
      </c>
      <c r="M30" s="348"/>
      <c r="N30" s="349" t="str">
        <f>Badges!C233</f>
        <v>Make a tasty snack</v>
      </c>
      <c r="O30" s="351" t="str">
        <f>IF(Badges!N233="A","A"," ")</f>
        <v xml:space="preserve"> </v>
      </c>
      <c r="Q30" s="348"/>
      <c r="R30" s="349" t="str">
        <f>Badges!C309</f>
        <v>Interview your client</v>
      </c>
      <c r="S30" s="351" t="str">
        <f>IF(Badges!N309="A","A"," ")</f>
        <v xml:space="preserve"> </v>
      </c>
    </row>
    <row r="31" spans="1:19" x14ac:dyDescent="0.2">
      <c r="A31" s="348"/>
      <c r="B31" s="349" t="str">
        <f>Badges!C14</f>
        <v>Film a day in your life</v>
      </c>
      <c r="C31" s="351" t="str">
        <f>IF(Badges!N14="A","A"," ")</f>
        <v xml:space="preserve"> </v>
      </c>
      <c r="E31" s="348"/>
      <c r="F31" s="349" t="str">
        <f>Badges!C83</f>
        <v>Be happy for others</v>
      </c>
      <c r="G31" s="351" t="str">
        <f>IF(Badges!N87="A","A"," ")</f>
        <v xml:space="preserve"> </v>
      </c>
      <c r="I31" s="348"/>
      <c r="J31" s="349" t="str">
        <f>Badges!C161</f>
        <v>Make a simple doll</v>
      </c>
      <c r="K31" s="351" t="str">
        <f>IF(Badges!N160="A","A"," ")</f>
        <v xml:space="preserve"> </v>
      </c>
      <c r="M31" s="348"/>
      <c r="N31" s="349" t="str">
        <f>Badges!C234</f>
        <v>Plan a fun craft</v>
      </c>
      <c r="O31" s="351" t="str">
        <f>IF(Badges!N234="A","A"," ")</f>
        <v xml:space="preserve"> </v>
      </c>
      <c r="Q31" s="348"/>
      <c r="R31" s="349" t="str">
        <f>Badges!C310</f>
        <v>Become a keen observer</v>
      </c>
      <c r="S31" s="351" t="str">
        <f>IF(Badges!N310="A","A","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IF(Badges!N311="A","A"," ")</f>
        <v xml:space="preserve"> </v>
      </c>
    </row>
    <row r="33" spans="1:19" x14ac:dyDescent="0.2">
      <c r="A33" s="348"/>
      <c r="B33" s="349" t="str">
        <f>Badges!C16</f>
        <v>Share a scene from a book in the</v>
      </c>
      <c r="C33" s="351" t="str">
        <f>IF(Badges!N16="A","A"," ")</f>
        <v xml:space="preserve"> </v>
      </c>
      <c r="E33" s="348"/>
      <c r="F33" s="349" t="str">
        <f>Badges!C89</f>
        <v xml:space="preserve">Design your own five-question </v>
      </c>
      <c r="G33" s="351" t="str">
        <f>IF(Badges!N89="A","A"," ")</f>
        <v xml:space="preserve"> </v>
      </c>
      <c r="I33" s="348"/>
      <c r="J33" s="349" t="str">
        <f>Badges!C163</f>
        <v>Build with your expert</v>
      </c>
      <c r="K33" s="351" t="str">
        <f>IF(Badges!N162="A","A","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IF(Badges!N17="A","A"," ")</f>
        <v xml:space="preserve"> </v>
      </c>
      <c r="E34" s="348"/>
      <c r="F34" s="349" t="str">
        <f>Badges!C90</f>
        <v>Try quick polling</v>
      </c>
      <c r="G34" s="351" t="str">
        <f>IF(Badges!N90="A","A"," ")</f>
        <v xml:space="preserve"> </v>
      </c>
      <c r="I34" s="348"/>
      <c r="J34" s="349" t="str">
        <f>Badges!C164</f>
        <v>Build with home improvers</v>
      </c>
      <c r="K34" s="351" t="str">
        <f>IF(Badges!N163="A","A"," ")</f>
        <v xml:space="preserve"> </v>
      </c>
      <c r="M34" s="348"/>
      <c r="N34" s="349" t="str">
        <f>Badges!C240</f>
        <v>Share night art</v>
      </c>
      <c r="O34" s="351" t="str">
        <f>IF(Badges!N240="A","A"," ")</f>
        <v xml:space="preserve"> </v>
      </c>
      <c r="Q34" s="348"/>
      <c r="R34" s="349" t="str">
        <f>Badges!C313</f>
        <v>Divide your idea into different parts</v>
      </c>
      <c r="S34" s="351" t="str">
        <f>IF(Badges!N313="A","A"," ")</f>
        <v xml:space="preserve"> </v>
      </c>
    </row>
    <row r="35" spans="1:19" x14ac:dyDescent="0.2">
      <c r="A35" s="348"/>
      <c r="B35" s="349" t="str">
        <f>Badges!C18</f>
        <v>Share a family story</v>
      </c>
      <c r="C35" s="351" t="str">
        <f>IF(Badges!N18="A","A"," ")</f>
        <v xml:space="preserve"> </v>
      </c>
      <c r="E35" s="348"/>
      <c r="F35" s="349" t="str">
        <f>Badges!C87</f>
        <v>Make something meaningful</v>
      </c>
      <c r="G35" s="351" t="str">
        <f>IF(Badges!N91="A","A"," ")</f>
        <v xml:space="preserve"> </v>
      </c>
      <c r="I35" s="348"/>
      <c r="J35" s="349" t="str">
        <f>Badges!C165</f>
        <v>Build at a craft store or artisan</v>
      </c>
      <c r="K35" s="351" t="str">
        <f>IF(Badges!N164="A","A"," ")</f>
        <v xml:space="preserve"> </v>
      </c>
      <c r="M35" s="348"/>
      <c r="N35" s="349" t="str">
        <f>Badges!C241</f>
        <v>Get into nightlife</v>
      </c>
      <c r="O35" s="351" t="str">
        <f>IF(Badges!N241="A","A"," ")</f>
        <v xml:space="preserve"> </v>
      </c>
      <c r="Q35" s="348"/>
      <c r="R35" s="349" t="str">
        <f>Badges!C314</f>
        <v>Beat your competitors</v>
      </c>
      <c r="S35" s="351" t="str">
        <f>IF(Badges!N314="A","A","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IF(Badges!N242="A","A"," ")</f>
        <v xml:space="preserve"> </v>
      </c>
      <c r="Q36" s="348"/>
      <c r="R36" s="349" t="str">
        <f>Badges!C315</f>
        <v>Use a "guideline."</v>
      </c>
      <c r="S36" s="351" t="str">
        <f>IF(Badges!N315="A","A"," ")</f>
        <v xml:space="preserve"> </v>
      </c>
    </row>
    <row r="37" spans="1:19" ht="12.75" customHeight="1" x14ac:dyDescent="0.2">
      <c r="A37" s="348"/>
      <c r="B37" s="349" t="str">
        <f>Badges!C20</f>
        <v>Work solo</v>
      </c>
      <c r="C37" s="351" t="str">
        <f>IF(Badges!N20="A","A"," ")</f>
        <v xml:space="preserve"> </v>
      </c>
      <c r="E37" s="348"/>
      <c r="F37" s="349" t="str">
        <f>Badges!C93</f>
        <v>Find a happiness helper</v>
      </c>
      <c r="G37" s="351" t="str">
        <f>IF(Badges!N93="A","A","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IF(Badges!N21="A","A"," ")</f>
        <v xml:space="preserve"> </v>
      </c>
      <c r="E38" s="348"/>
      <c r="F38" s="349" t="str">
        <f>Badges!C94</f>
        <v>Create an inspiration collage with</v>
      </c>
      <c r="G38" s="351" t="str">
        <f>IF(Badges!N94="A","A"," ")</f>
        <v xml:space="preserve"> </v>
      </c>
      <c r="I38" s="348"/>
      <c r="J38" s="349" t="str">
        <f>Badges!C170</f>
        <v>Organize a CSI-themed night for</v>
      </c>
      <c r="K38" s="351" t="str">
        <f>IF(Badges!N170="A","A"," ")</f>
        <v xml:space="preserve"> </v>
      </c>
      <c r="M38" s="348"/>
      <c r="N38" s="349" t="str">
        <f>Badges!C244</f>
        <v>Tour your neighborhood at night</v>
      </c>
      <c r="O38" s="351" t="str">
        <f>IF(Badges!N244="A","A"," ")</f>
        <v xml:space="preserve"> </v>
      </c>
      <c r="Q38" s="348"/>
      <c r="R38" s="349" t="str">
        <f>Badges!C317</f>
        <v>Seed money</v>
      </c>
      <c r="S38" s="351" t="str">
        <f>IF(Badges!N317="A","A"," ")</f>
        <v xml:space="preserve"> </v>
      </c>
    </row>
    <row r="39" spans="1:19" x14ac:dyDescent="0.2">
      <c r="A39" s="348"/>
      <c r="B39" s="349" t="str">
        <f>Badges!C22</f>
        <v>Work with a mentor</v>
      </c>
      <c r="C39" s="351" t="str">
        <f>IF(Badges!N22="A","A"," ")</f>
        <v xml:space="preserve"> </v>
      </c>
      <c r="E39" s="348"/>
      <c r="F39" s="349" t="str">
        <f>Badges!C91</f>
        <v>Focus on one friend</v>
      </c>
      <c r="G39" s="351" t="str">
        <f>IF(Badges!N95="A","A"," ")</f>
        <v xml:space="preserve"> </v>
      </c>
      <c r="I39" s="348"/>
      <c r="J39" s="349" t="str">
        <f>Badges!C171</f>
        <v>Host an "Identity Crisis" party</v>
      </c>
      <c r="K39" s="351" t="str">
        <f>IF(Badges!N171="A","A"," ")</f>
        <v xml:space="preserve"> </v>
      </c>
      <c r="M39" s="348"/>
      <c r="N39" s="349" t="str">
        <f>Badges!C245</f>
        <v>Visit a park, trail, lake, stream, or</v>
      </c>
      <c r="O39" s="351" t="str">
        <f>IF(Badges!N245="A","A"," ")</f>
        <v xml:space="preserve"> </v>
      </c>
      <c r="Q39" s="348"/>
      <c r="R39" s="349" t="str">
        <f>Badges!C318</f>
        <v>Business models</v>
      </c>
      <c r="S39" s="351" t="str">
        <f>IF(Badges!N318="A","A","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IF(Badges!N172="A","A"," ")</f>
        <v xml:space="preserve"> </v>
      </c>
      <c r="M40" s="348"/>
      <c r="N40" s="349" t="str">
        <f>Badges!C246</f>
        <v>Visit a place that's open 24 hours</v>
      </c>
      <c r="O40" s="351" t="str">
        <f>IF(Badges!N246="A","A"," ")</f>
        <v xml:space="preserve"> </v>
      </c>
      <c r="Q40" s="348"/>
      <c r="R40" s="349" t="str">
        <f>Badges!C319</f>
        <v>Merchandising</v>
      </c>
      <c r="S40" s="351" t="str">
        <f>IF(Badges!N319="A","A"," ")</f>
        <v xml:space="preserve"> </v>
      </c>
    </row>
    <row r="41" spans="1:19" x14ac:dyDescent="0.2">
      <c r="A41" s="348"/>
      <c r="B41" s="349" t="str">
        <f>Badges!C24</f>
        <v>Add a sound track</v>
      </c>
      <c r="C41" s="351" t="str">
        <f>IF(Badges!N24="A","A","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IF(Badges!N25="A","A"," ")</f>
        <v xml:space="preserve"> </v>
      </c>
      <c r="E42" s="348"/>
      <c r="F42" s="349" t="str">
        <f>Badges!C100</f>
        <v xml:space="preserve">Watch one movie or three shows in </v>
      </c>
      <c r="G42" s="351" t="str">
        <f>IF(Badges!N100="A","A"," ")</f>
        <v xml:space="preserve"> </v>
      </c>
      <c r="I42" s="348"/>
      <c r="J42" s="349" t="str">
        <f>Badges!C174</f>
        <v>Interview someone in forensics</v>
      </c>
      <c r="K42" s="351" t="str">
        <f>IF(Badges!N174="A","A"," ")</f>
        <v xml:space="preserve"> </v>
      </c>
      <c r="M42" s="348"/>
      <c r="N42" s="349" t="str">
        <f>Badges!C248</f>
        <v>Be an investigative reporter</v>
      </c>
      <c r="O42" s="351" t="str">
        <f>IF(Badges!N248="A","A"," ")</f>
        <v xml:space="preserve"> </v>
      </c>
      <c r="Q42" s="348"/>
      <c r="R42" s="349" t="str">
        <f>Badges!C321</f>
        <v>Write up a five-point business plan</v>
      </c>
      <c r="S42" s="351" t="str">
        <f>IF(Badges!N321="A","A"," ")</f>
        <v xml:space="preserve"> </v>
      </c>
    </row>
    <row r="43" spans="1:19" ht="12.75" customHeight="1" x14ac:dyDescent="0.2">
      <c r="A43" s="348"/>
      <c r="B43" s="349" t="str">
        <f>Badges!C26</f>
        <v>Add transitions</v>
      </c>
      <c r="C43" s="351" t="str">
        <f>IF(Badges!N26="A","A"," ")</f>
        <v xml:space="preserve"> </v>
      </c>
      <c r="E43" s="348"/>
      <c r="F43" s="349" t="str">
        <f>Badges!C101</f>
        <v>Host a script-dissection party with</v>
      </c>
      <c r="G43" s="351" t="str">
        <f>IF(Badges!N101="A","A"," ")</f>
        <v xml:space="preserve"> </v>
      </c>
      <c r="I43" s="348"/>
      <c r="J43" s="349" t="str">
        <f>Badges!C175</f>
        <v>Try the eyewitness challenge</v>
      </c>
      <c r="K43" s="351" t="str">
        <f>IF(Badges!N175="A","A"," ")</f>
        <v xml:space="preserve"> </v>
      </c>
      <c r="M43" s="348"/>
      <c r="N43" s="349" t="str">
        <f>Badges!C249</f>
        <v>Take part in the night shift</v>
      </c>
      <c r="O43" s="351" t="str">
        <f>IF(Badges!N249="A","A"," ")</f>
        <v xml:space="preserve"> </v>
      </c>
      <c r="Q43" s="348"/>
      <c r="R43" s="349" t="str">
        <f>Badges!C322</f>
        <v>Develop your "pitch."</v>
      </c>
      <c r="S43" s="351" t="str">
        <f>IF(Badges!N322="A","A"," ")</f>
        <v xml:space="preserve"> </v>
      </c>
    </row>
    <row r="44" spans="1:19" x14ac:dyDescent="0.2">
      <c r="A44" s="602" t="str">
        <f>Badges!B29</f>
        <v>Eating for Beauty</v>
      </c>
      <c r="B44" s="603"/>
      <c r="C44" s="603"/>
      <c r="E44" s="348"/>
      <c r="F44" s="349" t="str">
        <f>Badges!C102</f>
        <v>Read two scripts</v>
      </c>
      <c r="G44" s="351" t="str">
        <f>IF(Badges!N102="A","A"," ")</f>
        <v xml:space="preserve"> </v>
      </c>
      <c r="I44" s="348"/>
      <c r="J44" s="349" t="str">
        <f>Badges!C176</f>
        <v>Make some impressions</v>
      </c>
      <c r="K44" s="351" t="str">
        <f>IF(Badges!N176="A","A"," ")</f>
        <v xml:space="preserve"> </v>
      </c>
      <c r="M44" s="348"/>
      <c r="N44" s="349" t="str">
        <f>Badges!C250</f>
        <v>Create a photo essay</v>
      </c>
      <c r="O44" s="351" t="str">
        <f>IF(Badges!N250="A","A"," ")</f>
        <v xml:space="preserve"> </v>
      </c>
      <c r="Q44" s="348"/>
      <c r="R44" s="349" t="str">
        <f>Badges!C323</f>
        <v>Make a mock up of an</v>
      </c>
      <c r="S44" s="351" t="str">
        <f>IF(Badges!N323="A","A","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IF(Badges!N31="A","A"," ")</f>
        <v xml:space="preserve"> </v>
      </c>
      <c r="E46" s="348"/>
      <c r="F46" s="349" t="str">
        <f>Badges!C104</f>
        <v>Look into your own life</v>
      </c>
      <c r="G46" s="351" t="str">
        <f>IF(Badges!N104="A","A"," ")</f>
        <v xml:space="preserve"> </v>
      </c>
      <c r="I46" s="348"/>
      <c r="J46" s="349" t="str">
        <f>Badges!C178</f>
        <v>Forensic chemistry</v>
      </c>
      <c r="K46" s="351" t="str">
        <f>IF(Badges!N178="A","A"," ")</f>
        <v xml:space="preserve"> </v>
      </c>
      <c r="M46" s="348"/>
      <c r="N46" s="349" t="str">
        <f>Badges!C252</f>
        <v>Examine the night sky</v>
      </c>
      <c r="O46" s="351" t="str">
        <f>IF(Badges!N252="A","A"," ")</f>
        <v xml:space="preserve"> </v>
      </c>
      <c r="Q46" s="348"/>
      <c r="R46" s="349" t="str">
        <f>Badges!C325</f>
        <v>Present your idea to someone who</v>
      </c>
      <c r="S46" s="351" t="str">
        <f>IF(Badges!N325="A","A"," ")</f>
        <v xml:space="preserve"> </v>
      </c>
    </row>
    <row r="47" spans="1:19" x14ac:dyDescent="0.2">
      <c r="A47" s="348"/>
      <c r="B47" s="349" t="str">
        <f>Badges!C32</f>
        <v>Have a food-log challenge with</v>
      </c>
      <c r="C47" s="351" t="str">
        <f>IF(Badges!N32="A","A"," ")</f>
        <v xml:space="preserve"> </v>
      </c>
      <c r="E47" s="348"/>
      <c r="F47" s="349" t="str">
        <f>Badges!C105</f>
        <v>Add to a story you already know</v>
      </c>
      <c r="G47" s="351" t="str">
        <f>IF(Badges!N105="A","A"," ")</f>
        <v xml:space="preserve"> </v>
      </c>
      <c r="I47" s="348"/>
      <c r="J47" s="349" t="str">
        <f>Badges!C179</f>
        <v>Forensic physics</v>
      </c>
      <c r="K47" s="351" t="str">
        <f>IF(Badges!N179="A","A"," ")</f>
        <v xml:space="preserve"> </v>
      </c>
      <c r="M47" s="348"/>
      <c r="N47" s="349" t="str">
        <f>Badges!C253</f>
        <v>Create a nocturnal animal</v>
      </c>
      <c r="O47" s="351" t="str">
        <f>IF(Badges!N253="A","A"," ")</f>
        <v xml:space="preserve"> </v>
      </c>
      <c r="Q47" s="348"/>
      <c r="R47" s="349" t="str">
        <f>Badges!C326</f>
        <v>Present to an expert</v>
      </c>
      <c r="S47" s="351" t="str">
        <f>IF(Badges!N326="A","A"," ")</f>
        <v xml:space="preserve"> </v>
      </c>
    </row>
    <row r="48" spans="1:19" x14ac:dyDescent="0.2">
      <c r="A48" s="348"/>
      <c r="B48" s="349" t="str">
        <f>Badges!C33</f>
        <v>Make your own food pyramid</v>
      </c>
      <c r="C48" s="351" t="str">
        <f>IF(Badges!N33="A","A"," ")</f>
        <v xml:space="preserve"> </v>
      </c>
      <c r="E48" s="348"/>
      <c r="F48" s="349" t="str">
        <f>Badges!C106</f>
        <v>Play Story Maker</v>
      </c>
      <c r="G48" s="351" t="str">
        <f>IF(Badges!N106="A","A"," ")</f>
        <v xml:space="preserve"> </v>
      </c>
      <c r="I48" s="348"/>
      <c r="J48" s="349" t="str">
        <f>Badges!C180</f>
        <v>Forensic biology</v>
      </c>
      <c r="K48" s="351" t="str">
        <f>IF(Badges!N180="A","A"," ")</f>
        <v xml:space="preserve"> </v>
      </c>
      <c r="M48" s="348"/>
      <c r="N48" s="349" t="str">
        <f>Badges!C254</f>
        <v>Sketch a landscape plan for your</v>
      </c>
      <c r="O48" s="351" t="str">
        <f>IF(Badges!N254="A","A"," ")</f>
        <v xml:space="preserve"> </v>
      </c>
      <c r="Q48" s="348"/>
      <c r="R48" s="349" t="str">
        <f>Badges!C327</f>
        <v>Gather a group of clients</v>
      </c>
      <c r="S48" s="351" t="str">
        <f>IF(Badges!N327="A","A","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IF(Badges!N35="A","A"," ")</f>
        <v xml:space="preserve"> </v>
      </c>
      <c r="E50" s="348"/>
      <c r="F50" s="349" t="str">
        <f>Badges!C108</f>
        <v>Spend some time people watching</v>
      </c>
      <c r="G50" s="351" t="str">
        <f>IF(Badges!N108="A","A"," ")</f>
        <v xml:space="preserve"> </v>
      </c>
      <c r="I50" s="348"/>
      <c r="J50" s="349" t="str">
        <f>Badges!C182</f>
        <v>Find out about "tells"</v>
      </c>
      <c r="K50" s="351" t="str">
        <f>IF(Badges!N182="A","A"," ")</f>
        <v xml:space="preserve"> </v>
      </c>
      <c r="M50" s="348"/>
      <c r="N50" s="349" t="str">
        <f>Badges!C256</f>
        <v>A "night" activity for younger Girl</v>
      </c>
      <c r="O50" s="351" t="str">
        <f>IF(Badges!N256="A","A"," ")</f>
        <v xml:space="preserve"> </v>
      </c>
      <c r="Q50" s="348">
        <v>1</v>
      </c>
      <c r="R50" s="349" t="str">
        <f>Badges!C331</f>
        <v>Explore "oops!" and "wow!"</v>
      </c>
      <c r="S50" s="350"/>
    </row>
    <row r="51" spans="1:19" x14ac:dyDescent="0.2">
      <c r="A51" s="348"/>
      <c r="B51" s="349" t="str">
        <f>Badges!C36</f>
        <v>Make a Top 10 list of antioxidant-</v>
      </c>
      <c r="C51" s="351" t="str">
        <f>IF(Badges!N36="A","A"," ")</f>
        <v xml:space="preserve"> </v>
      </c>
      <c r="E51" s="348"/>
      <c r="F51" s="349" t="str">
        <f>Badges!C109</f>
        <v>Exaggerate details about people</v>
      </c>
      <c r="G51" s="351" t="str">
        <f>IF(Badges!N109="A","A"," ")</f>
        <v xml:space="preserve"> </v>
      </c>
      <c r="I51" s="348"/>
      <c r="J51" s="349" t="str">
        <f>Badges!C183</f>
        <v>Research body language</v>
      </c>
      <c r="K51" s="351" t="str">
        <f>IF(Badges!N183="A","A"," ")</f>
        <v xml:space="preserve"> </v>
      </c>
      <c r="M51" s="348"/>
      <c r="N51" s="349" t="str">
        <f>Badges!C257</f>
        <v>A "Power Down!" night</v>
      </c>
      <c r="O51" s="351" t="str">
        <f>IF(Badges!N257="A","A"," ")</f>
        <v xml:space="preserve"> </v>
      </c>
      <c r="Q51" s="348"/>
      <c r="R51" s="349" t="str">
        <f>Badges!C332</f>
        <v>Brainstorm some "oops" and "wow"</v>
      </c>
      <c r="S51" s="351" t="str">
        <f>IF(Badges!N332="A","A"," ")</f>
        <v xml:space="preserve"> </v>
      </c>
    </row>
    <row r="52" spans="1:19" x14ac:dyDescent="0.2">
      <c r="A52" s="348"/>
      <c r="B52" s="349" t="str">
        <f>Badges!C37</f>
        <v>Do a grocery-store scavenger hunt</v>
      </c>
      <c r="C52" s="351" t="str">
        <f>IF(Badges!N37="A","A"," ")</f>
        <v xml:space="preserve"> </v>
      </c>
      <c r="E52" s="348"/>
      <c r="F52" s="349" t="str">
        <f>Badges!C110</f>
        <v>Mix and match</v>
      </c>
      <c r="G52" s="351" t="str">
        <f>IF(Badges!N110="A","A"," ")</f>
        <v xml:space="preserve"> </v>
      </c>
      <c r="I52" s="348"/>
      <c r="J52" s="349" t="str">
        <f>Badges!C184</f>
        <v>Check out voice analysis</v>
      </c>
      <c r="K52" s="351" t="str">
        <f>IF(Badges!N184="A","A"," ")</f>
        <v xml:space="preserve"> </v>
      </c>
      <c r="M52" s="348"/>
      <c r="N52" s="349" t="str">
        <f>Badges!C258</f>
        <v>A nighttime legend</v>
      </c>
      <c r="O52" s="351" t="str">
        <f>IF(Badges!N258="A","A"," ")</f>
        <v xml:space="preserve"> </v>
      </c>
      <c r="Q52" s="348"/>
      <c r="R52" s="349" t="str">
        <f>Badges!C333</f>
        <v>Interview someone with a job that</v>
      </c>
      <c r="S52" s="351" t="str">
        <f>IF(Badges!N333="A","A","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IF(Badges!N334="A","A"," ")</f>
        <v xml:space="preserve"> </v>
      </c>
    </row>
    <row r="54" spans="1:19" x14ac:dyDescent="0.2">
      <c r="A54" s="348"/>
      <c r="B54" s="349" t="str">
        <f>Badges!C39</f>
        <v>Food makeovers</v>
      </c>
      <c r="C54" s="351" t="str">
        <f>IF(Badges!N39="A","A"," ")</f>
        <v xml:space="preserve"> </v>
      </c>
      <c r="E54" s="348"/>
      <c r="F54" s="349" t="str">
        <f>Badges!C112</f>
        <v>Fill out the worksheet using your</v>
      </c>
      <c r="G54" s="351" t="str">
        <f>IF(Badges!N112="A","A"," ")</f>
        <v xml:space="preserve"> </v>
      </c>
      <c r="I54" s="348"/>
      <c r="J54" s="349" t="str">
        <f>Badges!C186</f>
        <v>Write a scene or script for your own</v>
      </c>
      <c r="K54" s="351" t="str">
        <f>IF(Badges!N186="A","A","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IF(Badges!N40="A","A"," ")</f>
        <v xml:space="preserve"> </v>
      </c>
      <c r="E55" s="348"/>
      <c r="F55" s="349" t="str">
        <f>Badges!C113</f>
        <v>Find your plot twists in the news</v>
      </c>
      <c r="G55" s="351" t="str">
        <f>IF(Badges!N113="A","A"," ")</f>
        <v xml:space="preserve"> </v>
      </c>
      <c r="I55" s="348"/>
      <c r="J55" s="349" t="str">
        <f>Badges!C187</f>
        <v>Sketch or sculpt a "suspect" or</v>
      </c>
      <c r="K55" s="351" t="str">
        <f>IF(Badges!N187="A","A"," ")</f>
        <v xml:space="preserve"> </v>
      </c>
      <c r="M55" s="348"/>
      <c r="N55" s="349" t="str">
        <f>Badges!C263</f>
        <v>Find out how views of animals have</v>
      </c>
      <c r="O55" s="351" t="str">
        <f>IF(Badges!N263="A","A"," ")</f>
        <v xml:space="preserve"> </v>
      </c>
      <c r="Q55" s="348"/>
      <c r="R55" s="349" t="str">
        <f>Badges!C336</f>
        <v>Go through your last 50 texts</v>
      </c>
      <c r="S55" s="351" t="str">
        <f>IF(Badges!N336="A","A"," ")</f>
        <v xml:space="preserve"> </v>
      </c>
    </row>
    <row r="56" spans="1:19" x14ac:dyDescent="0.2">
      <c r="A56" s="348"/>
      <c r="B56" s="349" t="str">
        <f>Badges!C41</f>
        <v>Chemical detective</v>
      </c>
      <c r="C56" s="351" t="str">
        <f>IF(Badges!N41="A","A"," ")</f>
        <v xml:space="preserve"> </v>
      </c>
      <c r="E56" s="348"/>
      <c r="F56" s="349" t="str">
        <f>Badges!C114</f>
        <v>Use plot twists from a familiar story</v>
      </c>
      <c r="G56" s="351" t="str">
        <f>IF(Badges!N114="A","A"," ")</f>
        <v xml:space="preserve"> </v>
      </c>
      <c r="I56" s="348"/>
      <c r="J56" s="349" t="str">
        <f>Badges!C188</f>
        <v>Create or re-create a spy scenario</v>
      </c>
      <c r="K56" s="351" t="str">
        <f>IF(Badges!N188="A","A"," ")</f>
        <v xml:space="preserve"> </v>
      </c>
      <c r="M56" s="348"/>
      <c r="N56" s="349" t="str">
        <f>Badges!C264</f>
        <v>Watch a documentary series on the</v>
      </c>
      <c r="O56" s="351" t="str">
        <f>IF(Badges!N264="A","A"," ")</f>
        <v xml:space="preserve"> </v>
      </c>
      <c r="Q56" s="348"/>
      <c r="R56" s="349" t="str">
        <f>Badges!C337</f>
        <v>Interview a psychologist, guidance</v>
      </c>
      <c r="S56" s="351" t="str">
        <f>IF(Badges!N337="A","A","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IF(Badges!N265="A","A"," ")</f>
        <v xml:space="preserve"> </v>
      </c>
      <c r="Q57" s="348"/>
      <c r="R57" s="349" t="str">
        <f>Badges!C338</f>
        <v>Start a kindness practice</v>
      </c>
      <c r="S57" s="351" t="str">
        <f>IF(Badges!N338="A","A"," ")</f>
        <v xml:space="preserve"> </v>
      </c>
    </row>
    <row r="58" spans="1:19" x14ac:dyDescent="0.2">
      <c r="A58" s="348"/>
      <c r="B58" s="349" t="str">
        <f>Badges!C43</f>
        <v>Make an illustrated chart of snooze/</v>
      </c>
      <c r="C58" s="351" t="str">
        <f>IF(Badges!N43="A","A"," ")</f>
        <v xml:space="preserve"> </v>
      </c>
      <c r="E58" s="348"/>
      <c r="F58" s="349" t="str">
        <f>Badges!C116</f>
        <v>Work solo</v>
      </c>
      <c r="G58" s="351" t="str">
        <f>IF(Badges!N116="A","A","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IF(Badges!N44="A","A"," ")</f>
        <v xml:space="preserve"> </v>
      </c>
      <c r="E59" s="348"/>
      <c r="F59" s="349" t="str">
        <f>Badges!C117</f>
        <v>Work with a friend</v>
      </c>
      <c r="G59" s="351" t="str">
        <f>IF(Badges!N117="A","A"," ")</f>
        <v xml:space="preserve"> </v>
      </c>
      <c r="I59" s="348"/>
      <c r="J59" s="349" t="str">
        <f>Badges!C193</f>
        <v>Ask an older Girl Scout or Girl Scout</v>
      </c>
      <c r="K59" s="351" t="str">
        <f>IF(Badges!N193="A","A"," ")</f>
        <v xml:space="preserve"> </v>
      </c>
      <c r="M59" s="348"/>
      <c r="N59" s="349" t="str">
        <f>Badges!C267</f>
        <v>Check out a safety team that uses</v>
      </c>
      <c r="O59" s="351" t="str">
        <f>IF(Badges!N267="A","A"," ")</f>
        <v xml:space="preserve"> </v>
      </c>
      <c r="Q59" s="348"/>
      <c r="R59" s="349" t="str">
        <f>Badges!C340</f>
        <v>Get into e-mail etiquette</v>
      </c>
      <c r="S59" s="351" t="str">
        <f>IF(Badges!N340="A","A"," ")</f>
        <v xml:space="preserve"> </v>
      </c>
    </row>
    <row r="60" spans="1:19" x14ac:dyDescent="0.2">
      <c r="A60" s="348"/>
      <c r="B60" s="349" t="str">
        <f>Badges!C45</f>
        <v>REM it up</v>
      </c>
      <c r="C60" s="351" t="str">
        <f>IF(Badges!N45="A","A"," ")</f>
        <v xml:space="preserve"> </v>
      </c>
      <c r="E60" s="348"/>
      <c r="F60" s="349" t="str">
        <f>Badges!C118</f>
        <v>Work with a mentor</v>
      </c>
      <c r="G60" s="351" t="str">
        <f>IF(Badges!N118="A","A"," ")</f>
        <v xml:space="preserve"> </v>
      </c>
      <c r="I60" s="348"/>
      <c r="J60" s="349" t="str">
        <f>Badges!C194</f>
        <v>Check with a member of a local</v>
      </c>
      <c r="K60" s="351" t="str">
        <f>IF(Badges!N194="A","A"," ")</f>
        <v xml:space="preserve"> </v>
      </c>
      <c r="M60" s="348"/>
      <c r="N60" s="349" t="str">
        <f>Badges!C268</f>
        <v>Talk to a trainer</v>
      </c>
      <c r="O60" s="351" t="str">
        <f>IF(Badges!N268="A","A"," ")</f>
        <v xml:space="preserve"> </v>
      </c>
      <c r="Q60" s="348"/>
      <c r="R60" s="349" t="str">
        <f>Badges!C341</f>
        <v>Find your best commenting voice</v>
      </c>
      <c r="S60" s="351" t="str">
        <f>IF(Badges!N341="A","A","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IF(Badges!N195="A","A"," ")</f>
        <v xml:space="preserve"> </v>
      </c>
      <c r="M61" s="348"/>
      <c r="N61" s="349" t="str">
        <f>Badges!C269</f>
        <v>Read stories about animal heroes</v>
      </c>
      <c r="O61" s="351" t="str">
        <f>IF(Badges!N269="A","A"," ")</f>
        <v xml:space="preserve"> </v>
      </c>
      <c r="Q61" s="348"/>
      <c r="R61" s="349" t="str">
        <f>Badges!C342</f>
        <v>Good net sportsmanship</v>
      </c>
      <c r="S61" s="351" t="str">
        <f>IF(Badges!N342="A","A"," ")</f>
        <v xml:space="preserve"> </v>
      </c>
    </row>
    <row r="62" spans="1:19" ht="12.75" customHeight="1" x14ac:dyDescent="0.2">
      <c r="A62" s="348"/>
      <c r="B62" s="349" t="str">
        <f>Badges!C47</f>
        <v>Take a poll of friends and family</v>
      </c>
      <c r="C62" s="351" t="str">
        <f>IF(Badges!N47="A","A","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IF(Badges!N48="A","A"," ")</f>
        <v xml:space="preserve"> </v>
      </c>
      <c r="E63" s="348"/>
      <c r="F63" s="349" t="str">
        <f>Badges!C124</f>
        <v>Survey a book collection</v>
      </c>
      <c r="G63" s="351" t="str">
        <f>IF(Badges!N124="A","A"," ")</f>
        <v xml:space="preserve"> </v>
      </c>
      <c r="I63" s="348"/>
      <c r="J63" s="349" t="str">
        <f>Badges!C197</f>
        <v>Participate in a physically</v>
      </c>
      <c r="K63" s="351" t="str">
        <f>IF(Badges!N197="A","A"," ")</f>
        <v xml:space="preserve"> </v>
      </c>
      <c r="M63" s="348"/>
      <c r="N63" s="349" t="str">
        <f>Badges!C271</f>
        <v>Talk to a vet or psychologist</v>
      </c>
      <c r="O63" s="351" t="str">
        <f>IF(Badges!N271="A","A"," ")</f>
        <v xml:space="preserve"> </v>
      </c>
      <c r="Q63" s="348"/>
      <c r="R63" s="349" t="str">
        <f>Badges!C344</f>
        <v>Discuss some character profiles</v>
      </c>
      <c r="S63" s="351" t="str">
        <f>IF(Badges!N344="A","A"," ")</f>
        <v xml:space="preserve"> </v>
      </c>
    </row>
    <row r="64" spans="1:19" x14ac:dyDescent="0.2">
      <c r="A64" s="348"/>
      <c r="B64" s="349" t="str">
        <f>Badges!C49</f>
        <v>Create a chart or blog post</v>
      </c>
      <c r="C64" s="351" t="str">
        <f>IF(Badges!N49="A","A"," ")</f>
        <v xml:space="preserve"> </v>
      </c>
      <c r="E64" s="348"/>
      <c r="F64" s="349" t="str">
        <f>Badges!C125</f>
        <v>Interview or visit a book artist or</v>
      </c>
      <c r="G64" s="351" t="str">
        <f>IF(Badges!N125="A","A"," ")</f>
        <v xml:space="preserve"> </v>
      </c>
      <c r="I64" s="348"/>
      <c r="J64" s="349" t="str">
        <f>Badges!C198</f>
        <v>Build a teamwork and endurance</v>
      </c>
      <c r="K64" s="351" t="str">
        <f>IF(Badges!N198="A","A"," ")</f>
        <v xml:space="preserve"> </v>
      </c>
      <c r="M64" s="348"/>
      <c r="N64" s="349" t="str">
        <f>Badges!C272</f>
        <v>Visit an organization that uses</v>
      </c>
      <c r="O64" s="351" t="str">
        <f>IF(Badges!N272="A","A"," ")</f>
        <v xml:space="preserve"> </v>
      </c>
      <c r="Q64" s="348"/>
      <c r="R64" s="349" t="str">
        <f>Badges!C345</f>
        <v>Get feedback on a profile of your</v>
      </c>
      <c r="S64" s="351" t="str">
        <f>IF(Badges!N345="A","A"," ")</f>
        <v xml:space="preserve"> </v>
      </c>
    </row>
    <row r="65" spans="1:19" x14ac:dyDescent="0.2">
      <c r="A65" s="602" t="str">
        <f>Badges!B52</f>
        <v>Public Speaker</v>
      </c>
      <c r="B65" s="603"/>
      <c r="C65" s="603"/>
      <c r="E65" s="348"/>
      <c r="F65" s="349" t="str">
        <f>Badges!C126</f>
        <v>Tour a book arts center or art</v>
      </c>
      <c r="G65" s="351" t="str">
        <f>IF(Badges!N126="A","A"," ")</f>
        <v xml:space="preserve"> </v>
      </c>
      <c r="I65" s="348"/>
      <c r="J65" s="349" t="str">
        <f>Badges!C199</f>
        <v>Try a "boot camp" exercise course</v>
      </c>
      <c r="K65" s="351" t="str">
        <f>IF(Badges!N199="A","A"," ")</f>
        <v xml:space="preserve"> </v>
      </c>
      <c r="M65" s="348"/>
      <c r="N65" s="349" t="str">
        <f>Badges!C273</f>
        <v>Interview at least five pet owners</v>
      </c>
      <c r="O65" s="351" t="str">
        <f>IF(Badges!N273="A","A"," ")</f>
        <v xml:space="preserve"> </v>
      </c>
      <c r="Q65" s="348"/>
      <c r="R65" s="349" t="str">
        <f>Badges!C346</f>
        <v>Read three stories that discuss</v>
      </c>
      <c r="S65" s="351" t="str">
        <f>IF(Badges!N346="A","A","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IF(Badges!N54="A","A"," ")</f>
        <v xml:space="preserve"> </v>
      </c>
      <c r="E67" s="348"/>
      <c r="F67" s="349" t="str">
        <f>Badges!C128</f>
        <v>Mend an old book</v>
      </c>
      <c r="G67" s="351" t="str">
        <f>IF(Badges!N128="A","A"," ")</f>
        <v xml:space="preserve"> </v>
      </c>
      <c r="I67" s="348"/>
      <c r="J67" s="349" t="str">
        <f>Badges!C201</f>
        <v>Find three recipes for quick meals</v>
      </c>
      <c r="K67" s="351" t="str">
        <f>IF(Badges!N201="A","A"," ")</f>
        <v xml:space="preserve"> </v>
      </c>
      <c r="M67" s="348"/>
      <c r="N67" s="349" t="str">
        <f>Badges!C275</f>
        <v>Talk to someone who trains</v>
      </c>
      <c r="O67" s="351" t="str">
        <f>IF(Badges!N275="A","A"," ")</f>
        <v xml:space="preserve"> </v>
      </c>
      <c r="Q67" s="348"/>
      <c r="R67" s="349" t="str">
        <f>Badges!C348</f>
        <v>Make it a pledge</v>
      </c>
      <c r="S67" s="351" t="str">
        <f>IF(Badges!N348="A","A"," ")</f>
        <v xml:space="preserve"> </v>
      </c>
    </row>
    <row r="68" spans="1:19" x14ac:dyDescent="0.2">
      <c r="A68" s="348"/>
      <c r="B68" s="349" t="str">
        <f>Badges!C55</f>
        <v>Read aloud two political speeches</v>
      </c>
      <c r="C68" s="351" t="str">
        <f>IF(Badges!N55="A","A"," ")</f>
        <v xml:space="preserve"> </v>
      </c>
      <c r="E68" s="348"/>
      <c r="F68" s="349" t="str">
        <f>Badges!C129</f>
        <v>Take an old book apart</v>
      </c>
      <c r="G68" s="351" t="str">
        <f>IF(Badges!N129="A","A"," ")</f>
        <v xml:space="preserve"> </v>
      </c>
      <c r="I68" s="348"/>
      <c r="J68" s="349" t="str">
        <f>Badges!C202</f>
        <v>Get into quick-energy snacks</v>
      </c>
      <c r="K68" s="351" t="str">
        <f>IF(Badges!N202="A","A"," ")</f>
        <v xml:space="preserve"> </v>
      </c>
      <c r="M68" s="348"/>
      <c r="N68" s="349" t="str">
        <f>Badges!C276</f>
        <v>Speak to someone who has an</v>
      </c>
      <c r="O68" s="351" t="str">
        <f>IF(Badges!N276="A","A"," ")</f>
        <v xml:space="preserve"> </v>
      </c>
      <c r="Q68" s="348"/>
      <c r="R68" s="349" t="str">
        <f>Badges!C349</f>
        <v>Edit into a top 10</v>
      </c>
      <c r="S68" s="351" t="str">
        <f>IF(Badges!N349="A","A"," ")</f>
        <v xml:space="preserve"> </v>
      </c>
    </row>
    <row r="69" spans="1:19" x14ac:dyDescent="0.2">
      <c r="A69" s="348"/>
      <c r="B69" s="447" t="str">
        <f>Badges!C56</f>
        <v>Read aloud three poems or one</v>
      </c>
      <c r="C69" s="448" t="str">
        <f>IF(Badges!N56="A","A"," ")</f>
        <v xml:space="preserve"> </v>
      </c>
      <c r="E69" s="348"/>
      <c r="F69" s="349" t="str">
        <f>Badges!C130</f>
        <v>Visit an antique or rare bookseller</v>
      </c>
      <c r="G69" s="351" t="str">
        <f>IF(Badges!N130="A","A"," ")</f>
        <v xml:space="preserve"> </v>
      </c>
      <c r="I69" s="348"/>
      <c r="J69" s="447" t="str">
        <f>Badges!C203</f>
        <v>Trash the trash challenge</v>
      </c>
      <c r="K69" s="448" t="str">
        <f>IF(Badges!N203="A","A"," ")</f>
        <v xml:space="preserve"> </v>
      </c>
      <c r="M69" s="348"/>
      <c r="N69" s="447" t="str">
        <f>Badges!C277</f>
        <v xml:space="preserve">Research the pros and cons of </v>
      </c>
      <c r="O69" s="448" t="str">
        <f>IF(Badges!N277="A","A"," ")</f>
        <v xml:space="preserve"> </v>
      </c>
      <c r="Q69" s="348"/>
      <c r="R69" s="447" t="str">
        <f>Badges!C350</f>
        <v>Present it</v>
      </c>
      <c r="S69" s="448" t="str">
        <f>IF(Badges!N350="A","A"," ")</f>
        <v xml:space="preserve"> </v>
      </c>
    </row>
    <row r="70" spans="1:19" ht="23.25" x14ac:dyDescent="0.35">
      <c r="A70" s="623" t="str">
        <f ca="1">MID(CELL("filename",A8),FIND(IF(ISERROR(FIND("]",CELL("filename",A8))),"$","]"),CELL("filename",A8))+1,256)</f>
        <v>Cadette 11</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IF(Badges!N376="C","C",IF(Badges!N376="P","P",""))</f>
        <v/>
      </c>
      <c r="E73" s="348"/>
      <c r="F73" s="349" t="str">
        <f>Badges!C383</f>
        <v>Make an illustrated quote book</v>
      </c>
      <c r="G73" s="351" t="str">
        <f>IF(Badges!N383="A","A"," ")</f>
        <v xml:space="preserve"> </v>
      </c>
      <c r="I73" s="348"/>
      <c r="J73" s="349" t="str">
        <f>Badges!C456</f>
        <v>Talk to first aiders</v>
      </c>
      <c r="K73" s="351" t="str">
        <f>IF(Badges!N456="A","A"," ")</f>
        <v xml:space="preserve"> </v>
      </c>
      <c r="M73" s="348"/>
      <c r="N73" s="349" t="str">
        <f>Badges!C530</f>
        <v>Lead with your heart</v>
      </c>
      <c r="O73" s="351" t="str">
        <f>IF(Badges!N530="A","A"," ")</f>
        <v xml:space="preserve"> </v>
      </c>
      <c r="Q73" s="348"/>
      <c r="R73" s="349" t="str">
        <f>Badges!C640</f>
        <v>Take an archery class on a range, in your community center, or at a
recreational facility.</v>
      </c>
      <c r="S73" s="351" t="str">
        <f>IF(Badges!N640="A","A"," ")</f>
        <v xml:space="preserve"> </v>
      </c>
    </row>
    <row r="74" spans="1:19" x14ac:dyDescent="0.2">
      <c r="A74" s="612" t="str">
        <f>Summary!A23</f>
        <v>Good Sportsmanship</v>
      </c>
      <c r="B74" s="613"/>
      <c r="C74" s="353" t="str">
        <f>IF(Badges!N399="C","C",IF(Badges!N399="P","P",""))</f>
        <v/>
      </c>
      <c r="E74" s="348"/>
      <c r="F74" s="349" t="str">
        <f>Badges!C384</f>
        <v>Talk to an athletic director, coach</v>
      </c>
      <c r="G74" s="351" t="str">
        <f>IF(Badges!N384="A","A"," ")</f>
        <v xml:space="preserve"> </v>
      </c>
      <c r="I74" s="348"/>
      <c r="J74" s="349" t="str">
        <f>Badges!C457</f>
        <v>Ask a wilderness expert</v>
      </c>
      <c r="K74" s="351" t="str">
        <f>IF(Badges!N457="A","A"," ")</f>
        <v xml:space="preserve"> </v>
      </c>
      <c r="M74" s="348"/>
      <c r="N74" s="349" t="str">
        <f>Badges!C531</f>
        <v>Team up with others</v>
      </c>
      <c r="O74" s="351" t="str">
        <f>IF(Badges!N531="A","A"," ")</f>
        <v xml:space="preserve"> </v>
      </c>
      <c r="Q74" s="348"/>
      <c r="R74" s="349" t="str">
        <f>Badges!C641</f>
        <v>Work with an instructor or archery expert.</v>
      </c>
      <c r="S74" s="351" t="str">
        <f>IF(Badges!N641="A","A"," ")</f>
        <v xml:space="preserve"> </v>
      </c>
    </row>
    <row r="75" spans="1:19" x14ac:dyDescent="0.2">
      <c r="A75" s="612" t="str">
        <f>Summary!A24</f>
        <v>Finding Common Ground</v>
      </c>
      <c r="B75" s="613"/>
      <c r="C75" s="353" t="str">
        <f>IF(Badges!N422="C","C",IF(Badges!N422="P","P",""))</f>
        <v/>
      </c>
      <c r="E75" s="348"/>
      <c r="F75" s="447" t="str">
        <f>Badges!C385</f>
        <v>Get a biography of a female athlete</v>
      </c>
      <c r="G75" s="448" t="str">
        <f>IF(Badges!N385="A","A"," ")</f>
        <v xml:space="preserve"> </v>
      </c>
      <c r="I75" s="348"/>
      <c r="J75" s="349" t="str">
        <f>Badges!C458</f>
        <v>Find out about common injuries</v>
      </c>
      <c r="K75" s="351" t="str">
        <f>IF(Badges!N458="A","A"," ")</f>
        <v xml:space="preserve"> </v>
      </c>
      <c r="M75" s="348"/>
      <c r="N75" s="349" t="str">
        <f>Badges!C532</f>
        <v>Learn from a professional</v>
      </c>
      <c r="O75" s="351" t="str">
        <f>IF(Badges!N532="A","A"," ")</f>
        <v xml:space="preserve"> </v>
      </c>
      <c r="Q75" s="348"/>
      <c r="R75" s="349" t="str">
        <f>Badges!C642</f>
        <v>Take part in archery at a Girl Scout camp</v>
      </c>
      <c r="S75" s="351" t="str">
        <f>IF(Badges!N642="A","A"," ")</f>
        <v xml:space="preserve"> </v>
      </c>
    </row>
    <row r="76" spans="1:19" x14ac:dyDescent="0.2">
      <c r="A76" s="612" t="str">
        <f>Summary!A25</f>
        <v>New Cuisines</v>
      </c>
      <c r="B76" s="613"/>
      <c r="C76" s="353" t="str">
        <f>IF(Badges!N445="C","C",IF(Badges!N445="P","P",""))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IF(Badges!N468="C","C",IF(Badges!N468="P","P",""))</f>
        <v/>
      </c>
      <c r="E77" s="348"/>
      <c r="F77" s="349" t="str">
        <f>Badges!C387</f>
        <v>Play Trust, like they did on Survivor</v>
      </c>
      <c r="G77" s="351" t="str">
        <f>IF(Badges!N387="A","A"," ")</f>
        <v xml:space="preserve"> </v>
      </c>
      <c r="I77" s="348"/>
      <c r="J77" s="349" t="str">
        <f>Badges!C460</f>
        <v>Research the signs of shock and</v>
      </c>
      <c r="K77" s="351" t="str">
        <f>IF(Badges!N460="A","A"," ")</f>
        <v xml:space="preserve"> </v>
      </c>
      <c r="M77" s="348"/>
      <c r="N77" s="349" t="str">
        <f>Badges!C534</f>
        <v>Make a savings action plan</v>
      </c>
      <c r="O77" s="351" t="str">
        <f>IF(Badges!N534="A","A"," ")</f>
        <v xml:space="preserve"> </v>
      </c>
      <c r="Q77" s="348"/>
      <c r="R77" s="349" t="str">
        <f>Badges!C644</f>
        <v>Challenge yourself</v>
      </c>
      <c r="S77" s="351" t="str">
        <f>IF(Badges!N644="A","A"," ")</f>
        <v xml:space="preserve"> </v>
      </c>
    </row>
    <row r="78" spans="1:19" x14ac:dyDescent="0.2">
      <c r="A78" s="612" t="str">
        <f>Summary!A27</f>
        <v>Cadette Girl Scout Way</v>
      </c>
      <c r="B78" s="613"/>
      <c r="C78" s="353" t="str">
        <f>IF(Badges!N491="C","C",IF(Badges!N491="P","P",""))</f>
        <v/>
      </c>
      <c r="E78" s="348"/>
      <c r="F78" s="349" t="str">
        <f>Badges!C388</f>
        <v>Play three team-building games</v>
      </c>
      <c r="G78" s="351" t="str">
        <f>IF(Badges!N388="A","A"," ")</f>
        <v xml:space="preserve"> </v>
      </c>
      <c r="I78" s="348"/>
      <c r="J78" s="349" t="str">
        <f>Badges!C461</f>
        <v>Interview a doctor or nurse about the</v>
      </c>
      <c r="K78" s="351" t="str">
        <f>IF(Badges!N461="A","A"," ")</f>
        <v xml:space="preserve"> </v>
      </c>
      <c r="M78" s="348"/>
      <c r="N78" s="349" t="str">
        <f>Badges!C535</f>
        <v>Form a support group</v>
      </c>
      <c r="O78" s="351" t="str">
        <f>IF(Badges!N535="A","A"," ")</f>
        <v xml:space="preserve"> </v>
      </c>
      <c r="Q78" s="348"/>
      <c r="R78" s="349" t="str">
        <f>Badges!C645</f>
        <v>Take part in a group challenge</v>
      </c>
      <c r="S78" s="351" t="str">
        <f>IF(Badges!N645="A","A"," ")</f>
        <v xml:space="preserve"> </v>
      </c>
    </row>
    <row r="79" spans="1:19" x14ac:dyDescent="0.2">
      <c r="A79" s="614" t="str">
        <f>Summary!A28</f>
        <v>Trees</v>
      </c>
      <c r="B79" s="615"/>
      <c r="C79" s="354" t="str">
        <f>IF(Badges!N514="C","C",IF(Badges!N514="P","P",""))</f>
        <v/>
      </c>
      <c r="E79" s="348"/>
      <c r="F79" s="349" t="str">
        <f>Badges!C389</f>
        <v>Play Capture the Flag</v>
      </c>
      <c r="G79" s="351" t="str">
        <f>IF(Badges!N389="A","A"," ")</f>
        <v xml:space="preserve"> </v>
      </c>
      <c r="I79" s="348"/>
      <c r="J79" s="349" t="str">
        <f>Badges!C462</f>
        <v>Ask an EMT or first responder to</v>
      </c>
      <c r="K79" s="351" t="str">
        <f>IF(Badges!N462="A","A"," ")</f>
        <v xml:space="preserve"> </v>
      </c>
      <c r="M79" s="348"/>
      <c r="N79" s="349" t="str">
        <f>Badges!C536</f>
        <v>Imagine yourself in the future</v>
      </c>
      <c r="O79" s="351" t="str">
        <f>IF(Badges!N536="A","A"," ")</f>
        <v xml:space="preserve"> </v>
      </c>
      <c r="Q79" s="348"/>
      <c r="R79" s="349" t="str">
        <f>Badges!C646</f>
        <v>Create a contest for a younger group of girls</v>
      </c>
      <c r="S79" s="351" t="str">
        <f>IF(Badges!N646="A","A","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IF(Badges!N538="C","C",IF(Badges!N538="P","P",""))</f>
        <v/>
      </c>
      <c r="E81" s="348"/>
      <c r="F81" s="349" t="str">
        <f>Badges!C391</f>
        <v>But I landed my triple axel</v>
      </c>
      <c r="G81" s="351" t="str">
        <f>IF(Badges!N391="A","A"," ")</f>
        <v xml:space="preserve"> </v>
      </c>
      <c r="I81" s="348"/>
      <c r="J81" s="349" t="str">
        <f>Badges!C464</f>
        <v>Take a first aid course</v>
      </c>
      <c r="K81" s="351" t="str">
        <f>IF(Badges!N464="A","A"," ")</f>
        <v xml:space="preserve"> </v>
      </c>
      <c r="M81" s="348">
        <v>1</v>
      </c>
      <c r="N81" s="349" t="str">
        <f>Badges!C563</f>
        <v>Explore dream jobs</v>
      </c>
      <c r="O81" s="350"/>
      <c r="Q81" s="630" t="str">
        <f>'Age-Level'!B5</f>
        <v>Silver Torch Award</v>
      </c>
      <c r="R81" s="630"/>
      <c r="S81" s="352" t="str">
        <f>IF('Age-Level'!N8="C","C",IF('Age-Level'!N8="P","P",""))</f>
        <v/>
      </c>
    </row>
    <row r="82" spans="1:22" x14ac:dyDescent="0.2">
      <c r="A82" s="619" t="str">
        <f>Summary!A31</f>
        <v>Comparison Shopping</v>
      </c>
      <c r="B82" s="620"/>
      <c r="C82" s="352" t="str">
        <f>IF(Badges!N539="C","C",IF(Badges!N539="P","P",""))</f>
        <v/>
      </c>
      <c r="E82" s="348"/>
      <c r="F82" s="349" t="str">
        <f>Badges!C392</f>
        <v>Mind over matter</v>
      </c>
      <c r="G82" s="351" t="str">
        <f>IF(Badges!N392="A","A"," ")</f>
        <v xml:space="preserve"> </v>
      </c>
      <c r="I82" s="348"/>
      <c r="J82" s="349" t="str">
        <f>Badges!C465</f>
        <v>Ask a park ranger, lifeguard, or ski</v>
      </c>
      <c r="K82" s="351" t="str">
        <f>IF(Badges!N465="A","A"," ")</f>
        <v xml:space="preserve"> </v>
      </c>
      <c r="M82" s="348"/>
      <c r="N82" s="349" t="str">
        <f>Badges!C564</f>
        <v>Track your dreams</v>
      </c>
      <c r="O82" s="351" t="str">
        <f>IF(Badges!N564="A","A"," ")</f>
        <v xml:space="preserve"> </v>
      </c>
      <c r="Q82" s="630" t="str">
        <f>'Age-Level'!B9</f>
        <v>Cadette Community Service bar</v>
      </c>
      <c r="R82" s="630"/>
      <c r="S82" s="352" t="str">
        <f>IF('Age-Level'!N10="A","A"," ")</f>
        <v xml:space="preserve"> </v>
      </c>
    </row>
    <row r="83" spans="1:22" x14ac:dyDescent="0.2">
      <c r="A83" s="612" t="str">
        <f>Summary!A32</f>
        <v>Financing My Dreams</v>
      </c>
      <c r="B83" s="613"/>
      <c r="C83" s="353" t="str">
        <f>IF(Badges!N584="C","C",IF(Badges!N584="P","P",""))</f>
        <v/>
      </c>
      <c r="D83" s="344"/>
      <c r="E83" s="348"/>
      <c r="F83" s="349" t="str">
        <f>Badges!C393</f>
        <v>Play sports psychology games</v>
      </c>
      <c r="G83" s="351" t="str">
        <f>IF(Badges!N393="A","A"," ")</f>
        <v xml:space="preserve"> </v>
      </c>
      <c r="I83" s="348"/>
      <c r="J83" s="349" t="str">
        <f>Badges!C466</f>
        <v xml:space="preserve">Interview a doctor or nurse  </v>
      </c>
      <c r="K83" s="351" t="str">
        <f>IF(Badges!N466="A","A"," ")</f>
        <v xml:space="preserve"> </v>
      </c>
      <c r="M83" s="348"/>
      <c r="N83" s="349" t="str">
        <f>Badges!C565</f>
        <v>Talk to people about their jobs</v>
      </c>
      <c r="O83" s="351" t="str">
        <f>IF(Badges!N565="A","A"," ")</f>
        <v xml:space="preserve"> </v>
      </c>
      <c r="Q83" s="630" t="str">
        <f>'Age-Level'!B12</f>
        <v>Cadette Service to Girl Scouting bar</v>
      </c>
      <c r="R83" s="630"/>
      <c r="S83" s="352" t="str">
        <f>IF('Age-Level'!N13="A","A","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IF(Badges!N566="A","A"," ")</f>
        <v xml:space="preserve"> </v>
      </c>
      <c r="Q84" s="630" t="str">
        <f>'Age-Level'!B15</f>
        <v>Cadette Program Aide</v>
      </c>
      <c r="R84" s="630"/>
      <c r="S84" s="352" t="str">
        <f>IF('Age-Level'!N19="C","C",IF('Age-Level'!N19="P","P",""))</f>
        <v/>
      </c>
    </row>
    <row r="85" spans="1:22" x14ac:dyDescent="0.2">
      <c r="A85" s="612" t="str">
        <f>Summary!A34</f>
        <v>Business Plan</v>
      </c>
      <c r="B85" s="613"/>
      <c r="C85" s="353" t="str">
        <f>IF(Badges!N598="C","C",IF(Badges!N598="P","P",""))</f>
        <v/>
      </c>
      <c r="E85" s="348"/>
      <c r="F85" s="349" t="str">
        <f>Badges!C395</f>
        <v>Compete</v>
      </c>
      <c r="G85" s="351" t="str">
        <f>IF(Badges!N395="A","A","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IF('Age-Level'!N21="C","C",IF('Age-Level'!N21="P","P",""))</f>
        <v/>
      </c>
    </row>
    <row r="86" spans="1:22" x14ac:dyDescent="0.2">
      <c r="A86" s="612" t="str">
        <f>Summary!A35</f>
        <v>Marketing</v>
      </c>
      <c r="B86" s="613"/>
      <c r="C86" s="353" t="str">
        <f>IF(Badges!N599="C","C",IF(Badges!N599="P","P",""))</f>
        <v/>
      </c>
      <c r="E86" s="348"/>
      <c r="F86" s="349" t="str">
        <f>Badges!C396</f>
        <v>Play with little kids</v>
      </c>
      <c r="G86" s="351" t="str">
        <f>IF(Badges!N396="A","A"," ")</f>
        <v xml:space="preserve"> </v>
      </c>
      <c r="I86" s="348"/>
      <c r="J86" s="349" t="str">
        <f>Badges!C471</f>
        <v>Organize a songfest</v>
      </c>
      <c r="K86" s="351" t="str">
        <f>IF(Badges!N471="A","A"," ")</f>
        <v xml:space="preserve"> </v>
      </c>
      <c r="M86" s="348"/>
      <c r="N86" s="349" t="str">
        <f>Badges!C568</f>
        <v>Go house hunting</v>
      </c>
      <c r="O86" s="351" t="str">
        <f>IF(Badges!N568="A","A"," ")</f>
        <v xml:space="preserve"> </v>
      </c>
      <c r="Q86" s="629" t="str">
        <f>'Age-Level'!C23</f>
        <v>Cookie Rally (Year 1)</v>
      </c>
      <c r="R86" s="629"/>
      <c r="S86" s="358" t="str">
        <f>IF('Age-Level'!N23="A","A"," ")</f>
        <v xml:space="preserve"> </v>
      </c>
    </row>
    <row r="87" spans="1:22" x14ac:dyDescent="0.2">
      <c r="A87" s="612" t="str">
        <f>Summary!A36</f>
        <v>Think Big</v>
      </c>
      <c r="B87" s="613"/>
      <c r="C87" s="353" t="str">
        <f>IF(Badges!N624="C","C",IF(Badges!N624="P","P",""))</f>
        <v/>
      </c>
      <c r="E87" s="348"/>
      <c r="F87" s="349" t="str">
        <f>Badges!C397</f>
        <v>Take on the role of referee, umpire</v>
      </c>
      <c r="G87" s="351" t="str">
        <f>IF(Badges!N397="A","A"," ")</f>
        <v xml:space="preserve"> </v>
      </c>
      <c r="I87" s="348"/>
      <c r="J87" s="349" t="str">
        <f>Badges!C472</f>
        <v>Teach an international song</v>
      </c>
      <c r="K87" s="351" t="str">
        <f>IF(Badges!N472="A","A"," ")</f>
        <v xml:space="preserve"> </v>
      </c>
      <c r="M87" s="348"/>
      <c r="N87" s="349" t="str">
        <f>Badges!C569</f>
        <v>Get expert real estate device</v>
      </c>
      <c r="O87" s="351" t="str">
        <f>IF(Badges!N569="A","A"," ")</f>
        <v xml:space="preserve"> </v>
      </c>
      <c r="Q87" s="629" t="str">
        <f>'Age-Level'!C24</f>
        <v>Cookie Sales (Year 1)</v>
      </c>
      <c r="R87" s="629"/>
      <c r="S87" s="358" t="str">
        <f>IF('Age-Level'!N24="A","A","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IF(Badges!N473="A","A"," ")</f>
        <v xml:space="preserve"> </v>
      </c>
      <c r="M88" s="348"/>
      <c r="N88" s="349" t="str">
        <f>Badges!C570</f>
        <v>Browse real estate ads</v>
      </c>
      <c r="O88" s="351" t="str">
        <f>IF(Badges!N570="A","A"," ")</f>
        <v xml:space="preserve"> </v>
      </c>
      <c r="Q88" s="629" t="str">
        <f>'Age-Level'!C25</f>
        <v>Cookie Pin (Year 1)</v>
      </c>
      <c r="R88" s="629"/>
      <c r="S88" s="358" t="str">
        <f>IF('Age-Level'!N25="A","A"," ")</f>
        <v xml:space="preserve"> </v>
      </c>
    </row>
    <row r="89" spans="1:22" x14ac:dyDescent="0.2">
      <c r="A89" s="612" t="str">
        <f>Summary!A38</f>
        <v>Archery</v>
      </c>
      <c r="B89" s="613"/>
      <c r="C89" s="353" t="str">
        <f>IF(Badges!N648="C","C",IF(Badges!N648="P","P",""))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IF('Age-Level'!N26="A","A"," ")</f>
        <v xml:space="preserve"> </v>
      </c>
    </row>
    <row r="90" spans="1:22" x14ac:dyDescent="0.2">
      <c r="A90" s="497"/>
      <c r="B90" s="497"/>
      <c r="C90" s="368"/>
      <c r="E90" s="348"/>
      <c r="F90" s="349" t="str">
        <f>Badges!C402</f>
        <v>Difference of background</v>
      </c>
      <c r="G90" s="351" t="str">
        <f>IF(Badges!N402="A","A"," ")</f>
        <v xml:space="preserve"> </v>
      </c>
      <c r="I90" s="348"/>
      <c r="J90" s="349" t="str">
        <f>Badges!C475</f>
        <v>Focus on "be courageous and</v>
      </c>
      <c r="K90" s="351" t="str">
        <f>IF(Badges!N475="A","A"," ")</f>
        <v xml:space="preserve"> </v>
      </c>
      <c r="M90" s="348"/>
      <c r="N90" s="349" t="str">
        <f>Badges!C572</f>
        <v>Explore the world of travel</v>
      </c>
      <c r="O90" s="351" t="str">
        <f>IF(Badges!N572="A","A"," ")</f>
        <v xml:space="preserve"> </v>
      </c>
      <c r="Q90" s="629" t="str">
        <f>'Age-Level'!C27</f>
        <v>Cookie Sales (Year 2)</v>
      </c>
      <c r="R90" s="629"/>
      <c r="S90" s="358" t="str">
        <f>IF('Age-Level'!N27="A","A"," ")</f>
        <v xml:space="preserve"> </v>
      </c>
    </row>
    <row r="91" spans="1:22" x14ac:dyDescent="0.2">
      <c r="A91" s="635" t="s">
        <v>81</v>
      </c>
      <c r="B91" s="636"/>
      <c r="C91" s="637"/>
      <c r="E91" s="348"/>
      <c r="F91" s="349" t="str">
        <f>Badges!C403</f>
        <v>Difference of belief</v>
      </c>
      <c r="G91" s="351" t="str">
        <f>IF(Badges!N403="A","A"," ")</f>
        <v xml:space="preserve"> </v>
      </c>
      <c r="I91" s="348"/>
      <c r="J91" s="349" t="str">
        <f>Badges!C476</f>
        <v>Be confident and courageous</v>
      </c>
      <c r="K91" s="351" t="str">
        <f>IF(Badges!N476="A","A"," ")</f>
        <v xml:space="preserve"> </v>
      </c>
      <c r="M91" s="348"/>
      <c r="N91" s="349" t="str">
        <f>Badges!C573</f>
        <v>Visit a travel agent</v>
      </c>
      <c r="O91" s="351" t="str">
        <f>IF(Badges!N573="A","A"," ")</f>
        <v xml:space="preserve"> </v>
      </c>
      <c r="Q91" s="629" t="str">
        <f>'Age-Level'!C28</f>
        <v>Cookie Pin (Year 2)</v>
      </c>
      <c r="R91" s="629"/>
      <c r="S91" s="358" t="str">
        <f>IF('Age-Level'!N28="A","A"," ")</f>
        <v xml:space="preserve"> </v>
      </c>
    </row>
    <row r="92" spans="1:22" x14ac:dyDescent="0.2">
      <c r="B92" s="638" t="str">
        <f>Journey!A6</f>
        <v>aMAZE!</v>
      </c>
      <c r="C92" s="639"/>
      <c r="E92" s="348"/>
      <c r="F92" s="349" t="str">
        <f>Badges!C404</f>
        <v>Difference of opinion</v>
      </c>
      <c r="G92" s="351" t="str">
        <f>IF(Badges!N404="A","A"," ")</f>
        <v xml:space="preserve"> </v>
      </c>
      <c r="I92" s="348"/>
      <c r="J92" s="349" t="str">
        <f>Badges!C477</f>
        <v>Create a project honoring the</v>
      </c>
      <c r="K92" s="351" t="str">
        <f>IF(Badges!N477="A","A"," ")</f>
        <v xml:space="preserve"> </v>
      </c>
      <c r="M92" s="348"/>
      <c r="N92" s="349" t="str">
        <f>Badges!C574</f>
        <v>Create a tour group</v>
      </c>
      <c r="O92" s="351" t="str">
        <f>IF(Badges!N574="A","A"," ")</f>
        <v xml:space="preserve"> </v>
      </c>
      <c r="Q92" s="629" t="str">
        <f>'Age-Level'!C29</f>
        <v>Cookie Rally (Year 3)</v>
      </c>
      <c r="R92" s="629"/>
      <c r="S92" s="358" t="str">
        <f>IF('Age-Level'!N29="A","A"," ")</f>
        <v xml:space="preserve"> </v>
      </c>
    </row>
    <row r="93" spans="1:22" x14ac:dyDescent="0.2">
      <c r="B93" s="357" t="str">
        <f>Journey!B7</f>
        <v>The Interact Award</v>
      </c>
      <c r="C93" s="353" t="str">
        <f>IF(Journey!N17="C","C",IF(Journey!N17="P","P",""))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IF('Age-Level'!N30="A","A"," ")</f>
        <v xml:space="preserve"> </v>
      </c>
    </row>
    <row r="94" spans="1:22" x14ac:dyDescent="0.2">
      <c r="B94" s="357" t="str">
        <f>Journey!B18</f>
        <v>The Diplomat Award</v>
      </c>
      <c r="C94" s="353" t="str">
        <f>IF(Journey!N26="C","C",IF(Journey!N26="P","P",""))</f>
        <v/>
      </c>
      <c r="E94" s="348"/>
      <c r="F94" s="349" t="str">
        <f>Badges!C406</f>
        <v>Use one of the methods from the</v>
      </c>
      <c r="G94" s="351" t="str">
        <f>IF(Badges!N406="A","A"," ")</f>
        <v xml:space="preserve"> </v>
      </c>
      <c r="I94" s="348"/>
      <c r="J94" s="349" t="str">
        <f>Badges!C479</f>
        <v>Throw a community sisterhood</v>
      </c>
      <c r="K94" s="351" t="str">
        <f>IF(Badges!N479="A","A"," ")</f>
        <v xml:space="preserve"> </v>
      </c>
      <c r="M94" s="348"/>
      <c r="N94" s="349" t="str">
        <f>Badges!C576</f>
        <v>Find local philanthropists</v>
      </c>
      <c r="O94" s="351" t="str">
        <f>IF(Badges!N576="A","A"," ")</f>
        <v xml:space="preserve"> </v>
      </c>
      <c r="Q94" s="487" t="str">
        <f>'Age-Level'!C31</f>
        <v>Cookie Pin (Year 3)</v>
      </c>
      <c r="R94" s="487"/>
      <c r="S94" s="358" t="str">
        <f>IF('Age-Level'!N31="A","A"," ")</f>
        <v xml:space="preserve"> </v>
      </c>
    </row>
    <row r="95" spans="1:22" x14ac:dyDescent="0.2">
      <c r="B95" s="357" t="str">
        <f>Journey!B27</f>
        <v>The Peacemaker Award</v>
      </c>
      <c r="C95" s="353" t="str">
        <f>IF(Journey!N29="C","C",IF(Journey!N29="P","P",""))</f>
        <v/>
      </c>
      <c r="E95" s="348"/>
      <c r="F95" s="349" t="str">
        <f>Badges!C407</f>
        <v>Use two of the methods</v>
      </c>
      <c r="G95" s="351" t="str">
        <f>IF(Badges!N407="A","A"," ")</f>
        <v xml:space="preserve"> </v>
      </c>
      <c r="I95" s="348"/>
      <c r="J95" s="349" t="str">
        <f>Badges!C480</f>
        <v>Spotlight a hidden heroine</v>
      </c>
      <c r="K95" s="351" t="str">
        <f>IF(Badges!N480="A","A"," ")</f>
        <v xml:space="preserve"> </v>
      </c>
      <c r="M95" s="348"/>
      <c r="N95" s="349" t="str">
        <f>Badges!C577</f>
        <v>Learn what's going on in the world of</v>
      </c>
      <c r="O95" s="351" t="str">
        <f>IF(Badges!N577="A","A"," ")</f>
        <v xml:space="preserve"> </v>
      </c>
      <c r="Q95" s="487" t="str">
        <f>'Age-Level'!C33</f>
        <v>Fall Sales (Year 1)</v>
      </c>
      <c r="R95" s="487"/>
      <c r="S95" s="353" t="str">
        <f>IF('Age-Level'!N33="A","A","")</f>
        <v/>
      </c>
      <c r="U95" s="346"/>
      <c r="V95" s="346"/>
    </row>
    <row r="96" spans="1:22" x14ac:dyDescent="0.2">
      <c r="B96" s="357" t="str">
        <f>Journey!B31</f>
        <v>Leader in Action</v>
      </c>
      <c r="C96" s="353" t="str">
        <f>IF(Journey!N38="C","C",IF(Journey!N38="P","P",""))</f>
        <v/>
      </c>
      <c r="E96" s="348"/>
      <c r="F96" s="349" t="str">
        <f>Badges!C408</f>
        <v>Try them all</v>
      </c>
      <c r="G96" s="351" t="str">
        <f>IF(Badges!N408="A","A"," ")</f>
        <v xml:space="preserve"> </v>
      </c>
      <c r="I96" s="348"/>
      <c r="J96" s="349" t="str">
        <f>Badges!C481</f>
        <v>Team up for sisterhood</v>
      </c>
      <c r="K96" s="351" t="str">
        <f>IF(Badges!N481="A","A"," ")</f>
        <v xml:space="preserve"> </v>
      </c>
      <c r="M96" s="348"/>
      <c r="N96" s="349" t="str">
        <f>Badges!C578</f>
        <v>Research your favorite charity</v>
      </c>
      <c r="O96" s="351" t="str">
        <f>IF(Badges!N578="A","A"," ")</f>
        <v xml:space="preserve"> </v>
      </c>
      <c r="Q96" s="487" t="str">
        <f>'Age-Level'!C34</f>
        <v>Fall Sales (Year 2)</v>
      </c>
      <c r="R96" s="487"/>
      <c r="S96" s="353" t="str">
        <f>IF('Age-Level'!N34="A","A","")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IF('Age-Level'!N35="A","A","")</f>
        <v/>
      </c>
      <c r="U97" s="346"/>
      <c r="V97" s="346"/>
    </row>
    <row r="98" spans="1:23" ht="14.25" customHeight="1" x14ac:dyDescent="0.2">
      <c r="A98" s="486"/>
      <c r="B98" s="357" t="str">
        <f>Journey!B42</f>
        <v>Aware</v>
      </c>
      <c r="C98" s="353" t="str">
        <f>IF(Journey!N22="C","C",IF(Journey!N22="P","P",""))</f>
        <v/>
      </c>
      <c r="E98" s="348"/>
      <c r="F98" s="349" t="str">
        <f>Badges!C410</f>
        <v>Ask an expert to teach you the</v>
      </c>
      <c r="G98" s="351" t="str">
        <f>IF(Badges!N410="A","A"," ")</f>
        <v xml:space="preserve"> </v>
      </c>
      <c r="I98" s="348"/>
      <c r="J98" s="349" t="str">
        <f>Badges!C483</f>
        <v>Clean up a hiking trail-or clear a new</v>
      </c>
      <c r="K98" s="351" t="str">
        <f>IF(Badges!N483="A","A"," ")</f>
        <v xml:space="preserve"> </v>
      </c>
      <c r="M98" s="348"/>
      <c r="N98" s="349" t="str">
        <f>Badges!C580</f>
        <v>Plan with friends</v>
      </c>
      <c r="O98" s="351" t="str">
        <f>IF(Badges!N580="A","A"," ")</f>
        <v xml:space="preserve"> </v>
      </c>
      <c r="Q98" s="487" t="str">
        <f>'Age-Level'!C37</f>
        <v>Thinking Day (Year 1)</v>
      </c>
      <c r="R98" s="487"/>
      <c r="S98" s="353" t="str">
        <f>IF('Age-Level'!N37="A","A","")</f>
        <v/>
      </c>
      <c r="U98" s="346"/>
      <c r="V98" s="346"/>
    </row>
    <row r="99" spans="1:23" x14ac:dyDescent="0.2">
      <c r="A99" s="486"/>
      <c r="B99" s="357" t="str">
        <f>Journey!B48</f>
        <v>Alert</v>
      </c>
      <c r="C99" s="353" t="str">
        <f>IF(Journey!N31="C","C",IF(Journey!N31="P","P",""))</f>
        <v/>
      </c>
      <c r="E99" s="348"/>
      <c r="F99" s="349" t="str">
        <f>Badges!C411</f>
        <v>Watch candidates for elected office</v>
      </c>
      <c r="G99" s="351" t="str">
        <f>IF(Badges!N411="A","A"," ")</f>
        <v xml:space="preserve"> </v>
      </c>
      <c r="I99" s="348"/>
      <c r="J99" s="349" t="str">
        <f>Badges!C484</f>
        <v>Help clear an invasive species from</v>
      </c>
      <c r="K99" s="351" t="str">
        <f>IF(Badges!N484="A","A"," ")</f>
        <v xml:space="preserve"> </v>
      </c>
      <c r="M99" s="348"/>
      <c r="N99" s="349" t="str">
        <f>Badges!C581</f>
        <v>Plan with your family</v>
      </c>
      <c r="O99" s="351" t="str">
        <f>IF(Badges!N581="A","A"," ")</f>
        <v xml:space="preserve"> </v>
      </c>
      <c r="Q99" s="487" t="str">
        <f>'Age-Level'!C38</f>
        <v>Thinking Day (Year 2)</v>
      </c>
      <c r="R99" s="487"/>
      <c r="S99" s="353" t="str">
        <f>IF('Age-Level'!N38="A","A","")</f>
        <v/>
      </c>
      <c r="U99" s="488"/>
      <c r="V99" s="489"/>
      <c r="W99" s="439"/>
    </row>
    <row r="100" spans="1:23" x14ac:dyDescent="0.2">
      <c r="A100" s="486"/>
      <c r="B100" s="357" t="str">
        <f>Journey!B55</f>
        <v>Affirm</v>
      </c>
      <c r="C100" s="353" t="str">
        <f>IF(Journey!N34="C","C",IF(Journey!N34="P","P",""))</f>
        <v/>
      </c>
      <c r="E100" s="348"/>
      <c r="F100" s="349" t="str">
        <f>Badges!C412</f>
        <v>Understand a famous debate in</v>
      </c>
      <c r="G100" s="351" t="str">
        <f>IF(Badges!N412="A","A"," ")</f>
        <v xml:space="preserve"> </v>
      </c>
      <c r="I100" s="348"/>
      <c r="J100" s="349" t="str">
        <f>Badges!C485</f>
        <v>Help with three general-maintenance</v>
      </c>
      <c r="K100" s="351" t="str">
        <f>IF(Badges!N485="A","A"," ")</f>
        <v xml:space="preserve"> </v>
      </c>
      <c r="M100" s="348"/>
      <c r="N100" s="349" t="str">
        <f>Badges!C582</f>
        <v>Plan over and over again</v>
      </c>
      <c r="O100" s="351" t="str">
        <f>IF(Badges!N582="A","A"," ")</f>
        <v xml:space="preserve"> </v>
      </c>
      <c r="Q100" s="487" t="str">
        <f>'Age-Level'!C39</f>
        <v>Thinking Day (Year 3)</v>
      </c>
      <c r="R100" s="487"/>
      <c r="S100" s="353" t="str">
        <f>IF('Age-Level'!N39="A","A","")</f>
        <v/>
      </c>
      <c r="U100" s="346"/>
      <c r="V100" s="346"/>
    </row>
    <row r="101" spans="1:23" x14ac:dyDescent="0.2">
      <c r="A101" s="355"/>
      <c r="B101" s="357" t="str">
        <f>Journey!B62</f>
        <v>Leader in Action</v>
      </c>
      <c r="C101" s="353" t="str">
        <f>IF(Journey!N43="C","C",IF(Journey!N43="P","P",""))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IF('Age-Level'!N41="A","A","")</f>
        <v/>
      </c>
      <c r="U101" s="346"/>
      <c r="V101" s="346"/>
    </row>
    <row r="102" spans="1:23" x14ac:dyDescent="0.2">
      <c r="B102" s="494" t="str">
        <f>Journey!A75</f>
        <v>MEdia</v>
      </c>
      <c r="C102" s="495"/>
      <c r="E102" s="348"/>
      <c r="F102" s="349" t="str">
        <f>Badges!C414</f>
        <v>A community compromise</v>
      </c>
      <c r="G102" s="351" t="str">
        <f>IF(Badges!N414="A","A"," ")</f>
        <v xml:space="preserve"> </v>
      </c>
      <c r="I102" s="348"/>
      <c r="J102" s="349" t="str">
        <f>Badges!C487</f>
        <v>Make a tradition "to do" list</v>
      </c>
      <c r="K102" s="351" t="str">
        <f>IF(Badges!N487="A","A"," ")</f>
        <v xml:space="preserve"> </v>
      </c>
      <c r="M102" s="348">
        <v>1</v>
      </c>
      <c r="N102" s="349" t="str">
        <f>Badges!C587</f>
        <v>Write your mission statement and</v>
      </c>
      <c r="O102" s="350"/>
      <c r="Q102" s="487" t="str">
        <f>'Age-Level'!C43</f>
        <v>International Friendship Recognition</v>
      </c>
      <c r="R102" s="487"/>
      <c r="S102" s="353" t="str">
        <f>IF('Age-Level'!N43="A","A","")</f>
        <v/>
      </c>
      <c r="U102" s="346"/>
      <c r="V102" s="346"/>
    </row>
    <row r="103" spans="1:23" x14ac:dyDescent="0.2">
      <c r="B103" s="357" t="str">
        <f>Journey!C77</f>
        <v>Monitor</v>
      </c>
      <c r="C103" s="353" t="str">
        <f>IF(Journey!N78="C","C",IF(Journey!N78="P","P",""))</f>
        <v/>
      </c>
      <c r="E103" s="348"/>
      <c r="F103" s="349" t="str">
        <f>Badges!C415</f>
        <v>A family or friendship compromise</v>
      </c>
      <c r="G103" s="351" t="str">
        <f>IF(Badges!N415="A","A"," ")</f>
        <v xml:space="preserve"> </v>
      </c>
      <c r="I103" s="348"/>
      <c r="J103" s="349" t="str">
        <f>Badges!C488</f>
        <v>Go global</v>
      </c>
      <c r="K103" s="351" t="str">
        <f>IF(Badges!N488="A","A"," ")</f>
        <v xml:space="preserve"> </v>
      </c>
      <c r="M103" s="348"/>
      <c r="N103" s="349" t="str">
        <f>Badges!C588</f>
        <v>A mission statement is a short</v>
      </c>
      <c r="O103" s="351" t="str">
        <f>IF(Badges!N588="A","A"," ")</f>
        <v xml:space="preserve"> </v>
      </c>
      <c r="Q103" s="487" t="str">
        <f>'Age-Level'!C45</f>
        <v>Investiture</v>
      </c>
      <c r="R103" s="487"/>
      <c r="S103" s="353" t="str">
        <f>IF('Age-Level'!N45="A","A","")</f>
        <v/>
      </c>
      <c r="U103" s="346"/>
      <c r="V103" s="346"/>
    </row>
    <row r="104" spans="1:23" x14ac:dyDescent="0.2">
      <c r="B104" s="357" t="str">
        <f>Journey!C80</f>
        <v>Influence</v>
      </c>
      <c r="C104" s="353" t="str">
        <f>IF(Journey!N81="C","C",IF(Journey!N81="P","P",""))</f>
        <v/>
      </c>
      <c r="E104" s="348"/>
      <c r="F104" s="349" t="str">
        <f>Badges!C416</f>
        <v>A state or national compromise</v>
      </c>
      <c r="G104" s="351" t="str">
        <f>IF(Badges!N416="A","A"," ")</f>
        <v xml:space="preserve"> </v>
      </c>
      <c r="I104" s="348"/>
      <c r="J104" s="349" t="str">
        <f>Badges!C489</f>
        <v>Learn the history of your Girl Scout</v>
      </c>
      <c r="K104" s="351" t="str">
        <f>IF(Badges!N489="A","A"," ")</f>
        <v xml:space="preserve"> </v>
      </c>
      <c r="M104" s="348">
        <v>2</v>
      </c>
      <c r="N104" s="349" t="str">
        <f>Badges!C589</f>
        <v>Increase your customer base</v>
      </c>
      <c r="O104" s="350"/>
      <c r="Q104" s="487" t="str">
        <f>'Age-Level'!C46</f>
        <v>Rededication (1st year)</v>
      </c>
      <c r="R104" s="487"/>
      <c r="S104" s="363" t="str">
        <f>IF('Age-Level'!N46="A","A","")</f>
        <v/>
      </c>
      <c r="U104" s="346"/>
      <c r="V104" s="346"/>
    </row>
    <row r="105" spans="1:23" x14ac:dyDescent="0.2">
      <c r="B105" s="357" t="str">
        <f>Journey!C83</f>
        <v>Cultivate</v>
      </c>
      <c r="C105" s="353" t="str">
        <f>IF(Journey!N84="C","C",IF(Journey!N84="P","P",""))</f>
        <v/>
      </c>
      <c r="E105" s="348">
        <v>5</v>
      </c>
      <c r="F105" s="349" t="str">
        <f>Badges!C417</f>
        <v>Find common ground through</v>
      </c>
      <c r="G105" s="350"/>
      <c r="I105" s="492" t="str">
        <f>Badges!B492</f>
        <v>Trees</v>
      </c>
      <c r="J105" s="493"/>
      <c r="K105" s="493"/>
      <c r="M105" s="348"/>
      <c r="N105" s="349" t="str">
        <f>Badges!C590</f>
        <v>What's the number one reason</v>
      </c>
      <c r="O105" s="351" t="str">
        <f>IF(Badges!N590="A","A"," ")</f>
        <v xml:space="preserve"> </v>
      </c>
      <c r="Q105" s="487" t="str">
        <f>'Age-Level'!C47</f>
        <v>Rededication (2nd year)</v>
      </c>
      <c r="R105" s="487"/>
      <c r="S105" s="363" t="str">
        <f>IF('Age-Level'!N47="A","A","")</f>
        <v/>
      </c>
      <c r="U105" s="346"/>
      <c r="V105" s="346"/>
    </row>
    <row r="106" spans="1:23" x14ac:dyDescent="0.2">
      <c r="B106" s="357" t="str">
        <f>Journey!B86</f>
        <v>Leader in Action</v>
      </c>
      <c r="C106" s="353" t="str">
        <f>IF(Journey!N96="C","C",IF(Journey!N96="P","P",""))</f>
        <v/>
      </c>
      <c r="E106" s="348"/>
      <c r="F106" s="349" t="str">
        <f>Badges!C418</f>
        <v>Mediate a cookie conflict</v>
      </c>
      <c r="G106" s="351" t="str">
        <f>IF(Badges!N418="A","A","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IF('Age-Level'!N48="A","A","")</f>
        <v/>
      </c>
      <c r="U106" s="346"/>
      <c r="V106" s="346"/>
    </row>
    <row r="107" spans="1:23" x14ac:dyDescent="0.2">
      <c r="B107" s="365"/>
      <c r="C107" s="365"/>
      <c r="E107" s="348"/>
      <c r="F107" s="349" t="str">
        <f>Badges!C419</f>
        <v>Mediate with a pro</v>
      </c>
      <c r="G107" s="351" t="str">
        <f>IF(Badges!N419="A","A"," ")</f>
        <v xml:space="preserve"> </v>
      </c>
      <c r="I107" s="348"/>
      <c r="J107" s="349" t="str">
        <f>Badges!C494</f>
        <v>Take a tree trip</v>
      </c>
      <c r="K107" s="351" t="str">
        <f>IF(Badges!N494="A","A"," ")</f>
        <v xml:space="preserve"> </v>
      </c>
      <c r="M107" s="348"/>
      <c r="N107" s="349" t="str">
        <f>Badges!C592</f>
        <v>Decide what you want to do with</v>
      </c>
      <c r="O107" s="351" t="str">
        <f>IF(Badges!N592="A","A"," ")</f>
        <v xml:space="preserve"> </v>
      </c>
      <c r="Q107" s="487" t="str">
        <f>'Age-Level'!C49</f>
        <v>Rededication (4th year)</v>
      </c>
      <c r="R107" s="487"/>
      <c r="S107" s="363" t="str">
        <f>IF('Age-Level'!N49="A","A","")</f>
        <v/>
      </c>
      <c r="U107" s="346"/>
      <c r="V107" s="346"/>
    </row>
    <row r="108" spans="1:23" x14ac:dyDescent="0.2">
      <c r="A108" s="635" t="s">
        <v>138</v>
      </c>
      <c r="B108" s="636"/>
      <c r="C108" s="637"/>
      <c r="E108" s="348"/>
      <c r="F108" s="349" t="str">
        <f>Badges!C420</f>
        <v>Suggest solutions for a current</v>
      </c>
      <c r="G108" s="351" t="str">
        <f>IF(Badges!N420="A","A"," ")</f>
        <v xml:space="preserve"> </v>
      </c>
      <c r="I108" s="348"/>
      <c r="J108" s="349" t="str">
        <f>Badges!C495</f>
        <v>Design a tree house</v>
      </c>
      <c r="K108" s="351" t="str">
        <f>IF(Badges!N495="A","A"," ")</f>
        <v xml:space="preserve"> </v>
      </c>
      <c r="M108" s="348">
        <v>4</v>
      </c>
      <c r="N108" s="349" t="str">
        <f>Badges!C593</f>
        <v>Make a risk management plan</v>
      </c>
      <c r="O108" s="350"/>
      <c r="Q108" s="487" t="str">
        <f>'Age-Level'!C50</f>
        <v>Rededication (5th year)</v>
      </c>
      <c r="R108" s="487"/>
      <c r="S108" s="363" t="str">
        <f>IF('Age-Level'!N50="A","A","")</f>
        <v/>
      </c>
      <c r="U108" s="346"/>
      <c r="V108" s="346"/>
    </row>
    <row r="109" spans="1:23" x14ac:dyDescent="0.2">
      <c r="A109" s="360"/>
      <c r="B109" s="496" t="str">
        <f>Bridging!B6</f>
        <v>Pass It On!</v>
      </c>
      <c r="C109" s="352" t="str">
        <f>IF(Bridging!N10="C","C",IF(Bridging!N10="P","P",""))</f>
        <v/>
      </c>
      <c r="E109" s="492" t="str">
        <f>Badges!B423</f>
        <v>New Cuisines</v>
      </c>
      <c r="F109" s="493"/>
      <c r="G109" s="493"/>
      <c r="I109" s="348"/>
      <c r="J109" s="349" t="str">
        <f>Badges!C496</f>
        <v>Cook a tree dish</v>
      </c>
      <c r="K109" s="351" t="str">
        <f>IF(Badges!N496="A","A"," ")</f>
        <v xml:space="preserve"> </v>
      </c>
      <c r="M109" s="348"/>
      <c r="N109" s="349" t="str">
        <f>Badges!C594</f>
        <v>A risk management plan gets you</v>
      </c>
      <c r="O109" s="351" t="str">
        <f>IF(Badges!N594="A","A"," ")</f>
        <v xml:space="preserve"> </v>
      </c>
      <c r="Q109" s="487" t="str">
        <f>'Age-Level'!C51</f>
        <v>Rededication (6th year)</v>
      </c>
      <c r="R109" s="487"/>
      <c r="S109" s="363" t="str">
        <f>IF('Age-Level'!N51="A","A","")</f>
        <v/>
      </c>
      <c r="U109" s="346"/>
      <c r="V109" s="346"/>
    </row>
    <row r="110" spans="1:23" x14ac:dyDescent="0.2">
      <c r="A110" s="360"/>
      <c r="B110" s="361" t="str">
        <f>Bridging!B11</f>
        <v>Look Ahead!</v>
      </c>
      <c r="C110" s="352" t="str">
        <f>IF(Bridging!N15="C","C",IF(Bridging!N15="P","P",""))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IF('Age-Level'!N52="A","A","")</f>
        <v/>
      </c>
      <c r="U110" s="489"/>
      <c r="V110" s="489"/>
      <c r="W110" s="439"/>
    </row>
    <row r="111" spans="1:23" x14ac:dyDescent="0.2">
      <c r="A111" s="360"/>
      <c r="B111" s="487" t="str">
        <f>Bridging!C16</f>
        <v>Plan a Ceremony</v>
      </c>
      <c r="C111" s="352" t="str">
        <f>IF(Bridging!N17="C","C",IF(Bridging!N17="P","P",""))</f>
        <v/>
      </c>
      <c r="E111" s="348"/>
      <c r="F111" s="349" t="str">
        <f>Badges!C425</f>
        <v>Cook something from an area of the</v>
      </c>
      <c r="G111" s="351" t="str">
        <f>IF(Badges!N425="A","A"," ")</f>
        <v xml:space="preserve"> </v>
      </c>
      <c r="I111" s="348"/>
      <c r="J111" s="349" t="str">
        <f>Badges!C498</f>
        <v>Be a naturalist in your neighborhood</v>
      </c>
      <c r="K111" s="351" t="str">
        <f>IF(Badges!N498="A","A"," ")</f>
        <v xml:space="preserve"> </v>
      </c>
      <c r="M111" s="348"/>
      <c r="N111" s="349" t="str">
        <f>Badges!C596</f>
        <v>Once you have your business plan</v>
      </c>
      <c r="O111" s="351" t="str">
        <f>IF(Badges!N596="A","A"," ")</f>
        <v xml:space="preserve"> </v>
      </c>
      <c r="Q111" s="487" t="str">
        <f>'Age-Level'!C53</f>
        <v>Rededication (8th year)</v>
      </c>
      <c r="R111" s="487"/>
      <c r="S111" s="363" t="str">
        <f>IF('Age-Level'!N53="A","A","")</f>
        <v/>
      </c>
      <c r="U111" s="346"/>
      <c r="V111" s="346"/>
    </row>
    <row r="112" spans="1:23" x14ac:dyDescent="0.2">
      <c r="B112" s="362" t="s">
        <v>139</v>
      </c>
      <c r="C112" s="352" t="str">
        <f>IF(Bridging!N18="C","C",IF(Bridging!N18="P","P",""))</f>
        <v/>
      </c>
      <c r="E112" s="348"/>
      <c r="F112" s="349" t="str">
        <f>Badges!C426</f>
        <v>Find a relative, friend, or neighbor</v>
      </c>
      <c r="G112" s="351" t="str">
        <f>IF(Badges!N426="A","A"," ")</f>
        <v xml:space="preserve"> </v>
      </c>
      <c r="I112" s="348"/>
      <c r="J112" s="349" t="str">
        <f>Badges!C499</f>
        <v>Sketch and label the parts of a tree</v>
      </c>
      <c r="K112" s="351" t="str">
        <f>IF(Badges!N499="A","A","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IF(Badges!N427="A","A"," ")</f>
        <v xml:space="preserve"> </v>
      </c>
      <c r="I113" s="348"/>
      <c r="J113" s="349" t="str">
        <f>Badges!C500</f>
        <v>Delve into the forest life cycle</v>
      </c>
      <c r="K113" s="351" t="str">
        <f>IF(Badges!N500="A","A"," ")</f>
        <v xml:space="preserve"> </v>
      </c>
      <c r="M113" s="348">
        <v>1</v>
      </c>
      <c r="N113" s="349" t="str">
        <f>Badges!C613</f>
        <v>Come up with a big idea</v>
      </c>
      <c r="O113" s="350"/>
      <c r="Q113" s="372">
        <v>1</v>
      </c>
      <c r="R113" s="487" t="str">
        <f>'Age-Level'!C55</f>
        <v>Choose one line from the Law</v>
      </c>
      <c r="S113" s="363" t="str">
        <f>IF('Age-Level'!N55="A","A","")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IF(Badges!N614="A","A"," ")</f>
        <v xml:space="preserve"> </v>
      </c>
      <c r="Q114" s="371">
        <v>2</v>
      </c>
      <c r="R114" s="487" t="str">
        <f>'Age-Level'!C56</f>
        <v>Find a woman in your community</v>
      </c>
      <c r="S114" s="363" t="str">
        <f>IF('Age-Level'!N56="A","A","")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IF(Badges!N429="A","A"," ")</f>
        <v xml:space="preserve"> </v>
      </c>
      <c r="I115" s="348"/>
      <c r="J115" s="349" t="str">
        <f>Badges!C502</f>
        <v>Get tree crafty</v>
      </c>
      <c r="K115" s="351" t="str">
        <f>IF(Badges!N502="A","A"," ")</f>
        <v xml:space="preserve"> </v>
      </c>
      <c r="M115" s="348">
        <v>2</v>
      </c>
      <c r="N115" s="349" t="str">
        <f>Badges!C615</f>
        <v>Take your sales to the next level</v>
      </c>
      <c r="O115" s="350"/>
      <c r="Q115" s="371">
        <v>3</v>
      </c>
      <c r="R115" s="487" t="str">
        <f>'Age-Level'!C57</f>
        <v>Gather three inspirational quotes</v>
      </c>
      <c r="S115" s="363" t="str">
        <f>IF('Age-Level'!N57="A","A","")</f>
        <v/>
      </c>
      <c r="U115" s="346"/>
      <c r="V115" s="346"/>
    </row>
    <row r="116" spans="1:22" x14ac:dyDescent="0.2">
      <c r="A116" s="348"/>
      <c r="B116" s="349" t="str">
        <f>Badges!C356</f>
        <v>Collect comic strips from the</v>
      </c>
      <c r="C116" s="351" t="str">
        <f>IF(Badges!N356="A","A"," ")</f>
        <v xml:space="preserve"> </v>
      </c>
      <c r="E116" s="348"/>
      <c r="F116" s="349" t="str">
        <f>Badges!C430</f>
        <v>Research and cook a regional</v>
      </c>
      <c r="G116" s="351" t="str">
        <f>IF(Badges!N430="A","A"," ")</f>
        <v xml:space="preserve"> </v>
      </c>
      <c r="I116" s="348"/>
      <c r="J116" s="349" t="str">
        <f>Badges!C503</f>
        <v>Capture a tree on your canvas or the</v>
      </c>
      <c r="K116" s="351" t="str">
        <f>IF(Badges!N503="A","A"," ")</f>
        <v xml:space="preserve"> </v>
      </c>
      <c r="M116" s="348"/>
      <c r="N116" s="349" t="str">
        <f>Badges!C616</f>
        <v>When you have a big goal, you have</v>
      </c>
      <c r="O116" s="351" t="str">
        <f>IF(Badges!N616="A","A"," ")</f>
        <v xml:space="preserve"> </v>
      </c>
      <c r="Q116" s="371">
        <v>4</v>
      </c>
      <c r="R116" s="487" t="str">
        <f>'Age-Level'!C58</f>
        <v>Make something to remind you</v>
      </c>
      <c r="S116" s="363" t="str">
        <f>IF('Age-Level'!N58="A","A","")</f>
        <v/>
      </c>
    </row>
    <row r="117" spans="1:22" x14ac:dyDescent="0.2">
      <c r="A117" s="348"/>
      <c r="B117" s="349" t="str">
        <f>Badges!C357</f>
        <v>Visit with a comic artist</v>
      </c>
      <c r="C117" s="351" t="str">
        <f>IF(Badges!N357="A","A"," ")</f>
        <v xml:space="preserve"> </v>
      </c>
      <c r="E117" s="348"/>
      <c r="F117" s="349" t="str">
        <f>Badges!C431</f>
        <v>Find out how well you know your</v>
      </c>
      <c r="G117" s="351" t="str">
        <f>IF(Badges!N431="A","A"," ")</f>
        <v xml:space="preserve"> </v>
      </c>
      <c r="I117" s="348"/>
      <c r="J117" s="349" t="str">
        <f>Badges!C504</f>
        <v>Create your own tree legend</v>
      </c>
      <c r="K117" s="351" t="str">
        <f>IF(Badges!N504="A","A"," ")</f>
        <v xml:space="preserve"> </v>
      </c>
      <c r="M117" s="348">
        <v>3</v>
      </c>
      <c r="N117" s="349" t="str">
        <f>Badges!C617</f>
        <v>Sell your big dream to others</v>
      </c>
      <c r="O117" s="350"/>
      <c r="Q117" s="371">
        <v>5</v>
      </c>
      <c r="R117" s="487" t="str">
        <f>'Age-Level'!C59</f>
        <v xml:space="preserve">Make a commitment to live what </v>
      </c>
      <c r="S117" s="363" t="str">
        <f>IF('Age-Level'!N59="A","A","")</f>
        <v/>
      </c>
    </row>
    <row r="118" spans="1:22" x14ac:dyDescent="0.2">
      <c r="A118" s="348"/>
      <c r="B118" s="349" t="str">
        <f>Badges!C358</f>
        <v>Make sticky-note comics</v>
      </c>
      <c r="C118" s="351" t="str">
        <f>IF(Badges!N358="A","A","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IF(Badges!N618="A","A","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IF(Badges!N433="A","A"," ")</f>
        <v xml:space="preserve"> </v>
      </c>
      <c r="I119" s="348"/>
      <c r="J119" s="349" t="str">
        <f>Badges!C506</f>
        <v>Debate logging, clear-cutting, and</v>
      </c>
      <c r="K119" s="351" t="str">
        <f>IF(Badges!N506="A","A"," ")</f>
        <v xml:space="preserve"> </v>
      </c>
      <c r="M119" s="348">
        <v>4</v>
      </c>
      <c r="N119" s="349" t="str">
        <f>Badges!C619</f>
        <v>Ask experts to help you take your</v>
      </c>
      <c r="O119" s="350"/>
      <c r="Q119" s="372">
        <v>1</v>
      </c>
      <c r="R119" s="487" t="str">
        <f>'Age-Level'!C62</f>
        <v>Choose one line from the Law</v>
      </c>
      <c r="S119" s="363" t="str">
        <f>IF('Age-Level'!N62="A","A","")</f>
        <v/>
      </c>
    </row>
    <row r="120" spans="1:22" x14ac:dyDescent="0.2">
      <c r="A120" s="348"/>
      <c r="B120" s="349" t="str">
        <f>Badges!C360</f>
        <v>Think of a story from your life</v>
      </c>
      <c r="C120" s="351" t="str">
        <f>IF(Badges!N360="A","A"," ")</f>
        <v xml:space="preserve"> </v>
      </c>
      <c r="E120" s="348"/>
      <c r="F120" s="349" t="str">
        <f>Badges!C434</f>
        <v>Ask a grandparent or other relative</v>
      </c>
      <c r="G120" s="351" t="str">
        <f>IF(Badges!N434="A","A"," ")</f>
        <v xml:space="preserve"> </v>
      </c>
      <c r="I120" s="348"/>
      <c r="J120" s="349" t="str">
        <f>Badges!C507</f>
        <v>Chart how wood travels</v>
      </c>
      <c r="K120" s="351" t="str">
        <f>IF(Badges!N507="A","A"," ")</f>
        <v xml:space="preserve"> </v>
      </c>
      <c r="M120" s="348"/>
      <c r="N120" s="349" t="str">
        <f>Badges!C620</f>
        <v>Show your plan to a businesswoman</v>
      </c>
      <c r="O120" s="351" t="str">
        <f>IF(Badges!N620="A","A"," ")</f>
        <v xml:space="preserve"> </v>
      </c>
      <c r="Q120" s="371">
        <v>2</v>
      </c>
      <c r="R120" s="487" t="str">
        <f>'Age-Level'!C63</f>
        <v>Find a woman in your community</v>
      </c>
      <c r="S120" s="363" t="str">
        <f>IF('Age-Level'!N63="A","A","")</f>
        <v/>
      </c>
    </row>
    <row r="121" spans="1:22" x14ac:dyDescent="0.2">
      <c r="A121" s="348"/>
      <c r="B121" s="349" t="str">
        <f>Badges!C361</f>
        <v>Think of a story from a book or</v>
      </c>
      <c r="C121" s="351" t="str">
        <f>IF(Badges!N361="A","A"," ")</f>
        <v xml:space="preserve"> </v>
      </c>
      <c r="E121" s="348"/>
      <c r="F121" s="349" t="str">
        <f>Badges!C435</f>
        <v>Pick a piece of the past that excites</v>
      </c>
      <c r="G121" s="351" t="str">
        <f>IF(Badges!N435="A","A"," ")</f>
        <v xml:space="preserve"> </v>
      </c>
      <c r="I121" s="348"/>
      <c r="J121" s="349" t="str">
        <f>Badges!C508</f>
        <v>Create a dream tree garden</v>
      </c>
      <c r="K121" s="351" t="str">
        <f>IF(Badges!N508="A","A"," ")</f>
        <v xml:space="preserve"> </v>
      </c>
      <c r="M121" s="348">
        <v>5</v>
      </c>
      <c r="N121" s="349" t="str">
        <f>Badges!C621</f>
        <v>Share your experience in a big way</v>
      </c>
      <c r="O121" s="350"/>
      <c r="Q121" s="371">
        <v>3</v>
      </c>
      <c r="R121" s="487" t="str">
        <f>'Age-Level'!C64</f>
        <v>Gather three inspirational quotes</v>
      </c>
      <c r="S121" s="363" t="str">
        <f>IF('Age-Level'!N64="A","A","")</f>
        <v/>
      </c>
    </row>
    <row r="122" spans="1:22" x14ac:dyDescent="0.2">
      <c r="A122" s="348"/>
      <c r="B122" s="349" t="str">
        <f>Badges!C362</f>
        <v>Make something up</v>
      </c>
      <c r="C122" s="351" t="str">
        <f>IF(Badges!N362="A","A","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IF(Badges!N622="A","A"," ")</f>
        <v xml:space="preserve"> </v>
      </c>
      <c r="Q122" s="371">
        <v>4</v>
      </c>
      <c r="R122" s="487" t="str">
        <f>'Age-Level'!C65</f>
        <v>Make something to remind you</v>
      </c>
      <c r="S122" s="363" t="str">
        <f>IF('Age-Level'!N65="A","A","")</f>
        <v/>
      </c>
    </row>
    <row r="123" spans="1:22" x14ac:dyDescent="0.2">
      <c r="A123" s="348">
        <v>3</v>
      </c>
      <c r="B123" s="349" t="str">
        <f>Badges!C363</f>
        <v>Draw it out</v>
      </c>
      <c r="C123" s="350"/>
      <c r="E123" s="348"/>
      <c r="F123" s="349" t="str">
        <f>Badges!C437</f>
        <v>Take a processed food you love and</v>
      </c>
      <c r="G123" s="351" t="str">
        <f>IF(Badges!N437="A","A"," ")</f>
        <v xml:space="preserve"> </v>
      </c>
      <c r="I123" s="348"/>
      <c r="J123" s="349" t="str">
        <f>Badges!C510</f>
        <v>Plant a tree</v>
      </c>
      <c r="K123" s="351" t="str">
        <f>IF(Badges!N510="A","A"," ")</f>
        <v xml:space="preserve"> </v>
      </c>
      <c r="M123" s="492" t="str">
        <f>Badges!B626</f>
        <v>Archery</v>
      </c>
      <c r="N123" s="493"/>
      <c r="O123" s="493"/>
      <c r="Q123" s="371">
        <v>5</v>
      </c>
      <c r="R123" s="487" t="str">
        <f>'Age-Level'!C66</f>
        <v xml:space="preserve">Make a commitment to live what </v>
      </c>
      <c r="S123" s="363" t="str">
        <f>IF('Age-Level'!N66="A","A","")</f>
        <v/>
      </c>
    </row>
    <row r="124" spans="1:22" x14ac:dyDescent="0.2">
      <c r="A124" s="348"/>
      <c r="B124" s="349" t="str">
        <f>Badges!C364</f>
        <v>Use tracing paper</v>
      </c>
      <c r="C124" s="351" t="str">
        <f>IF(Badges!N364="A","A"," ")</f>
        <v xml:space="preserve"> </v>
      </c>
      <c r="E124" s="348"/>
      <c r="F124" s="349" t="str">
        <f>Badges!C438</f>
        <v>Choose a veggie protein and find a</v>
      </c>
      <c r="G124" s="351" t="str">
        <f>IF(Badges!N438="A","A"," ")</f>
        <v xml:space="preserve"> </v>
      </c>
      <c r="I124" s="348"/>
      <c r="J124" s="349" t="str">
        <f>Badges!C511</f>
        <v>Tend to a tree somewhere in your</v>
      </c>
      <c r="K124" s="351" t="str">
        <f>IF(Badges!N511="A","A","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IF(Badges!N365="A","A"," ")</f>
        <v xml:space="preserve"> </v>
      </c>
      <c r="E125" s="348"/>
      <c r="F125" s="349" t="str">
        <f>Badges!C439</f>
        <v>Try a recipe for a special diet</v>
      </c>
      <c r="G125" s="351" t="str">
        <f>IF(Badges!N439="A","A"," ")</f>
        <v xml:space="preserve"> </v>
      </c>
      <c r="I125" s="348"/>
      <c r="J125" s="349" t="str">
        <f>Badges!C512</f>
        <v>Shadow one of the tree caretakers</v>
      </c>
      <c r="K125" s="351" t="str">
        <f>IF(Badges!N512="A","A"," ")</f>
        <v xml:space="preserve"> </v>
      </c>
      <c r="M125" s="348"/>
      <c r="N125" s="349" t="str">
        <f>Badges!C628</f>
        <v>Visit an outdoor outfitter or a sporting goods store</v>
      </c>
      <c r="O125" s="351" t="str">
        <f>IF(Badges!N628="A","A"," ")</f>
        <v xml:space="preserve"> </v>
      </c>
      <c r="Q125" s="372">
        <v>1</v>
      </c>
      <c r="R125" s="487" t="str">
        <f>'Age-Level'!C69</f>
        <v>Choose one line from the Law</v>
      </c>
      <c r="S125" s="363" t="str">
        <f>IF('Age-Level'!N69="A","A","")</f>
        <v/>
      </c>
    </row>
    <row r="126" spans="1:22" x14ac:dyDescent="0.2">
      <c r="A126" s="348"/>
      <c r="B126" s="349" t="str">
        <f>Badges!C366</f>
        <v>Use a how-to book, video, or</v>
      </c>
      <c r="C126" s="351" t="str">
        <f>IF(Badges!N366="A","A","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IF(Badges!N629="A","A"," ")</f>
        <v xml:space="preserve"> </v>
      </c>
      <c r="Q126" s="371">
        <v>2</v>
      </c>
      <c r="R126" s="487" t="str">
        <f>'Age-Level'!C70</f>
        <v>Find a woman in your community</v>
      </c>
      <c r="S126" s="363" t="str">
        <f>IF('Age-Level'!N70="A","A","")</f>
        <v/>
      </c>
    </row>
    <row r="127" spans="1:22" x14ac:dyDescent="0.2">
      <c r="A127" s="348">
        <v>4</v>
      </c>
      <c r="B127" s="349" t="str">
        <f>Badges!C367</f>
        <v>Frame it in four panels</v>
      </c>
      <c r="C127" s="350"/>
      <c r="E127" s="348"/>
      <c r="F127" s="349" t="str">
        <f>Badges!C441</f>
        <v>Throw a potluck party</v>
      </c>
      <c r="G127" s="351" t="str">
        <f>IF(Badges!N441="A","A"," ")</f>
        <v xml:space="preserve"> </v>
      </c>
      <c r="I127" s="348">
        <v>1</v>
      </c>
      <c r="J127" s="349" t="str">
        <f>Badges!C517</f>
        <v>Practice budgeting for your values</v>
      </c>
      <c r="K127" s="350"/>
      <c r="M127" s="348"/>
      <c r="N127" s="349" t="str">
        <f>Badges!C630</f>
        <v>Work with an archery expert at a range or Girl Scout camp</v>
      </c>
      <c r="O127" s="351" t="str">
        <f>IF(Badges!N630="A","A"," ")</f>
        <v xml:space="preserve"> </v>
      </c>
      <c r="Q127" s="371">
        <v>3</v>
      </c>
      <c r="R127" s="487" t="str">
        <f>'Age-Level'!C71</f>
        <v>Gather three inspirational quotes</v>
      </c>
      <c r="S127" s="363" t="str">
        <f>IF('Age-Level'!N71="A","A","")</f>
        <v/>
      </c>
    </row>
    <row r="128" spans="1:22" x14ac:dyDescent="0.2">
      <c r="A128" s="348"/>
      <c r="B128" s="349" t="str">
        <f>Badges!C368</f>
        <v>Use facial expressions</v>
      </c>
      <c r="C128" s="351" t="str">
        <f>IF(Badges!N368="A","A"," ")</f>
        <v xml:space="preserve"> </v>
      </c>
      <c r="E128" s="348"/>
      <c r="F128" s="349" t="str">
        <f>Badges!C442</f>
        <v>Host a "new cuisine" party</v>
      </c>
      <c r="G128" s="351" t="str">
        <f>IF(Badges!N442="A","A"," ")</f>
        <v xml:space="preserve"> </v>
      </c>
      <c r="I128" s="348"/>
      <c r="J128" s="349" t="str">
        <f>Badges!C518</f>
        <v>Create a team values list</v>
      </c>
      <c r="K128" s="351" t="str">
        <f>IF(Badges!N518="A","A"," ")</f>
        <v xml:space="preserve"> </v>
      </c>
      <c r="M128" s="348">
        <v>2</v>
      </c>
      <c r="N128" s="349" t="str">
        <f>Badges!C631</f>
        <v>Learn about archery safety</v>
      </c>
      <c r="O128" s="350"/>
      <c r="Q128" s="371">
        <v>4</v>
      </c>
      <c r="R128" s="487" t="str">
        <f>'Age-Level'!C72</f>
        <v>Make something to remind you</v>
      </c>
      <c r="S128" s="363" t="str">
        <f>IF('Age-Level'!N72="A","A","")</f>
        <v/>
      </c>
    </row>
    <row r="129" spans="1:20" x14ac:dyDescent="0.2">
      <c r="A129" s="348"/>
      <c r="B129" s="349" t="str">
        <f>Badges!C369</f>
        <v>Use body postures</v>
      </c>
      <c r="C129" s="351" t="str">
        <f>IF(Badges!N369="A","A"," ")</f>
        <v xml:space="preserve"> </v>
      </c>
      <c r="E129" s="348"/>
      <c r="F129" s="349" t="str">
        <f>Badges!C443</f>
        <v>Hold a progressive dinner with</v>
      </c>
      <c r="G129" s="351" t="str">
        <f>IF(Badges!N443="A","A"," ")</f>
        <v xml:space="preserve"> </v>
      </c>
      <c r="I129" s="348"/>
      <c r="J129" s="349" t="str">
        <f>Badges!C519</f>
        <v>Make your own values list</v>
      </c>
      <c r="K129" s="351" t="str">
        <f>IF(Badges!N519="A","A"," ")</f>
        <v xml:space="preserve"> </v>
      </c>
      <c r="M129" s="348"/>
      <c r="N129" s="349" t="str">
        <f>Badges!C632</f>
        <v>Visti an archery range</v>
      </c>
      <c r="O129" s="351" t="str">
        <f>IF(Badges!N632="A","A"," ")</f>
        <v xml:space="preserve"> </v>
      </c>
      <c r="Q129" s="371">
        <v>5</v>
      </c>
      <c r="R129" s="487" t="str">
        <f>'Age-Level'!C73</f>
        <v xml:space="preserve">Make a commitment to live what </v>
      </c>
      <c r="S129" s="363" t="str">
        <f>IF('Age-Level'!N73="A","A","")</f>
        <v/>
      </c>
    </row>
    <row r="130" spans="1:20" x14ac:dyDescent="0.2">
      <c r="A130" s="348"/>
      <c r="B130" s="349" t="str">
        <f>Badges!C370</f>
        <v xml:space="preserve">Use both facial expressions and </v>
      </c>
      <c r="C130" s="351" t="str">
        <f>IF(Badges!N370="A","A"," ")</f>
        <v xml:space="preserve"> </v>
      </c>
      <c r="E130" s="492" t="str">
        <f>Badges!B446</f>
        <v>Cadette First Aid</v>
      </c>
      <c r="F130" s="493"/>
      <c r="G130" s="493"/>
      <c r="I130" s="348"/>
      <c r="J130" s="349" t="str">
        <f>Badges!C520</f>
        <v>Find out how other people budget to</v>
      </c>
      <c r="K130" s="351" t="str">
        <f>IF(Badges!N520="A","A"," ")</f>
        <v xml:space="preserve"> </v>
      </c>
      <c r="M130" s="348"/>
      <c r="N130" s="349" t="str">
        <f>Badges!C633</f>
        <v>Invite an archery expert to talk to your troop</v>
      </c>
      <c r="O130" s="351" t="str">
        <f>IF(Badges!N633="A","A","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IF(Badges!N634="A","A"," ")</f>
        <v xml:space="preserve"> </v>
      </c>
      <c r="Q131" s="372">
        <v>1</v>
      </c>
      <c r="R131" s="487" t="str">
        <f>'Age-Level'!C76</f>
        <v>Learn how to make a room safe for a</v>
      </c>
      <c r="S131" s="363" t="str">
        <f>IF('Age-Level'!N76="A","A","")</f>
        <v/>
      </c>
    </row>
    <row r="132" spans="1:20" x14ac:dyDescent="0.2">
      <c r="A132" s="348"/>
      <c r="B132" s="349" t="str">
        <f>Badges!C372</f>
        <v>Add some dialogue</v>
      </c>
      <c r="C132" s="351" t="str">
        <f>IF(Badges!N372="A","A"," ")</f>
        <v xml:space="preserve"> </v>
      </c>
      <c r="E132" s="348"/>
      <c r="F132" s="349" t="str">
        <f>Badges!C448</f>
        <v>Take a babysitting class</v>
      </c>
      <c r="G132" s="351" t="str">
        <f>IF(Badges!N448="A","A"," ")</f>
        <v xml:space="preserve"> </v>
      </c>
      <c r="I132" s="348"/>
      <c r="J132" s="349" t="str">
        <f>Badges!C522</f>
        <v>Get on the "write" track</v>
      </c>
      <c r="K132" s="351" t="str">
        <f>IF(Badges!N522="A","A"," ")</f>
        <v xml:space="preserve"> </v>
      </c>
      <c r="M132" s="348">
        <v>3</v>
      </c>
      <c r="N132" s="349" t="str">
        <f>Badges!C635</f>
        <v>Practice archery before you go on a range</v>
      </c>
      <c r="O132" s="350"/>
      <c r="Q132" s="371">
        <v>2</v>
      </c>
      <c r="R132" s="487" t="str">
        <f>'Age-Level'!C77</f>
        <v>Find out about water safety</v>
      </c>
      <c r="S132" s="363" t="str">
        <f>IF('Age-Level'!N77="A","A","")</f>
        <v/>
      </c>
    </row>
    <row r="133" spans="1:20" x14ac:dyDescent="0.2">
      <c r="A133" s="348"/>
      <c r="B133" s="349" t="str">
        <f>Badges!C373</f>
        <v>Add thought bubbles</v>
      </c>
      <c r="C133" s="351" t="str">
        <f>IF(Badges!N373="A","A"," ")</f>
        <v xml:space="preserve"> </v>
      </c>
      <c r="E133" s="348"/>
      <c r="F133" s="349" t="str">
        <f>Badges!C449</f>
        <v>Ask a medical professional</v>
      </c>
      <c r="G133" s="351" t="str">
        <f>IF(Badges!N449="A","A"," ")</f>
        <v xml:space="preserve"> </v>
      </c>
      <c r="I133" s="348"/>
      <c r="J133" s="349" t="str">
        <f>Badges!C523</f>
        <v>Spot spending habits</v>
      </c>
      <c r="K133" s="351" t="str">
        <f>IF(Badges!N523="A","A"," ")</f>
        <v xml:space="preserve"> </v>
      </c>
      <c r="M133" s="348"/>
      <c r="N133" s="349" t="str">
        <f>Badges!C636</f>
        <v>Work with an instructor or older girl with archery experience</v>
      </c>
      <c r="O133" s="351" t="str">
        <f>IF(Badges!N636="A","A"," ")</f>
        <v xml:space="preserve"> </v>
      </c>
      <c r="Q133" s="371">
        <v>3</v>
      </c>
      <c r="R133" s="487" t="str">
        <f>'Age-Level'!C78</f>
        <v>Teach a Daisy or Brownie what to do if</v>
      </c>
      <c r="S133" s="363" t="str">
        <f>IF('Age-Level'!N78="A","A","")</f>
        <v/>
      </c>
    </row>
    <row r="134" spans="1:20" x14ac:dyDescent="0.2">
      <c r="A134" s="348"/>
      <c r="B134" s="349" t="str">
        <f>Badges!C374</f>
        <v>Run a narrative in separate</v>
      </c>
      <c r="C134" s="351" t="str">
        <f>IF(Badges!N374="A","A"," ")</f>
        <v xml:space="preserve"> </v>
      </c>
      <c r="E134" s="348"/>
      <c r="F134" s="349" t="str">
        <f>Badges!C450</f>
        <v>Talk to child care professionals</v>
      </c>
      <c r="G134" s="351" t="str">
        <f>IF(Badges!N450="A","A"," ")</f>
        <v xml:space="preserve"> </v>
      </c>
      <c r="I134" s="348"/>
      <c r="J134" s="349" t="str">
        <f>Badges!C524</f>
        <v>Pretend you're a psychologist</v>
      </c>
      <c r="K134" s="351" t="str">
        <f>IF(Badges!N524="A","A"," ")</f>
        <v xml:space="preserve"> </v>
      </c>
      <c r="M134" s="348"/>
      <c r="N134" s="349" t="str">
        <f>Badges!C637</f>
        <v>Join an archery class at a community center, range, or Girl Scout camp</v>
      </c>
      <c r="O134" s="351" t="str">
        <f>IF(Badges!N637="A","A"," ")</f>
        <v xml:space="preserve"> </v>
      </c>
      <c r="Q134" s="371">
        <v>4</v>
      </c>
      <c r="R134" s="487" t="str">
        <f>'Age-Level'!C79</f>
        <v>With your family, make sure you have</v>
      </c>
      <c r="S134" s="363" t="str">
        <f>IF('Age-Level'!N79="A","A","")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IF(Badges!N638="A","A"," ")</f>
        <v xml:space="preserve"> </v>
      </c>
      <c r="Q135" s="371">
        <v>5</v>
      </c>
      <c r="R135" s="487" t="str">
        <f>'Age-Level'!C80</f>
        <v>Discuss bullying with your Girl Scout</v>
      </c>
      <c r="S135" s="363" t="str">
        <f>IF('Age-Level'!N80="A","A","")</f>
        <v/>
      </c>
    </row>
    <row r="136" spans="1:20" x14ac:dyDescent="0.2">
      <c r="A136" s="348">
        <v>1</v>
      </c>
      <c r="B136" s="349" t="str">
        <f>Badges!C378</f>
        <v>Create your own definition of</v>
      </c>
      <c r="C136" s="350"/>
      <c r="E136" s="348"/>
      <c r="F136" s="349" t="str">
        <f>Badges!C452</f>
        <v>Talk to a medical professional</v>
      </c>
      <c r="G136" s="351" t="str">
        <f>IF(Badges!N452="A","A"," ")</f>
        <v xml:space="preserve"> </v>
      </c>
      <c r="I136" s="348"/>
      <c r="J136" s="349" t="str">
        <f>Badges!C526</f>
        <v>Do field research</v>
      </c>
      <c r="K136" s="351" t="str">
        <f>IF(Badges!N526="A","A"," ")</f>
        <v xml:space="preserve"> </v>
      </c>
      <c r="Q136" s="371"/>
      <c r="R136" s="372"/>
      <c r="S136" s="500"/>
      <c r="T136" s="355"/>
    </row>
    <row r="137" spans="1:20" x14ac:dyDescent="0.2">
      <c r="A137" s="348"/>
      <c r="B137" s="349" t="str">
        <f>Badges!C379</f>
        <v>Go to a sports event</v>
      </c>
      <c r="C137" s="351" t="str">
        <f>IF(Badges!N379="A","A"," ")</f>
        <v xml:space="preserve"> </v>
      </c>
      <c r="E137" s="348"/>
      <c r="F137" s="349" t="str">
        <f>Badges!C453</f>
        <v>Take a course</v>
      </c>
      <c r="G137" s="351" t="str">
        <f>IF(Badges!N453="A","A"," ")</f>
        <v xml:space="preserve"> </v>
      </c>
      <c r="I137" s="348"/>
      <c r="J137" s="349" t="str">
        <f>Badges!C527</f>
        <v>Let money talk</v>
      </c>
      <c r="K137" s="351" t="str">
        <f>IF(Badges!N527="A","A"," ")</f>
        <v xml:space="preserve"> </v>
      </c>
      <c r="Q137" s="371"/>
      <c r="R137" s="371"/>
      <c r="S137" s="341"/>
    </row>
    <row r="138" spans="1:20" x14ac:dyDescent="0.2">
      <c r="A138" s="348"/>
      <c r="B138" s="349" t="str">
        <f>Badges!C380</f>
        <v>Watch a sports series</v>
      </c>
      <c r="C138" s="351" t="str">
        <f>IF(Badges!N380="A","A"," ")</f>
        <v xml:space="preserve"> </v>
      </c>
      <c r="E138" s="348"/>
      <c r="F138" s="349" t="str">
        <f>Badges!C454</f>
        <v>Talk to an emergency responder</v>
      </c>
      <c r="G138" s="351" t="str">
        <f>IF(Badges!N454="A","A"," ")</f>
        <v xml:space="preserve"> </v>
      </c>
      <c r="I138" s="348"/>
      <c r="J138" s="349" t="str">
        <f>Badges!C528</f>
        <v>Hit the books</v>
      </c>
      <c r="K138" s="351" t="str">
        <f>IF(Badges!N528="A","A"," ")</f>
        <v xml:space="preserve"> </v>
      </c>
      <c r="Q138" s="371"/>
      <c r="R138" s="371"/>
      <c r="S138" s="341"/>
    </row>
    <row r="139" spans="1:20" x14ac:dyDescent="0.2">
      <c r="A139" s="348"/>
      <c r="B139" s="349" t="str">
        <f>Badges!C381</f>
        <v>Head to the Web</v>
      </c>
      <c r="C139" s="351" t="str">
        <f>IF(Badges!N381="A","A","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11</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Patches'!N5="A","A","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Patches'!N6="A","A"," ")</f>
        <v xml:space="preserve"> </v>
      </c>
      <c r="H142" s="355"/>
      <c r="I142" s="348">
        <v>1</v>
      </c>
      <c r="J142" s="396" t="str">
        <f>'Council Own'!C7</f>
        <v>&lt;List Requirement Here&gt;</v>
      </c>
      <c r="K142" s="358" t="str">
        <f>IF('Council Own'!N7="A","A"," ")</f>
        <v xml:space="preserve"> </v>
      </c>
      <c r="L142" s="355"/>
      <c r="M142" s="348">
        <v>1</v>
      </c>
      <c r="N142" s="396" t="str">
        <f>'Council Own'!C55</f>
        <v>&lt;List Requirement Here&gt;</v>
      </c>
      <c r="O142" s="358" t="str">
        <f>IF('Council Own'!N55="A","A"," ")</f>
        <v xml:space="preserve"> </v>
      </c>
      <c r="Q142" s="348">
        <v>1</v>
      </c>
      <c r="R142" s="396" t="str">
        <f>'Council Own'!C103</f>
        <v>&lt;List Requirement Here&gt;</v>
      </c>
      <c r="S142" s="358" t="str">
        <f>IF('Council Own'!N103="A","A"," ")</f>
        <v xml:space="preserve"> </v>
      </c>
    </row>
    <row r="143" spans="1:20" x14ac:dyDescent="0.2">
      <c r="A143" s="612" t="str">
        <f>'Council Own'!B6</f>
        <v>&lt;&lt;List Badge Here&gt;&gt;</v>
      </c>
      <c r="B143" s="613"/>
      <c r="C143" s="353" t="str">
        <f>IF('Council Own'!N28="C","C",IF('Council Own'!N28="P","P",""))</f>
        <v/>
      </c>
      <c r="E143" s="633" t="str">
        <f>'Fun Patches'!C7</f>
        <v>&lt;LIST PATCH HERE&gt;</v>
      </c>
      <c r="F143" s="634"/>
      <c r="G143" s="358" t="str">
        <f>IF('Fun Patches'!N7="A","A"," ")</f>
        <v xml:space="preserve"> </v>
      </c>
      <c r="H143" s="355"/>
      <c r="I143" s="348"/>
      <c r="J143" s="396" t="str">
        <f>'Council Own'!C8</f>
        <v>&lt;List Requirement Here&gt;</v>
      </c>
      <c r="K143" s="358" t="str">
        <f>IF('Council Own'!N8="A","A"," ")</f>
        <v xml:space="preserve"> </v>
      </c>
      <c r="L143" s="355"/>
      <c r="M143" s="348"/>
      <c r="N143" s="396" t="str">
        <f>'Council Own'!C56</f>
        <v>&lt;List Requirement Here&gt;</v>
      </c>
      <c r="O143" s="358" t="str">
        <f>IF('Council Own'!N56="A","A"," ")</f>
        <v xml:space="preserve"> </v>
      </c>
      <c r="Q143" s="348"/>
      <c r="R143" s="396" t="str">
        <f>'Council Own'!C104</f>
        <v>&lt;List Requirement Here&gt;</v>
      </c>
      <c r="S143" s="358" t="str">
        <f>IF('Council Own'!N104="A","A"," ")</f>
        <v xml:space="preserve"> </v>
      </c>
    </row>
    <row r="144" spans="1:20" x14ac:dyDescent="0.2">
      <c r="A144" s="612" t="str">
        <f>'Council Own'!B30</f>
        <v>&lt;&lt;List Badge Here&gt;&gt;</v>
      </c>
      <c r="B144" s="613"/>
      <c r="C144" s="353" t="str">
        <f>IF('Council Own'!N52="C","C",IF('Council Own'!N52="P","P",""))</f>
        <v/>
      </c>
      <c r="E144" s="633" t="str">
        <f>'Fun Patches'!C8</f>
        <v>&lt;LIST PATCH HERE&gt;</v>
      </c>
      <c r="F144" s="634"/>
      <c r="G144" s="358" t="str">
        <f>IF('Fun Patches'!N8="A","A"," ")</f>
        <v xml:space="preserve"> </v>
      </c>
      <c r="H144" s="355"/>
      <c r="I144" s="348"/>
      <c r="J144" s="396" t="str">
        <f>'Council Own'!C9</f>
        <v>&lt;List Requirement Here&gt;</v>
      </c>
      <c r="K144" s="358" t="str">
        <f>IF('Council Own'!N9="A","A"," ")</f>
        <v xml:space="preserve"> </v>
      </c>
      <c r="L144" s="355"/>
      <c r="M144" s="348"/>
      <c r="N144" s="396" t="str">
        <f>'Council Own'!C57</f>
        <v>&lt;List Requirement Here&gt;</v>
      </c>
      <c r="O144" s="358" t="str">
        <f>IF('Council Own'!N57="A","A"," ")</f>
        <v xml:space="preserve"> </v>
      </c>
      <c r="Q144" s="348"/>
      <c r="R144" s="396" t="str">
        <f>'Council Own'!C105</f>
        <v>&lt;List Requirement Here&gt;</v>
      </c>
      <c r="S144" s="358" t="str">
        <f>IF('Council Own'!N105="A","A"," ")</f>
        <v xml:space="preserve"> </v>
      </c>
    </row>
    <row r="145" spans="1:19" x14ac:dyDescent="0.2">
      <c r="A145" s="612" t="str">
        <f>'Council Own'!B54</f>
        <v>&lt;&lt;List Badge Here&gt;&gt;</v>
      </c>
      <c r="B145" s="613"/>
      <c r="C145" s="353" t="str">
        <f>IF('Council Own'!N76="C","C",IF('Council Own'!N76="P","P",""))</f>
        <v/>
      </c>
      <c r="E145" s="633" t="str">
        <f>'Fun Patches'!C9</f>
        <v>&lt;LIST PATCH HERE&gt;</v>
      </c>
      <c r="F145" s="634"/>
      <c r="G145" s="358" t="str">
        <f>IF('Fun Patches'!N9="A","A"," ")</f>
        <v xml:space="preserve"> </v>
      </c>
      <c r="H145" s="355"/>
      <c r="I145" s="348"/>
      <c r="J145" s="396" t="str">
        <f>'Council Own'!C10</f>
        <v>&lt;List Requirement Here&gt;</v>
      </c>
      <c r="K145" s="358" t="str">
        <f>IF('Council Own'!N10="A","A"," ")</f>
        <v xml:space="preserve"> </v>
      </c>
      <c r="L145" s="355"/>
      <c r="M145" s="348"/>
      <c r="N145" s="396" t="str">
        <f>'Council Own'!C58</f>
        <v>&lt;List Requirement Here&gt;</v>
      </c>
      <c r="O145" s="358" t="str">
        <f>IF('Council Own'!N58="A","A"," ")</f>
        <v xml:space="preserve"> </v>
      </c>
      <c r="Q145" s="348"/>
      <c r="R145" s="396" t="str">
        <f>'Council Own'!C106</f>
        <v>&lt;List Requirement Here&gt;</v>
      </c>
      <c r="S145" s="358" t="str">
        <f>IF('Council Own'!N106="A","A"," ")</f>
        <v xml:space="preserve"> </v>
      </c>
    </row>
    <row r="146" spans="1:19" x14ac:dyDescent="0.2">
      <c r="A146" s="612" t="str">
        <f>'Council Own'!B78</f>
        <v>&lt;&lt;List Badge Here&gt;&gt;</v>
      </c>
      <c r="B146" s="613"/>
      <c r="C146" s="353" t="str">
        <f>IF('Council Own'!N100="C","C",IF('Council Own'!N100="P","P",""))</f>
        <v/>
      </c>
      <c r="E146" s="633" t="str">
        <f>'Fun Patches'!C10</f>
        <v>&lt;LIST PATCH HERE&gt;</v>
      </c>
      <c r="F146" s="634"/>
      <c r="G146" s="358" t="str">
        <f>IF('Fun Patches'!N10="A","A"," ")</f>
        <v xml:space="preserve"> </v>
      </c>
      <c r="I146" s="348">
        <v>2</v>
      </c>
      <c r="J146" s="396" t="str">
        <f>'Council Own'!C11</f>
        <v>&lt;List Requirement Here&gt;</v>
      </c>
      <c r="K146" s="358" t="str">
        <f>IF('Council Own'!N11="A","A"," ")</f>
        <v xml:space="preserve"> </v>
      </c>
      <c r="M146" s="348">
        <v>2</v>
      </c>
      <c r="N146" s="396" t="str">
        <f>'Council Own'!C59</f>
        <v>&lt;List Requirement Here&gt;</v>
      </c>
      <c r="O146" s="358" t="str">
        <f>IF('Council Own'!N59="A","A"," ")</f>
        <v xml:space="preserve"> </v>
      </c>
      <c r="Q146" s="348">
        <v>2</v>
      </c>
      <c r="R146" s="396" t="str">
        <f>'Council Own'!C107</f>
        <v>&lt;List Requirement Here&gt;</v>
      </c>
      <c r="S146" s="358" t="str">
        <f>IF('Council Own'!N107="A","A"," ")</f>
        <v xml:space="preserve"> </v>
      </c>
    </row>
    <row r="147" spans="1:19" ht="12.75" customHeight="1" x14ac:dyDescent="0.2">
      <c r="A147" s="612" t="str">
        <f>'Council Own'!B102</f>
        <v>&lt;&lt;List Badge Here&gt;&gt;</v>
      </c>
      <c r="B147" s="613"/>
      <c r="C147" s="353" t="str">
        <f>IF('Council Own'!N124="C","C",IF('Council Own'!N124="P","P",""))</f>
        <v/>
      </c>
      <c r="E147" s="633" t="str">
        <f>'Fun Patches'!C11</f>
        <v>&lt;LIST PATCH HERE&gt;</v>
      </c>
      <c r="F147" s="634"/>
      <c r="G147" s="358" t="str">
        <f>IF('Fun Patches'!N11="A","A"," ")</f>
        <v xml:space="preserve"> </v>
      </c>
      <c r="I147" s="348"/>
      <c r="J147" s="396" t="str">
        <f>'Council Own'!C12</f>
        <v>&lt;List Requirement Here&gt;</v>
      </c>
      <c r="K147" s="358" t="str">
        <f>IF('Council Own'!N12="A","A"," ")</f>
        <v xml:space="preserve"> </v>
      </c>
      <c r="M147" s="348"/>
      <c r="N147" s="396" t="str">
        <f>'Council Own'!C60</f>
        <v>&lt;List Requirement Here&gt;</v>
      </c>
      <c r="O147" s="358" t="str">
        <f>IF('Council Own'!N60="A","A"," ")</f>
        <v xml:space="preserve"> </v>
      </c>
      <c r="Q147" s="348"/>
      <c r="R147" s="396" t="str">
        <f>'Council Own'!C108</f>
        <v>&lt;List Requirement Here&gt;</v>
      </c>
      <c r="S147" s="358" t="str">
        <f>IF('Council Own'!N108="A","A"," ")</f>
        <v xml:space="preserve"> </v>
      </c>
    </row>
    <row r="148" spans="1:19" ht="12.75" customHeight="1" x14ac:dyDescent="0.2">
      <c r="A148" s="612" t="str">
        <f>'Council Own'!B126</f>
        <v>&lt;&lt;List Badge Here&gt;&gt;</v>
      </c>
      <c r="B148" s="613"/>
      <c r="C148" s="353" t="str">
        <f>IF('Council Own'!N148="C","C",IF('Council Own'!N148="P","P",""))</f>
        <v/>
      </c>
      <c r="E148" s="633" t="str">
        <f>'Fun Patches'!C12</f>
        <v>&lt;LIST PATCH HERE&gt;</v>
      </c>
      <c r="F148" s="634"/>
      <c r="G148" s="358" t="str">
        <f>IF('Fun Patches'!N12="A","A"," ")</f>
        <v xml:space="preserve"> </v>
      </c>
      <c r="I148" s="348"/>
      <c r="J148" s="396" t="str">
        <f>'Council Own'!C13</f>
        <v>&lt;List Requirement Here&gt;</v>
      </c>
      <c r="K148" s="358" t="str">
        <f>IF('Council Own'!N13="A","A"," ")</f>
        <v xml:space="preserve"> </v>
      </c>
      <c r="M148" s="348"/>
      <c r="N148" s="396" t="str">
        <f>'Council Own'!C61</f>
        <v>&lt;List Requirement Here&gt;</v>
      </c>
      <c r="O148" s="358" t="str">
        <f>IF('Council Own'!N61="A","A"," ")</f>
        <v xml:space="preserve"> </v>
      </c>
      <c r="Q148" s="348"/>
      <c r="R148" s="396" t="str">
        <f>'Council Own'!C109</f>
        <v>&lt;List Requirement Here&gt;</v>
      </c>
      <c r="S148" s="358" t="str">
        <f>IF('Council Own'!N109="A","A"," ")</f>
        <v xml:space="preserve"> </v>
      </c>
    </row>
    <row r="149" spans="1:19" x14ac:dyDescent="0.2">
      <c r="E149" s="633" t="str">
        <f>'Fun Patches'!C13</f>
        <v>&lt;LIST PATCH HERE&gt;</v>
      </c>
      <c r="F149" s="634"/>
      <c r="G149" s="358" t="str">
        <f>IF('Fun Patches'!N13="A","A"," ")</f>
        <v xml:space="preserve"> </v>
      </c>
      <c r="I149" s="348"/>
      <c r="J149" s="396" t="str">
        <f>'Council Own'!C14</f>
        <v>&lt;List Requirement Here&gt;</v>
      </c>
      <c r="K149" s="358" t="str">
        <f>IF('Council Own'!N14="A","A"," ")</f>
        <v xml:space="preserve"> </v>
      </c>
      <c r="M149" s="348"/>
      <c r="N149" s="396" t="str">
        <f>'Council Own'!C62</f>
        <v>&lt;List Requirement Here&gt;</v>
      </c>
      <c r="O149" s="358" t="str">
        <f>IF('Council Own'!N62="A","A"," ")</f>
        <v xml:space="preserve"> </v>
      </c>
      <c r="Q149" s="348"/>
      <c r="R149" s="396" t="str">
        <f>'Council Own'!C110</f>
        <v>&lt;List Requirement Here&gt;</v>
      </c>
      <c r="S149" s="358" t="str">
        <f>IF('Council Own'!N110="A","A"," ")</f>
        <v xml:space="preserve"> </v>
      </c>
    </row>
    <row r="150" spans="1:19" x14ac:dyDescent="0.2">
      <c r="E150" s="633" t="str">
        <f>'Fun Patches'!C14</f>
        <v>&lt;LIST PATCH HERE&gt;</v>
      </c>
      <c r="F150" s="634"/>
      <c r="G150" s="358" t="str">
        <f>IF('Fun Patches'!N14="A","A"," ")</f>
        <v xml:space="preserve"> </v>
      </c>
      <c r="I150" s="348">
        <v>3</v>
      </c>
      <c r="J150" s="396" t="str">
        <f>'Council Own'!C15</f>
        <v>&lt;List Requirement Here&gt;</v>
      </c>
      <c r="K150" s="358" t="str">
        <f>IF('Council Own'!N15="A","A"," ")</f>
        <v xml:space="preserve"> </v>
      </c>
      <c r="M150" s="348">
        <v>3</v>
      </c>
      <c r="N150" s="396" t="str">
        <f>'Council Own'!C63</f>
        <v>&lt;List Requirement Here&gt;</v>
      </c>
      <c r="O150" s="358" t="str">
        <f>IF('Council Own'!N63="A","A"," ")</f>
        <v xml:space="preserve"> </v>
      </c>
      <c r="Q150" s="348">
        <v>3</v>
      </c>
      <c r="R150" s="396" t="str">
        <f>'Council Own'!C111</f>
        <v>&lt;List Requirement Here&gt;</v>
      </c>
      <c r="S150" s="358" t="str">
        <f>IF('Council Own'!N111="A","A"," ")</f>
        <v xml:space="preserve"> </v>
      </c>
    </row>
    <row r="151" spans="1:19" x14ac:dyDescent="0.2">
      <c r="E151" s="633" t="str">
        <f>'Fun Patches'!C15</f>
        <v>&lt;LIST PATCH HERE&gt;</v>
      </c>
      <c r="F151" s="634"/>
      <c r="G151" s="358" t="str">
        <f>IF('Fun Patches'!N15="A","A"," ")</f>
        <v xml:space="preserve"> </v>
      </c>
      <c r="I151" s="348"/>
      <c r="J151" s="396" t="str">
        <f>'Council Own'!C16</f>
        <v>&lt;List Requirement Here&gt;</v>
      </c>
      <c r="K151" s="358" t="str">
        <f>IF('Council Own'!N16="A","A"," ")</f>
        <v xml:space="preserve"> </v>
      </c>
      <c r="M151" s="348"/>
      <c r="N151" s="396" t="str">
        <f>'Council Own'!C64</f>
        <v>&lt;List Requirement Here&gt;</v>
      </c>
      <c r="O151" s="358" t="str">
        <f>IF('Council Own'!N64="A","A"," ")</f>
        <v xml:space="preserve"> </v>
      </c>
      <c r="Q151" s="348"/>
      <c r="R151" s="396" t="str">
        <f>'Council Own'!C112</f>
        <v>&lt;List Requirement Here&gt;</v>
      </c>
      <c r="S151" s="358" t="str">
        <f>IF('Council Own'!N112="A","A"," ")</f>
        <v xml:space="preserve"> </v>
      </c>
    </row>
    <row r="152" spans="1:19" x14ac:dyDescent="0.2">
      <c r="A152" s="616" t="s">
        <v>834</v>
      </c>
      <c r="B152" s="617"/>
      <c r="C152" s="618"/>
      <c r="E152" s="633" t="str">
        <f>'Fun Patches'!C16</f>
        <v>&lt;LIST PATCH HERE&gt;</v>
      </c>
      <c r="F152" s="634"/>
      <c r="G152" s="358" t="str">
        <f>IF('Fun Patches'!N16="A","A"," ")</f>
        <v xml:space="preserve"> </v>
      </c>
      <c r="I152" s="348"/>
      <c r="J152" s="396" t="str">
        <f>'Council Own'!C17</f>
        <v>&lt;List Requirement Here&gt;</v>
      </c>
      <c r="K152" s="358" t="str">
        <f>IF('Council Own'!N17="A","A"," ")</f>
        <v xml:space="preserve"> </v>
      </c>
      <c r="M152" s="348"/>
      <c r="N152" s="396" t="str">
        <f>'Council Own'!C65</f>
        <v>&lt;List Requirement Here&gt;</v>
      </c>
      <c r="O152" s="358" t="str">
        <f>IF('Council Own'!N65="A","A"," ")</f>
        <v xml:space="preserve"> </v>
      </c>
      <c r="Q152" s="348"/>
      <c r="R152" s="396" t="str">
        <f>'Council Own'!C113</f>
        <v>&lt;List Requirement Here&gt;</v>
      </c>
      <c r="S152" s="358" t="str">
        <f>IF('Council Own'!N113="A","A"," ")</f>
        <v xml:space="preserve"> </v>
      </c>
    </row>
    <row r="153" spans="1:19" x14ac:dyDescent="0.2">
      <c r="A153" s="257" t="str">
        <f>Silver!C8</f>
        <v>Go on a Cadette Journey</v>
      </c>
      <c r="B153" s="257"/>
      <c r="C153" s="445" t="str">
        <f>IF(Silver!N8="C","C"," ")</f>
        <v xml:space="preserve"> </v>
      </c>
      <c r="E153" s="650" t="str">
        <f>'Fun Patches'!C17</f>
        <v>&lt;LIST PATCH HERE&gt;</v>
      </c>
      <c r="F153" s="651"/>
      <c r="G153" s="351" t="str">
        <f>IF('Fun Patches'!N17="A","A"," ")</f>
        <v xml:space="preserve"> </v>
      </c>
      <c r="I153" s="348"/>
      <c r="J153" s="396" t="str">
        <f>'Council Own'!C18</f>
        <v>&lt;List Requirement Here&gt;</v>
      </c>
      <c r="K153" s="358" t="str">
        <f>IF('Council Own'!N18="A","A"," ")</f>
        <v xml:space="preserve"> </v>
      </c>
      <c r="M153" s="348"/>
      <c r="N153" s="396" t="str">
        <f>'Council Own'!C66</f>
        <v>&lt;List Requirement Here&gt;</v>
      </c>
      <c r="O153" s="358" t="str">
        <f>IF('Council Own'!N66="A","A"," ")</f>
        <v xml:space="preserve"> </v>
      </c>
      <c r="Q153" s="348"/>
      <c r="R153" s="396" t="str">
        <f>'Council Own'!C114</f>
        <v>&lt;List Requirement Here&gt;</v>
      </c>
      <c r="S153" s="358" t="str">
        <f>IF('Council Own'!N114="A","A"," ")</f>
        <v xml:space="preserve"> </v>
      </c>
    </row>
    <row r="154" spans="1:19" x14ac:dyDescent="0.2">
      <c r="A154" s="257" t="str">
        <f>Silver!C9</f>
        <v>Identify issues you care about</v>
      </c>
      <c r="B154" s="257"/>
      <c r="C154" s="445" t="str">
        <f>IF(Silver!N9="A","A"," ")</f>
        <v xml:space="preserve"> </v>
      </c>
      <c r="E154" s="633" t="str">
        <f>'Fun Patches'!C18</f>
        <v>&lt;LIST PATCH HERE&gt;</v>
      </c>
      <c r="F154" s="634"/>
      <c r="G154" s="358" t="str">
        <f>IF('Fun Patches'!N18="A","A"," ")</f>
        <v xml:space="preserve"> </v>
      </c>
      <c r="I154" s="348">
        <v>4</v>
      </c>
      <c r="J154" s="396" t="str">
        <f>'Council Own'!C19</f>
        <v>&lt;List Requirement Here&gt;</v>
      </c>
      <c r="K154" s="358" t="str">
        <f>IF('Council Own'!N19="A","A"," ")</f>
        <v xml:space="preserve"> </v>
      </c>
      <c r="M154" s="348">
        <v>4</v>
      </c>
      <c r="N154" s="396" t="str">
        <f>'Council Own'!C67</f>
        <v>&lt;List Requirement Here&gt;</v>
      </c>
      <c r="O154" s="358" t="str">
        <f>IF('Council Own'!N67="A","A"," ")</f>
        <v xml:space="preserve"> </v>
      </c>
      <c r="Q154" s="348">
        <v>4</v>
      </c>
      <c r="R154" s="396" t="str">
        <f>'Council Own'!C115</f>
        <v>&lt;List Requirement Here&gt;</v>
      </c>
      <c r="S154" s="358" t="str">
        <f>IF('Council Own'!N115="A","A"," ")</f>
        <v xml:space="preserve"> </v>
      </c>
    </row>
    <row r="155" spans="1:19" x14ac:dyDescent="0.2">
      <c r="A155" s="257" t="str">
        <f>Silver!C10</f>
        <v>Build your GS Silver Team or go solo</v>
      </c>
      <c r="B155" s="257"/>
      <c r="C155" s="445" t="str">
        <f>IF(Silver!N10="A","A"," ")</f>
        <v xml:space="preserve"> </v>
      </c>
      <c r="E155" s="633" t="str">
        <f>'Fun Patches'!C19</f>
        <v>&lt;LIST PATCH HERE&gt;</v>
      </c>
      <c r="F155" s="634"/>
      <c r="G155" s="358" t="str">
        <f>IF('Fun Patches'!N19="A","A"," ")</f>
        <v xml:space="preserve"> </v>
      </c>
      <c r="I155" s="348"/>
      <c r="J155" s="396" t="str">
        <f>'Council Own'!C20</f>
        <v>&lt;List Requirement Here&gt;</v>
      </c>
      <c r="K155" s="358" t="str">
        <f>IF('Council Own'!N20="A","A"," ")</f>
        <v xml:space="preserve"> </v>
      </c>
      <c r="M155" s="348"/>
      <c r="N155" s="396" t="str">
        <f>'Council Own'!C68</f>
        <v>&lt;List Requirement Here&gt;</v>
      </c>
      <c r="O155" s="358" t="str">
        <f>IF('Council Own'!N68="A","A"," ")</f>
        <v xml:space="preserve"> </v>
      </c>
      <c r="Q155" s="348"/>
      <c r="R155" s="396" t="str">
        <f>'Council Own'!C116</f>
        <v>&lt;List Requirement Here&gt;</v>
      </c>
      <c r="S155" s="358" t="str">
        <f>IF('Council Own'!N116="A","A"," ")</f>
        <v xml:space="preserve"> </v>
      </c>
    </row>
    <row r="156" spans="1:19" x14ac:dyDescent="0.2">
      <c r="A156" s="257" t="str">
        <f>Silver!C11</f>
        <v>Explore your community</v>
      </c>
      <c r="B156" s="257"/>
      <c r="C156" s="445" t="str">
        <f>IF(Silver!N11="A","A"," ")</f>
        <v xml:space="preserve"> </v>
      </c>
      <c r="E156" s="633" t="str">
        <f>'Fun Patches'!C20</f>
        <v>&lt;LIST PATCH HERE&gt;</v>
      </c>
      <c r="F156" s="634"/>
      <c r="G156" s="358" t="str">
        <f>IF('Fun Patches'!N20="A","A"," ")</f>
        <v xml:space="preserve"> </v>
      </c>
      <c r="I156" s="348"/>
      <c r="J156" s="396" t="str">
        <f>'Council Own'!C21</f>
        <v>&lt;List Requirement Here&gt;</v>
      </c>
      <c r="K156" s="358" t="str">
        <f>IF('Council Own'!N21="A","A"," ")</f>
        <v xml:space="preserve"> </v>
      </c>
      <c r="M156" s="348"/>
      <c r="N156" s="396" t="str">
        <f>'Council Own'!C69</f>
        <v>&lt;List Requirement Here&gt;</v>
      </c>
      <c r="O156" s="358" t="str">
        <f>IF('Council Own'!N69="A","A"," ")</f>
        <v xml:space="preserve"> </v>
      </c>
      <c r="Q156" s="348"/>
      <c r="R156" s="396" t="str">
        <f>'Council Own'!C117</f>
        <v>&lt;List Requirement Here&gt;</v>
      </c>
      <c r="S156" s="358" t="str">
        <f>IF('Council Own'!N117="A","A"," ")</f>
        <v xml:space="preserve"> </v>
      </c>
    </row>
    <row r="157" spans="1:19" x14ac:dyDescent="0.2">
      <c r="A157" s="257" t="str">
        <f>Silver!C12</f>
        <v>Pick your Take Action Project</v>
      </c>
      <c r="B157" s="257"/>
      <c r="C157" s="445" t="str">
        <f>IF(Silver!N12="A","A"," ")</f>
        <v xml:space="preserve"> </v>
      </c>
      <c r="E157" s="633" t="str">
        <f>'Fun Patches'!C21</f>
        <v>&lt;LIST PATCH HERE&gt;</v>
      </c>
      <c r="F157" s="634"/>
      <c r="G157" s="358" t="str">
        <f>IF('Fun Patches'!N21="A","A"," ")</f>
        <v xml:space="preserve"> </v>
      </c>
      <c r="I157" s="348"/>
      <c r="J157" s="396" t="str">
        <f>'Council Own'!C22</f>
        <v>&lt;List Requirement Here&gt;</v>
      </c>
      <c r="K157" s="358" t="str">
        <f>IF('Council Own'!N22="A","A"," ")</f>
        <v xml:space="preserve"> </v>
      </c>
      <c r="M157" s="348"/>
      <c r="N157" s="396" t="str">
        <f>'Council Own'!C70</f>
        <v>&lt;List Requirement Here&gt;</v>
      </c>
      <c r="O157" s="358" t="str">
        <f>IF('Council Own'!N70="A","A"," ")</f>
        <v xml:space="preserve"> </v>
      </c>
      <c r="Q157" s="348"/>
      <c r="R157" s="396" t="str">
        <f>'Council Own'!C118</f>
        <v>&lt;List Requirement Here&gt;</v>
      </c>
      <c r="S157" s="358" t="str">
        <f>IF('Council Own'!N118="A","A"," ")</f>
        <v xml:space="preserve"> </v>
      </c>
    </row>
    <row r="158" spans="1:19" x14ac:dyDescent="0.2">
      <c r="A158" s="257" t="str">
        <f>Silver!C13</f>
        <v>Develop your Project</v>
      </c>
      <c r="B158" s="257"/>
      <c r="C158" s="445" t="str">
        <f>IF(Silver!N13="A","A"," ")</f>
        <v xml:space="preserve"> </v>
      </c>
      <c r="E158" s="633" t="str">
        <f>'Fun Patches'!C22</f>
        <v>&lt;LIST PATCH HERE&gt;</v>
      </c>
      <c r="F158" s="634"/>
      <c r="G158" s="358" t="str">
        <f>IF('Fun Patches'!N22="A","A"," ")</f>
        <v xml:space="preserve"> </v>
      </c>
      <c r="I158" s="348">
        <v>5</v>
      </c>
      <c r="J158" s="396" t="str">
        <f>'Council Own'!C23</f>
        <v>&lt;List Requirement Here&gt;</v>
      </c>
      <c r="K158" s="358" t="str">
        <f>IF('Council Own'!N23="A","A"," ")</f>
        <v xml:space="preserve"> </v>
      </c>
      <c r="M158" s="348">
        <v>5</v>
      </c>
      <c r="N158" s="396" t="str">
        <f>'Council Own'!C71</f>
        <v>&lt;List Requirement Here&gt;</v>
      </c>
      <c r="O158" s="358" t="str">
        <f>IF('Council Own'!N71="A","A"," ")</f>
        <v xml:space="preserve"> </v>
      </c>
      <c r="Q158" s="348">
        <v>5</v>
      </c>
      <c r="R158" s="396" t="str">
        <f>'Council Own'!C119</f>
        <v>&lt;List Requirement Here&gt;</v>
      </c>
      <c r="S158" s="358" t="str">
        <f>IF('Council Own'!N119="A","A"," ")</f>
        <v xml:space="preserve"> </v>
      </c>
    </row>
    <row r="159" spans="1:19" x14ac:dyDescent="0.2">
      <c r="A159" s="257" t="str">
        <f>Silver!C14</f>
        <v>Make a plan and put it into motion</v>
      </c>
      <c r="B159" s="257"/>
      <c r="C159" s="445" t="str">
        <f>IF(Silver!N14="A","A"," ")</f>
        <v xml:space="preserve"> </v>
      </c>
      <c r="E159" s="633" t="str">
        <f>'Fun Patches'!C23</f>
        <v>&lt;LIST PATCH HERE&gt;</v>
      </c>
      <c r="F159" s="634"/>
      <c r="G159" s="358" t="str">
        <f>IF('Fun Patches'!N23="A","A"," ")</f>
        <v xml:space="preserve"> </v>
      </c>
      <c r="I159" s="348"/>
      <c r="J159" s="396" t="str">
        <f>'Council Own'!C24</f>
        <v>&lt;List Requirement Here&gt;</v>
      </c>
      <c r="K159" s="358" t="str">
        <f>IF('Council Own'!N24="A","A"," ")</f>
        <v xml:space="preserve"> </v>
      </c>
      <c r="M159" s="348"/>
      <c r="N159" s="396" t="str">
        <f>'Council Own'!C72</f>
        <v>&lt;List Requirement Here&gt;</v>
      </c>
      <c r="O159" s="358" t="str">
        <f>IF('Council Own'!N72="A","A"," ")</f>
        <v xml:space="preserve"> </v>
      </c>
      <c r="Q159" s="348"/>
      <c r="R159" s="396" t="str">
        <f>'Council Own'!C120</f>
        <v>&lt;List Requirement Here&gt;</v>
      </c>
      <c r="S159" s="358" t="str">
        <f>IF('Council Own'!N120="A","A"," ")</f>
        <v xml:space="preserve"> </v>
      </c>
    </row>
    <row r="160" spans="1:19" x14ac:dyDescent="0.2">
      <c r="A160" s="257" t="str">
        <f>Silver!C15</f>
        <v>Reflect, share your story, and celebrate</v>
      </c>
      <c r="B160" s="257"/>
      <c r="C160" s="445" t="str">
        <f>IF(Silver!N15="A","A"," ")</f>
        <v xml:space="preserve"> </v>
      </c>
      <c r="E160" s="633" t="str">
        <f>'Fun Patches'!C24</f>
        <v>&lt;LIST PATCH HERE&gt;</v>
      </c>
      <c r="F160" s="634"/>
      <c r="G160" s="358" t="str">
        <f>IF('Fun Patches'!N24="A","A"," ")</f>
        <v xml:space="preserve"> </v>
      </c>
      <c r="I160" s="348"/>
      <c r="J160" s="396" t="str">
        <f>'Council Own'!C25</f>
        <v>&lt;List Requirement Here&gt;</v>
      </c>
      <c r="K160" s="358" t="str">
        <f>IF('Council Own'!N25="A","A"," ")</f>
        <v xml:space="preserve"> </v>
      </c>
      <c r="M160" s="348"/>
      <c r="N160" s="396" t="str">
        <f>'Council Own'!C73</f>
        <v>&lt;List Requirement Here&gt;</v>
      </c>
      <c r="O160" s="358" t="str">
        <f>IF('Council Own'!N73="A","A"," ")</f>
        <v xml:space="preserve"> </v>
      </c>
      <c r="Q160" s="348"/>
      <c r="R160" s="396" t="str">
        <f>'Council Own'!C121</f>
        <v>&lt;List Requirement Here&gt;</v>
      </c>
      <c r="S160" s="358" t="str">
        <f>IF('Council Own'!N121="A","A"," ")</f>
        <v xml:space="preserve"> </v>
      </c>
    </row>
    <row r="161" spans="2:19" x14ac:dyDescent="0.2">
      <c r="B161" s="435" t="s">
        <v>139</v>
      </c>
      <c r="C161" s="445" t="str">
        <f>IF(Silver!N16="C","C",IF(Silver!N16="P","P",""))</f>
        <v/>
      </c>
      <c r="E161" s="633" t="str">
        <f>'Fun Patches'!C25</f>
        <v>&lt;LIST PATCH HERE&gt;</v>
      </c>
      <c r="F161" s="634"/>
      <c r="G161" s="358" t="str">
        <f>IF('Fun Patches'!N25="A","A"," ")</f>
        <v xml:space="preserve"> </v>
      </c>
      <c r="I161" s="348"/>
      <c r="J161" s="396" t="str">
        <f>'Council Own'!C26</f>
        <v>&lt;List Requirement Here&gt;</v>
      </c>
      <c r="K161" s="358" t="str">
        <f>IF('Council Own'!N26="A","A"," ")</f>
        <v xml:space="preserve"> </v>
      </c>
      <c r="M161" s="348"/>
      <c r="N161" s="396" t="str">
        <f>'Council Own'!C74</f>
        <v>&lt;List Requirement Here&gt;</v>
      </c>
      <c r="O161" s="358" t="str">
        <f>IF('Council Own'!N68="A","A"," ")</f>
        <v xml:space="preserve"> </v>
      </c>
      <c r="Q161" s="348"/>
      <c r="R161" s="396" t="str">
        <f>'Council Own'!C122</f>
        <v>&lt;List Requirement Here&gt;</v>
      </c>
      <c r="S161" s="358" t="str">
        <f>IF('Council Own'!N122="A","A"," ")</f>
        <v xml:space="preserve"> </v>
      </c>
    </row>
    <row r="162" spans="2:19" x14ac:dyDescent="0.2">
      <c r="E162" s="633" t="str">
        <f>'Fun Patches'!C26</f>
        <v>&lt;LIST PATCH HERE&gt;</v>
      </c>
      <c r="F162" s="634"/>
      <c r="G162" s="358" t="str">
        <f>IF('Fun Patches'!N26="A","A","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Patches'!N27="A","A"," ")</f>
        <v xml:space="preserve"> </v>
      </c>
      <c r="I163" s="348">
        <v>1</v>
      </c>
      <c r="J163" s="396" t="str">
        <f>'Council Own'!C31</f>
        <v>&lt;List Requirement Here&gt;</v>
      </c>
      <c r="K163" s="358" t="str">
        <f>IF('Council Own'!N31="A","A"," ")</f>
        <v xml:space="preserve"> </v>
      </c>
      <c r="M163" s="348">
        <v>1</v>
      </c>
      <c r="N163" s="396" t="str">
        <f>'Council Own'!C79</f>
        <v>&lt;List Requirement Here&gt;</v>
      </c>
      <c r="O163" s="358" t="str">
        <f>IF('Council Own'!N79="A","A"," ")</f>
        <v xml:space="preserve"> </v>
      </c>
      <c r="Q163" s="348">
        <v>1</v>
      </c>
      <c r="R163" s="396" t="str">
        <f>'Council Own'!C127</f>
        <v>&lt;List Requirement Here&gt;</v>
      </c>
      <c r="S163" s="358" t="str">
        <f>IF('Council Own'!N127="A","A"," ")</f>
        <v xml:space="preserve"> </v>
      </c>
    </row>
    <row r="164" spans="2:19" x14ac:dyDescent="0.2">
      <c r="E164" s="633" t="str">
        <f>'Fun Patches'!C28</f>
        <v>&lt;LIST PATCH HERE&gt;</v>
      </c>
      <c r="F164" s="634"/>
      <c r="G164" s="358" t="str">
        <f>IF('Fun Patches'!N28="A","A"," ")</f>
        <v xml:space="preserve"> </v>
      </c>
      <c r="I164" s="348"/>
      <c r="J164" s="396" t="str">
        <f>'Council Own'!C32</f>
        <v>&lt;List Requirement Here&gt;</v>
      </c>
      <c r="K164" s="358" t="str">
        <f>IF('Council Own'!N32="A","A"," ")</f>
        <v xml:space="preserve"> </v>
      </c>
      <c r="M164" s="348"/>
      <c r="N164" s="396" t="str">
        <f>'Council Own'!C80</f>
        <v>&lt;List Requirement Here&gt;</v>
      </c>
      <c r="O164" s="358" t="str">
        <f>IF('Council Own'!N80="A","A"," ")</f>
        <v xml:space="preserve"> </v>
      </c>
      <c r="Q164" s="348"/>
      <c r="R164" s="396" t="str">
        <f>'Council Own'!C128</f>
        <v>&lt;List Requirement Here&gt;</v>
      </c>
      <c r="S164" s="358" t="str">
        <f>IF('Council Own'!N128="A","A"," ")</f>
        <v xml:space="preserve"> </v>
      </c>
    </row>
    <row r="165" spans="2:19" x14ac:dyDescent="0.2">
      <c r="E165" s="633" t="str">
        <f>'Fun Patches'!C29</f>
        <v>&lt;LIST PATCH HERE&gt;</v>
      </c>
      <c r="F165" s="634"/>
      <c r="G165" s="358" t="str">
        <f>IF('Fun Patches'!N29="A","A"," ")</f>
        <v xml:space="preserve"> </v>
      </c>
      <c r="I165" s="348"/>
      <c r="J165" s="396" t="str">
        <f>'Council Own'!C33</f>
        <v>&lt;List Requirement Here&gt;</v>
      </c>
      <c r="K165" s="358" t="str">
        <f>IF('Council Own'!N33="A","A"," ")</f>
        <v xml:space="preserve"> </v>
      </c>
      <c r="M165" s="348"/>
      <c r="N165" s="396" t="str">
        <f>'Council Own'!C81</f>
        <v>&lt;List Requirement Here&gt;</v>
      </c>
      <c r="O165" s="358" t="str">
        <f>IF('Council Own'!N81="A","A"," ")</f>
        <v xml:space="preserve"> </v>
      </c>
      <c r="Q165" s="348"/>
      <c r="R165" s="396" t="str">
        <f>'Council Own'!C129</f>
        <v>&lt;List Requirement Here&gt;</v>
      </c>
      <c r="S165" s="358" t="str">
        <f>IF('Council Own'!N129="A","A"," ")</f>
        <v xml:space="preserve"> </v>
      </c>
    </row>
    <row r="166" spans="2:19" x14ac:dyDescent="0.2">
      <c r="E166" s="633" t="str">
        <f>'Fun Patches'!C30</f>
        <v>&lt;LIST PATCH HERE&gt;</v>
      </c>
      <c r="F166" s="634"/>
      <c r="G166" s="358" t="str">
        <f>IF('Fun Patches'!N30="A","A"," ")</f>
        <v xml:space="preserve"> </v>
      </c>
      <c r="I166" s="348"/>
      <c r="J166" s="396" t="str">
        <f>'Council Own'!C34</f>
        <v>&lt;List Requirement Here&gt;</v>
      </c>
      <c r="K166" s="358" t="str">
        <f>IF('Council Own'!N34="A","A"," ")</f>
        <v xml:space="preserve"> </v>
      </c>
      <c r="M166" s="348"/>
      <c r="N166" s="396" t="str">
        <f>'Council Own'!C82</f>
        <v>&lt;List Requirement Here&gt;</v>
      </c>
      <c r="O166" s="358" t="str">
        <f>IF('Council Own'!N82="A","A"," ")</f>
        <v xml:space="preserve"> </v>
      </c>
      <c r="Q166" s="348"/>
      <c r="R166" s="396" t="str">
        <f>'Council Own'!C130</f>
        <v>&lt;List Requirement Here&gt;</v>
      </c>
      <c r="S166" s="358" t="str">
        <f>IF('Council Own'!N130="A","A"," ")</f>
        <v xml:space="preserve"> </v>
      </c>
    </row>
    <row r="167" spans="2:19" x14ac:dyDescent="0.2">
      <c r="E167" s="633" t="str">
        <f>'Fun Patches'!C31</f>
        <v>&lt;LIST PATCH HERE&gt;</v>
      </c>
      <c r="F167" s="634"/>
      <c r="G167" s="358" t="str">
        <f>IF('Fun Patches'!N31="A","A"," ")</f>
        <v xml:space="preserve"> </v>
      </c>
      <c r="I167" s="348">
        <v>2</v>
      </c>
      <c r="J167" s="396" t="str">
        <f>'Council Own'!C35</f>
        <v>&lt;List Requirement Here&gt;</v>
      </c>
      <c r="K167" s="358" t="str">
        <f>IF('Council Own'!N35="A","A"," ")</f>
        <v xml:space="preserve"> </v>
      </c>
      <c r="M167" s="348">
        <v>2</v>
      </c>
      <c r="N167" s="396" t="str">
        <f>'Council Own'!C83</f>
        <v>&lt;List Requirement Here&gt;</v>
      </c>
      <c r="O167" s="358" t="str">
        <f>IF('Council Own'!N83="A","A"," ")</f>
        <v xml:space="preserve"> </v>
      </c>
      <c r="Q167" s="348">
        <v>2</v>
      </c>
      <c r="R167" s="396" t="str">
        <f>'Council Own'!C131</f>
        <v>&lt;List Requirement Here&gt;</v>
      </c>
      <c r="S167" s="358" t="str">
        <f>IF('Council Own'!N131="A","A"," ")</f>
        <v xml:space="preserve"> </v>
      </c>
    </row>
    <row r="168" spans="2:19" x14ac:dyDescent="0.2">
      <c r="E168" s="633" t="str">
        <f>'Fun Patches'!C32</f>
        <v>&lt;LIST PATCH HERE&gt;</v>
      </c>
      <c r="F168" s="634"/>
      <c r="G168" s="358" t="str">
        <f>IF('Fun Patches'!N32="A","A"," ")</f>
        <v xml:space="preserve"> </v>
      </c>
      <c r="I168" s="348"/>
      <c r="J168" s="396" t="str">
        <f>'Council Own'!C36</f>
        <v>&lt;List Requirement Here&gt;</v>
      </c>
      <c r="K168" s="358" t="str">
        <f>IF('Council Own'!N36="A","A"," ")</f>
        <v xml:space="preserve"> </v>
      </c>
      <c r="M168" s="348"/>
      <c r="N168" s="396" t="str">
        <f>'Council Own'!C84</f>
        <v>&lt;List Requirement Here&gt;</v>
      </c>
      <c r="O168" s="358" t="str">
        <f>IF('Council Own'!N84="A","A"," ")</f>
        <v xml:space="preserve"> </v>
      </c>
      <c r="Q168" s="348"/>
      <c r="R168" s="396" t="str">
        <f>'Council Own'!C132</f>
        <v>&lt;List Requirement Here&gt;</v>
      </c>
      <c r="S168" s="358" t="str">
        <f>IF('Council Own'!N132="A","A"," ")</f>
        <v xml:space="preserve"> </v>
      </c>
    </row>
    <row r="169" spans="2:19" x14ac:dyDescent="0.2">
      <c r="E169" s="633" t="str">
        <f>'Fun Patches'!C33</f>
        <v>&lt;LIST PATCH HERE&gt;</v>
      </c>
      <c r="F169" s="634"/>
      <c r="G169" s="358" t="str">
        <f>IF('Fun Patches'!N33="A","A"," ")</f>
        <v xml:space="preserve"> </v>
      </c>
      <c r="I169" s="348"/>
      <c r="J169" s="396" t="str">
        <f>'Council Own'!C37</f>
        <v>&lt;List Requirement Here&gt;</v>
      </c>
      <c r="K169" s="358" t="str">
        <f>IF('Council Own'!N37="A","A"," ")</f>
        <v xml:space="preserve"> </v>
      </c>
      <c r="M169" s="348"/>
      <c r="N169" s="396" t="str">
        <f>'Council Own'!C85</f>
        <v>&lt;List Requirement Here&gt;</v>
      </c>
      <c r="O169" s="358" t="str">
        <f>IF('Council Own'!N85="A","A"," ")</f>
        <v xml:space="preserve"> </v>
      </c>
      <c r="Q169" s="348"/>
      <c r="R169" s="396" t="str">
        <f>'Council Own'!C133</f>
        <v>&lt;List Requirement Here&gt;</v>
      </c>
      <c r="S169" s="358" t="str">
        <f>IF('Council Own'!N133="A","A"," ")</f>
        <v xml:space="preserve"> </v>
      </c>
    </row>
    <row r="170" spans="2:19" x14ac:dyDescent="0.2">
      <c r="E170" s="633" t="str">
        <f>'Fun Patches'!C34</f>
        <v>&lt;LIST PATCH HERE&gt;</v>
      </c>
      <c r="F170" s="634"/>
      <c r="G170" s="358" t="str">
        <f>IF('Fun Patches'!N34="A","A"," ")</f>
        <v xml:space="preserve"> </v>
      </c>
      <c r="I170" s="348"/>
      <c r="J170" s="396" t="str">
        <f>'Council Own'!C38</f>
        <v>&lt;List Requirement Here&gt;</v>
      </c>
      <c r="K170" s="358" t="str">
        <f>IF('Council Own'!N38="A","A"," ")</f>
        <v xml:space="preserve"> </v>
      </c>
      <c r="M170" s="348"/>
      <c r="N170" s="396" t="str">
        <f>'Council Own'!C86</f>
        <v>&lt;List Requirement Here&gt;</v>
      </c>
      <c r="O170" s="358" t="str">
        <f>IF('Council Own'!N86="A","A"," ")</f>
        <v xml:space="preserve"> </v>
      </c>
      <c r="Q170" s="348"/>
      <c r="R170" s="396" t="str">
        <f>'Council Own'!C134</f>
        <v>&lt;List Requirement Here&gt;</v>
      </c>
      <c r="S170" s="358" t="str">
        <f>IF('Council Own'!N134="A","A"," ")</f>
        <v xml:space="preserve"> </v>
      </c>
    </row>
    <row r="171" spans="2:19" x14ac:dyDescent="0.2">
      <c r="E171" s="633" t="str">
        <f>'Fun Patches'!C35</f>
        <v>&lt;LIST PATCH HERE&gt;</v>
      </c>
      <c r="F171" s="634"/>
      <c r="G171" s="358" t="str">
        <f>IF('Fun Patches'!N35="A","A"," ")</f>
        <v xml:space="preserve"> </v>
      </c>
      <c r="I171" s="348">
        <v>3</v>
      </c>
      <c r="J171" s="396" t="str">
        <f>'Council Own'!C39</f>
        <v>&lt;List Requirement Here&gt;</v>
      </c>
      <c r="K171" s="358" t="str">
        <f>IF('Council Own'!N39="A","A"," ")</f>
        <v xml:space="preserve"> </v>
      </c>
      <c r="M171" s="348">
        <v>3</v>
      </c>
      <c r="N171" s="396" t="str">
        <f>'Council Own'!C87</f>
        <v>&lt;List Requirement Here&gt;</v>
      </c>
      <c r="O171" s="358" t="str">
        <f>IF('Council Own'!N87="A","A"," ")</f>
        <v xml:space="preserve"> </v>
      </c>
      <c r="Q171" s="348">
        <v>3</v>
      </c>
      <c r="R171" s="396" t="str">
        <f>'Council Own'!C135</f>
        <v>&lt;List Requirement Here&gt;</v>
      </c>
      <c r="S171" s="358" t="str">
        <f>IF('Council Own'!N135="A","A"," ")</f>
        <v xml:space="preserve"> </v>
      </c>
    </row>
    <row r="172" spans="2:19" ht="12.75" customHeight="1" x14ac:dyDescent="0.2">
      <c r="E172" s="633" t="str">
        <f>'Fun Patches'!C36</f>
        <v>&lt;LIST PATCH HERE&gt;</v>
      </c>
      <c r="F172" s="634"/>
      <c r="G172" s="358" t="str">
        <f>IF('Fun Patches'!N36="A","A"," ")</f>
        <v xml:space="preserve"> </v>
      </c>
      <c r="I172" s="348"/>
      <c r="J172" s="396" t="str">
        <f>'Council Own'!C40</f>
        <v>&lt;List Requirement Here&gt;</v>
      </c>
      <c r="K172" s="358" t="str">
        <f>IF('Council Own'!N40="A","A"," ")</f>
        <v xml:space="preserve"> </v>
      </c>
      <c r="M172" s="348"/>
      <c r="N172" s="396" t="str">
        <f>'Council Own'!C88</f>
        <v>&lt;List Requirement Here&gt;</v>
      </c>
      <c r="O172" s="358" t="str">
        <f>IF('Council Own'!N88="A","A"," ")</f>
        <v xml:space="preserve"> </v>
      </c>
      <c r="Q172" s="348"/>
      <c r="R172" s="396" t="str">
        <f>'Council Own'!C136</f>
        <v>&lt;List Requirement Here&gt;</v>
      </c>
      <c r="S172" s="358" t="str">
        <f>IF('Council Own'!N136="A","A"," ")</f>
        <v xml:space="preserve"> </v>
      </c>
    </row>
    <row r="173" spans="2:19" ht="12.75" customHeight="1" x14ac:dyDescent="0.2">
      <c r="E173" s="633" t="str">
        <f>'Fun Patches'!C37</f>
        <v>&lt;LIST PATCH HERE&gt;</v>
      </c>
      <c r="F173" s="634"/>
      <c r="G173" s="358" t="str">
        <f>IF('Fun Patches'!N37="A","A"," ")</f>
        <v xml:space="preserve"> </v>
      </c>
      <c r="I173" s="348"/>
      <c r="J173" s="396" t="str">
        <f>'Council Own'!C41</f>
        <v>&lt;List Requirement Here&gt;</v>
      </c>
      <c r="K173" s="358" t="str">
        <f>IF('Council Own'!N41="A","A"," ")</f>
        <v xml:space="preserve"> </v>
      </c>
      <c r="M173" s="348"/>
      <c r="N173" s="396" t="str">
        <f>'Council Own'!C89</f>
        <v>&lt;List Requirement Here&gt;</v>
      </c>
      <c r="O173" s="358" t="str">
        <f>IF('Council Own'!N89="A","A"," ")</f>
        <v xml:space="preserve"> </v>
      </c>
      <c r="Q173" s="348"/>
      <c r="R173" s="396" t="str">
        <f>'Council Own'!C137</f>
        <v>&lt;List Requirement Here&gt;</v>
      </c>
      <c r="S173" s="358" t="str">
        <f>IF('Council Own'!N137="A","A"," ")</f>
        <v xml:space="preserve"> </v>
      </c>
    </row>
    <row r="174" spans="2:19" x14ac:dyDescent="0.2">
      <c r="E174" s="633" t="str">
        <f>'Fun Patches'!C38</f>
        <v>&lt;LIST PATCH HERE&gt;</v>
      </c>
      <c r="F174" s="634"/>
      <c r="G174" s="358" t="str">
        <f>IF('Fun Patches'!N38="A","A"," ")</f>
        <v xml:space="preserve"> </v>
      </c>
      <c r="I174" s="348"/>
      <c r="J174" s="396" t="str">
        <f>'Council Own'!C42</f>
        <v>&lt;List Requirement Here&gt;</v>
      </c>
      <c r="K174" s="358" t="str">
        <f>IF('Council Own'!N42="A","A"," ")</f>
        <v xml:space="preserve"> </v>
      </c>
      <c r="M174" s="348"/>
      <c r="N174" s="396" t="str">
        <f>'Council Own'!C90</f>
        <v>&lt;List Requirement Here&gt;</v>
      </c>
      <c r="O174" s="358" t="str">
        <f>IF('Council Own'!N90="A","A"," ")</f>
        <v xml:space="preserve"> </v>
      </c>
      <c r="Q174" s="348"/>
      <c r="R174" s="396" t="str">
        <f>'Council Own'!C138</f>
        <v>&lt;List Requirement Here&gt;</v>
      </c>
      <c r="S174" s="358" t="str">
        <f>IF('Council Own'!N138="A","A"," ")</f>
        <v xml:space="preserve"> </v>
      </c>
    </row>
    <row r="175" spans="2:19" x14ac:dyDescent="0.2">
      <c r="E175" s="633" t="str">
        <f>'Fun Patches'!C39</f>
        <v>&lt;LIST PATCH HERE&gt;</v>
      </c>
      <c r="F175" s="634"/>
      <c r="G175" s="358" t="str">
        <f>IF('Fun Patches'!N39="A","A"," ")</f>
        <v xml:space="preserve"> </v>
      </c>
      <c r="I175" s="348">
        <v>4</v>
      </c>
      <c r="J175" s="396" t="str">
        <f>'Council Own'!C43</f>
        <v>&lt;List Requirement Here&gt;</v>
      </c>
      <c r="K175" s="358" t="str">
        <f>IF('Council Own'!N43="A","A"," ")</f>
        <v xml:space="preserve"> </v>
      </c>
      <c r="M175" s="348">
        <v>4</v>
      </c>
      <c r="N175" s="396" t="str">
        <f>'Council Own'!C91</f>
        <v>&lt;List Requirement Here&gt;</v>
      </c>
      <c r="O175" s="358" t="str">
        <f>IF('Council Own'!N91="A","A"," ")</f>
        <v xml:space="preserve"> </v>
      </c>
      <c r="Q175" s="348">
        <v>4</v>
      </c>
      <c r="R175" s="396" t="str">
        <f>'Council Own'!C139</f>
        <v>&lt;List Requirement Here&gt;</v>
      </c>
      <c r="S175" s="358" t="str">
        <f>IF('Council Own'!N139="A","A"," ")</f>
        <v xml:space="preserve"> </v>
      </c>
    </row>
    <row r="176" spans="2:19" x14ac:dyDescent="0.2">
      <c r="E176" s="633" t="str">
        <f>'Fun Patches'!C40</f>
        <v>&lt;LIST PATCH HERE&gt;</v>
      </c>
      <c r="F176" s="634"/>
      <c r="G176" s="358" t="str">
        <f>IF('Fun Patches'!N40="A","A"," ")</f>
        <v xml:space="preserve"> </v>
      </c>
      <c r="I176" s="348"/>
      <c r="J176" s="396" t="str">
        <f>'Council Own'!C44</f>
        <v>&lt;List Requirement Here&gt;</v>
      </c>
      <c r="K176" s="358" t="str">
        <f>IF('Council Own'!N44="A","A"," ")</f>
        <v xml:space="preserve"> </v>
      </c>
      <c r="M176" s="348"/>
      <c r="N176" s="396" t="str">
        <f>'Council Own'!C92</f>
        <v>&lt;List Requirement Here&gt;</v>
      </c>
      <c r="O176" s="358" t="str">
        <f>IF('Council Own'!N92="A","A"," ")</f>
        <v xml:space="preserve"> </v>
      </c>
      <c r="Q176" s="348"/>
      <c r="R176" s="396" t="str">
        <f>'Council Own'!C140</f>
        <v>&lt;List Requirement Here&gt;</v>
      </c>
      <c r="S176" s="358" t="str">
        <f>IF('Council Own'!N140="A","A"," ")</f>
        <v xml:space="preserve"> </v>
      </c>
    </row>
    <row r="177" spans="1:19" x14ac:dyDescent="0.2">
      <c r="E177" s="633" t="str">
        <f>'Fun Patches'!C41</f>
        <v>&lt;LIST PATCH HERE&gt;</v>
      </c>
      <c r="F177" s="634"/>
      <c r="G177" s="358" t="str">
        <f>IF('Fun Patches'!N41="A","A"," ")</f>
        <v xml:space="preserve"> </v>
      </c>
      <c r="I177" s="348"/>
      <c r="J177" s="396" t="str">
        <f>'Council Own'!C45</f>
        <v>&lt;List Requirement Here&gt;</v>
      </c>
      <c r="K177" s="358" t="str">
        <f>IF('Council Own'!N45="A","A"," ")</f>
        <v xml:space="preserve"> </v>
      </c>
      <c r="M177" s="348"/>
      <c r="N177" s="396" t="str">
        <f>'Council Own'!C93</f>
        <v>&lt;List Requirement Here&gt;</v>
      </c>
      <c r="O177" s="358" t="str">
        <f>IF('Council Own'!N93="A","A"," ")</f>
        <v xml:space="preserve"> </v>
      </c>
      <c r="Q177" s="348"/>
      <c r="R177" s="396" t="str">
        <f>'Council Own'!C141</f>
        <v>&lt;List Requirement Here&gt;</v>
      </c>
      <c r="S177" s="358" t="str">
        <f>IF('Council Own'!N141="A","A"," ")</f>
        <v xml:space="preserve"> </v>
      </c>
    </row>
    <row r="178" spans="1:19" x14ac:dyDescent="0.2">
      <c r="E178" s="633" t="str">
        <f>'Fun Patches'!C42</f>
        <v>&lt;LIST PATCH HERE&gt;</v>
      </c>
      <c r="F178" s="634"/>
      <c r="G178" s="358" t="str">
        <f>IF('Fun Patches'!N42="A","A"," ")</f>
        <v xml:space="preserve"> </v>
      </c>
      <c r="I178" s="348"/>
      <c r="J178" s="396" t="str">
        <f>'Council Own'!C46</f>
        <v>&lt;List Requirement Here&gt;</v>
      </c>
      <c r="K178" s="358" t="str">
        <f>IF('Council Own'!N46="A","A"," ")</f>
        <v xml:space="preserve"> </v>
      </c>
      <c r="M178" s="348"/>
      <c r="N178" s="396" t="str">
        <f>'Council Own'!C94</f>
        <v>&lt;List Requirement Here&gt;</v>
      </c>
      <c r="O178" s="358" t="str">
        <f>IF('Council Own'!N94="A","A"," ")</f>
        <v xml:space="preserve"> </v>
      </c>
      <c r="Q178" s="348"/>
      <c r="R178" s="396" t="str">
        <f>'Council Own'!C142</f>
        <v>&lt;List Requirement Here&gt;</v>
      </c>
      <c r="S178" s="358" t="str">
        <f>IF('Council Own'!N142="A","A"," ")</f>
        <v xml:space="preserve"> </v>
      </c>
    </row>
    <row r="179" spans="1:19" x14ac:dyDescent="0.2">
      <c r="E179" s="633" t="str">
        <f>'Fun Patches'!C43</f>
        <v>&lt;LIST PATCH HERE&gt;</v>
      </c>
      <c r="F179" s="634"/>
      <c r="G179" s="358" t="str">
        <f>IF('Fun Patches'!N43="A","A"," ")</f>
        <v xml:space="preserve"> </v>
      </c>
      <c r="I179" s="348">
        <v>5</v>
      </c>
      <c r="J179" s="396" t="str">
        <f>'Council Own'!C47</f>
        <v>&lt;List Requirement Here&gt;</v>
      </c>
      <c r="K179" s="358" t="str">
        <f>IF('Council Own'!N47="A","A"," ")</f>
        <v xml:space="preserve"> </v>
      </c>
      <c r="M179" s="348">
        <v>5</v>
      </c>
      <c r="N179" s="396" t="str">
        <f>'Council Own'!C95</f>
        <v>&lt;List Requirement Here&gt;</v>
      </c>
      <c r="O179" s="358" t="str">
        <f>IF('Council Own'!N95="A","A"," ")</f>
        <v xml:space="preserve"> </v>
      </c>
      <c r="Q179" s="348">
        <v>5</v>
      </c>
      <c r="R179" s="396" t="str">
        <f>'Council Own'!C143</f>
        <v>&lt;List Requirement Here&gt;</v>
      </c>
      <c r="S179" s="358" t="str">
        <f>IF('Council Own'!N143="A","A"," ")</f>
        <v xml:space="preserve"> </v>
      </c>
    </row>
    <row r="180" spans="1:19" x14ac:dyDescent="0.2">
      <c r="E180" s="633" t="str">
        <f>'Fun Patches'!C44</f>
        <v>&lt;LIST PATCH HERE&gt;</v>
      </c>
      <c r="F180" s="634"/>
      <c r="G180" s="358" t="str">
        <f>IF('Fun Patches'!N44="A","A"," ")</f>
        <v xml:space="preserve"> </v>
      </c>
      <c r="I180" s="348"/>
      <c r="J180" s="396" t="str">
        <f>'Council Own'!C48</f>
        <v>&lt;List Requirement Here&gt;</v>
      </c>
      <c r="K180" s="358" t="str">
        <f>IF('Council Own'!N48="A","A"," ")</f>
        <v xml:space="preserve"> </v>
      </c>
      <c r="M180" s="348"/>
      <c r="N180" s="396" t="str">
        <f>'Council Own'!C96</f>
        <v>&lt;List Requirement Here&gt;</v>
      </c>
      <c r="O180" s="358" t="str">
        <f>IF('Council Own'!N96="A","A"," ")</f>
        <v xml:space="preserve"> </v>
      </c>
      <c r="Q180" s="348"/>
      <c r="R180" s="396" t="str">
        <f>'Council Own'!C144</f>
        <v>&lt;List Requirement Here&gt;</v>
      </c>
      <c r="S180" s="358" t="str">
        <f>IF('Council Own'!N144="A","A"," ")</f>
        <v xml:space="preserve"> </v>
      </c>
    </row>
    <row r="181" spans="1:19" x14ac:dyDescent="0.2">
      <c r="E181" s="633" t="str">
        <f>'Fun Patches'!C45</f>
        <v>&lt;LIST PATCH HERE&gt;</v>
      </c>
      <c r="F181" s="634"/>
      <c r="G181" s="358" t="str">
        <f>IF('Fun Patches'!N45="A","A"," ")</f>
        <v xml:space="preserve"> </v>
      </c>
      <c r="I181" s="348"/>
      <c r="J181" s="396" t="str">
        <f>'Council Own'!C49</f>
        <v>&lt;List Requirement Here&gt;</v>
      </c>
      <c r="K181" s="358" t="str">
        <f>IF('Council Own'!N49="A","A"," ")</f>
        <v xml:space="preserve"> </v>
      </c>
      <c r="M181" s="348"/>
      <c r="N181" s="396" t="str">
        <f>'Council Own'!C97</f>
        <v>&lt;List Requirement Here&gt;</v>
      </c>
      <c r="O181" s="358" t="str">
        <f>IF('Council Own'!N97="A","A"," ")</f>
        <v xml:space="preserve"> </v>
      </c>
      <c r="Q181" s="348"/>
      <c r="R181" s="396" t="str">
        <f>'Council Own'!C145</f>
        <v>&lt;List Requirement Here&gt;</v>
      </c>
      <c r="S181" s="358" t="str">
        <f>IF('Council Own'!N145="A","A"," ")</f>
        <v xml:space="preserve"> </v>
      </c>
    </row>
    <row r="182" spans="1:19" x14ac:dyDescent="0.2">
      <c r="E182" s="633" t="str">
        <f>'Fun Patches'!C46</f>
        <v>&lt;LIST PATCH HERE&gt;</v>
      </c>
      <c r="F182" s="634"/>
      <c r="G182" s="358" t="str">
        <f>IF('Fun Patches'!N46="A","A"," ")</f>
        <v xml:space="preserve"> </v>
      </c>
      <c r="I182" s="348"/>
      <c r="J182" s="396" t="str">
        <f>'Council Own'!C50</f>
        <v>&lt;List Requirement Here&gt;</v>
      </c>
      <c r="K182" s="358" t="str">
        <f>IF('Council Own'!N50="A","A"," ")</f>
        <v xml:space="preserve"> </v>
      </c>
      <c r="M182" s="348"/>
      <c r="N182" s="396" t="str">
        <f>'Council Own'!C98</f>
        <v>&lt;List Requirement Here&gt;</v>
      </c>
      <c r="O182" s="358" t="str">
        <f>IF('Council Own'!N98="A","A"," ")</f>
        <v xml:space="preserve"> </v>
      </c>
      <c r="Q182" s="348"/>
      <c r="R182" s="396" t="str">
        <f>'Council Own'!C146</f>
        <v>&lt;List Requirement Here&gt;</v>
      </c>
      <c r="S182" s="358" t="str">
        <f>IF('Council Own'!N146="A","A"," ")</f>
        <v xml:space="preserve"> </v>
      </c>
    </row>
    <row r="183" spans="1:19" x14ac:dyDescent="0.2">
      <c r="E183" s="650" t="str">
        <f>'Fun Patches'!C47</f>
        <v>&lt;LIST PATCH HERE&gt;</v>
      </c>
      <c r="F183" s="651"/>
      <c r="G183" s="351" t="str">
        <f>IF('Fun Patches'!N47="A","A"," ")</f>
        <v xml:space="preserve"> </v>
      </c>
      <c r="I183" s="395"/>
      <c r="J183" s="364"/>
      <c r="K183" s="398"/>
    </row>
    <row r="184" spans="1:19" x14ac:dyDescent="0.2">
      <c r="E184" s="633" t="str">
        <f>'Fun Patches'!C48</f>
        <v>&lt;LIST PATCH HERE&gt;</v>
      </c>
      <c r="F184" s="634"/>
      <c r="G184" s="358" t="str">
        <f>IF('Fun Patches'!N48="A","A"," ")</f>
        <v xml:space="preserve"> </v>
      </c>
      <c r="I184" s="395"/>
      <c r="J184" s="364"/>
      <c r="K184" s="398"/>
    </row>
    <row r="185" spans="1:19" x14ac:dyDescent="0.2">
      <c r="E185" s="633" t="str">
        <f>'Fun Patches'!C49</f>
        <v>&lt;LIST PATCH HERE&gt;</v>
      </c>
      <c r="F185" s="634"/>
      <c r="G185" s="358" t="str">
        <f>IF('Fun Patches'!N49="A","A"," ")</f>
        <v xml:space="preserve"> </v>
      </c>
      <c r="I185" s="395"/>
      <c r="J185" s="364"/>
      <c r="K185" s="398"/>
    </row>
    <row r="186" spans="1:19" x14ac:dyDescent="0.2">
      <c r="A186" s="635" t="s">
        <v>70</v>
      </c>
      <c r="B186" s="636"/>
      <c r="C186" s="637"/>
      <c r="E186" s="633" t="str">
        <f>'Fun Patches'!C50</f>
        <v>&lt;LIST PATCH HERE&gt;</v>
      </c>
      <c r="F186" s="634"/>
      <c r="G186" s="358" t="str">
        <f>IF('Fun Patches'!N50="A","A"," ")</f>
        <v xml:space="preserve"> </v>
      </c>
      <c r="I186" s="395"/>
      <c r="J186" s="364"/>
      <c r="K186" s="398"/>
    </row>
    <row r="187" spans="1:19" x14ac:dyDescent="0.2">
      <c r="A187" s="644" t="s">
        <v>67</v>
      </c>
      <c r="B187" s="645"/>
      <c r="C187" s="646"/>
      <c r="E187" s="633" t="str">
        <f>'Fun Patches'!C51</f>
        <v>&lt;LIST PATCH HERE&gt;</v>
      </c>
      <c r="F187" s="634"/>
      <c r="G187" s="358" t="str">
        <f>IF('Fun Patches'!N51="A","A"," ")</f>
        <v xml:space="preserve"> </v>
      </c>
      <c r="I187" s="395"/>
      <c r="J187" s="364"/>
      <c r="K187" s="398"/>
    </row>
    <row r="188" spans="1:19" x14ac:dyDescent="0.2">
      <c r="A188" s="644" t="s">
        <v>68</v>
      </c>
      <c r="B188" s="645"/>
      <c r="C188" s="646"/>
      <c r="E188" s="633" t="str">
        <f>'Fun Patches'!C52</f>
        <v>&lt;LIST PATCH HERE&gt;</v>
      </c>
      <c r="F188" s="634"/>
      <c r="G188" s="358" t="str">
        <f>IF('Fun Patches'!N52="A","A"," ")</f>
        <v xml:space="preserve"> </v>
      </c>
      <c r="I188" s="395"/>
      <c r="J188" s="364"/>
      <c r="K188" s="398"/>
    </row>
    <row r="189" spans="1:19" x14ac:dyDescent="0.2">
      <c r="A189" s="640" t="s">
        <v>69</v>
      </c>
      <c r="B189" s="641"/>
      <c r="C189" s="642"/>
      <c r="E189" s="633" t="str">
        <f>'Fun Patches'!C53</f>
        <v>&lt;LIST PATCH HERE&gt;</v>
      </c>
      <c r="F189" s="634"/>
      <c r="G189" s="358" t="str">
        <f>IF('Fun Patches'!N53="A","A"," ")</f>
        <v xml:space="preserve"> </v>
      </c>
      <c r="J189" s="355"/>
      <c r="K189" s="355"/>
    </row>
    <row r="190" spans="1:19" x14ac:dyDescent="0.2">
      <c r="E190" s="633" t="str">
        <f>'Fun Patches'!C54</f>
        <v>&lt;LIST PATCH HERE&gt;</v>
      </c>
      <c r="F190" s="634"/>
      <c r="G190" s="358" t="str">
        <f>IF('Fun Patches'!N54="A","A","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TKodmPz+RNnWi0V9SE6IEN/QKgxSsYA4AZ65/ZjITiszroxUggUBnKX7A5pJgWYugzDjhRxDQmykIZ1Pcxodew==" saltValue="Gvo/NPH13B/AUX9YX/+Yrw=="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W229"/>
  <sheetViews>
    <sheetView showGridLines="0" topLeftCell="A43" zoomScale="90" zoomScaleNormal="90" workbookViewId="0">
      <selection activeCell="M70" sqref="M70:O70"/>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12</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IF(Badges!O58="A","A"," ")</f>
        <v xml:space="preserve"> </v>
      </c>
      <c r="I4" s="348"/>
      <c r="J4" s="349" t="str">
        <f>Badges!C132</f>
        <v>Fold method and glue method</v>
      </c>
      <c r="K4" s="351" t="str">
        <f>IF(Badges!O132="A","A"," ")</f>
        <v xml:space="preserve"> </v>
      </c>
      <c r="M4" s="348"/>
      <c r="N4" s="349" t="str">
        <f>Badges!C205</f>
        <v>Learn how to purify water</v>
      </c>
      <c r="O4" s="351" t="str">
        <f>IF(Badges!O205="A","A"," ")</f>
        <v xml:space="preserve"> </v>
      </c>
      <c r="Q4" s="348"/>
      <c r="R4" s="349" t="str">
        <f>Badges!C279</f>
        <v>Get a sense of different animals'</v>
      </c>
      <c r="S4" s="351" t="str">
        <f>IF(Badges!O279="A","A"," ")</f>
        <v xml:space="preserve"> </v>
      </c>
      <c r="T4" s="340"/>
      <c r="U4" s="340"/>
    </row>
    <row r="5" spans="1:21" ht="12.75" customHeight="1" x14ac:dyDescent="0.2">
      <c r="A5" s="619" t="str">
        <f>Summary!A4</f>
        <v>Digital Movie Maker</v>
      </c>
      <c r="B5" s="620"/>
      <c r="C5" s="352" t="str">
        <f>IF(Badges!O28="C","C",IF(Badges!O28="P","P",""))</f>
        <v/>
      </c>
      <c r="E5" s="348"/>
      <c r="F5" s="349" t="str">
        <f>Badges!C59</f>
        <v>Videotape yourself miming one</v>
      </c>
      <c r="G5" s="351" t="str">
        <f>IF(Badges!O59="A","A"," ")</f>
        <v xml:space="preserve"> </v>
      </c>
      <c r="I5" s="348"/>
      <c r="J5" s="349" t="str">
        <f>Badges!C133</f>
        <v>Fold method and stitch method</v>
      </c>
      <c r="K5" s="351" t="str">
        <f>IF(Badges!O133="A","A"," ")</f>
        <v xml:space="preserve"> </v>
      </c>
      <c r="M5" s="348"/>
      <c r="N5" s="349" t="str">
        <f>Badges!C206</f>
        <v>Practice navigating with a map and</v>
      </c>
      <c r="O5" s="351" t="str">
        <f>IF(Badges!O206="A","A"," ")</f>
        <v xml:space="preserve"> </v>
      </c>
      <c r="Q5" s="348"/>
      <c r="R5" s="349" t="str">
        <f>Badges!C280</f>
        <v>Talk to an animal expert at a zoo</v>
      </c>
      <c r="S5" s="351" t="str">
        <f>IF(Badges!O280="A","A"," ")</f>
        <v xml:space="preserve"> </v>
      </c>
      <c r="T5" s="340"/>
      <c r="U5" s="340"/>
    </row>
    <row r="6" spans="1:21" ht="12.75" customHeight="1" x14ac:dyDescent="0.2">
      <c r="A6" s="612" t="str">
        <f>Summary!A5</f>
        <v>Eating for Beauty</v>
      </c>
      <c r="B6" s="613"/>
      <c r="C6" s="353" t="str">
        <f>IF(Badges!O51="C","C",IF(Badges!O51="P","P",""))</f>
        <v/>
      </c>
      <c r="E6" s="348"/>
      <c r="F6" s="349" t="str">
        <f>Badges!C60</f>
        <v>Pretend an item is something else</v>
      </c>
      <c r="G6" s="351" t="str">
        <f>IF(Badges!O60="A","A"," ")</f>
        <v xml:space="preserve"> </v>
      </c>
      <c r="I6" s="348"/>
      <c r="J6" s="349" t="str">
        <f>Badges!C134</f>
        <v>Glue method and stitch method</v>
      </c>
      <c r="K6" s="351" t="str">
        <f>IF(Badges!O134="A","A"," ")</f>
        <v xml:space="preserve"> </v>
      </c>
      <c r="M6" s="348"/>
      <c r="N6" s="349" t="str">
        <f>Badges!C207</f>
        <v>Pitch your tent three times in three</v>
      </c>
      <c r="O6" s="351" t="str">
        <f>IF(Badges!O207="A","A"," ")</f>
        <v xml:space="preserve"> </v>
      </c>
      <c r="Q6" s="348"/>
      <c r="R6" s="349" t="str">
        <f>Badges!C281</f>
        <v>Practice being a scientist</v>
      </c>
      <c r="S6" s="351" t="str">
        <f>IF(Badges!O281="A","A"," ")</f>
        <v xml:space="preserve"> </v>
      </c>
      <c r="T6" s="340"/>
      <c r="U6" s="340"/>
    </row>
    <row r="7" spans="1:21" x14ac:dyDescent="0.2">
      <c r="A7" s="612" t="str">
        <f>Summary!A6</f>
        <v>Public Speaker</v>
      </c>
      <c r="B7" s="613"/>
      <c r="C7" s="353" t="str">
        <f>IF(Badges!O74="C","C",IF(Badges!O74="P","P",""))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IF(Badges!O97="C","C",IF(Badges!O97="P","P",""))</f>
        <v/>
      </c>
      <c r="E8" s="348"/>
      <c r="F8" s="349" t="str">
        <f>Badges!C62</f>
        <v>Repeat one word, one sentence, and</v>
      </c>
      <c r="G8" s="351" t="str">
        <f>IF(Badges!O62="A","A"," ")</f>
        <v xml:space="preserve"> </v>
      </c>
      <c r="I8" s="348"/>
      <c r="J8" s="349" t="str">
        <f>Badges!C136</f>
        <v>Make an organizational book</v>
      </c>
      <c r="K8" s="351" t="str">
        <f>IF(Badges!O136="A","A"," ")</f>
        <v xml:space="preserve"> </v>
      </c>
      <c r="M8" s="348"/>
      <c r="N8" s="349" t="str">
        <f>Badges!C209</f>
        <v>Play stuff-sack dramatics</v>
      </c>
      <c r="O8" s="351" t="str">
        <f>IF(Badges!O209="A","A"," ")</f>
        <v xml:space="preserve"> </v>
      </c>
      <c r="Q8" s="348">
        <v>1</v>
      </c>
      <c r="R8" s="349" t="str">
        <f>Badges!C285</f>
        <v>Team up and dress up</v>
      </c>
      <c r="S8" s="350"/>
    </row>
    <row r="9" spans="1:21" x14ac:dyDescent="0.2">
      <c r="A9" s="614" t="str">
        <f>Summary!A8</f>
        <v>Screenwriter</v>
      </c>
      <c r="B9" s="615"/>
      <c r="C9" s="354" t="str">
        <f>IF(Badges!O120="C","C",IF(Badges!O120="P","P",""))</f>
        <v/>
      </c>
      <c r="E9" s="348"/>
      <c r="F9" s="349" t="str">
        <f>Badges!C63</f>
        <v>Tell your own story, from birth until</v>
      </c>
      <c r="G9" s="351" t="str">
        <f>IF(Badges!O63="A","A"," ")</f>
        <v xml:space="preserve"> </v>
      </c>
      <c r="I9" s="348"/>
      <c r="J9" s="349" t="str">
        <f>Badges!C137</f>
        <v>Make a scrapbook, memory book,</v>
      </c>
      <c r="K9" s="351" t="str">
        <f>IF(Badges!O137="A","A"," ")</f>
        <v xml:space="preserve"> </v>
      </c>
      <c r="M9" s="348"/>
      <c r="N9" s="349" t="str">
        <f>Badges!C210</f>
        <v>See the stars</v>
      </c>
      <c r="O9" s="351" t="str">
        <f>IF(Badges!O210="A","A"," ")</f>
        <v xml:space="preserve"> </v>
      </c>
      <c r="Q9" s="348"/>
      <c r="R9" s="349" t="str">
        <f>Badges!C286</f>
        <v>Go, Blue! Go, Red!</v>
      </c>
      <c r="S9" s="351" t="str">
        <f>IF(Badges!O286="A","A"," ")</f>
        <v xml:space="preserve"> </v>
      </c>
    </row>
    <row r="10" spans="1:21" x14ac:dyDescent="0.2">
      <c r="A10" s="616" t="str">
        <f>Summary!A9</f>
        <v>It's Your Planet -- Love It!</v>
      </c>
      <c r="B10" s="617"/>
      <c r="C10" s="618"/>
      <c r="E10" s="348"/>
      <c r="F10" s="349" t="str">
        <f>Badges!C64</f>
        <v>Practice impressions of three</v>
      </c>
      <c r="G10" s="351" t="str">
        <f>IF(Badges!O64="A","A"," ")</f>
        <v xml:space="preserve"> </v>
      </c>
      <c r="I10" s="348"/>
      <c r="J10" s="349" t="str">
        <f>Badges!C138</f>
        <v>Make a gift book</v>
      </c>
      <c r="K10" s="351" t="str">
        <f>IF(Badges!O138="A","A"," ")</f>
        <v xml:space="preserve"> </v>
      </c>
      <c r="M10" s="348"/>
      <c r="N10" s="349" t="str">
        <f>Badges!C211</f>
        <v>Tell a progressive story</v>
      </c>
      <c r="O10" s="351" t="str">
        <f>IF(Badges!O211="A","A"," ")</f>
        <v xml:space="preserve"> </v>
      </c>
      <c r="Q10" s="348"/>
      <c r="R10" s="349" t="str">
        <f>Badges!C287</f>
        <v>Unique uniforms</v>
      </c>
      <c r="S10" s="351" t="str">
        <f>IF(Badges!O287="A","A"," ")</f>
        <v xml:space="preserve"> </v>
      </c>
    </row>
    <row r="11" spans="1:21" x14ac:dyDescent="0.2">
      <c r="A11" s="619" t="str">
        <f>Summary!A10</f>
        <v>Book Artist</v>
      </c>
      <c r="B11" s="620"/>
      <c r="C11" s="352" t="str">
        <f>IF(Badges!O144="C","C",IF(Badges!O144="P","P",""))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IF(Badges!O288="A","A"," ")</f>
        <v xml:space="preserve"> </v>
      </c>
    </row>
    <row r="12" spans="1:21" x14ac:dyDescent="0.2">
      <c r="A12" s="612" t="str">
        <f>Summary!A11</f>
        <v>Woodworker</v>
      </c>
      <c r="B12" s="613"/>
      <c r="C12" s="353" t="str">
        <f>IF(Badges!O167="C","C",IF(Badges!O167="P","P",""))</f>
        <v/>
      </c>
      <c r="E12" s="348"/>
      <c r="F12" s="349" t="str">
        <f>Badges!C66</f>
        <v>Write a speech about something</v>
      </c>
      <c r="G12" s="351" t="str">
        <f>IF(Badges!O66="A","A"," ")</f>
        <v xml:space="preserve"> </v>
      </c>
      <c r="I12" s="348"/>
      <c r="J12" s="349" t="str">
        <f>Badges!C140</f>
        <v xml:space="preserve">Make a book from something </v>
      </c>
      <c r="K12" s="351" t="str">
        <f>IF(Badges!O140="A","A","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IF(Badges!O190="C","C",IF(Badges!O190="P","P",""))</f>
        <v/>
      </c>
      <c r="E13" s="348"/>
      <c r="F13" s="349" t="str">
        <f>Badges!C67</f>
        <v>Create a piece for a character</v>
      </c>
      <c r="G13" s="351" t="str">
        <f>IF(Badges!O67="A","A"," ")</f>
        <v xml:space="preserve"> </v>
      </c>
      <c r="I13" s="348"/>
      <c r="J13" s="349" t="str">
        <f>Badges!C141</f>
        <v>Try a different binding technique or</v>
      </c>
      <c r="K13" s="351" t="str">
        <f>IF(Badges!O141="A","A"," ")</f>
        <v xml:space="preserve"> </v>
      </c>
      <c r="M13" s="348"/>
      <c r="N13" s="349" t="str">
        <f>Badges!C216</f>
        <v>Observe kids in person for at least</v>
      </c>
      <c r="O13" s="351" t="str">
        <f>IF(Badges!O216="A","A"," ")</f>
        <v xml:space="preserve"> </v>
      </c>
      <c r="Q13" s="348"/>
      <c r="R13" s="349" t="str">
        <f>Badges!C290</f>
        <v>An amazing race</v>
      </c>
      <c r="S13" s="351" t="str">
        <f>IF(Badges!O290="A","A"," ")</f>
        <v xml:space="preserve"> </v>
      </c>
    </row>
    <row r="14" spans="1:21" x14ac:dyDescent="0.2">
      <c r="A14" s="612" t="str">
        <f>Summary!A13</f>
        <v>Trailblazing</v>
      </c>
      <c r="B14" s="613"/>
      <c r="C14" s="353" t="str">
        <f>IF(Badges!O213="C","C",IF(Badges!O213="P","P",""))</f>
        <v/>
      </c>
      <c r="E14" s="348"/>
      <c r="F14" s="349" t="str">
        <f>Badges!C68</f>
        <v>Pick an existing piece</v>
      </c>
      <c r="G14" s="351" t="str">
        <f>IF(Badges!O68="A","A"," ")</f>
        <v xml:space="preserve"> </v>
      </c>
      <c r="I14" s="348"/>
      <c r="J14" s="349" t="str">
        <f>Badges!C142</f>
        <v>Get creative with the definition of</v>
      </c>
      <c r="K14" s="351" t="str">
        <f>IF(Badges!O142="A","A"," ")</f>
        <v xml:space="preserve"> </v>
      </c>
      <c r="M14" s="348"/>
      <c r="N14" s="349" t="str">
        <f>Badges!C217</f>
        <v xml:space="preserve">Ask an expert  </v>
      </c>
      <c r="O14" s="351" t="str">
        <f>IF(Badges!O217="A","A"," ")</f>
        <v xml:space="preserve"> </v>
      </c>
      <c r="Q14" s="348"/>
      <c r="R14" s="349" t="str">
        <f>Badges!C291</f>
        <v>Target practice</v>
      </c>
      <c r="S14" s="351" t="str">
        <f>IF(Badges!O291="A","A"," ")</f>
        <v xml:space="preserve"> </v>
      </c>
    </row>
    <row r="15" spans="1:21" x14ac:dyDescent="0.2">
      <c r="A15" s="614" t="str">
        <f>Summary!A14</f>
        <v>Babysitter</v>
      </c>
      <c r="B15" s="615"/>
      <c r="C15" s="354" t="str">
        <f>IF(Badges!O236="C","C",IF(Badges!O236="P","P",""))</f>
        <v/>
      </c>
      <c r="E15" s="348">
        <v>5</v>
      </c>
      <c r="F15" s="349" t="str">
        <f>Badges!C69</f>
        <v>Get onstage</v>
      </c>
      <c r="G15" s="350"/>
      <c r="I15" s="602" t="str">
        <f>Badges!B145</f>
        <v>Woodworker</v>
      </c>
      <c r="J15" s="603"/>
      <c r="K15" s="603"/>
      <c r="M15" s="348"/>
      <c r="N15" s="349" t="str">
        <f>Badges!C218</f>
        <v>Find information at the library or</v>
      </c>
      <c r="O15" s="351" t="str">
        <f>IF(Badges!O218="A","A"," ")</f>
        <v xml:space="preserve"> </v>
      </c>
      <c r="Q15" s="348"/>
      <c r="R15" s="349" t="str">
        <f>Badges!C292</f>
        <v>Tests of strength</v>
      </c>
      <c r="S15" s="351" t="str">
        <f>IF(Badges!O292="A","A"," ")</f>
        <v xml:space="preserve"> </v>
      </c>
    </row>
    <row r="16" spans="1:21" x14ac:dyDescent="0.2">
      <c r="A16" s="616" t="str">
        <f>Summary!A15</f>
        <v>It's Your Story -- Tell It!</v>
      </c>
      <c r="B16" s="617"/>
      <c r="C16" s="618"/>
      <c r="E16" s="348"/>
      <c r="F16" s="349" t="str">
        <f>Badges!C70</f>
        <v>Create a theater in your own home</v>
      </c>
      <c r="G16" s="351" t="str">
        <f>IF(Badges!O70="A","A","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IF(Badges!O260="C","C",IF(Badges!O260="P","P",""))</f>
        <v/>
      </c>
      <c r="E17" s="348"/>
      <c r="F17" s="349" t="str">
        <f>Badges!C71</f>
        <v>Perform at school</v>
      </c>
      <c r="G17" s="351" t="str">
        <f>IF(Badges!O71="A","A"," ")</f>
        <v xml:space="preserve"> </v>
      </c>
      <c r="I17" s="348"/>
      <c r="J17" s="349" t="str">
        <f>Badges!C147</f>
        <v>Write your name in nails</v>
      </c>
      <c r="K17" s="351" t="str">
        <f>IF(Badges!O146="A","A"," ")</f>
        <v xml:space="preserve"> </v>
      </c>
      <c r="M17" s="348"/>
      <c r="N17" s="349" t="str">
        <f>Badges!C220</f>
        <v>Attend a babysitter training course</v>
      </c>
      <c r="O17" s="351" t="str">
        <f>IF(Badges!O220="A","A"," ")</f>
        <v xml:space="preserve"> </v>
      </c>
      <c r="Q17" s="348"/>
      <c r="R17" s="349" t="str">
        <f>Badges!C294</f>
        <v>Construction challenge</v>
      </c>
      <c r="S17" s="351" t="str">
        <f>IF(Badges!O294="A","A"," ")</f>
        <v xml:space="preserve"> </v>
      </c>
    </row>
    <row r="18" spans="1:19" x14ac:dyDescent="0.2">
      <c r="A18" s="612" t="str">
        <f>Summary!A17</f>
        <v>Animal Helpers</v>
      </c>
      <c r="B18" s="613"/>
      <c r="C18" s="353" t="str">
        <f>IF(Badges!O283="C","C",IF(Badges!O283="P","P",""))</f>
        <v/>
      </c>
      <c r="E18" s="348"/>
      <c r="F18" s="349" t="str">
        <f>Badges!C72</f>
        <v>Go to your audience</v>
      </c>
      <c r="G18" s="351" t="str">
        <f>IF(Badges!O72="A","A"," ")</f>
        <v xml:space="preserve"> </v>
      </c>
      <c r="I18" s="348"/>
      <c r="J18" s="349" t="str">
        <f>Badges!C148</f>
        <v>Make a design with nails on wood</v>
      </c>
      <c r="K18" s="351" t="str">
        <f>IF(Badges!O147="A","A"," ")</f>
        <v xml:space="preserve"> </v>
      </c>
      <c r="M18" s="348"/>
      <c r="N18" s="349" t="str">
        <f>Badges!C221</f>
        <v>Interview five moms about what they</v>
      </c>
      <c r="O18" s="351" t="str">
        <f>IF(Badges!O221="A","A"," ")</f>
        <v xml:space="preserve"> </v>
      </c>
      <c r="Q18" s="348"/>
      <c r="R18" s="349" t="str">
        <f>Badges!C295</f>
        <v>Soar winners</v>
      </c>
      <c r="S18" s="351" t="str">
        <f>IF(Badges!O295="A","A"," ")</f>
        <v xml:space="preserve"> </v>
      </c>
    </row>
    <row r="19" spans="1:19" x14ac:dyDescent="0.2">
      <c r="A19" s="612" t="str">
        <f>Summary!A18</f>
        <v>Field Day</v>
      </c>
      <c r="B19" s="613"/>
      <c r="C19" s="353" t="str">
        <f>IF(Badges!O306="C","C",IF(Badges!O306="P","P",""))</f>
        <v/>
      </c>
      <c r="E19" s="602" t="str">
        <f>Badges!B75</f>
        <v>Science of Happiness</v>
      </c>
      <c r="F19" s="603"/>
      <c r="G19" s="603"/>
      <c r="I19" s="348"/>
      <c r="J19" s="349" t="str">
        <f>Badges!C149</f>
        <v>Create a sculpture</v>
      </c>
      <c r="K19" s="351" t="str">
        <f>IF(Badges!O148="A","A"," ")</f>
        <v xml:space="preserve"> </v>
      </c>
      <c r="M19" s="348"/>
      <c r="N19" s="349" t="str">
        <f>Badges!C222</f>
        <v>Interview five experienced babysitters</v>
      </c>
      <c r="O19" s="351" t="str">
        <f>IF(Badges!O222="A","A"," ")</f>
        <v xml:space="preserve"> </v>
      </c>
      <c r="Q19" s="348"/>
      <c r="R19" s="349" t="str">
        <f>Badges!C296</f>
        <v>Make it "flink."</v>
      </c>
      <c r="S19" s="351" t="str">
        <f>IF(Badges!O296="A","A"," ")</f>
        <v xml:space="preserve"> </v>
      </c>
    </row>
    <row r="20" spans="1:19" x14ac:dyDescent="0.2">
      <c r="A20" s="612" t="str">
        <f>Summary!A19</f>
        <v>Entrepreneur</v>
      </c>
      <c r="B20" s="613"/>
      <c r="C20" s="353" t="str">
        <f>IF(Badges!O329="C","C",IF(Badges!O329="P","P",""))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IF(Badges!O352="C","C",IF(Badges!O352="P","P",""))</f>
        <v/>
      </c>
      <c r="E21" s="348"/>
      <c r="F21" s="349" t="str">
        <f>Badges!C77</f>
        <v>Get into a state of "flow"</v>
      </c>
      <c r="G21" s="351" t="str">
        <f>IF(Badges!O77="A","A"," ")</f>
        <v xml:space="preserve"> </v>
      </c>
      <c r="I21" s="348"/>
      <c r="J21" s="349" t="str">
        <f>Badges!C151</f>
        <v>Level up</v>
      </c>
      <c r="K21" s="351" t="str">
        <f>IF(Badges!O150="A","A"," ")</f>
        <v xml:space="preserve"> </v>
      </c>
      <c r="M21" s="348"/>
      <c r="N21" s="349" t="str">
        <f>Badges!C224</f>
        <v>Interview an educational toy or game</v>
      </c>
      <c r="O21" s="351" t="str">
        <f>IF(Badges!O224="A","A"," ")</f>
        <v xml:space="preserve"> </v>
      </c>
      <c r="Q21" s="348"/>
      <c r="R21" s="349" t="str">
        <f>Badges!C298</f>
        <v>From read to reality</v>
      </c>
      <c r="S21" s="351" t="str">
        <f>IF(Badges!O298="A","A"," ")</f>
        <v xml:space="preserve"> </v>
      </c>
    </row>
    <row r="22" spans="1:19" x14ac:dyDescent="0.2">
      <c r="A22" s="355"/>
      <c r="B22" s="356"/>
      <c r="C22" s="394"/>
      <c r="E22" s="348"/>
      <c r="F22" s="349" t="str">
        <f>Badges!C78</f>
        <v>Count three blessings</v>
      </c>
      <c r="G22" s="351" t="str">
        <f>IF(Badges!O78="A","A"," ")</f>
        <v xml:space="preserve"> </v>
      </c>
      <c r="I22" s="348"/>
      <c r="J22" s="349" t="str">
        <f>Badges!C152</f>
        <v>Make it right</v>
      </c>
      <c r="K22" s="351" t="str">
        <f>IF(Badges!O151="A","A"," ")</f>
        <v xml:space="preserve"> </v>
      </c>
      <c r="M22" s="348"/>
      <c r="N22" s="349" t="str">
        <f>Badges!C225</f>
        <v>Observe kids at a toy store for two</v>
      </c>
      <c r="O22" s="351" t="str">
        <f>IF(Badges!O225="A","A"," ")</f>
        <v xml:space="preserve"> </v>
      </c>
      <c r="Q22" s="348"/>
      <c r="R22" s="349" t="str">
        <f>Badges!C299</f>
        <v>From virtual to reality</v>
      </c>
      <c r="S22" s="351" t="str">
        <f>IF(Badges!O299="A","A"," ")</f>
        <v xml:space="preserve"> </v>
      </c>
    </row>
    <row r="23" spans="1:19" x14ac:dyDescent="0.2">
      <c r="A23" s="602" t="str">
        <f>Badges!B6</f>
        <v>Digital Movie Maker</v>
      </c>
      <c r="B23" s="603"/>
      <c r="C23" s="603"/>
      <c r="E23" s="348"/>
      <c r="F23" s="349" t="str">
        <f>Badges!C79</f>
        <v>Stop and smell the roses</v>
      </c>
      <c r="G23" s="351" t="str">
        <f>IF(Badges!O79="A","A"," ")</f>
        <v xml:space="preserve"> </v>
      </c>
      <c r="I23" s="348"/>
      <c r="J23" s="349" t="str">
        <f>Badges!C153</f>
        <v>Do a survey</v>
      </c>
      <c r="K23" s="351" t="str">
        <f>IF(Badges!O152="A","A"," ")</f>
        <v xml:space="preserve"> </v>
      </c>
      <c r="M23" s="348"/>
      <c r="N23" s="349" t="str">
        <f>Badges!C226</f>
        <v>Volunteer for at least two hours</v>
      </c>
      <c r="O23" s="351" t="str">
        <f>IF(Badges!O226="A","A"," ")</f>
        <v xml:space="preserve"> </v>
      </c>
      <c r="Q23" s="348"/>
      <c r="R23" s="349" t="str">
        <f>Badges!C300</f>
        <v>From board to reality</v>
      </c>
      <c r="S23" s="351" t="str">
        <f>IF(Badges!O300="A","A","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IF(Badges!O8="A","A"," ")</f>
        <v xml:space="preserve"> </v>
      </c>
      <c r="E25" s="348"/>
      <c r="F25" s="349" t="str">
        <f>Badges!C81</f>
        <v>Focus on what's realistic</v>
      </c>
      <c r="G25" s="351" t="str">
        <f>IF(Badges!O81="A","A"," ")</f>
        <v xml:space="preserve"> </v>
      </c>
      <c r="I25" s="348"/>
      <c r="J25" s="349" t="str">
        <f>Badges!C155</f>
        <v>Fix loose screws</v>
      </c>
      <c r="K25" s="351" t="str">
        <f>IF(Badges!O154="A","A"," ")</f>
        <v xml:space="preserve"> </v>
      </c>
      <c r="M25" s="348"/>
      <c r="N25" s="349" t="str">
        <f>Badges!C228</f>
        <v>Market yourself</v>
      </c>
      <c r="O25" s="351" t="str">
        <f>IF(Badges!O228="A","A"," ")</f>
        <v xml:space="preserve"> </v>
      </c>
      <c r="Q25" s="348"/>
      <c r="R25" s="349" t="str">
        <f>Badges!C302</f>
        <v>A puzzle pentathlon</v>
      </c>
      <c r="S25" s="351" t="str">
        <f>IF(Badges!O302="A","A"," ")</f>
        <v xml:space="preserve"> </v>
      </c>
    </row>
    <row r="26" spans="1:19" x14ac:dyDescent="0.2">
      <c r="A26" s="348"/>
      <c r="B26" s="349" t="str">
        <f>Badges!C9</f>
        <v>Take a class</v>
      </c>
      <c r="C26" s="351" t="str">
        <f>IF(Badges!O9="A","A"," ")</f>
        <v xml:space="preserve"> </v>
      </c>
      <c r="E26" s="348"/>
      <c r="F26" s="349" t="str">
        <f>Badges!C82</f>
        <v>Try to use your strengths</v>
      </c>
      <c r="G26" s="351" t="str">
        <f>IF(Badges!O82="A","A"," ")</f>
        <v xml:space="preserve"> </v>
      </c>
      <c r="I26" s="348"/>
      <c r="J26" s="349" t="str">
        <f>Badges!C156</f>
        <v>Attach it, detach it</v>
      </c>
      <c r="K26" s="351" t="str">
        <f>IF(Badges!O155="A","A"," ")</f>
        <v xml:space="preserve"> </v>
      </c>
      <c r="M26" s="348"/>
      <c r="N26" s="349" t="str">
        <f>Badges!C229</f>
        <v xml:space="preserve">Create a questionnaire to give to </v>
      </c>
      <c r="O26" s="351" t="str">
        <f>IF(Badges!O229="A","A"," ")</f>
        <v xml:space="preserve"> </v>
      </c>
      <c r="Q26" s="348"/>
      <c r="R26" s="349" t="str">
        <f>Badges!C303</f>
        <v>A relay pentathlon</v>
      </c>
      <c r="S26" s="351" t="str">
        <f>IF(Badges!O303="A","A"," ")</f>
        <v xml:space="preserve"> </v>
      </c>
    </row>
    <row r="27" spans="1:19" x14ac:dyDescent="0.2">
      <c r="A27" s="348"/>
      <c r="B27" s="349" t="str">
        <f>Badges!C10</f>
        <v>Teach yourself</v>
      </c>
      <c r="C27" s="351" t="str">
        <f>IF(Badges!O10="A","A"," ")</f>
        <v xml:space="preserve"> </v>
      </c>
      <c r="E27" s="348"/>
      <c r="F27" s="349" t="str">
        <f>Badges!C79</f>
        <v>Stop and smell the roses</v>
      </c>
      <c r="G27" s="351" t="str">
        <f>IF(Badges!O83="A","A"," ")</f>
        <v xml:space="preserve"> </v>
      </c>
      <c r="I27" s="348"/>
      <c r="J27" s="349" t="str">
        <f>Badges!C157</f>
        <v>Build with a screwdriver</v>
      </c>
      <c r="K27" s="351" t="str">
        <f>IF(Badges!O156="A","A"," ")</f>
        <v xml:space="preserve"> </v>
      </c>
      <c r="M27" s="348"/>
      <c r="N27" s="349" t="str">
        <f>Badges!C230</f>
        <v>Conduct interviews with potential</v>
      </c>
      <c r="O27" s="351" t="str">
        <f>IF(Badges!O230="A","A"," ")</f>
        <v xml:space="preserve"> </v>
      </c>
      <c r="Q27" s="348"/>
      <c r="R27" s="349" t="str">
        <f>Badges!C304</f>
        <v>A wheel pentathlon</v>
      </c>
      <c r="S27" s="351" t="str">
        <f>IF(Badges!O304="A","A","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IF(Badges!O12="A","A"," ")</f>
        <v xml:space="preserve"> </v>
      </c>
      <c r="E29" s="348"/>
      <c r="F29" s="349" t="str">
        <f>Badges!C85</f>
        <v>Make a gratitude visit</v>
      </c>
      <c r="G29" s="351" t="str">
        <f>IF(Badges!O85="A","A"," ")</f>
        <v xml:space="preserve"> </v>
      </c>
      <c r="I29" s="348"/>
      <c r="J29" s="349" t="str">
        <f>Badges!C159</f>
        <v>End the alphabet</v>
      </c>
      <c r="K29" s="351" t="str">
        <f>IF(Badges!O158="A","A"," ")</f>
        <v xml:space="preserve"> </v>
      </c>
      <c r="M29" s="348"/>
      <c r="N29" s="349" t="str">
        <f>Badges!C232</f>
        <v>Come prepared for a game</v>
      </c>
      <c r="O29" s="351" t="str">
        <f>IF(Badges!O232="A","A"," ")</f>
        <v xml:space="preserve"> </v>
      </c>
      <c r="Q29" s="348">
        <v>1</v>
      </c>
      <c r="R29" s="349" t="str">
        <f>Badges!C308</f>
        <v>Brainstorm business ideas</v>
      </c>
      <c r="S29" s="350"/>
    </row>
    <row r="30" spans="1:19" x14ac:dyDescent="0.2">
      <c r="A30" s="348"/>
      <c r="B30" s="349" t="str">
        <f>Badges!C13</f>
        <v>Film a celebration</v>
      </c>
      <c r="C30" s="351" t="str">
        <f>IF(Badges!O13="A","A"," ")</f>
        <v xml:space="preserve"> </v>
      </c>
      <c r="E30" s="348"/>
      <c r="F30" s="349" t="str">
        <f>Badges!C86</f>
        <v>Write a forgiveness letter</v>
      </c>
      <c r="G30" s="351" t="str">
        <f>IF(Badges!O86="A","A"," ")</f>
        <v xml:space="preserve"> </v>
      </c>
      <c r="I30" s="348"/>
      <c r="J30" s="349" t="str">
        <f>Badges!C160</f>
        <v>Square it off</v>
      </c>
      <c r="K30" s="351" t="str">
        <f>IF(Badges!O159="A","A"," ")</f>
        <v xml:space="preserve"> </v>
      </c>
      <c r="M30" s="348"/>
      <c r="N30" s="349" t="str">
        <f>Badges!C233</f>
        <v>Make a tasty snack</v>
      </c>
      <c r="O30" s="351" t="str">
        <f>IF(Badges!O233="A","A"," ")</f>
        <v xml:space="preserve"> </v>
      </c>
      <c r="Q30" s="348"/>
      <c r="R30" s="349" t="str">
        <f>Badges!C309</f>
        <v>Interview your client</v>
      </c>
      <c r="S30" s="351" t="str">
        <f>IF(Badges!O309="A","A"," ")</f>
        <v xml:space="preserve"> </v>
      </c>
    </row>
    <row r="31" spans="1:19" x14ac:dyDescent="0.2">
      <c r="A31" s="348"/>
      <c r="B31" s="349" t="str">
        <f>Badges!C14</f>
        <v>Film a day in your life</v>
      </c>
      <c r="C31" s="351" t="str">
        <f>IF(Badges!O14="A","A"," ")</f>
        <v xml:space="preserve"> </v>
      </c>
      <c r="E31" s="348"/>
      <c r="F31" s="349" t="str">
        <f>Badges!C83</f>
        <v>Be happy for others</v>
      </c>
      <c r="G31" s="351" t="str">
        <f>IF(Badges!O87="A","A"," ")</f>
        <v xml:space="preserve"> </v>
      </c>
      <c r="I31" s="348"/>
      <c r="J31" s="349" t="str">
        <f>Badges!C161</f>
        <v>Make a simple doll</v>
      </c>
      <c r="K31" s="351" t="str">
        <f>IF(Badges!O160="A","A"," ")</f>
        <v xml:space="preserve"> </v>
      </c>
      <c r="M31" s="348"/>
      <c r="N31" s="349" t="str">
        <f>Badges!C234</f>
        <v>Plan a fun craft</v>
      </c>
      <c r="O31" s="351" t="str">
        <f>IF(Badges!O234="A","A"," ")</f>
        <v xml:space="preserve"> </v>
      </c>
      <c r="Q31" s="348"/>
      <c r="R31" s="349" t="str">
        <f>Badges!C310</f>
        <v>Become a keen observer</v>
      </c>
      <c r="S31" s="351" t="str">
        <f>IF(Badges!O310="A","A","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IF(Badges!O311="A","A"," ")</f>
        <v xml:space="preserve"> </v>
      </c>
    </row>
    <row r="33" spans="1:19" x14ac:dyDescent="0.2">
      <c r="A33" s="348"/>
      <c r="B33" s="349" t="str">
        <f>Badges!C16</f>
        <v>Share a scene from a book in the</v>
      </c>
      <c r="C33" s="351" t="str">
        <f>IF(Badges!O16="A","A"," ")</f>
        <v xml:space="preserve"> </v>
      </c>
      <c r="E33" s="348"/>
      <c r="F33" s="349" t="str">
        <f>Badges!C89</f>
        <v xml:space="preserve">Design your own five-question </v>
      </c>
      <c r="G33" s="351" t="str">
        <f>IF(Badges!O89="A","A"," ")</f>
        <v xml:space="preserve"> </v>
      </c>
      <c r="I33" s="348"/>
      <c r="J33" s="349" t="str">
        <f>Badges!C163</f>
        <v>Build with your expert</v>
      </c>
      <c r="K33" s="351" t="str">
        <f>IF(Badges!O162="A","A","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IF(Badges!O17="A","A"," ")</f>
        <v xml:space="preserve"> </v>
      </c>
      <c r="E34" s="348"/>
      <c r="F34" s="349" t="str">
        <f>Badges!C90</f>
        <v>Try quick polling</v>
      </c>
      <c r="G34" s="351" t="str">
        <f>IF(Badges!O90="A","A"," ")</f>
        <v xml:space="preserve"> </v>
      </c>
      <c r="I34" s="348"/>
      <c r="J34" s="349" t="str">
        <f>Badges!C164</f>
        <v>Build with home improvers</v>
      </c>
      <c r="K34" s="351" t="str">
        <f>IF(Badges!O163="A","A"," ")</f>
        <v xml:space="preserve"> </v>
      </c>
      <c r="M34" s="348"/>
      <c r="N34" s="349" t="str">
        <f>Badges!C240</f>
        <v>Share night art</v>
      </c>
      <c r="O34" s="351" t="str">
        <f>IF(Badges!O240="A","A"," ")</f>
        <v xml:space="preserve"> </v>
      </c>
      <c r="Q34" s="348"/>
      <c r="R34" s="349" t="str">
        <f>Badges!C313</f>
        <v>Divide your idea into different parts</v>
      </c>
      <c r="S34" s="351" t="str">
        <f>IF(Badges!O313="A","A"," ")</f>
        <v xml:space="preserve"> </v>
      </c>
    </row>
    <row r="35" spans="1:19" x14ac:dyDescent="0.2">
      <c r="A35" s="348"/>
      <c r="B35" s="349" t="str">
        <f>Badges!C18</f>
        <v>Share a family story</v>
      </c>
      <c r="C35" s="351" t="str">
        <f>IF(Badges!O18="A","A"," ")</f>
        <v xml:space="preserve"> </v>
      </c>
      <c r="E35" s="348"/>
      <c r="F35" s="349" t="str">
        <f>Badges!C87</f>
        <v>Make something meaningful</v>
      </c>
      <c r="G35" s="351" t="str">
        <f>IF(Badges!O91="A","A"," ")</f>
        <v xml:space="preserve"> </v>
      </c>
      <c r="I35" s="348"/>
      <c r="J35" s="349" t="str">
        <f>Badges!C165</f>
        <v>Build at a craft store or artisan</v>
      </c>
      <c r="K35" s="351" t="str">
        <f>IF(Badges!O164="A","A"," ")</f>
        <v xml:space="preserve"> </v>
      </c>
      <c r="M35" s="348"/>
      <c r="N35" s="349" t="str">
        <f>Badges!C241</f>
        <v>Get into nightlife</v>
      </c>
      <c r="O35" s="351" t="str">
        <f>IF(Badges!O241="A","A"," ")</f>
        <v xml:space="preserve"> </v>
      </c>
      <c r="Q35" s="348"/>
      <c r="R35" s="349" t="str">
        <f>Badges!C314</f>
        <v>Beat your competitors</v>
      </c>
      <c r="S35" s="351" t="str">
        <f>IF(Badges!O314="A","A","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IF(Badges!O242="A","A"," ")</f>
        <v xml:space="preserve"> </v>
      </c>
      <c r="Q36" s="348"/>
      <c r="R36" s="349" t="str">
        <f>Badges!C315</f>
        <v>Use a "guideline."</v>
      </c>
      <c r="S36" s="351" t="str">
        <f>IF(Badges!O315="A","A"," ")</f>
        <v xml:space="preserve"> </v>
      </c>
    </row>
    <row r="37" spans="1:19" ht="12.75" customHeight="1" x14ac:dyDescent="0.2">
      <c r="A37" s="348"/>
      <c r="B37" s="349" t="str">
        <f>Badges!C20</f>
        <v>Work solo</v>
      </c>
      <c r="C37" s="351" t="str">
        <f>IF(Badges!O20="A","A"," ")</f>
        <v xml:space="preserve"> </v>
      </c>
      <c r="E37" s="348"/>
      <c r="F37" s="349" t="str">
        <f>Badges!C93</f>
        <v>Find a happiness helper</v>
      </c>
      <c r="G37" s="351" t="str">
        <f>IF(Badges!O93="A","A","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IF(Badges!O21="A","A"," ")</f>
        <v xml:space="preserve"> </v>
      </c>
      <c r="E38" s="348"/>
      <c r="F38" s="349" t="str">
        <f>Badges!C94</f>
        <v>Create an inspiration collage with</v>
      </c>
      <c r="G38" s="351" t="str">
        <f>IF(Badges!O94="A","A"," ")</f>
        <v xml:space="preserve"> </v>
      </c>
      <c r="I38" s="348"/>
      <c r="J38" s="349" t="str">
        <f>Badges!C170</f>
        <v>Organize a CSI-themed night for</v>
      </c>
      <c r="K38" s="351" t="str">
        <f>IF(Badges!O170="A","A"," ")</f>
        <v xml:space="preserve"> </v>
      </c>
      <c r="M38" s="348"/>
      <c r="N38" s="349" t="str">
        <f>Badges!C244</f>
        <v>Tour your neighborhood at night</v>
      </c>
      <c r="O38" s="351" t="str">
        <f>IF(Badges!O244="A","A"," ")</f>
        <v xml:space="preserve"> </v>
      </c>
      <c r="Q38" s="348"/>
      <c r="R38" s="349" t="str">
        <f>Badges!C317</f>
        <v>Seed money</v>
      </c>
      <c r="S38" s="351" t="str">
        <f>IF(Badges!O317="A","A"," ")</f>
        <v xml:space="preserve"> </v>
      </c>
    </row>
    <row r="39" spans="1:19" x14ac:dyDescent="0.2">
      <c r="A39" s="348"/>
      <c r="B39" s="349" t="str">
        <f>Badges!C22</f>
        <v>Work with a mentor</v>
      </c>
      <c r="C39" s="351" t="str">
        <f>IF(Badges!O22="A","A"," ")</f>
        <v xml:space="preserve"> </v>
      </c>
      <c r="E39" s="348"/>
      <c r="F39" s="349" t="str">
        <f>Badges!C91</f>
        <v>Focus on one friend</v>
      </c>
      <c r="G39" s="351" t="str">
        <f>IF(Badges!O95="A","A"," ")</f>
        <v xml:space="preserve"> </v>
      </c>
      <c r="I39" s="348"/>
      <c r="J39" s="349" t="str">
        <f>Badges!C171</f>
        <v>Host an "Identity Crisis" party</v>
      </c>
      <c r="K39" s="351" t="str">
        <f>IF(Badges!O171="A","A"," ")</f>
        <v xml:space="preserve"> </v>
      </c>
      <c r="M39" s="348"/>
      <c r="N39" s="349" t="str">
        <f>Badges!C245</f>
        <v>Visit a park, trail, lake, stream, or</v>
      </c>
      <c r="O39" s="351" t="str">
        <f>IF(Badges!O245="A","A"," ")</f>
        <v xml:space="preserve"> </v>
      </c>
      <c r="Q39" s="348"/>
      <c r="R39" s="349" t="str">
        <f>Badges!C318</f>
        <v>Business models</v>
      </c>
      <c r="S39" s="351" t="str">
        <f>IF(Badges!O318="A","A","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IF(Badges!O172="A","A"," ")</f>
        <v xml:space="preserve"> </v>
      </c>
      <c r="M40" s="348"/>
      <c r="N40" s="349" t="str">
        <f>Badges!C246</f>
        <v>Visit a place that's open 24 hours</v>
      </c>
      <c r="O40" s="351" t="str">
        <f>IF(Badges!O246="A","A"," ")</f>
        <v xml:space="preserve"> </v>
      </c>
      <c r="Q40" s="348"/>
      <c r="R40" s="349" t="str">
        <f>Badges!C319</f>
        <v>Merchandising</v>
      </c>
      <c r="S40" s="351" t="str">
        <f>IF(Badges!O319="A","A"," ")</f>
        <v xml:space="preserve"> </v>
      </c>
    </row>
    <row r="41" spans="1:19" x14ac:dyDescent="0.2">
      <c r="A41" s="348"/>
      <c r="B41" s="349" t="str">
        <f>Badges!C24</f>
        <v>Add a sound track</v>
      </c>
      <c r="C41" s="351" t="str">
        <f>IF(Badges!O24="A","A","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IF(Badges!O25="A","A"," ")</f>
        <v xml:space="preserve"> </v>
      </c>
      <c r="E42" s="348"/>
      <c r="F42" s="349" t="str">
        <f>Badges!C100</f>
        <v xml:space="preserve">Watch one movie or three shows in </v>
      </c>
      <c r="G42" s="351" t="str">
        <f>IF(Badges!O100="A","A"," ")</f>
        <v xml:space="preserve"> </v>
      </c>
      <c r="I42" s="348"/>
      <c r="J42" s="349" t="str">
        <f>Badges!C174</f>
        <v>Interview someone in forensics</v>
      </c>
      <c r="K42" s="351" t="str">
        <f>IF(Badges!O174="A","A"," ")</f>
        <v xml:space="preserve"> </v>
      </c>
      <c r="M42" s="348"/>
      <c r="N42" s="349" t="str">
        <f>Badges!C248</f>
        <v>Be an investigative reporter</v>
      </c>
      <c r="O42" s="351" t="str">
        <f>IF(Badges!O248="A","A"," ")</f>
        <v xml:space="preserve"> </v>
      </c>
      <c r="Q42" s="348"/>
      <c r="R42" s="349" t="str">
        <f>Badges!C321</f>
        <v>Write up a five-point business plan</v>
      </c>
      <c r="S42" s="351" t="str">
        <f>IF(Badges!O321="A","A"," ")</f>
        <v xml:space="preserve"> </v>
      </c>
    </row>
    <row r="43" spans="1:19" ht="12.75" customHeight="1" x14ac:dyDescent="0.2">
      <c r="A43" s="348"/>
      <c r="B43" s="349" t="str">
        <f>Badges!C26</f>
        <v>Add transitions</v>
      </c>
      <c r="C43" s="351" t="str">
        <f>IF(Badges!O26="A","A"," ")</f>
        <v xml:space="preserve"> </v>
      </c>
      <c r="E43" s="348"/>
      <c r="F43" s="349" t="str">
        <f>Badges!C101</f>
        <v>Host a script-dissection party with</v>
      </c>
      <c r="G43" s="351" t="str">
        <f>IF(Badges!O101="A","A"," ")</f>
        <v xml:space="preserve"> </v>
      </c>
      <c r="I43" s="348"/>
      <c r="J43" s="349" t="str">
        <f>Badges!C175</f>
        <v>Try the eyewitness challenge</v>
      </c>
      <c r="K43" s="351" t="str">
        <f>IF(Badges!O175="A","A"," ")</f>
        <v xml:space="preserve"> </v>
      </c>
      <c r="M43" s="348"/>
      <c r="N43" s="349" t="str">
        <f>Badges!C249</f>
        <v>Take part in the night shift</v>
      </c>
      <c r="O43" s="351" t="str">
        <f>IF(Badges!O249="A","A"," ")</f>
        <v xml:space="preserve"> </v>
      </c>
      <c r="Q43" s="348"/>
      <c r="R43" s="349" t="str">
        <f>Badges!C322</f>
        <v>Develop your "pitch."</v>
      </c>
      <c r="S43" s="351" t="str">
        <f>IF(Badges!O322="A","A"," ")</f>
        <v xml:space="preserve"> </v>
      </c>
    </row>
    <row r="44" spans="1:19" x14ac:dyDescent="0.2">
      <c r="A44" s="602" t="str">
        <f>Badges!B29</f>
        <v>Eating for Beauty</v>
      </c>
      <c r="B44" s="603"/>
      <c r="C44" s="603"/>
      <c r="E44" s="348"/>
      <c r="F44" s="349" t="str">
        <f>Badges!C102</f>
        <v>Read two scripts</v>
      </c>
      <c r="G44" s="351" t="str">
        <f>IF(Badges!O102="A","A"," ")</f>
        <v xml:space="preserve"> </v>
      </c>
      <c r="I44" s="348"/>
      <c r="J44" s="349" t="str">
        <f>Badges!C176</f>
        <v>Make some impressions</v>
      </c>
      <c r="K44" s="351" t="str">
        <f>IF(Badges!O176="A","A"," ")</f>
        <v xml:space="preserve"> </v>
      </c>
      <c r="M44" s="348"/>
      <c r="N44" s="349" t="str">
        <f>Badges!C250</f>
        <v>Create a photo essay</v>
      </c>
      <c r="O44" s="351" t="str">
        <f>IF(Badges!O250="A","A"," ")</f>
        <v xml:space="preserve"> </v>
      </c>
      <c r="Q44" s="348"/>
      <c r="R44" s="349" t="str">
        <f>Badges!C323</f>
        <v>Make a mock up of an</v>
      </c>
      <c r="S44" s="351" t="str">
        <f>IF(Badges!O323="A","A","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IF(Badges!O31="A","A"," ")</f>
        <v xml:space="preserve"> </v>
      </c>
      <c r="E46" s="348"/>
      <c r="F46" s="349" t="str">
        <f>Badges!C104</f>
        <v>Look into your own life</v>
      </c>
      <c r="G46" s="351" t="str">
        <f>IF(Badges!O104="A","A"," ")</f>
        <v xml:space="preserve"> </v>
      </c>
      <c r="I46" s="348"/>
      <c r="J46" s="349" t="str">
        <f>Badges!C178</f>
        <v>Forensic chemistry</v>
      </c>
      <c r="K46" s="351" t="str">
        <f>IF(Badges!O178="A","A"," ")</f>
        <v xml:space="preserve"> </v>
      </c>
      <c r="M46" s="348"/>
      <c r="N46" s="349" t="str">
        <f>Badges!C252</f>
        <v>Examine the night sky</v>
      </c>
      <c r="O46" s="351" t="str">
        <f>IF(Badges!O252="A","A"," ")</f>
        <v xml:space="preserve"> </v>
      </c>
      <c r="Q46" s="348"/>
      <c r="R46" s="349" t="str">
        <f>Badges!C325</f>
        <v>Present your idea to someone who</v>
      </c>
      <c r="S46" s="351" t="str">
        <f>IF(Badges!O325="A","A"," ")</f>
        <v xml:space="preserve"> </v>
      </c>
    </row>
    <row r="47" spans="1:19" x14ac:dyDescent="0.2">
      <c r="A47" s="348"/>
      <c r="B47" s="349" t="str">
        <f>Badges!C32</f>
        <v>Have a food-log challenge with</v>
      </c>
      <c r="C47" s="351" t="str">
        <f>IF(Badges!O32="A","A"," ")</f>
        <v xml:space="preserve"> </v>
      </c>
      <c r="E47" s="348"/>
      <c r="F47" s="349" t="str">
        <f>Badges!C105</f>
        <v>Add to a story you already know</v>
      </c>
      <c r="G47" s="351" t="str">
        <f>IF(Badges!O105="A","A"," ")</f>
        <v xml:space="preserve"> </v>
      </c>
      <c r="I47" s="348"/>
      <c r="J47" s="349" t="str">
        <f>Badges!C179</f>
        <v>Forensic physics</v>
      </c>
      <c r="K47" s="351" t="str">
        <f>IF(Badges!O179="A","A"," ")</f>
        <v xml:space="preserve"> </v>
      </c>
      <c r="M47" s="348"/>
      <c r="N47" s="349" t="str">
        <f>Badges!C253</f>
        <v>Create a nocturnal animal</v>
      </c>
      <c r="O47" s="351" t="str">
        <f>IF(Badges!O253="A","A"," ")</f>
        <v xml:space="preserve"> </v>
      </c>
      <c r="Q47" s="348"/>
      <c r="R47" s="349" t="str">
        <f>Badges!C326</f>
        <v>Present to an expert</v>
      </c>
      <c r="S47" s="351" t="str">
        <f>IF(Badges!O326="A","A"," ")</f>
        <v xml:space="preserve"> </v>
      </c>
    </row>
    <row r="48" spans="1:19" x14ac:dyDescent="0.2">
      <c r="A48" s="348"/>
      <c r="B48" s="349" t="str">
        <f>Badges!C33</f>
        <v>Make your own food pyramid</v>
      </c>
      <c r="C48" s="351" t="str">
        <f>IF(Badges!O33="A","A"," ")</f>
        <v xml:space="preserve"> </v>
      </c>
      <c r="E48" s="348"/>
      <c r="F48" s="349" t="str">
        <f>Badges!C106</f>
        <v>Play Story Maker</v>
      </c>
      <c r="G48" s="351" t="str">
        <f>IF(Badges!O106="A","A"," ")</f>
        <v xml:space="preserve"> </v>
      </c>
      <c r="I48" s="348"/>
      <c r="J48" s="349" t="str">
        <f>Badges!C180</f>
        <v>Forensic biology</v>
      </c>
      <c r="K48" s="351" t="str">
        <f>IF(Badges!O180="A","A"," ")</f>
        <v xml:space="preserve"> </v>
      </c>
      <c r="M48" s="348"/>
      <c r="N48" s="349" t="str">
        <f>Badges!C254</f>
        <v>Sketch a landscape plan for your</v>
      </c>
      <c r="O48" s="351" t="str">
        <f>IF(Badges!O254="A","A"," ")</f>
        <v xml:space="preserve"> </v>
      </c>
      <c r="Q48" s="348"/>
      <c r="R48" s="349" t="str">
        <f>Badges!C327</f>
        <v>Gather a group of clients</v>
      </c>
      <c r="S48" s="351" t="str">
        <f>IF(Badges!O327="A","A","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IF(Badges!O35="A","A"," ")</f>
        <v xml:space="preserve"> </v>
      </c>
      <c r="E50" s="348"/>
      <c r="F50" s="349" t="str">
        <f>Badges!C108</f>
        <v>Spend some time people watching</v>
      </c>
      <c r="G50" s="351" t="str">
        <f>IF(Badges!O108="A","A"," ")</f>
        <v xml:space="preserve"> </v>
      </c>
      <c r="I50" s="348"/>
      <c r="J50" s="349" t="str">
        <f>Badges!C182</f>
        <v>Find out about "tells"</v>
      </c>
      <c r="K50" s="351" t="str">
        <f>IF(Badges!O182="A","A"," ")</f>
        <v xml:space="preserve"> </v>
      </c>
      <c r="M50" s="348"/>
      <c r="N50" s="349" t="str">
        <f>Badges!C256</f>
        <v>A "night" activity for younger Girl</v>
      </c>
      <c r="O50" s="351" t="str">
        <f>IF(Badges!O256="A","A"," ")</f>
        <v xml:space="preserve"> </v>
      </c>
      <c r="Q50" s="348">
        <v>1</v>
      </c>
      <c r="R50" s="349" t="str">
        <f>Badges!C331</f>
        <v>Explore "oops!" and "wow!"</v>
      </c>
      <c r="S50" s="350"/>
    </row>
    <row r="51" spans="1:19" x14ac:dyDescent="0.2">
      <c r="A51" s="348"/>
      <c r="B51" s="349" t="str">
        <f>Badges!C36</f>
        <v>Make a Top 10 list of antioxidant-</v>
      </c>
      <c r="C51" s="351" t="str">
        <f>IF(Badges!O36="A","A"," ")</f>
        <v xml:space="preserve"> </v>
      </c>
      <c r="E51" s="348"/>
      <c r="F51" s="349" t="str">
        <f>Badges!C109</f>
        <v>Exaggerate details about people</v>
      </c>
      <c r="G51" s="351" t="str">
        <f>IF(Badges!O109="A","A"," ")</f>
        <v xml:space="preserve"> </v>
      </c>
      <c r="I51" s="348"/>
      <c r="J51" s="349" t="str">
        <f>Badges!C183</f>
        <v>Research body language</v>
      </c>
      <c r="K51" s="351" t="str">
        <f>IF(Badges!O183="A","A"," ")</f>
        <v xml:space="preserve"> </v>
      </c>
      <c r="M51" s="348"/>
      <c r="N51" s="349" t="str">
        <f>Badges!C257</f>
        <v>A "Power Down!" night</v>
      </c>
      <c r="O51" s="351" t="str">
        <f>IF(Badges!O257="A","A"," ")</f>
        <v xml:space="preserve"> </v>
      </c>
      <c r="Q51" s="348"/>
      <c r="R51" s="349" t="str">
        <f>Badges!C332</f>
        <v>Brainstorm some "oops" and "wow"</v>
      </c>
      <c r="S51" s="351" t="str">
        <f>IF(Badges!O332="A","A"," ")</f>
        <v xml:space="preserve"> </v>
      </c>
    </row>
    <row r="52" spans="1:19" x14ac:dyDescent="0.2">
      <c r="A52" s="348"/>
      <c r="B52" s="349" t="str">
        <f>Badges!C37</f>
        <v>Do a grocery-store scavenger hunt</v>
      </c>
      <c r="C52" s="351" t="str">
        <f>IF(Badges!O37="A","A"," ")</f>
        <v xml:space="preserve"> </v>
      </c>
      <c r="E52" s="348"/>
      <c r="F52" s="349" t="str">
        <f>Badges!C110</f>
        <v>Mix and match</v>
      </c>
      <c r="G52" s="351" t="str">
        <f>IF(Badges!O110="A","A"," ")</f>
        <v xml:space="preserve"> </v>
      </c>
      <c r="I52" s="348"/>
      <c r="J52" s="349" t="str">
        <f>Badges!C184</f>
        <v>Check out voice analysis</v>
      </c>
      <c r="K52" s="351" t="str">
        <f>IF(Badges!O184="A","A"," ")</f>
        <v xml:space="preserve"> </v>
      </c>
      <c r="M52" s="348"/>
      <c r="N52" s="349" t="str">
        <f>Badges!C258</f>
        <v>A nighttime legend</v>
      </c>
      <c r="O52" s="351" t="str">
        <f>IF(Badges!O258="A","A"," ")</f>
        <v xml:space="preserve"> </v>
      </c>
      <c r="Q52" s="348"/>
      <c r="R52" s="349" t="str">
        <f>Badges!C333</f>
        <v>Interview someone with a job that</v>
      </c>
      <c r="S52" s="351" t="str">
        <f>IF(Badges!O333="A","A","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IF(Badges!O334="A","A"," ")</f>
        <v xml:space="preserve"> </v>
      </c>
    </row>
    <row r="54" spans="1:19" x14ac:dyDescent="0.2">
      <c r="A54" s="348"/>
      <c r="B54" s="349" t="str">
        <f>Badges!C39</f>
        <v>Food makeovers</v>
      </c>
      <c r="C54" s="351" t="str">
        <f>IF(Badges!O39="A","A"," ")</f>
        <v xml:space="preserve"> </v>
      </c>
      <c r="E54" s="348"/>
      <c r="F54" s="349" t="str">
        <f>Badges!C112</f>
        <v>Fill out the worksheet using your</v>
      </c>
      <c r="G54" s="351" t="str">
        <f>IF(Badges!O112="A","A"," ")</f>
        <v xml:space="preserve"> </v>
      </c>
      <c r="I54" s="348"/>
      <c r="J54" s="349" t="str">
        <f>Badges!C186</f>
        <v>Write a scene or script for your own</v>
      </c>
      <c r="K54" s="351" t="str">
        <f>IF(Badges!O186="A","A","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IF(Badges!O40="A","A"," ")</f>
        <v xml:space="preserve"> </v>
      </c>
      <c r="E55" s="348"/>
      <c r="F55" s="349" t="str">
        <f>Badges!C113</f>
        <v>Find your plot twists in the news</v>
      </c>
      <c r="G55" s="351" t="str">
        <f>IF(Badges!O113="A","A"," ")</f>
        <v xml:space="preserve"> </v>
      </c>
      <c r="I55" s="348"/>
      <c r="J55" s="349" t="str">
        <f>Badges!C187</f>
        <v>Sketch or sculpt a "suspect" or</v>
      </c>
      <c r="K55" s="351" t="str">
        <f>IF(Badges!O187="A","A"," ")</f>
        <v xml:space="preserve"> </v>
      </c>
      <c r="M55" s="348"/>
      <c r="N55" s="349" t="str">
        <f>Badges!C263</f>
        <v>Find out how views of animals have</v>
      </c>
      <c r="O55" s="351" t="str">
        <f>IF(Badges!O263="A","A"," ")</f>
        <v xml:space="preserve"> </v>
      </c>
      <c r="Q55" s="348"/>
      <c r="R55" s="349" t="str">
        <f>Badges!C336</f>
        <v>Go through your last 50 texts</v>
      </c>
      <c r="S55" s="351" t="str">
        <f>IF(Badges!O336="A","A"," ")</f>
        <v xml:space="preserve"> </v>
      </c>
    </row>
    <row r="56" spans="1:19" x14ac:dyDescent="0.2">
      <c r="A56" s="348"/>
      <c r="B56" s="349" t="str">
        <f>Badges!C41</f>
        <v>Chemical detective</v>
      </c>
      <c r="C56" s="351" t="str">
        <f>IF(Badges!O41="A","A"," ")</f>
        <v xml:space="preserve"> </v>
      </c>
      <c r="E56" s="348"/>
      <c r="F56" s="349" t="str">
        <f>Badges!C114</f>
        <v>Use plot twists from a familiar story</v>
      </c>
      <c r="G56" s="351" t="str">
        <f>IF(Badges!O114="A","A"," ")</f>
        <v xml:space="preserve"> </v>
      </c>
      <c r="I56" s="348"/>
      <c r="J56" s="349" t="str">
        <f>Badges!C188</f>
        <v>Create or re-create a spy scenario</v>
      </c>
      <c r="K56" s="351" t="str">
        <f>IF(Badges!O188="A","A"," ")</f>
        <v xml:space="preserve"> </v>
      </c>
      <c r="M56" s="348"/>
      <c r="N56" s="349" t="str">
        <f>Badges!C264</f>
        <v>Watch a documentary series on the</v>
      </c>
      <c r="O56" s="351" t="str">
        <f>IF(Badges!O264="A","A"," ")</f>
        <v xml:space="preserve"> </v>
      </c>
      <c r="Q56" s="348"/>
      <c r="R56" s="349" t="str">
        <f>Badges!C337</f>
        <v>Interview a psychologist, guidance</v>
      </c>
      <c r="S56" s="351" t="str">
        <f>IF(Badges!O337="A","A","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IF(Badges!O265="A","A"," ")</f>
        <v xml:space="preserve"> </v>
      </c>
      <c r="Q57" s="348"/>
      <c r="R57" s="349" t="str">
        <f>Badges!C338</f>
        <v>Start a kindness practice</v>
      </c>
      <c r="S57" s="351" t="str">
        <f>IF(Badges!O338="A","A"," ")</f>
        <v xml:space="preserve"> </v>
      </c>
    </row>
    <row r="58" spans="1:19" x14ac:dyDescent="0.2">
      <c r="A58" s="348"/>
      <c r="B58" s="349" t="str">
        <f>Badges!C43</f>
        <v>Make an illustrated chart of snooze/</v>
      </c>
      <c r="C58" s="351" t="str">
        <f>IF(Badges!O43="A","A"," ")</f>
        <v xml:space="preserve"> </v>
      </c>
      <c r="E58" s="348"/>
      <c r="F58" s="349" t="str">
        <f>Badges!C116</f>
        <v>Work solo</v>
      </c>
      <c r="G58" s="351" t="str">
        <f>IF(Badges!O116="A","A","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IF(Badges!O44="A","A"," ")</f>
        <v xml:space="preserve"> </v>
      </c>
      <c r="E59" s="348"/>
      <c r="F59" s="349" t="str">
        <f>Badges!C117</f>
        <v>Work with a friend</v>
      </c>
      <c r="G59" s="351" t="str">
        <f>IF(Badges!O117="A","A"," ")</f>
        <v xml:space="preserve"> </v>
      </c>
      <c r="I59" s="348"/>
      <c r="J59" s="349" t="str">
        <f>Badges!C193</f>
        <v>Ask an older Girl Scout or Girl Scout</v>
      </c>
      <c r="K59" s="351" t="str">
        <f>IF(Badges!O193="A","A"," ")</f>
        <v xml:space="preserve"> </v>
      </c>
      <c r="M59" s="348"/>
      <c r="N59" s="349" t="str">
        <f>Badges!C267</f>
        <v>Check out a safety team that uses</v>
      </c>
      <c r="O59" s="351" t="str">
        <f>IF(Badges!O267="A","A"," ")</f>
        <v xml:space="preserve"> </v>
      </c>
      <c r="Q59" s="348"/>
      <c r="R59" s="349" t="str">
        <f>Badges!C340</f>
        <v>Get into e-mail etiquette</v>
      </c>
      <c r="S59" s="351" t="str">
        <f>IF(Badges!O340="A","A"," ")</f>
        <v xml:space="preserve"> </v>
      </c>
    </row>
    <row r="60" spans="1:19" x14ac:dyDescent="0.2">
      <c r="A60" s="348"/>
      <c r="B60" s="349" t="str">
        <f>Badges!C45</f>
        <v>REM it up</v>
      </c>
      <c r="C60" s="351" t="str">
        <f>IF(Badges!O45="A","A"," ")</f>
        <v xml:space="preserve"> </v>
      </c>
      <c r="E60" s="348"/>
      <c r="F60" s="349" t="str">
        <f>Badges!C118</f>
        <v>Work with a mentor</v>
      </c>
      <c r="G60" s="351" t="str">
        <f>IF(Badges!O118="A","A"," ")</f>
        <v xml:space="preserve"> </v>
      </c>
      <c r="I60" s="348"/>
      <c r="J60" s="349" t="str">
        <f>Badges!C194</f>
        <v>Check with a member of a local</v>
      </c>
      <c r="K60" s="351" t="str">
        <f>IF(Badges!O194="A","A"," ")</f>
        <v xml:space="preserve"> </v>
      </c>
      <c r="M60" s="348"/>
      <c r="N60" s="349" t="str">
        <f>Badges!C268</f>
        <v>Talk to a trainer</v>
      </c>
      <c r="O60" s="351" t="str">
        <f>IF(Badges!O268="A","A"," ")</f>
        <v xml:space="preserve"> </v>
      </c>
      <c r="Q60" s="348"/>
      <c r="R60" s="349" t="str">
        <f>Badges!C341</f>
        <v>Find your best commenting voice</v>
      </c>
      <c r="S60" s="351" t="str">
        <f>IF(Badges!O341="A","A","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IF(Badges!O195="A","A"," ")</f>
        <v xml:space="preserve"> </v>
      </c>
      <c r="M61" s="348"/>
      <c r="N61" s="349" t="str">
        <f>Badges!C269</f>
        <v>Read stories about animal heroes</v>
      </c>
      <c r="O61" s="351" t="str">
        <f>IF(Badges!O269="A","A"," ")</f>
        <v xml:space="preserve"> </v>
      </c>
      <c r="Q61" s="348"/>
      <c r="R61" s="349" t="str">
        <f>Badges!C342</f>
        <v>Good net sportsmanship</v>
      </c>
      <c r="S61" s="351" t="str">
        <f>IF(Badges!O342="A","A"," ")</f>
        <v xml:space="preserve"> </v>
      </c>
    </row>
    <row r="62" spans="1:19" ht="12.75" customHeight="1" x14ac:dyDescent="0.2">
      <c r="A62" s="348"/>
      <c r="B62" s="349" t="str">
        <f>Badges!C47</f>
        <v>Take a poll of friends and family</v>
      </c>
      <c r="C62" s="351" t="str">
        <f>IF(Badges!O47="A","A","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IF(Badges!O48="A","A"," ")</f>
        <v xml:space="preserve"> </v>
      </c>
      <c r="E63" s="348"/>
      <c r="F63" s="349" t="str">
        <f>Badges!C124</f>
        <v>Survey a book collection</v>
      </c>
      <c r="G63" s="351" t="str">
        <f>IF(Badges!O124="A","A"," ")</f>
        <v xml:space="preserve"> </v>
      </c>
      <c r="I63" s="348"/>
      <c r="J63" s="349" t="str">
        <f>Badges!C197</f>
        <v>Participate in a physically</v>
      </c>
      <c r="K63" s="351" t="str">
        <f>IF(Badges!O197="A","A"," ")</f>
        <v xml:space="preserve"> </v>
      </c>
      <c r="M63" s="348"/>
      <c r="N63" s="349" t="str">
        <f>Badges!C271</f>
        <v>Talk to a vet or psychologist</v>
      </c>
      <c r="O63" s="351" t="str">
        <f>IF(Badges!O271="A","A"," ")</f>
        <v xml:space="preserve"> </v>
      </c>
      <c r="Q63" s="348"/>
      <c r="R63" s="349" t="str">
        <f>Badges!C344</f>
        <v>Discuss some character profiles</v>
      </c>
      <c r="S63" s="351" t="str">
        <f>IF(Badges!O344="A","A"," ")</f>
        <v xml:space="preserve"> </v>
      </c>
    </row>
    <row r="64" spans="1:19" x14ac:dyDescent="0.2">
      <c r="A64" s="348"/>
      <c r="B64" s="349" t="str">
        <f>Badges!C49</f>
        <v>Create a chart or blog post</v>
      </c>
      <c r="C64" s="351" t="str">
        <f>IF(Badges!O49="A","A"," ")</f>
        <v xml:space="preserve"> </v>
      </c>
      <c r="E64" s="348"/>
      <c r="F64" s="349" t="str">
        <f>Badges!C125</f>
        <v>Interview or visit a book artist or</v>
      </c>
      <c r="G64" s="351" t="str">
        <f>IF(Badges!O125="A","A"," ")</f>
        <v xml:space="preserve"> </v>
      </c>
      <c r="I64" s="348"/>
      <c r="J64" s="349" t="str">
        <f>Badges!C198</f>
        <v>Build a teamwork and endurance</v>
      </c>
      <c r="K64" s="351" t="str">
        <f>IF(Badges!O198="A","A"," ")</f>
        <v xml:space="preserve"> </v>
      </c>
      <c r="M64" s="348"/>
      <c r="N64" s="349" t="str">
        <f>Badges!C272</f>
        <v>Visit an organization that uses</v>
      </c>
      <c r="O64" s="351" t="str">
        <f>IF(Badges!O272="A","A"," ")</f>
        <v xml:space="preserve"> </v>
      </c>
      <c r="Q64" s="348"/>
      <c r="R64" s="349" t="str">
        <f>Badges!C345</f>
        <v>Get feedback on a profile of your</v>
      </c>
      <c r="S64" s="351" t="str">
        <f>IF(Badges!O345="A","A"," ")</f>
        <v xml:space="preserve"> </v>
      </c>
    </row>
    <row r="65" spans="1:19" x14ac:dyDescent="0.2">
      <c r="A65" s="602" t="str">
        <f>Badges!B52</f>
        <v>Public Speaker</v>
      </c>
      <c r="B65" s="603"/>
      <c r="C65" s="603"/>
      <c r="E65" s="348"/>
      <c r="F65" s="349" t="str">
        <f>Badges!C126</f>
        <v>Tour a book arts center or art</v>
      </c>
      <c r="G65" s="351" t="str">
        <f>IF(Badges!O126="A","A"," ")</f>
        <v xml:space="preserve"> </v>
      </c>
      <c r="I65" s="348"/>
      <c r="J65" s="349" t="str">
        <f>Badges!C199</f>
        <v>Try a "boot camp" exercise course</v>
      </c>
      <c r="K65" s="351" t="str">
        <f>IF(Badges!O199="A","A"," ")</f>
        <v xml:space="preserve"> </v>
      </c>
      <c r="M65" s="348"/>
      <c r="N65" s="349" t="str">
        <f>Badges!C273</f>
        <v>Interview at least five pet owners</v>
      </c>
      <c r="O65" s="351" t="str">
        <f>IF(Badges!O273="A","A"," ")</f>
        <v xml:space="preserve"> </v>
      </c>
      <c r="Q65" s="348"/>
      <c r="R65" s="349" t="str">
        <f>Badges!C346</f>
        <v>Read three stories that discuss</v>
      </c>
      <c r="S65" s="351" t="str">
        <f>IF(Badges!O346="A","A","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IF(Badges!O54="A","A"," ")</f>
        <v xml:space="preserve"> </v>
      </c>
      <c r="E67" s="348"/>
      <c r="F67" s="349" t="str">
        <f>Badges!C128</f>
        <v>Mend an old book</v>
      </c>
      <c r="G67" s="351" t="str">
        <f>IF(Badges!O128="A","A"," ")</f>
        <v xml:space="preserve"> </v>
      </c>
      <c r="I67" s="348"/>
      <c r="J67" s="349" t="str">
        <f>Badges!C201</f>
        <v>Find three recipes for quick meals</v>
      </c>
      <c r="K67" s="351" t="str">
        <f>IF(Badges!O201="A","A"," ")</f>
        <v xml:space="preserve"> </v>
      </c>
      <c r="M67" s="348"/>
      <c r="N67" s="349" t="str">
        <f>Badges!C275</f>
        <v>Talk to someone who trains</v>
      </c>
      <c r="O67" s="351" t="str">
        <f>IF(Badges!O275="A","A"," ")</f>
        <v xml:space="preserve"> </v>
      </c>
      <c r="Q67" s="348"/>
      <c r="R67" s="349" t="str">
        <f>Badges!C348</f>
        <v>Make it a pledge</v>
      </c>
      <c r="S67" s="351" t="str">
        <f>IF(Badges!O348="A","A"," ")</f>
        <v xml:space="preserve"> </v>
      </c>
    </row>
    <row r="68" spans="1:19" x14ac:dyDescent="0.2">
      <c r="A68" s="348"/>
      <c r="B68" s="349" t="str">
        <f>Badges!C55</f>
        <v>Read aloud two political speeches</v>
      </c>
      <c r="C68" s="351" t="str">
        <f>IF(Badges!O55="A","A"," ")</f>
        <v xml:space="preserve"> </v>
      </c>
      <c r="E68" s="348"/>
      <c r="F68" s="349" t="str">
        <f>Badges!C129</f>
        <v>Take an old book apart</v>
      </c>
      <c r="G68" s="351" t="str">
        <f>IF(Badges!O129="A","A"," ")</f>
        <v xml:space="preserve"> </v>
      </c>
      <c r="I68" s="348"/>
      <c r="J68" s="349" t="str">
        <f>Badges!C202</f>
        <v>Get into quick-energy snacks</v>
      </c>
      <c r="K68" s="351" t="str">
        <f>IF(Badges!O202="A","A"," ")</f>
        <v xml:space="preserve"> </v>
      </c>
      <c r="M68" s="348"/>
      <c r="N68" s="349" t="str">
        <f>Badges!C276</f>
        <v>Speak to someone who has an</v>
      </c>
      <c r="O68" s="351" t="str">
        <f>IF(Badges!O276="A","A"," ")</f>
        <v xml:space="preserve"> </v>
      </c>
      <c r="Q68" s="348"/>
      <c r="R68" s="349" t="str">
        <f>Badges!C349</f>
        <v>Edit into a top 10</v>
      </c>
      <c r="S68" s="351" t="str">
        <f>IF(Badges!O349="A","A"," ")</f>
        <v xml:space="preserve"> </v>
      </c>
    </row>
    <row r="69" spans="1:19" x14ac:dyDescent="0.2">
      <c r="A69" s="348"/>
      <c r="B69" s="447" t="str">
        <f>Badges!C56</f>
        <v>Read aloud three poems or one</v>
      </c>
      <c r="C69" s="448" t="str">
        <f>IF(Badges!O56="A","A"," ")</f>
        <v xml:space="preserve"> </v>
      </c>
      <c r="E69" s="348"/>
      <c r="F69" s="349" t="str">
        <f>Badges!C130</f>
        <v>Visit an antique or rare bookseller</v>
      </c>
      <c r="G69" s="351" t="str">
        <f>IF(Badges!O130="A","A"," ")</f>
        <v xml:space="preserve"> </v>
      </c>
      <c r="I69" s="348"/>
      <c r="J69" s="447" t="str">
        <f>Badges!C203</f>
        <v>Trash the trash challenge</v>
      </c>
      <c r="K69" s="448" t="str">
        <f>IF(Badges!O203="A","A"," ")</f>
        <v xml:space="preserve"> </v>
      </c>
      <c r="M69" s="348"/>
      <c r="N69" s="447" t="str">
        <f>Badges!C277</f>
        <v xml:space="preserve">Research the pros and cons of </v>
      </c>
      <c r="O69" s="448" t="str">
        <f>IF(Badges!O277="A","A"," ")</f>
        <v xml:space="preserve"> </v>
      </c>
      <c r="Q69" s="348"/>
      <c r="R69" s="447" t="str">
        <f>Badges!C350</f>
        <v>Present it</v>
      </c>
      <c r="S69" s="448" t="str">
        <f>IF(Badges!O350="A","A"," ")</f>
        <v xml:space="preserve"> </v>
      </c>
    </row>
    <row r="70" spans="1:19" ht="23.25" x14ac:dyDescent="0.35">
      <c r="A70" s="623" t="str">
        <f ca="1">MID(CELL("filename",A8),FIND(IF(ISERROR(FIND("]",CELL("filename",A8))),"$","]"),CELL("filename",A8))+1,256)</f>
        <v>Cadette 12</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IF(Badges!O376="C","C",IF(Badges!O376="P","P",""))</f>
        <v/>
      </c>
      <c r="E73" s="348"/>
      <c r="F73" s="349" t="str">
        <f>Badges!C383</f>
        <v>Make an illustrated quote book</v>
      </c>
      <c r="G73" s="351" t="str">
        <f>IF(Badges!O383="A","A"," ")</f>
        <v xml:space="preserve"> </v>
      </c>
      <c r="I73" s="348"/>
      <c r="J73" s="349" t="str">
        <f>Badges!C456</f>
        <v>Talk to first aiders</v>
      </c>
      <c r="K73" s="351" t="str">
        <f>IF(Badges!O456="A","A"," ")</f>
        <v xml:space="preserve"> </v>
      </c>
      <c r="M73" s="348"/>
      <c r="N73" s="349" t="str">
        <f>Badges!C530</f>
        <v>Lead with your heart</v>
      </c>
      <c r="O73" s="351" t="str">
        <f>IF(Badges!O530="A","A"," ")</f>
        <v xml:space="preserve"> </v>
      </c>
      <c r="Q73" s="348"/>
      <c r="R73" s="349" t="str">
        <f>Badges!C640</f>
        <v>Take an archery class on a range, in your community center, or at a
recreational facility.</v>
      </c>
      <c r="S73" s="351" t="str">
        <f>IF(Badges!O640="A","A"," ")</f>
        <v xml:space="preserve"> </v>
      </c>
    </row>
    <row r="74" spans="1:19" x14ac:dyDescent="0.2">
      <c r="A74" s="612" t="str">
        <f>Summary!A23</f>
        <v>Good Sportsmanship</v>
      </c>
      <c r="B74" s="613"/>
      <c r="C74" s="353" t="str">
        <f>IF(Badges!O399="C","C",IF(Badges!O399="P","P",""))</f>
        <v/>
      </c>
      <c r="E74" s="348"/>
      <c r="F74" s="349" t="str">
        <f>Badges!C384</f>
        <v>Talk to an athletic director, coach</v>
      </c>
      <c r="G74" s="351" t="str">
        <f>IF(Badges!O384="A","A"," ")</f>
        <v xml:space="preserve"> </v>
      </c>
      <c r="I74" s="348"/>
      <c r="J74" s="349" t="str">
        <f>Badges!C457</f>
        <v>Ask a wilderness expert</v>
      </c>
      <c r="K74" s="351" t="str">
        <f>IF(Badges!O457="A","A"," ")</f>
        <v xml:space="preserve"> </v>
      </c>
      <c r="M74" s="348"/>
      <c r="N74" s="349" t="str">
        <f>Badges!C531</f>
        <v>Team up with others</v>
      </c>
      <c r="O74" s="351" t="str">
        <f>IF(Badges!O531="A","A"," ")</f>
        <v xml:space="preserve"> </v>
      </c>
      <c r="Q74" s="348"/>
      <c r="R74" s="349" t="str">
        <f>Badges!C641</f>
        <v>Work with an instructor or archery expert.</v>
      </c>
      <c r="S74" s="351" t="str">
        <f>IF(Badges!O641="A","A"," ")</f>
        <v xml:space="preserve"> </v>
      </c>
    </row>
    <row r="75" spans="1:19" x14ac:dyDescent="0.2">
      <c r="A75" s="612" t="str">
        <f>Summary!A24</f>
        <v>Finding Common Ground</v>
      </c>
      <c r="B75" s="613"/>
      <c r="C75" s="353" t="str">
        <f>IF(Badges!O422="C","C",IF(Badges!O422="P","P",""))</f>
        <v/>
      </c>
      <c r="E75" s="348"/>
      <c r="F75" s="447" t="str">
        <f>Badges!C385</f>
        <v>Get a biography of a female athlete</v>
      </c>
      <c r="G75" s="448" t="str">
        <f>IF(Badges!O385="A","A"," ")</f>
        <v xml:space="preserve"> </v>
      </c>
      <c r="I75" s="348"/>
      <c r="J75" s="349" t="str">
        <f>Badges!C458</f>
        <v>Find out about common injuries</v>
      </c>
      <c r="K75" s="351" t="str">
        <f>IF(Badges!O458="A","A"," ")</f>
        <v xml:space="preserve"> </v>
      </c>
      <c r="M75" s="348"/>
      <c r="N75" s="349" t="str">
        <f>Badges!C532</f>
        <v>Learn from a professional</v>
      </c>
      <c r="O75" s="351" t="str">
        <f>IF(Badges!O532="A","A"," ")</f>
        <v xml:space="preserve"> </v>
      </c>
      <c r="Q75" s="348"/>
      <c r="R75" s="349" t="str">
        <f>Badges!C642</f>
        <v>Take part in archery at a Girl Scout camp</v>
      </c>
      <c r="S75" s="351" t="str">
        <f>IF(Badges!O642="A","A"," ")</f>
        <v xml:space="preserve"> </v>
      </c>
    </row>
    <row r="76" spans="1:19" x14ac:dyDescent="0.2">
      <c r="A76" s="612" t="str">
        <f>Summary!A25</f>
        <v>New Cuisines</v>
      </c>
      <c r="B76" s="613"/>
      <c r="C76" s="353" t="str">
        <f>IF(Badges!O445="C","C",IF(Badges!O445="P","P",""))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IF(Badges!O468="C","C",IF(Badges!O468="P","P",""))</f>
        <v/>
      </c>
      <c r="E77" s="348"/>
      <c r="F77" s="349" t="str">
        <f>Badges!C387</f>
        <v>Play Trust, like they did on Survivor</v>
      </c>
      <c r="G77" s="351" t="str">
        <f>IF(Badges!O387="A","A"," ")</f>
        <v xml:space="preserve"> </v>
      </c>
      <c r="I77" s="348"/>
      <c r="J77" s="349" t="str">
        <f>Badges!C460</f>
        <v>Research the signs of shock and</v>
      </c>
      <c r="K77" s="351" t="str">
        <f>IF(Badges!O460="A","A"," ")</f>
        <v xml:space="preserve"> </v>
      </c>
      <c r="M77" s="348"/>
      <c r="N77" s="349" t="str">
        <f>Badges!C534</f>
        <v>Make a savings action plan</v>
      </c>
      <c r="O77" s="351" t="str">
        <f>IF(Badges!O534="A","A"," ")</f>
        <v xml:space="preserve"> </v>
      </c>
      <c r="Q77" s="348"/>
      <c r="R77" s="349" t="str">
        <f>Badges!C644</f>
        <v>Challenge yourself</v>
      </c>
      <c r="S77" s="351" t="str">
        <f>IF(Badges!O644="A","A"," ")</f>
        <v xml:space="preserve"> </v>
      </c>
    </row>
    <row r="78" spans="1:19" x14ac:dyDescent="0.2">
      <c r="A78" s="612" t="str">
        <f>Summary!A27</f>
        <v>Cadette Girl Scout Way</v>
      </c>
      <c r="B78" s="613"/>
      <c r="C78" s="353" t="str">
        <f>IF(Badges!O491="C","C",IF(Badges!O491="P","P",""))</f>
        <v/>
      </c>
      <c r="E78" s="348"/>
      <c r="F78" s="349" t="str">
        <f>Badges!C388</f>
        <v>Play three team-building games</v>
      </c>
      <c r="G78" s="351" t="str">
        <f>IF(Badges!O388="A","A"," ")</f>
        <v xml:space="preserve"> </v>
      </c>
      <c r="I78" s="348"/>
      <c r="J78" s="349" t="str">
        <f>Badges!C461</f>
        <v>Interview a doctor or nurse about the</v>
      </c>
      <c r="K78" s="351" t="str">
        <f>IF(Badges!O461="A","A"," ")</f>
        <v xml:space="preserve"> </v>
      </c>
      <c r="M78" s="348"/>
      <c r="N78" s="349" t="str">
        <f>Badges!C535</f>
        <v>Form a support group</v>
      </c>
      <c r="O78" s="351" t="str">
        <f>IF(Badges!O535="A","A"," ")</f>
        <v xml:space="preserve"> </v>
      </c>
      <c r="Q78" s="348"/>
      <c r="R78" s="349" t="str">
        <f>Badges!C645</f>
        <v>Take part in a group challenge</v>
      </c>
      <c r="S78" s="351" t="str">
        <f>IF(Badges!O645="A","A"," ")</f>
        <v xml:space="preserve"> </v>
      </c>
    </row>
    <row r="79" spans="1:19" x14ac:dyDescent="0.2">
      <c r="A79" s="614" t="str">
        <f>Summary!A28</f>
        <v>Trees</v>
      </c>
      <c r="B79" s="615"/>
      <c r="C79" s="354" t="str">
        <f>IF(Badges!O514="C","C",IF(Badges!O514="P","P",""))</f>
        <v/>
      </c>
      <c r="E79" s="348"/>
      <c r="F79" s="349" t="str">
        <f>Badges!C389</f>
        <v>Play Capture the Flag</v>
      </c>
      <c r="G79" s="351" t="str">
        <f>IF(Badges!O389="A","A"," ")</f>
        <v xml:space="preserve"> </v>
      </c>
      <c r="I79" s="348"/>
      <c r="J79" s="349" t="str">
        <f>Badges!C462</f>
        <v>Ask an EMT or first responder to</v>
      </c>
      <c r="K79" s="351" t="str">
        <f>IF(Badges!O462="A","A"," ")</f>
        <v xml:space="preserve"> </v>
      </c>
      <c r="M79" s="348"/>
      <c r="N79" s="349" t="str">
        <f>Badges!C536</f>
        <v>Imagine yourself in the future</v>
      </c>
      <c r="O79" s="351" t="str">
        <f>IF(Badges!O536="A","A"," ")</f>
        <v xml:space="preserve"> </v>
      </c>
      <c r="Q79" s="348"/>
      <c r="R79" s="349" t="str">
        <f>Badges!C646</f>
        <v>Create a contest for a younger group of girls</v>
      </c>
      <c r="S79" s="351" t="str">
        <f>IF(Badges!O646="A","A","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IF(Badges!O538="C","C",IF(Badges!O538="P","P",""))</f>
        <v/>
      </c>
      <c r="E81" s="348"/>
      <c r="F81" s="349" t="str">
        <f>Badges!C391</f>
        <v>But I landed my triple axel</v>
      </c>
      <c r="G81" s="351" t="str">
        <f>IF(Badges!O391="A","A"," ")</f>
        <v xml:space="preserve"> </v>
      </c>
      <c r="I81" s="348"/>
      <c r="J81" s="349" t="str">
        <f>Badges!C464</f>
        <v>Take a first aid course</v>
      </c>
      <c r="K81" s="351" t="str">
        <f>IF(Badges!O464="A","A"," ")</f>
        <v xml:space="preserve"> </v>
      </c>
      <c r="M81" s="348">
        <v>1</v>
      </c>
      <c r="N81" s="349" t="str">
        <f>Badges!C563</f>
        <v>Explore dream jobs</v>
      </c>
      <c r="O81" s="350"/>
      <c r="Q81" s="630" t="str">
        <f>'Age-Level'!B5</f>
        <v>Silver Torch Award</v>
      </c>
      <c r="R81" s="630"/>
      <c r="S81" s="352" t="str">
        <f>IF('Age-Level'!O8="C","C",IF('Age-Level'!O8="P","P",""))</f>
        <v/>
      </c>
    </row>
    <row r="82" spans="1:22" x14ac:dyDescent="0.2">
      <c r="A82" s="619" t="str">
        <f>Summary!A31</f>
        <v>Comparison Shopping</v>
      </c>
      <c r="B82" s="620"/>
      <c r="C82" s="352" t="str">
        <f>IF(Badges!O539="C","C",IF(Badges!O539="P","P",""))</f>
        <v/>
      </c>
      <c r="E82" s="348"/>
      <c r="F82" s="349" t="str">
        <f>Badges!C392</f>
        <v>Mind over matter</v>
      </c>
      <c r="G82" s="351" t="str">
        <f>IF(Badges!O392="A","A"," ")</f>
        <v xml:space="preserve"> </v>
      </c>
      <c r="I82" s="348"/>
      <c r="J82" s="349" t="str">
        <f>Badges!C465</f>
        <v>Ask a park ranger, lifeguard, or ski</v>
      </c>
      <c r="K82" s="351" t="str">
        <f>IF(Badges!O465="A","A"," ")</f>
        <v xml:space="preserve"> </v>
      </c>
      <c r="M82" s="348"/>
      <c r="N82" s="349" t="str">
        <f>Badges!C564</f>
        <v>Track your dreams</v>
      </c>
      <c r="O82" s="351" t="str">
        <f>IF(Badges!O564="A","A"," ")</f>
        <v xml:space="preserve"> </v>
      </c>
      <c r="Q82" s="630" t="str">
        <f>'Age-Level'!B9</f>
        <v>Cadette Community Service bar</v>
      </c>
      <c r="R82" s="630"/>
      <c r="S82" s="352" t="str">
        <f>IF('Age-Level'!O10="A","A"," ")</f>
        <v xml:space="preserve"> </v>
      </c>
    </row>
    <row r="83" spans="1:22" x14ac:dyDescent="0.2">
      <c r="A83" s="612" t="str">
        <f>Summary!A32</f>
        <v>Financing My Dreams</v>
      </c>
      <c r="B83" s="613"/>
      <c r="C83" s="353" t="str">
        <f>IF(Badges!O584="C","C",IF(Badges!O584="P","P",""))</f>
        <v/>
      </c>
      <c r="D83" s="344"/>
      <c r="E83" s="348"/>
      <c r="F83" s="349" t="str">
        <f>Badges!C393</f>
        <v>Play sports psychology games</v>
      </c>
      <c r="G83" s="351" t="str">
        <f>IF(Badges!O393="A","A"," ")</f>
        <v xml:space="preserve"> </v>
      </c>
      <c r="I83" s="348"/>
      <c r="J83" s="349" t="str">
        <f>Badges!C466</f>
        <v xml:space="preserve">Interview a doctor or nurse  </v>
      </c>
      <c r="K83" s="351" t="str">
        <f>IF(Badges!O466="A","A"," ")</f>
        <v xml:space="preserve"> </v>
      </c>
      <c r="M83" s="348"/>
      <c r="N83" s="349" t="str">
        <f>Badges!C565</f>
        <v>Talk to people about their jobs</v>
      </c>
      <c r="O83" s="351" t="str">
        <f>IF(Badges!O565="A","A"," ")</f>
        <v xml:space="preserve"> </v>
      </c>
      <c r="Q83" s="630" t="str">
        <f>'Age-Level'!B12</f>
        <v>Cadette Service to Girl Scouting bar</v>
      </c>
      <c r="R83" s="630"/>
      <c r="S83" s="352" t="str">
        <f>IF('Age-Level'!O13="A","A","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IF(Badges!O566="A","A"," ")</f>
        <v xml:space="preserve"> </v>
      </c>
      <c r="Q84" s="630" t="str">
        <f>'Age-Level'!B15</f>
        <v>Cadette Program Aide</v>
      </c>
      <c r="R84" s="630"/>
      <c r="S84" s="352" t="str">
        <f>IF('Age-Level'!O19="C","C",IF('Age-Level'!O19="P","P",""))</f>
        <v/>
      </c>
    </row>
    <row r="85" spans="1:22" x14ac:dyDescent="0.2">
      <c r="A85" s="612" t="str">
        <f>Summary!A34</f>
        <v>Business Plan</v>
      </c>
      <c r="B85" s="613"/>
      <c r="C85" s="353" t="str">
        <f>IF(Badges!O598="C","C",IF(Badges!O598="P","P",""))</f>
        <v/>
      </c>
      <c r="E85" s="348"/>
      <c r="F85" s="349" t="str">
        <f>Badges!C395</f>
        <v>Compete</v>
      </c>
      <c r="G85" s="351" t="str">
        <f>IF(Badges!O395="A","A","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IF('Age-Level'!O21="C","C",IF('Age-Level'!O21="P","P",""))</f>
        <v/>
      </c>
    </row>
    <row r="86" spans="1:22" x14ac:dyDescent="0.2">
      <c r="A86" s="612" t="str">
        <f>Summary!A35</f>
        <v>Marketing</v>
      </c>
      <c r="B86" s="613"/>
      <c r="C86" s="353" t="str">
        <f>IF(Badges!O599="C","C",IF(Badges!O599="P","P",""))</f>
        <v/>
      </c>
      <c r="E86" s="348"/>
      <c r="F86" s="349" t="str">
        <f>Badges!C396</f>
        <v>Play with little kids</v>
      </c>
      <c r="G86" s="351" t="str">
        <f>IF(Badges!O396="A","A"," ")</f>
        <v xml:space="preserve"> </v>
      </c>
      <c r="I86" s="348"/>
      <c r="J86" s="349" t="str">
        <f>Badges!C471</f>
        <v>Organize a songfest</v>
      </c>
      <c r="K86" s="351" t="str">
        <f>IF(Badges!O471="A","A"," ")</f>
        <v xml:space="preserve"> </v>
      </c>
      <c r="M86" s="348"/>
      <c r="N86" s="349" t="str">
        <f>Badges!C568</f>
        <v>Go house hunting</v>
      </c>
      <c r="O86" s="351" t="str">
        <f>IF(Badges!O568="A","A"," ")</f>
        <v xml:space="preserve"> </v>
      </c>
      <c r="Q86" s="629" t="str">
        <f>'Age-Level'!C23</f>
        <v>Cookie Rally (Year 1)</v>
      </c>
      <c r="R86" s="629"/>
      <c r="S86" s="358" t="str">
        <f>IF('Age-Level'!O23="A","A"," ")</f>
        <v xml:space="preserve"> </v>
      </c>
    </row>
    <row r="87" spans="1:22" x14ac:dyDescent="0.2">
      <c r="A87" s="612" t="str">
        <f>Summary!A36</f>
        <v>Think Big</v>
      </c>
      <c r="B87" s="613"/>
      <c r="C87" s="353" t="str">
        <f>IF(Badges!O624="C","C",IF(Badges!O624="P","P",""))</f>
        <v/>
      </c>
      <c r="E87" s="348"/>
      <c r="F87" s="349" t="str">
        <f>Badges!C397</f>
        <v>Take on the role of referee, umpire</v>
      </c>
      <c r="G87" s="351" t="str">
        <f>IF(Badges!O397="A","A"," ")</f>
        <v xml:space="preserve"> </v>
      </c>
      <c r="I87" s="348"/>
      <c r="J87" s="349" t="str">
        <f>Badges!C472</f>
        <v>Teach an international song</v>
      </c>
      <c r="K87" s="351" t="str">
        <f>IF(Badges!O472="A","A"," ")</f>
        <v xml:space="preserve"> </v>
      </c>
      <c r="M87" s="348"/>
      <c r="N87" s="349" t="str">
        <f>Badges!C569</f>
        <v>Get expert real estate device</v>
      </c>
      <c r="O87" s="351" t="str">
        <f>IF(Badges!O569="A","A"," ")</f>
        <v xml:space="preserve"> </v>
      </c>
      <c r="Q87" s="629" t="str">
        <f>'Age-Level'!C24</f>
        <v>Cookie Sales (Year 1)</v>
      </c>
      <c r="R87" s="629"/>
      <c r="S87" s="358" t="str">
        <f>IF('Age-Level'!O24="A","A","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IF(Badges!O473="A","A"," ")</f>
        <v xml:space="preserve"> </v>
      </c>
      <c r="M88" s="348"/>
      <c r="N88" s="349" t="str">
        <f>Badges!C570</f>
        <v>Browse real estate ads</v>
      </c>
      <c r="O88" s="351" t="str">
        <f>IF(Badges!O570="A","A"," ")</f>
        <v xml:space="preserve"> </v>
      </c>
      <c r="Q88" s="629" t="str">
        <f>'Age-Level'!C25</f>
        <v>Cookie Pin (Year 1)</v>
      </c>
      <c r="R88" s="629"/>
      <c r="S88" s="358" t="str">
        <f>IF('Age-Level'!O25="A","A"," ")</f>
        <v xml:space="preserve"> </v>
      </c>
    </row>
    <row r="89" spans="1:22" x14ac:dyDescent="0.2">
      <c r="A89" s="612" t="str">
        <f>Summary!A38</f>
        <v>Archery</v>
      </c>
      <c r="B89" s="613"/>
      <c r="C89" s="353" t="str">
        <f>IF(Badges!O648="C","C",IF(Badges!O648="P","P",""))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IF('Age-Level'!O26="A","A"," ")</f>
        <v xml:space="preserve"> </v>
      </c>
    </row>
    <row r="90" spans="1:22" x14ac:dyDescent="0.2">
      <c r="A90" s="497"/>
      <c r="B90" s="497"/>
      <c r="C90" s="368"/>
      <c r="E90" s="348"/>
      <c r="F90" s="349" t="str">
        <f>Badges!C402</f>
        <v>Difference of background</v>
      </c>
      <c r="G90" s="351" t="str">
        <f>IF(Badges!O402="A","A"," ")</f>
        <v xml:space="preserve"> </v>
      </c>
      <c r="I90" s="348"/>
      <c r="J90" s="349" t="str">
        <f>Badges!C475</f>
        <v>Focus on "be courageous and</v>
      </c>
      <c r="K90" s="351" t="str">
        <f>IF(Badges!O475="A","A"," ")</f>
        <v xml:space="preserve"> </v>
      </c>
      <c r="M90" s="348"/>
      <c r="N90" s="349" t="str">
        <f>Badges!C572</f>
        <v>Explore the world of travel</v>
      </c>
      <c r="O90" s="351" t="str">
        <f>IF(Badges!O572="A","A"," ")</f>
        <v xml:space="preserve"> </v>
      </c>
      <c r="Q90" s="629" t="str">
        <f>'Age-Level'!C27</f>
        <v>Cookie Sales (Year 2)</v>
      </c>
      <c r="R90" s="629"/>
      <c r="S90" s="358" t="str">
        <f>IF('Age-Level'!O27="A","A"," ")</f>
        <v xml:space="preserve"> </v>
      </c>
    </row>
    <row r="91" spans="1:22" x14ac:dyDescent="0.2">
      <c r="A91" s="635" t="s">
        <v>81</v>
      </c>
      <c r="B91" s="636"/>
      <c r="C91" s="637"/>
      <c r="E91" s="348"/>
      <c r="F91" s="349" t="str">
        <f>Badges!C403</f>
        <v>Difference of belief</v>
      </c>
      <c r="G91" s="351" t="str">
        <f>IF(Badges!O403="A","A"," ")</f>
        <v xml:space="preserve"> </v>
      </c>
      <c r="I91" s="348"/>
      <c r="J91" s="349" t="str">
        <f>Badges!C476</f>
        <v>Be confident and courageous</v>
      </c>
      <c r="K91" s="351" t="str">
        <f>IF(Badges!O476="A","A"," ")</f>
        <v xml:space="preserve"> </v>
      </c>
      <c r="M91" s="348"/>
      <c r="N91" s="349" t="str">
        <f>Badges!C573</f>
        <v>Visit a travel agent</v>
      </c>
      <c r="O91" s="351" t="str">
        <f>IF(Badges!O573="A","A"," ")</f>
        <v xml:space="preserve"> </v>
      </c>
      <c r="Q91" s="629" t="str">
        <f>'Age-Level'!C28</f>
        <v>Cookie Pin (Year 2)</v>
      </c>
      <c r="R91" s="629"/>
      <c r="S91" s="358" t="str">
        <f>IF('Age-Level'!O28="A","A"," ")</f>
        <v xml:space="preserve"> </v>
      </c>
    </row>
    <row r="92" spans="1:22" x14ac:dyDescent="0.2">
      <c r="B92" s="638" t="str">
        <f>Journey!A6</f>
        <v>aMAZE!</v>
      </c>
      <c r="C92" s="639"/>
      <c r="E92" s="348"/>
      <c r="F92" s="349" t="str">
        <f>Badges!C404</f>
        <v>Difference of opinion</v>
      </c>
      <c r="G92" s="351" t="str">
        <f>IF(Badges!O404="A","A"," ")</f>
        <v xml:space="preserve"> </v>
      </c>
      <c r="I92" s="348"/>
      <c r="J92" s="349" t="str">
        <f>Badges!C477</f>
        <v>Create a project honoring the</v>
      </c>
      <c r="K92" s="351" t="str">
        <f>IF(Badges!O477="A","A"," ")</f>
        <v xml:space="preserve"> </v>
      </c>
      <c r="M92" s="348"/>
      <c r="N92" s="349" t="str">
        <f>Badges!C574</f>
        <v>Create a tour group</v>
      </c>
      <c r="O92" s="351" t="str">
        <f>IF(Badges!O574="A","A"," ")</f>
        <v xml:space="preserve"> </v>
      </c>
      <c r="Q92" s="629" t="str">
        <f>'Age-Level'!C29</f>
        <v>Cookie Rally (Year 3)</v>
      </c>
      <c r="R92" s="629"/>
      <c r="S92" s="358" t="str">
        <f>IF('Age-Level'!O29="A","A"," ")</f>
        <v xml:space="preserve"> </v>
      </c>
    </row>
    <row r="93" spans="1:22" x14ac:dyDescent="0.2">
      <c r="B93" s="357" t="str">
        <f>Journey!B7</f>
        <v>The Interact Award</v>
      </c>
      <c r="C93" s="353" t="str">
        <f>IF(Journey!O17="C","C",IF(Journey!O17="P","P",""))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IF('Age-Level'!O30="A","A"," ")</f>
        <v xml:space="preserve"> </v>
      </c>
    </row>
    <row r="94" spans="1:22" x14ac:dyDescent="0.2">
      <c r="B94" s="357" t="str">
        <f>Journey!B18</f>
        <v>The Diplomat Award</v>
      </c>
      <c r="C94" s="353" t="str">
        <f>IF(Journey!O26="C","C",IF(Journey!O26="P","P",""))</f>
        <v/>
      </c>
      <c r="E94" s="348"/>
      <c r="F94" s="349" t="str">
        <f>Badges!C406</f>
        <v>Use one of the methods from the</v>
      </c>
      <c r="G94" s="351" t="str">
        <f>IF(Badges!O406="A","A"," ")</f>
        <v xml:space="preserve"> </v>
      </c>
      <c r="I94" s="348"/>
      <c r="J94" s="349" t="str">
        <f>Badges!C479</f>
        <v>Throw a community sisterhood</v>
      </c>
      <c r="K94" s="351" t="str">
        <f>IF(Badges!O479="A","A"," ")</f>
        <v xml:space="preserve"> </v>
      </c>
      <c r="M94" s="348"/>
      <c r="N94" s="349" t="str">
        <f>Badges!C576</f>
        <v>Find local philanthropists</v>
      </c>
      <c r="O94" s="351" t="str">
        <f>IF(Badges!O576="A","A"," ")</f>
        <v xml:space="preserve"> </v>
      </c>
      <c r="Q94" s="487" t="str">
        <f>'Age-Level'!C31</f>
        <v>Cookie Pin (Year 3)</v>
      </c>
      <c r="R94" s="487"/>
      <c r="S94" s="358" t="str">
        <f>IF('Age-Level'!O31="A","A"," ")</f>
        <v xml:space="preserve"> </v>
      </c>
    </row>
    <row r="95" spans="1:22" x14ac:dyDescent="0.2">
      <c r="B95" s="357" t="str">
        <f>Journey!B27</f>
        <v>The Peacemaker Award</v>
      </c>
      <c r="C95" s="353" t="str">
        <f>IF(Journey!O29="C","C",IF(Journey!O29="P","P",""))</f>
        <v/>
      </c>
      <c r="E95" s="348"/>
      <c r="F95" s="349" t="str">
        <f>Badges!C407</f>
        <v>Use two of the methods</v>
      </c>
      <c r="G95" s="351" t="str">
        <f>IF(Badges!O407="A","A"," ")</f>
        <v xml:space="preserve"> </v>
      </c>
      <c r="I95" s="348"/>
      <c r="J95" s="349" t="str">
        <f>Badges!C480</f>
        <v>Spotlight a hidden heroine</v>
      </c>
      <c r="K95" s="351" t="str">
        <f>IF(Badges!O480="A","A"," ")</f>
        <v xml:space="preserve"> </v>
      </c>
      <c r="M95" s="348"/>
      <c r="N95" s="349" t="str">
        <f>Badges!C577</f>
        <v>Learn what's going on in the world of</v>
      </c>
      <c r="O95" s="351" t="str">
        <f>IF(Badges!O577="A","A"," ")</f>
        <v xml:space="preserve"> </v>
      </c>
      <c r="Q95" s="487" t="str">
        <f>'Age-Level'!C33</f>
        <v>Fall Sales (Year 1)</v>
      </c>
      <c r="R95" s="487"/>
      <c r="S95" s="353" t="str">
        <f>IF('Age-Level'!O33="A","A","")</f>
        <v/>
      </c>
      <c r="U95" s="346"/>
      <c r="V95" s="346"/>
    </row>
    <row r="96" spans="1:22" x14ac:dyDescent="0.2">
      <c r="B96" s="357" t="str">
        <f>Journey!B31</f>
        <v>Leader in Action</v>
      </c>
      <c r="C96" s="353" t="str">
        <f>IF(Journey!O38="C","C",IF(Journey!O38="P","P",""))</f>
        <v/>
      </c>
      <c r="E96" s="348"/>
      <c r="F96" s="349" t="str">
        <f>Badges!C408</f>
        <v>Try them all</v>
      </c>
      <c r="G96" s="351" t="str">
        <f>IF(Badges!O408="A","A"," ")</f>
        <v xml:space="preserve"> </v>
      </c>
      <c r="I96" s="348"/>
      <c r="J96" s="349" t="str">
        <f>Badges!C481</f>
        <v>Team up for sisterhood</v>
      </c>
      <c r="K96" s="351" t="str">
        <f>IF(Badges!O481="A","A"," ")</f>
        <v xml:space="preserve"> </v>
      </c>
      <c r="M96" s="348"/>
      <c r="N96" s="349" t="str">
        <f>Badges!C578</f>
        <v>Research your favorite charity</v>
      </c>
      <c r="O96" s="351" t="str">
        <f>IF(Badges!O578="A","A"," ")</f>
        <v xml:space="preserve"> </v>
      </c>
      <c r="Q96" s="487" t="str">
        <f>'Age-Level'!C34</f>
        <v>Fall Sales (Year 2)</v>
      </c>
      <c r="R96" s="487"/>
      <c r="S96" s="353" t="str">
        <f>IF('Age-Level'!O34="A","A","")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IF('Age-Level'!O35="A","A","")</f>
        <v/>
      </c>
      <c r="U97" s="346"/>
      <c r="V97" s="346"/>
    </row>
    <row r="98" spans="1:23" ht="14.25" customHeight="1" x14ac:dyDescent="0.2">
      <c r="A98" s="486"/>
      <c r="B98" s="357" t="str">
        <f>Journey!B42</f>
        <v>Aware</v>
      </c>
      <c r="C98" s="353" t="str">
        <f>IF(Journey!O22="C","C",IF(Journey!O22="P","P",""))</f>
        <v/>
      </c>
      <c r="E98" s="348"/>
      <c r="F98" s="349" t="str">
        <f>Badges!C410</f>
        <v>Ask an expert to teach you the</v>
      </c>
      <c r="G98" s="351" t="str">
        <f>IF(Badges!O410="A","A"," ")</f>
        <v xml:space="preserve"> </v>
      </c>
      <c r="I98" s="348"/>
      <c r="J98" s="349" t="str">
        <f>Badges!C483</f>
        <v>Clean up a hiking trail-or clear a new</v>
      </c>
      <c r="K98" s="351" t="str">
        <f>IF(Badges!O483="A","A"," ")</f>
        <v xml:space="preserve"> </v>
      </c>
      <c r="M98" s="348"/>
      <c r="N98" s="349" t="str">
        <f>Badges!C580</f>
        <v>Plan with friends</v>
      </c>
      <c r="O98" s="351" t="str">
        <f>IF(Badges!O580="A","A"," ")</f>
        <v xml:space="preserve"> </v>
      </c>
      <c r="Q98" s="487" t="str">
        <f>'Age-Level'!C37</f>
        <v>Thinking Day (Year 1)</v>
      </c>
      <c r="R98" s="487"/>
      <c r="S98" s="353" t="str">
        <f>IF('Age-Level'!O37="A","A","")</f>
        <v/>
      </c>
      <c r="U98" s="346"/>
      <c r="V98" s="346"/>
    </row>
    <row r="99" spans="1:23" x14ac:dyDescent="0.2">
      <c r="A99" s="486"/>
      <c r="B99" s="357" t="str">
        <f>Journey!B48</f>
        <v>Alert</v>
      </c>
      <c r="C99" s="353" t="str">
        <f>IF(Journey!O31="C","C",IF(Journey!O31="P","P",""))</f>
        <v/>
      </c>
      <c r="E99" s="348"/>
      <c r="F99" s="349" t="str">
        <f>Badges!C411</f>
        <v>Watch candidates for elected office</v>
      </c>
      <c r="G99" s="351" t="str">
        <f>IF(Badges!O411="A","A"," ")</f>
        <v xml:space="preserve"> </v>
      </c>
      <c r="I99" s="348"/>
      <c r="J99" s="349" t="str">
        <f>Badges!C484</f>
        <v>Help clear an invasive species from</v>
      </c>
      <c r="K99" s="351" t="str">
        <f>IF(Badges!O484="A","A"," ")</f>
        <v xml:space="preserve"> </v>
      </c>
      <c r="M99" s="348"/>
      <c r="N99" s="349" t="str">
        <f>Badges!C581</f>
        <v>Plan with your family</v>
      </c>
      <c r="O99" s="351" t="str">
        <f>IF(Badges!O581="A","A"," ")</f>
        <v xml:space="preserve"> </v>
      </c>
      <c r="Q99" s="487" t="str">
        <f>'Age-Level'!C38</f>
        <v>Thinking Day (Year 2)</v>
      </c>
      <c r="R99" s="487"/>
      <c r="S99" s="353" t="str">
        <f>IF('Age-Level'!O38="A","A","")</f>
        <v/>
      </c>
      <c r="U99" s="488"/>
      <c r="V99" s="489"/>
      <c r="W99" s="439"/>
    </row>
    <row r="100" spans="1:23" x14ac:dyDescent="0.2">
      <c r="A100" s="486"/>
      <c r="B100" s="357" t="str">
        <f>Journey!B55</f>
        <v>Affirm</v>
      </c>
      <c r="C100" s="353" t="str">
        <f>IF(Journey!O34="C","C",IF(Journey!O34="P","P",""))</f>
        <v/>
      </c>
      <c r="E100" s="348"/>
      <c r="F100" s="349" t="str">
        <f>Badges!C412</f>
        <v>Understand a famous debate in</v>
      </c>
      <c r="G100" s="351" t="str">
        <f>IF(Badges!O412="A","A"," ")</f>
        <v xml:space="preserve"> </v>
      </c>
      <c r="I100" s="348"/>
      <c r="J100" s="349" t="str">
        <f>Badges!C485</f>
        <v>Help with three general-maintenance</v>
      </c>
      <c r="K100" s="351" t="str">
        <f>IF(Badges!O485="A","A"," ")</f>
        <v xml:space="preserve"> </v>
      </c>
      <c r="M100" s="348"/>
      <c r="N100" s="349" t="str">
        <f>Badges!C582</f>
        <v>Plan over and over again</v>
      </c>
      <c r="O100" s="351" t="str">
        <f>IF(Badges!O582="A","A"," ")</f>
        <v xml:space="preserve"> </v>
      </c>
      <c r="Q100" s="487" t="str">
        <f>'Age-Level'!C39</f>
        <v>Thinking Day (Year 3)</v>
      </c>
      <c r="R100" s="487"/>
      <c r="S100" s="353" t="str">
        <f>IF('Age-Level'!O39="A","A","")</f>
        <v/>
      </c>
      <c r="U100" s="346"/>
      <c r="V100" s="346"/>
    </row>
    <row r="101" spans="1:23" x14ac:dyDescent="0.2">
      <c r="A101" s="355"/>
      <c r="B101" s="357" t="str">
        <f>Journey!B62</f>
        <v>Leader in Action</v>
      </c>
      <c r="C101" s="353" t="str">
        <f>IF(Journey!O43="C","C",IF(Journey!O43="P","P",""))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IF('Age-Level'!O41="A","A","")</f>
        <v/>
      </c>
      <c r="U101" s="346"/>
      <c r="V101" s="346"/>
    </row>
    <row r="102" spans="1:23" x14ac:dyDescent="0.2">
      <c r="B102" s="494" t="str">
        <f>Journey!A75</f>
        <v>MEdia</v>
      </c>
      <c r="C102" s="495"/>
      <c r="E102" s="348"/>
      <c r="F102" s="349" t="str">
        <f>Badges!C414</f>
        <v>A community compromise</v>
      </c>
      <c r="G102" s="351" t="str">
        <f>IF(Badges!O414="A","A"," ")</f>
        <v xml:space="preserve"> </v>
      </c>
      <c r="I102" s="348"/>
      <c r="J102" s="349" t="str">
        <f>Badges!C487</f>
        <v>Make a tradition "to do" list</v>
      </c>
      <c r="K102" s="351" t="str">
        <f>IF(Badges!O487="A","A"," ")</f>
        <v xml:space="preserve"> </v>
      </c>
      <c r="M102" s="348">
        <v>1</v>
      </c>
      <c r="N102" s="349" t="str">
        <f>Badges!C587</f>
        <v>Write your mission statement and</v>
      </c>
      <c r="O102" s="350"/>
      <c r="Q102" s="487" t="str">
        <f>'Age-Level'!C43</f>
        <v>International Friendship Recognition</v>
      </c>
      <c r="R102" s="487"/>
      <c r="S102" s="353" t="str">
        <f>IF('Age-Level'!O43="A","A","")</f>
        <v/>
      </c>
      <c r="U102" s="346"/>
      <c r="V102" s="346"/>
    </row>
    <row r="103" spans="1:23" x14ac:dyDescent="0.2">
      <c r="B103" s="357" t="str">
        <f>Journey!C77</f>
        <v>Monitor</v>
      </c>
      <c r="C103" s="353" t="str">
        <f>IF(Journey!O78="C","C",IF(Journey!O78="P","P",""))</f>
        <v/>
      </c>
      <c r="E103" s="348"/>
      <c r="F103" s="349" t="str">
        <f>Badges!C415</f>
        <v>A family or friendship compromise</v>
      </c>
      <c r="G103" s="351" t="str">
        <f>IF(Badges!O415="A","A"," ")</f>
        <v xml:space="preserve"> </v>
      </c>
      <c r="I103" s="348"/>
      <c r="J103" s="349" t="str">
        <f>Badges!C488</f>
        <v>Go global</v>
      </c>
      <c r="K103" s="351" t="str">
        <f>IF(Badges!O488="A","A"," ")</f>
        <v xml:space="preserve"> </v>
      </c>
      <c r="M103" s="348"/>
      <c r="N103" s="349" t="str">
        <f>Badges!C588</f>
        <v>A mission statement is a short</v>
      </c>
      <c r="O103" s="351" t="str">
        <f>IF(Badges!O588="A","A"," ")</f>
        <v xml:space="preserve"> </v>
      </c>
      <c r="Q103" s="487" t="str">
        <f>'Age-Level'!C45</f>
        <v>Investiture</v>
      </c>
      <c r="R103" s="487"/>
      <c r="S103" s="353" t="str">
        <f>IF('Age-Level'!O45="A","A","")</f>
        <v/>
      </c>
      <c r="U103" s="346"/>
      <c r="V103" s="346"/>
    </row>
    <row r="104" spans="1:23" x14ac:dyDescent="0.2">
      <c r="B104" s="357" t="str">
        <f>Journey!C80</f>
        <v>Influence</v>
      </c>
      <c r="C104" s="353" t="str">
        <f>IF(Journey!O81="C","C",IF(Journey!O81="P","P",""))</f>
        <v/>
      </c>
      <c r="E104" s="348"/>
      <c r="F104" s="349" t="str">
        <f>Badges!C416</f>
        <v>A state or national compromise</v>
      </c>
      <c r="G104" s="351" t="str">
        <f>IF(Badges!O416="A","A"," ")</f>
        <v xml:space="preserve"> </v>
      </c>
      <c r="I104" s="348"/>
      <c r="J104" s="349" t="str">
        <f>Badges!C489</f>
        <v>Learn the history of your Girl Scout</v>
      </c>
      <c r="K104" s="351" t="str">
        <f>IF(Badges!O489="A","A"," ")</f>
        <v xml:space="preserve"> </v>
      </c>
      <c r="M104" s="348">
        <v>2</v>
      </c>
      <c r="N104" s="349" t="str">
        <f>Badges!C589</f>
        <v>Increase your customer base</v>
      </c>
      <c r="O104" s="350"/>
      <c r="Q104" s="487" t="str">
        <f>'Age-Level'!C46</f>
        <v>Rededication (1st year)</v>
      </c>
      <c r="R104" s="487"/>
      <c r="S104" s="363" t="str">
        <f>IF('Age-Level'!O46="A","A","")</f>
        <v/>
      </c>
      <c r="U104" s="346"/>
      <c r="V104" s="346"/>
    </row>
    <row r="105" spans="1:23" x14ac:dyDescent="0.2">
      <c r="B105" s="357" t="str">
        <f>Journey!C83</f>
        <v>Cultivate</v>
      </c>
      <c r="C105" s="353" t="str">
        <f>IF(Journey!O84="C","C",IF(Journey!O84="P","P",""))</f>
        <v/>
      </c>
      <c r="E105" s="348">
        <v>5</v>
      </c>
      <c r="F105" s="349" t="str">
        <f>Badges!C417</f>
        <v>Find common ground through</v>
      </c>
      <c r="G105" s="350"/>
      <c r="I105" s="492" t="str">
        <f>Badges!B492</f>
        <v>Trees</v>
      </c>
      <c r="J105" s="493"/>
      <c r="K105" s="493"/>
      <c r="M105" s="348"/>
      <c r="N105" s="349" t="str">
        <f>Badges!C590</f>
        <v>What's the number one reason</v>
      </c>
      <c r="O105" s="351" t="str">
        <f>IF(Badges!O590="A","A"," ")</f>
        <v xml:space="preserve"> </v>
      </c>
      <c r="Q105" s="487" t="str">
        <f>'Age-Level'!C47</f>
        <v>Rededication (2nd year)</v>
      </c>
      <c r="R105" s="487"/>
      <c r="S105" s="363" t="str">
        <f>IF('Age-Level'!O47="A","A","")</f>
        <v/>
      </c>
      <c r="U105" s="346"/>
      <c r="V105" s="346"/>
    </row>
    <row r="106" spans="1:23" x14ac:dyDescent="0.2">
      <c r="B106" s="357" t="str">
        <f>Journey!B86</f>
        <v>Leader in Action</v>
      </c>
      <c r="C106" s="353" t="str">
        <f>IF(Journey!O96="C","C",IF(Journey!O96="P","P",""))</f>
        <v/>
      </c>
      <c r="E106" s="348"/>
      <c r="F106" s="349" t="str">
        <f>Badges!C418</f>
        <v>Mediate a cookie conflict</v>
      </c>
      <c r="G106" s="351" t="str">
        <f>IF(Badges!O418="A","A","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IF('Age-Level'!O48="A","A","")</f>
        <v/>
      </c>
      <c r="U106" s="346"/>
      <c r="V106" s="346"/>
    </row>
    <row r="107" spans="1:23" x14ac:dyDescent="0.2">
      <c r="B107" s="365"/>
      <c r="C107" s="365"/>
      <c r="E107" s="348"/>
      <c r="F107" s="349" t="str">
        <f>Badges!C419</f>
        <v>Mediate with a pro</v>
      </c>
      <c r="G107" s="351" t="str">
        <f>IF(Badges!O419="A","A"," ")</f>
        <v xml:space="preserve"> </v>
      </c>
      <c r="I107" s="348"/>
      <c r="J107" s="349" t="str">
        <f>Badges!C494</f>
        <v>Take a tree trip</v>
      </c>
      <c r="K107" s="351" t="str">
        <f>IF(Badges!O494="A","A"," ")</f>
        <v xml:space="preserve"> </v>
      </c>
      <c r="M107" s="348"/>
      <c r="N107" s="349" t="str">
        <f>Badges!C592</f>
        <v>Decide what you want to do with</v>
      </c>
      <c r="O107" s="351" t="str">
        <f>IF(Badges!O592="A","A"," ")</f>
        <v xml:space="preserve"> </v>
      </c>
      <c r="Q107" s="487" t="str">
        <f>'Age-Level'!C49</f>
        <v>Rededication (4th year)</v>
      </c>
      <c r="R107" s="487"/>
      <c r="S107" s="363" t="str">
        <f>IF('Age-Level'!O49="A","A","")</f>
        <v/>
      </c>
      <c r="U107" s="346"/>
      <c r="V107" s="346"/>
    </row>
    <row r="108" spans="1:23" x14ac:dyDescent="0.2">
      <c r="A108" s="635" t="s">
        <v>138</v>
      </c>
      <c r="B108" s="636"/>
      <c r="C108" s="637"/>
      <c r="E108" s="348"/>
      <c r="F108" s="349" t="str">
        <f>Badges!C420</f>
        <v>Suggest solutions for a current</v>
      </c>
      <c r="G108" s="351" t="str">
        <f>IF(Badges!O420="A","A"," ")</f>
        <v xml:space="preserve"> </v>
      </c>
      <c r="I108" s="348"/>
      <c r="J108" s="349" t="str">
        <f>Badges!C495</f>
        <v>Design a tree house</v>
      </c>
      <c r="K108" s="351" t="str">
        <f>IF(Badges!O495="A","A"," ")</f>
        <v xml:space="preserve"> </v>
      </c>
      <c r="M108" s="348">
        <v>4</v>
      </c>
      <c r="N108" s="349" t="str">
        <f>Badges!C593</f>
        <v>Make a risk management plan</v>
      </c>
      <c r="O108" s="350"/>
      <c r="Q108" s="487" t="str">
        <f>'Age-Level'!C50</f>
        <v>Rededication (5th year)</v>
      </c>
      <c r="R108" s="487"/>
      <c r="S108" s="363" t="str">
        <f>IF('Age-Level'!O50="A","A","")</f>
        <v/>
      </c>
      <c r="U108" s="346"/>
      <c r="V108" s="346"/>
    </row>
    <row r="109" spans="1:23" x14ac:dyDescent="0.2">
      <c r="A109" s="360"/>
      <c r="B109" s="496" t="str">
        <f>Bridging!B6</f>
        <v>Pass It On!</v>
      </c>
      <c r="C109" s="352" t="str">
        <f>IF(Bridging!O10="C","C",IF(Bridging!O10="P","P",""))</f>
        <v/>
      </c>
      <c r="E109" s="492" t="str">
        <f>Badges!B423</f>
        <v>New Cuisines</v>
      </c>
      <c r="F109" s="493"/>
      <c r="G109" s="493"/>
      <c r="I109" s="348"/>
      <c r="J109" s="349" t="str">
        <f>Badges!C496</f>
        <v>Cook a tree dish</v>
      </c>
      <c r="K109" s="351" t="str">
        <f>IF(Badges!O496="A","A"," ")</f>
        <v xml:space="preserve"> </v>
      </c>
      <c r="M109" s="348"/>
      <c r="N109" s="349" t="str">
        <f>Badges!C594</f>
        <v>A risk management plan gets you</v>
      </c>
      <c r="O109" s="351" t="str">
        <f>IF(Badges!O594="A","A"," ")</f>
        <v xml:space="preserve"> </v>
      </c>
      <c r="Q109" s="487" t="str">
        <f>'Age-Level'!C51</f>
        <v>Rededication (6th year)</v>
      </c>
      <c r="R109" s="487"/>
      <c r="S109" s="363" t="str">
        <f>IF('Age-Level'!O51="A","A","")</f>
        <v/>
      </c>
      <c r="U109" s="346"/>
      <c r="V109" s="346"/>
    </row>
    <row r="110" spans="1:23" x14ac:dyDescent="0.2">
      <c r="A110" s="360"/>
      <c r="B110" s="361" t="str">
        <f>Bridging!B11</f>
        <v>Look Ahead!</v>
      </c>
      <c r="C110" s="352" t="str">
        <f>IF(Bridging!O15="C","C",IF(Bridging!O15="P","P",""))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IF('Age-Level'!O52="A","A","")</f>
        <v/>
      </c>
      <c r="U110" s="489"/>
      <c r="V110" s="489"/>
      <c r="W110" s="439"/>
    </row>
    <row r="111" spans="1:23" x14ac:dyDescent="0.2">
      <c r="A111" s="360"/>
      <c r="B111" s="487" t="str">
        <f>Bridging!C16</f>
        <v>Plan a Ceremony</v>
      </c>
      <c r="C111" s="352" t="str">
        <f>IF(Bridging!O17="C","C",IF(Bridging!O17="P","P",""))</f>
        <v/>
      </c>
      <c r="E111" s="348"/>
      <c r="F111" s="349" t="str">
        <f>Badges!C425</f>
        <v>Cook something from an area of the</v>
      </c>
      <c r="G111" s="351" t="str">
        <f>IF(Badges!O425="A","A"," ")</f>
        <v xml:space="preserve"> </v>
      </c>
      <c r="I111" s="348"/>
      <c r="J111" s="349" t="str">
        <f>Badges!C498</f>
        <v>Be a naturalist in your neighborhood</v>
      </c>
      <c r="K111" s="351" t="str">
        <f>IF(Badges!O498="A","A"," ")</f>
        <v xml:space="preserve"> </v>
      </c>
      <c r="M111" s="348"/>
      <c r="N111" s="349" t="str">
        <f>Badges!C596</f>
        <v>Once you have your business plan</v>
      </c>
      <c r="O111" s="351" t="str">
        <f>IF(Badges!O596="A","A"," ")</f>
        <v xml:space="preserve"> </v>
      </c>
      <c r="Q111" s="487" t="str">
        <f>'Age-Level'!C53</f>
        <v>Rededication (8th year)</v>
      </c>
      <c r="R111" s="487"/>
      <c r="S111" s="363" t="str">
        <f>IF('Age-Level'!O53="A","A","")</f>
        <v/>
      </c>
      <c r="U111" s="346"/>
      <c r="V111" s="346"/>
    </row>
    <row r="112" spans="1:23" x14ac:dyDescent="0.2">
      <c r="B112" s="362" t="s">
        <v>139</v>
      </c>
      <c r="C112" s="352" t="str">
        <f>IF(Bridging!O18="C","C",IF(Bridging!O18="P","P",""))</f>
        <v/>
      </c>
      <c r="E112" s="348"/>
      <c r="F112" s="349" t="str">
        <f>Badges!C426</f>
        <v>Find a relative, friend, or neighbor</v>
      </c>
      <c r="G112" s="351" t="str">
        <f>IF(Badges!O426="A","A"," ")</f>
        <v xml:space="preserve"> </v>
      </c>
      <c r="I112" s="348"/>
      <c r="J112" s="349" t="str">
        <f>Badges!C499</f>
        <v>Sketch and label the parts of a tree</v>
      </c>
      <c r="K112" s="351" t="str">
        <f>IF(Badges!O499="A","A","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IF(Badges!O427="A","A"," ")</f>
        <v xml:space="preserve"> </v>
      </c>
      <c r="I113" s="348"/>
      <c r="J113" s="349" t="str">
        <f>Badges!C500</f>
        <v>Delve into the forest life cycle</v>
      </c>
      <c r="K113" s="351" t="str">
        <f>IF(Badges!O500="A","A"," ")</f>
        <v xml:space="preserve"> </v>
      </c>
      <c r="M113" s="348">
        <v>1</v>
      </c>
      <c r="N113" s="349" t="str">
        <f>Badges!C613</f>
        <v>Come up with a big idea</v>
      </c>
      <c r="O113" s="350"/>
      <c r="Q113" s="372">
        <v>1</v>
      </c>
      <c r="R113" s="487" t="str">
        <f>'Age-Level'!C55</f>
        <v>Choose one line from the Law</v>
      </c>
      <c r="S113" s="363" t="str">
        <f>IF('Age-Level'!O55="A","A","")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IF(Badges!O614="A","A"," ")</f>
        <v xml:space="preserve"> </v>
      </c>
      <c r="Q114" s="371">
        <v>2</v>
      </c>
      <c r="R114" s="487" t="str">
        <f>'Age-Level'!C56</f>
        <v>Find a woman in your community</v>
      </c>
      <c r="S114" s="363" t="str">
        <f>IF('Age-Level'!O56="A","A","")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IF(Badges!O429="A","A"," ")</f>
        <v xml:space="preserve"> </v>
      </c>
      <c r="I115" s="348"/>
      <c r="J115" s="349" t="str">
        <f>Badges!C502</f>
        <v>Get tree crafty</v>
      </c>
      <c r="K115" s="351" t="str">
        <f>IF(Badges!O502="A","A"," ")</f>
        <v xml:space="preserve"> </v>
      </c>
      <c r="M115" s="348">
        <v>2</v>
      </c>
      <c r="N115" s="349" t="str">
        <f>Badges!C615</f>
        <v>Take your sales to the next level</v>
      </c>
      <c r="O115" s="350"/>
      <c r="Q115" s="371">
        <v>3</v>
      </c>
      <c r="R115" s="487" t="str">
        <f>'Age-Level'!C57</f>
        <v>Gather three inspirational quotes</v>
      </c>
      <c r="S115" s="363" t="str">
        <f>IF('Age-Level'!O57="A","A","")</f>
        <v/>
      </c>
      <c r="U115" s="346"/>
      <c r="V115" s="346"/>
    </row>
    <row r="116" spans="1:22" x14ac:dyDescent="0.2">
      <c r="A116" s="348"/>
      <c r="B116" s="349" t="str">
        <f>Badges!C356</f>
        <v>Collect comic strips from the</v>
      </c>
      <c r="C116" s="351" t="str">
        <f>IF(Badges!O356="A","A"," ")</f>
        <v xml:space="preserve"> </v>
      </c>
      <c r="E116" s="348"/>
      <c r="F116" s="349" t="str">
        <f>Badges!C430</f>
        <v>Research and cook a regional</v>
      </c>
      <c r="G116" s="351" t="str">
        <f>IF(Badges!O430="A","A"," ")</f>
        <v xml:space="preserve"> </v>
      </c>
      <c r="I116" s="348"/>
      <c r="J116" s="349" t="str">
        <f>Badges!C503</f>
        <v>Capture a tree on your canvas or the</v>
      </c>
      <c r="K116" s="351" t="str">
        <f>IF(Badges!O503="A","A"," ")</f>
        <v xml:space="preserve"> </v>
      </c>
      <c r="M116" s="348"/>
      <c r="N116" s="349" t="str">
        <f>Badges!C616</f>
        <v>When you have a big goal, you have</v>
      </c>
      <c r="O116" s="351" t="str">
        <f>IF(Badges!O616="A","A"," ")</f>
        <v xml:space="preserve"> </v>
      </c>
      <c r="Q116" s="371">
        <v>4</v>
      </c>
      <c r="R116" s="487" t="str">
        <f>'Age-Level'!C58</f>
        <v>Make something to remind you</v>
      </c>
      <c r="S116" s="363" t="str">
        <f>IF('Age-Level'!O58="A","A","")</f>
        <v/>
      </c>
    </row>
    <row r="117" spans="1:22" x14ac:dyDescent="0.2">
      <c r="A117" s="348"/>
      <c r="B117" s="349" t="str">
        <f>Badges!C357</f>
        <v>Visit with a comic artist</v>
      </c>
      <c r="C117" s="351" t="str">
        <f>IF(Badges!O357="A","A"," ")</f>
        <v xml:space="preserve"> </v>
      </c>
      <c r="E117" s="348"/>
      <c r="F117" s="349" t="str">
        <f>Badges!C431</f>
        <v>Find out how well you know your</v>
      </c>
      <c r="G117" s="351" t="str">
        <f>IF(Badges!O431="A","A"," ")</f>
        <v xml:space="preserve"> </v>
      </c>
      <c r="I117" s="348"/>
      <c r="J117" s="349" t="str">
        <f>Badges!C504</f>
        <v>Create your own tree legend</v>
      </c>
      <c r="K117" s="351" t="str">
        <f>IF(Badges!O504="A","A"," ")</f>
        <v xml:space="preserve"> </v>
      </c>
      <c r="M117" s="348">
        <v>3</v>
      </c>
      <c r="N117" s="349" t="str">
        <f>Badges!C617</f>
        <v>Sell your big dream to others</v>
      </c>
      <c r="O117" s="350"/>
      <c r="Q117" s="371">
        <v>5</v>
      </c>
      <c r="R117" s="487" t="str">
        <f>'Age-Level'!C59</f>
        <v xml:space="preserve">Make a commitment to live what </v>
      </c>
      <c r="S117" s="363" t="str">
        <f>IF('Age-Level'!O59="A","A","")</f>
        <v/>
      </c>
    </row>
    <row r="118" spans="1:22" x14ac:dyDescent="0.2">
      <c r="A118" s="348"/>
      <c r="B118" s="349" t="str">
        <f>Badges!C358</f>
        <v>Make sticky-note comics</v>
      </c>
      <c r="C118" s="351" t="str">
        <f>IF(Badges!O358="A","A","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IF(Badges!O618="A","A","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IF(Badges!O433="A","A"," ")</f>
        <v xml:space="preserve"> </v>
      </c>
      <c r="I119" s="348"/>
      <c r="J119" s="349" t="str">
        <f>Badges!C506</f>
        <v>Debate logging, clear-cutting, and</v>
      </c>
      <c r="K119" s="351" t="str">
        <f>IF(Badges!O506="A","A"," ")</f>
        <v xml:space="preserve"> </v>
      </c>
      <c r="M119" s="348">
        <v>4</v>
      </c>
      <c r="N119" s="349" t="str">
        <f>Badges!C619</f>
        <v>Ask experts to help you take your</v>
      </c>
      <c r="O119" s="350"/>
      <c r="Q119" s="372">
        <v>1</v>
      </c>
      <c r="R119" s="487" t="str">
        <f>'Age-Level'!C62</f>
        <v>Choose one line from the Law</v>
      </c>
      <c r="S119" s="363" t="str">
        <f>IF('Age-Level'!O62="A","A","")</f>
        <v/>
      </c>
    </row>
    <row r="120" spans="1:22" x14ac:dyDescent="0.2">
      <c r="A120" s="348"/>
      <c r="B120" s="349" t="str">
        <f>Badges!C360</f>
        <v>Think of a story from your life</v>
      </c>
      <c r="C120" s="351" t="str">
        <f>IF(Badges!O360="A","A"," ")</f>
        <v xml:space="preserve"> </v>
      </c>
      <c r="E120" s="348"/>
      <c r="F120" s="349" t="str">
        <f>Badges!C434</f>
        <v>Ask a grandparent or other relative</v>
      </c>
      <c r="G120" s="351" t="str">
        <f>IF(Badges!O434="A","A"," ")</f>
        <v xml:space="preserve"> </v>
      </c>
      <c r="I120" s="348"/>
      <c r="J120" s="349" t="str">
        <f>Badges!C507</f>
        <v>Chart how wood travels</v>
      </c>
      <c r="K120" s="351" t="str">
        <f>IF(Badges!O507="A","A"," ")</f>
        <v xml:space="preserve"> </v>
      </c>
      <c r="M120" s="348"/>
      <c r="N120" s="349" t="str">
        <f>Badges!C620</f>
        <v>Show your plan to a businesswoman</v>
      </c>
      <c r="O120" s="351" t="str">
        <f>IF(Badges!O620="A","A"," ")</f>
        <v xml:space="preserve"> </v>
      </c>
      <c r="Q120" s="371">
        <v>2</v>
      </c>
      <c r="R120" s="487" t="str">
        <f>'Age-Level'!C63</f>
        <v>Find a woman in your community</v>
      </c>
      <c r="S120" s="363" t="str">
        <f>IF('Age-Level'!O63="A","A","")</f>
        <v/>
      </c>
    </row>
    <row r="121" spans="1:22" x14ac:dyDescent="0.2">
      <c r="A121" s="348"/>
      <c r="B121" s="349" t="str">
        <f>Badges!C361</f>
        <v>Think of a story from a book or</v>
      </c>
      <c r="C121" s="351" t="str">
        <f>IF(Badges!O361="A","A"," ")</f>
        <v xml:space="preserve"> </v>
      </c>
      <c r="E121" s="348"/>
      <c r="F121" s="349" t="str">
        <f>Badges!C435</f>
        <v>Pick a piece of the past that excites</v>
      </c>
      <c r="G121" s="351" t="str">
        <f>IF(Badges!O435="A","A"," ")</f>
        <v xml:space="preserve"> </v>
      </c>
      <c r="I121" s="348"/>
      <c r="J121" s="349" t="str">
        <f>Badges!C508</f>
        <v>Create a dream tree garden</v>
      </c>
      <c r="K121" s="351" t="str">
        <f>IF(Badges!O508="A","A"," ")</f>
        <v xml:space="preserve"> </v>
      </c>
      <c r="M121" s="348">
        <v>5</v>
      </c>
      <c r="N121" s="349" t="str">
        <f>Badges!C621</f>
        <v>Share your experience in a big way</v>
      </c>
      <c r="O121" s="350"/>
      <c r="Q121" s="371">
        <v>3</v>
      </c>
      <c r="R121" s="487" t="str">
        <f>'Age-Level'!C64</f>
        <v>Gather three inspirational quotes</v>
      </c>
      <c r="S121" s="363" t="str">
        <f>IF('Age-Level'!O64="A","A","")</f>
        <v/>
      </c>
    </row>
    <row r="122" spans="1:22" x14ac:dyDescent="0.2">
      <c r="A122" s="348"/>
      <c r="B122" s="349" t="str">
        <f>Badges!C362</f>
        <v>Make something up</v>
      </c>
      <c r="C122" s="351" t="str">
        <f>IF(Badges!O362="A","A","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IF(Badges!O622="A","A"," ")</f>
        <v xml:space="preserve"> </v>
      </c>
      <c r="Q122" s="371">
        <v>4</v>
      </c>
      <c r="R122" s="487" t="str">
        <f>'Age-Level'!C65</f>
        <v>Make something to remind you</v>
      </c>
      <c r="S122" s="363" t="str">
        <f>IF('Age-Level'!O65="A","A","")</f>
        <v/>
      </c>
    </row>
    <row r="123" spans="1:22" x14ac:dyDescent="0.2">
      <c r="A123" s="348">
        <v>3</v>
      </c>
      <c r="B123" s="349" t="str">
        <f>Badges!C363</f>
        <v>Draw it out</v>
      </c>
      <c r="C123" s="350"/>
      <c r="E123" s="348"/>
      <c r="F123" s="349" t="str">
        <f>Badges!C437</f>
        <v>Take a processed food you love and</v>
      </c>
      <c r="G123" s="351" t="str">
        <f>IF(Badges!O437="A","A"," ")</f>
        <v xml:space="preserve"> </v>
      </c>
      <c r="I123" s="348"/>
      <c r="J123" s="349" t="str">
        <f>Badges!C510</f>
        <v>Plant a tree</v>
      </c>
      <c r="K123" s="351" t="str">
        <f>IF(Badges!O510="A","A"," ")</f>
        <v xml:space="preserve"> </v>
      </c>
      <c r="M123" s="492" t="str">
        <f>Badges!B626</f>
        <v>Archery</v>
      </c>
      <c r="N123" s="493"/>
      <c r="O123" s="493"/>
      <c r="Q123" s="371">
        <v>5</v>
      </c>
      <c r="R123" s="487" t="str">
        <f>'Age-Level'!C66</f>
        <v xml:space="preserve">Make a commitment to live what </v>
      </c>
      <c r="S123" s="363" t="str">
        <f>IF('Age-Level'!O66="A","A","")</f>
        <v/>
      </c>
    </row>
    <row r="124" spans="1:22" x14ac:dyDescent="0.2">
      <c r="A124" s="348"/>
      <c r="B124" s="349" t="str">
        <f>Badges!C364</f>
        <v>Use tracing paper</v>
      </c>
      <c r="C124" s="351" t="str">
        <f>IF(Badges!O364="A","A"," ")</f>
        <v xml:space="preserve"> </v>
      </c>
      <c r="E124" s="348"/>
      <c r="F124" s="349" t="str">
        <f>Badges!C438</f>
        <v>Choose a veggie protein and find a</v>
      </c>
      <c r="G124" s="351" t="str">
        <f>IF(Badges!O438="A","A"," ")</f>
        <v xml:space="preserve"> </v>
      </c>
      <c r="I124" s="348"/>
      <c r="J124" s="349" t="str">
        <f>Badges!C511</f>
        <v>Tend to a tree somewhere in your</v>
      </c>
      <c r="K124" s="351" t="str">
        <f>IF(Badges!O511="A","A","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IF(Badges!O365="A","A"," ")</f>
        <v xml:space="preserve"> </v>
      </c>
      <c r="E125" s="348"/>
      <c r="F125" s="349" t="str">
        <f>Badges!C439</f>
        <v>Try a recipe for a special diet</v>
      </c>
      <c r="G125" s="351" t="str">
        <f>IF(Badges!O439="A","A"," ")</f>
        <v xml:space="preserve"> </v>
      </c>
      <c r="I125" s="348"/>
      <c r="J125" s="349" t="str">
        <f>Badges!C512</f>
        <v>Shadow one of the tree caretakers</v>
      </c>
      <c r="K125" s="351" t="str">
        <f>IF(Badges!O512="A","A"," ")</f>
        <v xml:space="preserve"> </v>
      </c>
      <c r="M125" s="348"/>
      <c r="N125" s="349" t="str">
        <f>Badges!C628</f>
        <v>Visit an outdoor outfitter or a sporting goods store</v>
      </c>
      <c r="O125" s="351" t="str">
        <f>IF(Badges!O628="A","A"," ")</f>
        <v xml:space="preserve"> </v>
      </c>
      <c r="Q125" s="372">
        <v>1</v>
      </c>
      <c r="R125" s="487" t="str">
        <f>'Age-Level'!C69</f>
        <v>Choose one line from the Law</v>
      </c>
      <c r="S125" s="363" t="str">
        <f>IF('Age-Level'!O69="A","A","")</f>
        <v/>
      </c>
    </row>
    <row r="126" spans="1:22" x14ac:dyDescent="0.2">
      <c r="A126" s="348"/>
      <c r="B126" s="349" t="str">
        <f>Badges!C366</f>
        <v>Use a how-to book, video, or</v>
      </c>
      <c r="C126" s="351" t="str">
        <f>IF(Badges!O366="A","A","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IF(Badges!O629="A","A"," ")</f>
        <v xml:space="preserve"> </v>
      </c>
      <c r="Q126" s="371">
        <v>2</v>
      </c>
      <c r="R126" s="487" t="str">
        <f>'Age-Level'!C70</f>
        <v>Find a woman in your community</v>
      </c>
      <c r="S126" s="363" t="str">
        <f>IF('Age-Level'!O70="A","A","")</f>
        <v/>
      </c>
    </row>
    <row r="127" spans="1:22" x14ac:dyDescent="0.2">
      <c r="A127" s="348">
        <v>4</v>
      </c>
      <c r="B127" s="349" t="str">
        <f>Badges!C367</f>
        <v>Frame it in four panels</v>
      </c>
      <c r="C127" s="350"/>
      <c r="E127" s="348"/>
      <c r="F127" s="349" t="str">
        <f>Badges!C441</f>
        <v>Throw a potluck party</v>
      </c>
      <c r="G127" s="351" t="str">
        <f>IF(Badges!O441="A","A"," ")</f>
        <v xml:space="preserve"> </v>
      </c>
      <c r="I127" s="348">
        <v>1</v>
      </c>
      <c r="J127" s="349" t="str">
        <f>Badges!C517</f>
        <v>Practice budgeting for your values</v>
      </c>
      <c r="K127" s="350"/>
      <c r="M127" s="348"/>
      <c r="N127" s="349" t="str">
        <f>Badges!C630</f>
        <v>Work with an archery expert at a range or Girl Scout camp</v>
      </c>
      <c r="O127" s="351" t="str">
        <f>IF(Badges!O630="A","A"," ")</f>
        <v xml:space="preserve"> </v>
      </c>
      <c r="Q127" s="371">
        <v>3</v>
      </c>
      <c r="R127" s="487" t="str">
        <f>'Age-Level'!C71</f>
        <v>Gather three inspirational quotes</v>
      </c>
      <c r="S127" s="363" t="str">
        <f>IF('Age-Level'!O71="A","A","")</f>
        <v/>
      </c>
    </row>
    <row r="128" spans="1:22" x14ac:dyDescent="0.2">
      <c r="A128" s="348"/>
      <c r="B128" s="349" t="str">
        <f>Badges!C368</f>
        <v>Use facial expressions</v>
      </c>
      <c r="C128" s="351" t="str">
        <f>IF(Badges!O368="A","A"," ")</f>
        <v xml:space="preserve"> </v>
      </c>
      <c r="E128" s="348"/>
      <c r="F128" s="349" t="str">
        <f>Badges!C442</f>
        <v>Host a "new cuisine" party</v>
      </c>
      <c r="G128" s="351" t="str">
        <f>IF(Badges!O442="A","A"," ")</f>
        <v xml:space="preserve"> </v>
      </c>
      <c r="I128" s="348"/>
      <c r="J128" s="349" t="str">
        <f>Badges!C518</f>
        <v>Create a team values list</v>
      </c>
      <c r="K128" s="351" t="str">
        <f>IF(Badges!O518="A","A"," ")</f>
        <v xml:space="preserve"> </v>
      </c>
      <c r="M128" s="348">
        <v>2</v>
      </c>
      <c r="N128" s="349" t="str">
        <f>Badges!C631</f>
        <v>Learn about archery safety</v>
      </c>
      <c r="O128" s="350"/>
      <c r="Q128" s="371">
        <v>4</v>
      </c>
      <c r="R128" s="487" t="str">
        <f>'Age-Level'!C72</f>
        <v>Make something to remind you</v>
      </c>
      <c r="S128" s="363" t="str">
        <f>IF('Age-Level'!O72="A","A","")</f>
        <v/>
      </c>
    </row>
    <row r="129" spans="1:20" x14ac:dyDescent="0.2">
      <c r="A129" s="348"/>
      <c r="B129" s="349" t="str">
        <f>Badges!C369</f>
        <v>Use body postures</v>
      </c>
      <c r="C129" s="351" t="str">
        <f>IF(Badges!O369="A","A"," ")</f>
        <v xml:space="preserve"> </v>
      </c>
      <c r="E129" s="348"/>
      <c r="F129" s="349" t="str">
        <f>Badges!C443</f>
        <v>Hold a progressive dinner with</v>
      </c>
      <c r="G129" s="351" t="str">
        <f>IF(Badges!O443="A","A"," ")</f>
        <v xml:space="preserve"> </v>
      </c>
      <c r="I129" s="348"/>
      <c r="J129" s="349" t="str">
        <f>Badges!C519</f>
        <v>Make your own values list</v>
      </c>
      <c r="K129" s="351" t="str">
        <f>IF(Badges!O519="A","A"," ")</f>
        <v xml:space="preserve"> </v>
      </c>
      <c r="M129" s="348"/>
      <c r="N129" s="349" t="str">
        <f>Badges!C632</f>
        <v>Visti an archery range</v>
      </c>
      <c r="O129" s="351" t="str">
        <f>IF(Badges!O632="A","A"," ")</f>
        <v xml:space="preserve"> </v>
      </c>
      <c r="Q129" s="371">
        <v>5</v>
      </c>
      <c r="R129" s="487" t="str">
        <f>'Age-Level'!C73</f>
        <v xml:space="preserve">Make a commitment to live what </v>
      </c>
      <c r="S129" s="363" t="str">
        <f>IF('Age-Level'!O73="A","A","")</f>
        <v/>
      </c>
    </row>
    <row r="130" spans="1:20" x14ac:dyDescent="0.2">
      <c r="A130" s="348"/>
      <c r="B130" s="349" t="str">
        <f>Badges!C370</f>
        <v xml:space="preserve">Use both facial expressions and </v>
      </c>
      <c r="C130" s="351" t="str">
        <f>IF(Badges!O370="A","A"," ")</f>
        <v xml:space="preserve"> </v>
      </c>
      <c r="E130" s="492" t="str">
        <f>Badges!B446</f>
        <v>Cadette First Aid</v>
      </c>
      <c r="F130" s="493"/>
      <c r="G130" s="493"/>
      <c r="I130" s="348"/>
      <c r="J130" s="349" t="str">
        <f>Badges!C520</f>
        <v>Find out how other people budget to</v>
      </c>
      <c r="K130" s="351" t="str">
        <f>IF(Badges!O520="A","A"," ")</f>
        <v xml:space="preserve"> </v>
      </c>
      <c r="M130" s="348"/>
      <c r="N130" s="349" t="str">
        <f>Badges!C633</f>
        <v>Invite an archery expert to talk to your troop</v>
      </c>
      <c r="O130" s="351" t="str">
        <f>IF(Badges!O633="A","A","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IF(Badges!O634="A","A"," ")</f>
        <v xml:space="preserve"> </v>
      </c>
      <c r="Q131" s="372">
        <v>1</v>
      </c>
      <c r="R131" s="487" t="str">
        <f>'Age-Level'!C76</f>
        <v>Learn how to make a room safe for a</v>
      </c>
      <c r="S131" s="363" t="str">
        <f>IF('Age-Level'!O76="A","A","")</f>
        <v/>
      </c>
    </row>
    <row r="132" spans="1:20" x14ac:dyDescent="0.2">
      <c r="A132" s="348"/>
      <c r="B132" s="349" t="str">
        <f>Badges!C372</f>
        <v>Add some dialogue</v>
      </c>
      <c r="C132" s="351" t="str">
        <f>IF(Badges!O372="A","A"," ")</f>
        <v xml:space="preserve"> </v>
      </c>
      <c r="E132" s="348"/>
      <c r="F132" s="349" t="str">
        <f>Badges!C448</f>
        <v>Take a babysitting class</v>
      </c>
      <c r="G132" s="351" t="str">
        <f>IF(Badges!O448="A","A"," ")</f>
        <v xml:space="preserve"> </v>
      </c>
      <c r="I132" s="348"/>
      <c r="J132" s="349" t="str">
        <f>Badges!C522</f>
        <v>Get on the "write" track</v>
      </c>
      <c r="K132" s="351" t="str">
        <f>IF(Badges!O522="A","A"," ")</f>
        <v xml:space="preserve"> </v>
      </c>
      <c r="M132" s="348">
        <v>3</v>
      </c>
      <c r="N132" s="349" t="str">
        <f>Badges!C635</f>
        <v>Practice archery before you go on a range</v>
      </c>
      <c r="O132" s="350"/>
      <c r="Q132" s="371">
        <v>2</v>
      </c>
      <c r="R132" s="487" t="str">
        <f>'Age-Level'!C77</f>
        <v>Find out about water safety</v>
      </c>
      <c r="S132" s="363" t="str">
        <f>IF('Age-Level'!O77="A","A","")</f>
        <v/>
      </c>
    </row>
    <row r="133" spans="1:20" x14ac:dyDescent="0.2">
      <c r="A133" s="348"/>
      <c r="B133" s="349" t="str">
        <f>Badges!C373</f>
        <v>Add thought bubbles</v>
      </c>
      <c r="C133" s="351" t="str">
        <f>IF(Badges!O373="A","A"," ")</f>
        <v xml:space="preserve"> </v>
      </c>
      <c r="E133" s="348"/>
      <c r="F133" s="349" t="str">
        <f>Badges!C449</f>
        <v>Ask a medical professional</v>
      </c>
      <c r="G133" s="351" t="str">
        <f>IF(Badges!O449="A","A"," ")</f>
        <v xml:space="preserve"> </v>
      </c>
      <c r="I133" s="348"/>
      <c r="J133" s="349" t="str">
        <f>Badges!C523</f>
        <v>Spot spending habits</v>
      </c>
      <c r="K133" s="351" t="str">
        <f>IF(Badges!O523="A","A"," ")</f>
        <v xml:space="preserve"> </v>
      </c>
      <c r="M133" s="348"/>
      <c r="N133" s="349" t="str">
        <f>Badges!C636</f>
        <v>Work with an instructor or older girl with archery experience</v>
      </c>
      <c r="O133" s="351" t="str">
        <f>IF(Badges!O636="A","A"," ")</f>
        <v xml:space="preserve"> </v>
      </c>
      <c r="Q133" s="371">
        <v>3</v>
      </c>
      <c r="R133" s="487" t="str">
        <f>'Age-Level'!C78</f>
        <v>Teach a Daisy or Brownie what to do if</v>
      </c>
      <c r="S133" s="363" t="str">
        <f>IF('Age-Level'!O78="A","A","")</f>
        <v/>
      </c>
    </row>
    <row r="134" spans="1:20" x14ac:dyDescent="0.2">
      <c r="A134" s="348"/>
      <c r="B134" s="349" t="str">
        <f>Badges!C374</f>
        <v>Run a narrative in separate</v>
      </c>
      <c r="C134" s="351" t="str">
        <f>IF(Badges!O374="A","A"," ")</f>
        <v xml:space="preserve"> </v>
      </c>
      <c r="E134" s="348"/>
      <c r="F134" s="349" t="str">
        <f>Badges!C450</f>
        <v>Talk to child care professionals</v>
      </c>
      <c r="G134" s="351" t="str">
        <f>IF(Badges!O450="A","A"," ")</f>
        <v xml:space="preserve"> </v>
      </c>
      <c r="I134" s="348"/>
      <c r="J134" s="349" t="str">
        <f>Badges!C524</f>
        <v>Pretend you're a psychologist</v>
      </c>
      <c r="K134" s="351" t="str">
        <f>IF(Badges!O524="A","A"," ")</f>
        <v xml:space="preserve"> </v>
      </c>
      <c r="M134" s="348"/>
      <c r="N134" s="349" t="str">
        <f>Badges!C637</f>
        <v>Join an archery class at a community center, range, or Girl Scout camp</v>
      </c>
      <c r="O134" s="351" t="str">
        <f>IF(Badges!O637="A","A"," ")</f>
        <v xml:space="preserve"> </v>
      </c>
      <c r="Q134" s="371">
        <v>4</v>
      </c>
      <c r="R134" s="487" t="str">
        <f>'Age-Level'!C79</f>
        <v>With your family, make sure you have</v>
      </c>
      <c r="S134" s="363" t="str">
        <f>IF('Age-Level'!O79="A","A","")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IF(Badges!O638="A","A"," ")</f>
        <v xml:space="preserve"> </v>
      </c>
      <c r="Q135" s="371">
        <v>5</v>
      </c>
      <c r="R135" s="487" t="str">
        <f>'Age-Level'!C80</f>
        <v>Discuss bullying with your Girl Scout</v>
      </c>
      <c r="S135" s="363" t="str">
        <f>IF('Age-Level'!O80="A","A","")</f>
        <v/>
      </c>
    </row>
    <row r="136" spans="1:20" x14ac:dyDescent="0.2">
      <c r="A136" s="348">
        <v>1</v>
      </c>
      <c r="B136" s="349" t="str">
        <f>Badges!C378</f>
        <v>Create your own definition of</v>
      </c>
      <c r="C136" s="350"/>
      <c r="E136" s="348"/>
      <c r="F136" s="349" t="str">
        <f>Badges!C452</f>
        <v>Talk to a medical professional</v>
      </c>
      <c r="G136" s="351" t="str">
        <f>IF(Badges!O452="A","A"," ")</f>
        <v xml:space="preserve"> </v>
      </c>
      <c r="I136" s="348"/>
      <c r="J136" s="349" t="str">
        <f>Badges!C526</f>
        <v>Do field research</v>
      </c>
      <c r="K136" s="351" t="str">
        <f>IF(Badges!O526="A","A"," ")</f>
        <v xml:space="preserve"> </v>
      </c>
      <c r="Q136" s="371"/>
      <c r="R136" s="372"/>
      <c r="S136" s="500"/>
      <c r="T136" s="355"/>
    </row>
    <row r="137" spans="1:20" x14ac:dyDescent="0.2">
      <c r="A137" s="348"/>
      <c r="B137" s="349" t="str">
        <f>Badges!C379</f>
        <v>Go to a sports event</v>
      </c>
      <c r="C137" s="351" t="str">
        <f>IF(Badges!O379="A","A"," ")</f>
        <v xml:space="preserve"> </v>
      </c>
      <c r="E137" s="348"/>
      <c r="F137" s="349" t="str">
        <f>Badges!C453</f>
        <v>Take a course</v>
      </c>
      <c r="G137" s="351" t="str">
        <f>IF(Badges!O453="A","A"," ")</f>
        <v xml:space="preserve"> </v>
      </c>
      <c r="I137" s="348"/>
      <c r="J137" s="349" t="str">
        <f>Badges!C527</f>
        <v>Let money talk</v>
      </c>
      <c r="K137" s="351" t="str">
        <f>IF(Badges!O527="A","A"," ")</f>
        <v xml:space="preserve"> </v>
      </c>
      <c r="Q137" s="371"/>
      <c r="R137" s="371"/>
      <c r="S137" s="341"/>
    </row>
    <row r="138" spans="1:20" x14ac:dyDescent="0.2">
      <c r="A138" s="348"/>
      <c r="B138" s="349" t="str">
        <f>Badges!C380</f>
        <v>Watch a sports series</v>
      </c>
      <c r="C138" s="351" t="str">
        <f>IF(Badges!O380="A","A"," ")</f>
        <v xml:space="preserve"> </v>
      </c>
      <c r="E138" s="348"/>
      <c r="F138" s="349" t="str">
        <f>Badges!C454</f>
        <v>Talk to an emergency responder</v>
      </c>
      <c r="G138" s="351" t="str">
        <f>IF(Badges!O454="A","A"," ")</f>
        <v xml:space="preserve"> </v>
      </c>
      <c r="I138" s="348"/>
      <c r="J138" s="349" t="str">
        <f>Badges!C528</f>
        <v>Hit the books</v>
      </c>
      <c r="K138" s="351" t="str">
        <f>IF(Badges!O528="A","A"," ")</f>
        <v xml:space="preserve"> </v>
      </c>
      <c r="Q138" s="371"/>
      <c r="R138" s="371"/>
      <c r="S138" s="341"/>
    </row>
    <row r="139" spans="1:20" x14ac:dyDescent="0.2">
      <c r="A139" s="348"/>
      <c r="B139" s="349" t="str">
        <f>Badges!C381</f>
        <v>Head to the Web</v>
      </c>
      <c r="C139" s="351" t="str">
        <f>IF(Badges!O381="A","A","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12</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Patches'!O5="A","A","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Patches'!O6="A","A"," ")</f>
        <v xml:space="preserve"> </v>
      </c>
      <c r="H142" s="355"/>
      <c r="I142" s="348">
        <v>1</v>
      </c>
      <c r="J142" s="396" t="str">
        <f>'Council Own'!C7</f>
        <v>&lt;List Requirement Here&gt;</v>
      </c>
      <c r="K142" s="358" t="str">
        <f>IF('Council Own'!O7="A","A"," ")</f>
        <v xml:space="preserve"> </v>
      </c>
      <c r="L142" s="355"/>
      <c r="M142" s="348">
        <v>1</v>
      </c>
      <c r="N142" s="396" t="str">
        <f>'Council Own'!C55</f>
        <v>&lt;List Requirement Here&gt;</v>
      </c>
      <c r="O142" s="358" t="str">
        <f>IF('Council Own'!O55="A","A"," ")</f>
        <v xml:space="preserve"> </v>
      </c>
      <c r="Q142" s="348">
        <v>1</v>
      </c>
      <c r="R142" s="396" t="str">
        <f>'Council Own'!C103</f>
        <v>&lt;List Requirement Here&gt;</v>
      </c>
      <c r="S142" s="358" t="str">
        <f>IF('Council Own'!O103="A","A"," ")</f>
        <v xml:space="preserve"> </v>
      </c>
    </row>
    <row r="143" spans="1:20" x14ac:dyDescent="0.2">
      <c r="A143" s="612" t="str">
        <f>'Council Own'!B6</f>
        <v>&lt;&lt;List Badge Here&gt;&gt;</v>
      </c>
      <c r="B143" s="613"/>
      <c r="C143" s="353" t="str">
        <f>IF('Council Own'!O28="C","C",IF('Council Own'!O28="P","P",""))</f>
        <v/>
      </c>
      <c r="E143" s="633" t="str">
        <f>'Fun Patches'!C7</f>
        <v>&lt;LIST PATCH HERE&gt;</v>
      </c>
      <c r="F143" s="634"/>
      <c r="G143" s="358" t="str">
        <f>IF('Fun Patches'!O7="A","A"," ")</f>
        <v xml:space="preserve"> </v>
      </c>
      <c r="H143" s="355"/>
      <c r="I143" s="348"/>
      <c r="J143" s="396" t="str">
        <f>'Council Own'!C8</f>
        <v>&lt;List Requirement Here&gt;</v>
      </c>
      <c r="K143" s="358" t="str">
        <f>IF('Council Own'!O8="A","A"," ")</f>
        <v xml:space="preserve"> </v>
      </c>
      <c r="L143" s="355"/>
      <c r="M143" s="348"/>
      <c r="N143" s="396" t="str">
        <f>'Council Own'!C56</f>
        <v>&lt;List Requirement Here&gt;</v>
      </c>
      <c r="O143" s="358" t="str">
        <f>IF('Council Own'!O56="A","A"," ")</f>
        <v xml:space="preserve"> </v>
      </c>
      <c r="Q143" s="348"/>
      <c r="R143" s="396" t="str">
        <f>'Council Own'!C104</f>
        <v>&lt;List Requirement Here&gt;</v>
      </c>
      <c r="S143" s="358" t="str">
        <f>IF('Council Own'!O104="A","A"," ")</f>
        <v xml:space="preserve"> </v>
      </c>
    </row>
    <row r="144" spans="1:20" x14ac:dyDescent="0.2">
      <c r="A144" s="612" t="str">
        <f>'Council Own'!B30</f>
        <v>&lt;&lt;List Badge Here&gt;&gt;</v>
      </c>
      <c r="B144" s="613"/>
      <c r="C144" s="353" t="str">
        <f>IF('Council Own'!O52="C","C",IF('Council Own'!O52="P","P",""))</f>
        <v/>
      </c>
      <c r="E144" s="633" t="str">
        <f>'Fun Patches'!C8</f>
        <v>&lt;LIST PATCH HERE&gt;</v>
      </c>
      <c r="F144" s="634"/>
      <c r="G144" s="358" t="str">
        <f>IF('Fun Patches'!O8="A","A"," ")</f>
        <v xml:space="preserve"> </v>
      </c>
      <c r="H144" s="355"/>
      <c r="I144" s="348"/>
      <c r="J144" s="396" t="str">
        <f>'Council Own'!C9</f>
        <v>&lt;List Requirement Here&gt;</v>
      </c>
      <c r="K144" s="358" t="str">
        <f>IF('Council Own'!O9="A","A"," ")</f>
        <v xml:space="preserve"> </v>
      </c>
      <c r="L144" s="355"/>
      <c r="M144" s="348"/>
      <c r="N144" s="396" t="str">
        <f>'Council Own'!C57</f>
        <v>&lt;List Requirement Here&gt;</v>
      </c>
      <c r="O144" s="358" t="str">
        <f>IF('Council Own'!O57="A","A"," ")</f>
        <v xml:space="preserve"> </v>
      </c>
      <c r="Q144" s="348"/>
      <c r="R144" s="396" t="str">
        <f>'Council Own'!C105</f>
        <v>&lt;List Requirement Here&gt;</v>
      </c>
      <c r="S144" s="358" t="str">
        <f>IF('Council Own'!O105="A","A"," ")</f>
        <v xml:space="preserve"> </v>
      </c>
    </row>
    <row r="145" spans="1:19" x14ac:dyDescent="0.2">
      <c r="A145" s="612" t="str">
        <f>'Council Own'!B54</f>
        <v>&lt;&lt;List Badge Here&gt;&gt;</v>
      </c>
      <c r="B145" s="613"/>
      <c r="C145" s="353" t="str">
        <f>IF('Council Own'!O76="C","C",IF('Council Own'!O76="P","P",""))</f>
        <v/>
      </c>
      <c r="E145" s="633" t="str">
        <f>'Fun Patches'!C9</f>
        <v>&lt;LIST PATCH HERE&gt;</v>
      </c>
      <c r="F145" s="634"/>
      <c r="G145" s="358" t="str">
        <f>IF('Fun Patches'!O9="A","A"," ")</f>
        <v xml:space="preserve"> </v>
      </c>
      <c r="H145" s="355"/>
      <c r="I145" s="348"/>
      <c r="J145" s="396" t="str">
        <f>'Council Own'!C10</f>
        <v>&lt;List Requirement Here&gt;</v>
      </c>
      <c r="K145" s="358" t="str">
        <f>IF('Council Own'!O10="A","A"," ")</f>
        <v xml:space="preserve"> </v>
      </c>
      <c r="L145" s="355"/>
      <c r="M145" s="348"/>
      <c r="N145" s="396" t="str">
        <f>'Council Own'!C58</f>
        <v>&lt;List Requirement Here&gt;</v>
      </c>
      <c r="O145" s="358" t="str">
        <f>IF('Council Own'!O58="A","A"," ")</f>
        <v xml:space="preserve"> </v>
      </c>
      <c r="Q145" s="348"/>
      <c r="R145" s="396" t="str">
        <f>'Council Own'!C106</f>
        <v>&lt;List Requirement Here&gt;</v>
      </c>
      <c r="S145" s="358" t="str">
        <f>IF('Council Own'!O106="A","A"," ")</f>
        <v xml:space="preserve"> </v>
      </c>
    </row>
    <row r="146" spans="1:19" x14ac:dyDescent="0.2">
      <c r="A146" s="612" t="str">
        <f>'Council Own'!B78</f>
        <v>&lt;&lt;List Badge Here&gt;&gt;</v>
      </c>
      <c r="B146" s="613"/>
      <c r="C146" s="353" t="str">
        <f>IF('Council Own'!O100="C","C",IF('Council Own'!O100="P","P",""))</f>
        <v/>
      </c>
      <c r="E146" s="633" t="str">
        <f>'Fun Patches'!C10</f>
        <v>&lt;LIST PATCH HERE&gt;</v>
      </c>
      <c r="F146" s="634"/>
      <c r="G146" s="358" t="str">
        <f>IF('Fun Patches'!O10="A","A"," ")</f>
        <v xml:space="preserve"> </v>
      </c>
      <c r="I146" s="348">
        <v>2</v>
      </c>
      <c r="J146" s="396" t="str">
        <f>'Council Own'!C11</f>
        <v>&lt;List Requirement Here&gt;</v>
      </c>
      <c r="K146" s="358" t="str">
        <f>IF('Council Own'!O11="A","A"," ")</f>
        <v xml:space="preserve"> </v>
      </c>
      <c r="M146" s="348">
        <v>2</v>
      </c>
      <c r="N146" s="396" t="str">
        <f>'Council Own'!C59</f>
        <v>&lt;List Requirement Here&gt;</v>
      </c>
      <c r="O146" s="358" t="str">
        <f>IF('Council Own'!O59="A","A"," ")</f>
        <v xml:space="preserve"> </v>
      </c>
      <c r="Q146" s="348">
        <v>2</v>
      </c>
      <c r="R146" s="396" t="str">
        <f>'Council Own'!C107</f>
        <v>&lt;List Requirement Here&gt;</v>
      </c>
      <c r="S146" s="358" t="str">
        <f>IF('Council Own'!O107="A","A"," ")</f>
        <v xml:space="preserve"> </v>
      </c>
    </row>
    <row r="147" spans="1:19" ht="12.75" customHeight="1" x14ac:dyDescent="0.2">
      <c r="A147" s="612" t="str">
        <f>'Council Own'!B102</f>
        <v>&lt;&lt;List Badge Here&gt;&gt;</v>
      </c>
      <c r="B147" s="613"/>
      <c r="C147" s="353" t="str">
        <f>IF('Council Own'!O124="C","C",IF('Council Own'!O124="P","P",""))</f>
        <v/>
      </c>
      <c r="E147" s="633" t="str">
        <f>'Fun Patches'!C11</f>
        <v>&lt;LIST PATCH HERE&gt;</v>
      </c>
      <c r="F147" s="634"/>
      <c r="G147" s="358" t="str">
        <f>IF('Fun Patches'!O11="A","A"," ")</f>
        <v xml:space="preserve"> </v>
      </c>
      <c r="I147" s="348"/>
      <c r="J147" s="396" t="str">
        <f>'Council Own'!C12</f>
        <v>&lt;List Requirement Here&gt;</v>
      </c>
      <c r="K147" s="358" t="str">
        <f>IF('Council Own'!O12="A","A"," ")</f>
        <v xml:space="preserve"> </v>
      </c>
      <c r="M147" s="348"/>
      <c r="N147" s="396" t="str">
        <f>'Council Own'!C60</f>
        <v>&lt;List Requirement Here&gt;</v>
      </c>
      <c r="O147" s="358" t="str">
        <f>IF('Council Own'!O60="A","A"," ")</f>
        <v xml:space="preserve"> </v>
      </c>
      <c r="Q147" s="348"/>
      <c r="R147" s="396" t="str">
        <f>'Council Own'!C108</f>
        <v>&lt;List Requirement Here&gt;</v>
      </c>
      <c r="S147" s="358" t="str">
        <f>IF('Council Own'!O108="A","A"," ")</f>
        <v xml:space="preserve"> </v>
      </c>
    </row>
    <row r="148" spans="1:19" ht="12.75" customHeight="1" x14ac:dyDescent="0.2">
      <c r="A148" s="612" t="str">
        <f>'Council Own'!B126</f>
        <v>&lt;&lt;List Badge Here&gt;&gt;</v>
      </c>
      <c r="B148" s="613"/>
      <c r="C148" s="353" t="str">
        <f>IF('Council Own'!O148="C","C",IF('Council Own'!O148="P","P",""))</f>
        <v/>
      </c>
      <c r="E148" s="633" t="str">
        <f>'Fun Patches'!C12</f>
        <v>&lt;LIST PATCH HERE&gt;</v>
      </c>
      <c r="F148" s="634"/>
      <c r="G148" s="358" t="str">
        <f>IF('Fun Patches'!O12="A","A"," ")</f>
        <v xml:space="preserve"> </v>
      </c>
      <c r="I148" s="348"/>
      <c r="J148" s="396" t="str">
        <f>'Council Own'!C13</f>
        <v>&lt;List Requirement Here&gt;</v>
      </c>
      <c r="K148" s="358" t="str">
        <f>IF('Council Own'!O13="A","A"," ")</f>
        <v xml:space="preserve"> </v>
      </c>
      <c r="M148" s="348"/>
      <c r="N148" s="396" t="str">
        <f>'Council Own'!C61</f>
        <v>&lt;List Requirement Here&gt;</v>
      </c>
      <c r="O148" s="358" t="str">
        <f>IF('Council Own'!O61="A","A"," ")</f>
        <v xml:space="preserve"> </v>
      </c>
      <c r="Q148" s="348"/>
      <c r="R148" s="396" t="str">
        <f>'Council Own'!C109</f>
        <v>&lt;List Requirement Here&gt;</v>
      </c>
      <c r="S148" s="358" t="str">
        <f>IF('Council Own'!O109="A","A"," ")</f>
        <v xml:space="preserve"> </v>
      </c>
    </row>
    <row r="149" spans="1:19" x14ac:dyDescent="0.2">
      <c r="E149" s="633" t="str">
        <f>'Fun Patches'!C13</f>
        <v>&lt;LIST PATCH HERE&gt;</v>
      </c>
      <c r="F149" s="634"/>
      <c r="G149" s="358" t="str">
        <f>IF('Fun Patches'!O13="A","A"," ")</f>
        <v xml:space="preserve"> </v>
      </c>
      <c r="I149" s="348"/>
      <c r="J149" s="396" t="str">
        <f>'Council Own'!C14</f>
        <v>&lt;List Requirement Here&gt;</v>
      </c>
      <c r="K149" s="358" t="str">
        <f>IF('Council Own'!O14="A","A"," ")</f>
        <v xml:space="preserve"> </v>
      </c>
      <c r="M149" s="348"/>
      <c r="N149" s="396" t="str">
        <f>'Council Own'!C62</f>
        <v>&lt;List Requirement Here&gt;</v>
      </c>
      <c r="O149" s="358" t="str">
        <f>IF('Council Own'!O62="A","A"," ")</f>
        <v xml:space="preserve"> </v>
      </c>
      <c r="Q149" s="348"/>
      <c r="R149" s="396" t="str">
        <f>'Council Own'!C110</f>
        <v>&lt;List Requirement Here&gt;</v>
      </c>
      <c r="S149" s="358" t="str">
        <f>IF('Council Own'!O110="A","A"," ")</f>
        <v xml:space="preserve"> </v>
      </c>
    </row>
    <row r="150" spans="1:19" x14ac:dyDescent="0.2">
      <c r="E150" s="633" t="str">
        <f>'Fun Patches'!C14</f>
        <v>&lt;LIST PATCH HERE&gt;</v>
      </c>
      <c r="F150" s="634"/>
      <c r="G150" s="358" t="str">
        <f>IF('Fun Patches'!O14="A","A"," ")</f>
        <v xml:space="preserve"> </v>
      </c>
      <c r="I150" s="348">
        <v>3</v>
      </c>
      <c r="J150" s="396" t="str">
        <f>'Council Own'!C15</f>
        <v>&lt;List Requirement Here&gt;</v>
      </c>
      <c r="K150" s="358" t="str">
        <f>IF('Council Own'!O15="A","A"," ")</f>
        <v xml:space="preserve"> </v>
      </c>
      <c r="M150" s="348">
        <v>3</v>
      </c>
      <c r="N150" s="396" t="str">
        <f>'Council Own'!C63</f>
        <v>&lt;List Requirement Here&gt;</v>
      </c>
      <c r="O150" s="358" t="str">
        <f>IF('Council Own'!O63="A","A"," ")</f>
        <v xml:space="preserve"> </v>
      </c>
      <c r="Q150" s="348">
        <v>3</v>
      </c>
      <c r="R150" s="396" t="str">
        <f>'Council Own'!C111</f>
        <v>&lt;List Requirement Here&gt;</v>
      </c>
      <c r="S150" s="358" t="str">
        <f>IF('Council Own'!O111="A","A"," ")</f>
        <v xml:space="preserve"> </v>
      </c>
    </row>
    <row r="151" spans="1:19" x14ac:dyDescent="0.2">
      <c r="E151" s="633" t="str">
        <f>'Fun Patches'!C15</f>
        <v>&lt;LIST PATCH HERE&gt;</v>
      </c>
      <c r="F151" s="634"/>
      <c r="G151" s="358" t="str">
        <f>IF('Fun Patches'!O15="A","A"," ")</f>
        <v xml:space="preserve"> </v>
      </c>
      <c r="I151" s="348"/>
      <c r="J151" s="396" t="str">
        <f>'Council Own'!C16</f>
        <v>&lt;List Requirement Here&gt;</v>
      </c>
      <c r="K151" s="358" t="str">
        <f>IF('Council Own'!O16="A","A"," ")</f>
        <v xml:space="preserve"> </v>
      </c>
      <c r="M151" s="348"/>
      <c r="N151" s="396" t="str">
        <f>'Council Own'!C64</f>
        <v>&lt;List Requirement Here&gt;</v>
      </c>
      <c r="O151" s="358" t="str">
        <f>IF('Council Own'!O64="A","A"," ")</f>
        <v xml:space="preserve"> </v>
      </c>
      <c r="Q151" s="348"/>
      <c r="R151" s="396" t="str">
        <f>'Council Own'!C112</f>
        <v>&lt;List Requirement Here&gt;</v>
      </c>
      <c r="S151" s="358" t="str">
        <f>IF('Council Own'!O112="A","A"," ")</f>
        <v xml:space="preserve"> </v>
      </c>
    </row>
    <row r="152" spans="1:19" x14ac:dyDescent="0.2">
      <c r="A152" s="616" t="s">
        <v>834</v>
      </c>
      <c r="B152" s="617"/>
      <c r="C152" s="618"/>
      <c r="E152" s="633" t="str">
        <f>'Fun Patches'!C16</f>
        <v>&lt;LIST PATCH HERE&gt;</v>
      </c>
      <c r="F152" s="634"/>
      <c r="G152" s="358" t="str">
        <f>IF('Fun Patches'!O16="A","A"," ")</f>
        <v xml:space="preserve"> </v>
      </c>
      <c r="I152" s="348"/>
      <c r="J152" s="396" t="str">
        <f>'Council Own'!C17</f>
        <v>&lt;List Requirement Here&gt;</v>
      </c>
      <c r="K152" s="358" t="str">
        <f>IF('Council Own'!O17="A","A"," ")</f>
        <v xml:space="preserve"> </v>
      </c>
      <c r="M152" s="348"/>
      <c r="N152" s="396" t="str">
        <f>'Council Own'!C65</f>
        <v>&lt;List Requirement Here&gt;</v>
      </c>
      <c r="O152" s="358" t="str">
        <f>IF('Council Own'!O65="A","A"," ")</f>
        <v xml:space="preserve"> </v>
      </c>
      <c r="Q152" s="348"/>
      <c r="R152" s="396" t="str">
        <f>'Council Own'!C113</f>
        <v>&lt;List Requirement Here&gt;</v>
      </c>
      <c r="S152" s="358" t="str">
        <f>IF('Council Own'!O113="A","A"," ")</f>
        <v xml:space="preserve"> </v>
      </c>
    </row>
    <row r="153" spans="1:19" x14ac:dyDescent="0.2">
      <c r="A153" s="257" t="str">
        <f>Silver!C8</f>
        <v>Go on a Cadette Journey</v>
      </c>
      <c r="B153" s="257"/>
      <c r="C153" s="445" t="str">
        <f>IF(Silver!O8="C","C"," ")</f>
        <v xml:space="preserve"> </v>
      </c>
      <c r="E153" s="650" t="str">
        <f>'Fun Patches'!C17</f>
        <v>&lt;LIST PATCH HERE&gt;</v>
      </c>
      <c r="F153" s="651"/>
      <c r="G153" s="351" t="str">
        <f>IF('Fun Patches'!O17="A","A"," ")</f>
        <v xml:space="preserve"> </v>
      </c>
      <c r="I153" s="348"/>
      <c r="J153" s="396" t="str">
        <f>'Council Own'!C18</f>
        <v>&lt;List Requirement Here&gt;</v>
      </c>
      <c r="K153" s="358" t="str">
        <f>IF('Council Own'!O18="A","A"," ")</f>
        <v xml:space="preserve"> </v>
      </c>
      <c r="M153" s="348"/>
      <c r="N153" s="396" t="str">
        <f>'Council Own'!C66</f>
        <v>&lt;List Requirement Here&gt;</v>
      </c>
      <c r="O153" s="358" t="str">
        <f>IF('Council Own'!O66="A","A"," ")</f>
        <v xml:space="preserve"> </v>
      </c>
      <c r="Q153" s="348"/>
      <c r="R153" s="396" t="str">
        <f>'Council Own'!C114</f>
        <v>&lt;List Requirement Here&gt;</v>
      </c>
      <c r="S153" s="358" t="str">
        <f>IF('Council Own'!O114="A","A"," ")</f>
        <v xml:space="preserve"> </v>
      </c>
    </row>
    <row r="154" spans="1:19" x14ac:dyDescent="0.2">
      <c r="A154" s="257" t="str">
        <f>Silver!C9</f>
        <v>Identify issues you care about</v>
      </c>
      <c r="B154" s="257"/>
      <c r="C154" s="445" t="str">
        <f>IF(Silver!O9="A","A"," ")</f>
        <v xml:space="preserve"> </v>
      </c>
      <c r="E154" s="633" t="str">
        <f>'Fun Patches'!C18</f>
        <v>&lt;LIST PATCH HERE&gt;</v>
      </c>
      <c r="F154" s="634"/>
      <c r="G154" s="358" t="str">
        <f>IF('Fun Patches'!O18="A","A"," ")</f>
        <v xml:space="preserve"> </v>
      </c>
      <c r="I154" s="348">
        <v>4</v>
      </c>
      <c r="J154" s="396" t="str">
        <f>'Council Own'!C19</f>
        <v>&lt;List Requirement Here&gt;</v>
      </c>
      <c r="K154" s="358" t="str">
        <f>IF('Council Own'!O19="A","A"," ")</f>
        <v xml:space="preserve"> </v>
      </c>
      <c r="M154" s="348">
        <v>4</v>
      </c>
      <c r="N154" s="396" t="str">
        <f>'Council Own'!C67</f>
        <v>&lt;List Requirement Here&gt;</v>
      </c>
      <c r="O154" s="358" t="str">
        <f>IF('Council Own'!O67="A","A"," ")</f>
        <v xml:space="preserve"> </v>
      </c>
      <c r="Q154" s="348">
        <v>4</v>
      </c>
      <c r="R154" s="396" t="str">
        <f>'Council Own'!C115</f>
        <v>&lt;List Requirement Here&gt;</v>
      </c>
      <c r="S154" s="358" t="str">
        <f>IF('Council Own'!O115="A","A"," ")</f>
        <v xml:space="preserve"> </v>
      </c>
    </row>
    <row r="155" spans="1:19" x14ac:dyDescent="0.2">
      <c r="A155" s="257" t="str">
        <f>Silver!C10</f>
        <v>Build your GS Silver Team or go solo</v>
      </c>
      <c r="B155" s="257"/>
      <c r="C155" s="445" t="str">
        <f>IF(Silver!O10="A","A"," ")</f>
        <v xml:space="preserve"> </v>
      </c>
      <c r="E155" s="633" t="str">
        <f>'Fun Patches'!C19</f>
        <v>&lt;LIST PATCH HERE&gt;</v>
      </c>
      <c r="F155" s="634"/>
      <c r="G155" s="358" t="str">
        <f>IF('Fun Patches'!O19="A","A"," ")</f>
        <v xml:space="preserve"> </v>
      </c>
      <c r="I155" s="348"/>
      <c r="J155" s="396" t="str">
        <f>'Council Own'!C20</f>
        <v>&lt;List Requirement Here&gt;</v>
      </c>
      <c r="K155" s="358" t="str">
        <f>IF('Council Own'!O20="A","A"," ")</f>
        <v xml:space="preserve"> </v>
      </c>
      <c r="M155" s="348"/>
      <c r="N155" s="396" t="str">
        <f>'Council Own'!C68</f>
        <v>&lt;List Requirement Here&gt;</v>
      </c>
      <c r="O155" s="358" t="str">
        <f>IF('Council Own'!O68="A","A"," ")</f>
        <v xml:space="preserve"> </v>
      </c>
      <c r="Q155" s="348"/>
      <c r="R155" s="396" t="str">
        <f>'Council Own'!C116</f>
        <v>&lt;List Requirement Here&gt;</v>
      </c>
      <c r="S155" s="358" t="str">
        <f>IF('Council Own'!O116="A","A"," ")</f>
        <v xml:space="preserve"> </v>
      </c>
    </row>
    <row r="156" spans="1:19" x14ac:dyDescent="0.2">
      <c r="A156" s="257" t="str">
        <f>Silver!C11</f>
        <v>Explore your community</v>
      </c>
      <c r="B156" s="257"/>
      <c r="C156" s="445" t="str">
        <f>IF(Silver!O11="A","A"," ")</f>
        <v xml:space="preserve"> </v>
      </c>
      <c r="E156" s="633" t="str">
        <f>'Fun Patches'!C20</f>
        <v>&lt;LIST PATCH HERE&gt;</v>
      </c>
      <c r="F156" s="634"/>
      <c r="G156" s="358" t="str">
        <f>IF('Fun Patches'!O20="A","A"," ")</f>
        <v xml:space="preserve"> </v>
      </c>
      <c r="I156" s="348"/>
      <c r="J156" s="396" t="str">
        <f>'Council Own'!C21</f>
        <v>&lt;List Requirement Here&gt;</v>
      </c>
      <c r="K156" s="358" t="str">
        <f>IF('Council Own'!O21="A","A"," ")</f>
        <v xml:space="preserve"> </v>
      </c>
      <c r="M156" s="348"/>
      <c r="N156" s="396" t="str">
        <f>'Council Own'!C69</f>
        <v>&lt;List Requirement Here&gt;</v>
      </c>
      <c r="O156" s="358" t="str">
        <f>IF('Council Own'!O69="A","A"," ")</f>
        <v xml:space="preserve"> </v>
      </c>
      <c r="Q156" s="348"/>
      <c r="R156" s="396" t="str">
        <f>'Council Own'!C117</f>
        <v>&lt;List Requirement Here&gt;</v>
      </c>
      <c r="S156" s="358" t="str">
        <f>IF('Council Own'!O117="A","A"," ")</f>
        <v xml:space="preserve"> </v>
      </c>
    </row>
    <row r="157" spans="1:19" x14ac:dyDescent="0.2">
      <c r="A157" s="257" t="str">
        <f>Silver!C12</f>
        <v>Pick your Take Action Project</v>
      </c>
      <c r="B157" s="257"/>
      <c r="C157" s="445" t="str">
        <f>IF(Silver!O12="A","A"," ")</f>
        <v xml:space="preserve"> </v>
      </c>
      <c r="E157" s="633" t="str">
        <f>'Fun Patches'!C21</f>
        <v>&lt;LIST PATCH HERE&gt;</v>
      </c>
      <c r="F157" s="634"/>
      <c r="G157" s="358" t="str">
        <f>IF('Fun Patches'!O21="A","A"," ")</f>
        <v xml:space="preserve"> </v>
      </c>
      <c r="I157" s="348"/>
      <c r="J157" s="396" t="str">
        <f>'Council Own'!C22</f>
        <v>&lt;List Requirement Here&gt;</v>
      </c>
      <c r="K157" s="358" t="str">
        <f>IF('Council Own'!O22="A","A"," ")</f>
        <v xml:space="preserve"> </v>
      </c>
      <c r="M157" s="348"/>
      <c r="N157" s="396" t="str">
        <f>'Council Own'!C70</f>
        <v>&lt;List Requirement Here&gt;</v>
      </c>
      <c r="O157" s="358" t="str">
        <f>IF('Council Own'!O70="A","A"," ")</f>
        <v xml:space="preserve"> </v>
      </c>
      <c r="Q157" s="348"/>
      <c r="R157" s="396" t="str">
        <f>'Council Own'!C118</f>
        <v>&lt;List Requirement Here&gt;</v>
      </c>
      <c r="S157" s="358" t="str">
        <f>IF('Council Own'!O118="A","A"," ")</f>
        <v xml:space="preserve"> </v>
      </c>
    </row>
    <row r="158" spans="1:19" x14ac:dyDescent="0.2">
      <c r="A158" s="257" t="str">
        <f>Silver!C13</f>
        <v>Develop your Project</v>
      </c>
      <c r="B158" s="257"/>
      <c r="C158" s="445" t="str">
        <f>IF(Silver!O13="A","A"," ")</f>
        <v xml:space="preserve"> </v>
      </c>
      <c r="E158" s="633" t="str">
        <f>'Fun Patches'!C22</f>
        <v>&lt;LIST PATCH HERE&gt;</v>
      </c>
      <c r="F158" s="634"/>
      <c r="G158" s="358" t="str">
        <f>IF('Fun Patches'!O22="A","A"," ")</f>
        <v xml:space="preserve"> </v>
      </c>
      <c r="I158" s="348">
        <v>5</v>
      </c>
      <c r="J158" s="396" t="str">
        <f>'Council Own'!C23</f>
        <v>&lt;List Requirement Here&gt;</v>
      </c>
      <c r="K158" s="358" t="str">
        <f>IF('Council Own'!O23="A","A"," ")</f>
        <v xml:space="preserve"> </v>
      </c>
      <c r="M158" s="348">
        <v>5</v>
      </c>
      <c r="N158" s="396" t="str">
        <f>'Council Own'!C71</f>
        <v>&lt;List Requirement Here&gt;</v>
      </c>
      <c r="O158" s="358" t="str">
        <f>IF('Council Own'!O71="A","A"," ")</f>
        <v xml:space="preserve"> </v>
      </c>
      <c r="Q158" s="348">
        <v>5</v>
      </c>
      <c r="R158" s="396" t="str">
        <f>'Council Own'!C119</f>
        <v>&lt;List Requirement Here&gt;</v>
      </c>
      <c r="S158" s="358" t="str">
        <f>IF('Council Own'!O119="A","A"," ")</f>
        <v xml:space="preserve"> </v>
      </c>
    </row>
    <row r="159" spans="1:19" x14ac:dyDescent="0.2">
      <c r="A159" s="257" t="str">
        <f>Silver!C14</f>
        <v>Make a plan and put it into motion</v>
      </c>
      <c r="B159" s="257"/>
      <c r="C159" s="445" t="str">
        <f>IF(Silver!O14="A","A"," ")</f>
        <v xml:space="preserve"> </v>
      </c>
      <c r="E159" s="633" t="str">
        <f>'Fun Patches'!C23</f>
        <v>&lt;LIST PATCH HERE&gt;</v>
      </c>
      <c r="F159" s="634"/>
      <c r="G159" s="358" t="str">
        <f>IF('Fun Patches'!O23="A","A"," ")</f>
        <v xml:space="preserve"> </v>
      </c>
      <c r="I159" s="348"/>
      <c r="J159" s="396" t="str">
        <f>'Council Own'!C24</f>
        <v>&lt;List Requirement Here&gt;</v>
      </c>
      <c r="K159" s="358" t="str">
        <f>IF('Council Own'!O24="A","A"," ")</f>
        <v xml:space="preserve"> </v>
      </c>
      <c r="M159" s="348"/>
      <c r="N159" s="396" t="str">
        <f>'Council Own'!C72</f>
        <v>&lt;List Requirement Here&gt;</v>
      </c>
      <c r="O159" s="358" t="str">
        <f>IF('Council Own'!O72="A","A"," ")</f>
        <v xml:space="preserve"> </v>
      </c>
      <c r="Q159" s="348"/>
      <c r="R159" s="396" t="str">
        <f>'Council Own'!C120</f>
        <v>&lt;List Requirement Here&gt;</v>
      </c>
      <c r="S159" s="358" t="str">
        <f>IF('Council Own'!O120="A","A"," ")</f>
        <v xml:space="preserve"> </v>
      </c>
    </row>
    <row r="160" spans="1:19" x14ac:dyDescent="0.2">
      <c r="A160" s="257" t="str">
        <f>Silver!C15</f>
        <v>Reflect, share your story, and celebrate</v>
      </c>
      <c r="B160" s="257"/>
      <c r="C160" s="445" t="str">
        <f>IF(Silver!O15="A","A"," ")</f>
        <v xml:space="preserve"> </v>
      </c>
      <c r="E160" s="633" t="str">
        <f>'Fun Patches'!C24</f>
        <v>&lt;LIST PATCH HERE&gt;</v>
      </c>
      <c r="F160" s="634"/>
      <c r="G160" s="358" t="str">
        <f>IF('Fun Patches'!O24="A","A"," ")</f>
        <v xml:space="preserve"> </v>
      </c>
      <c r="I160" s="348"/>
      <c r="J160" s="396" t="str">
        <f>'Council Own'!C25</f>
        <v>&lt;List Requirement Here&gt;</v>
      </c>
      <c r="K160" s="358" t="str">
        <f>IF('Council Own'!O25="A","A"," ")</f>
        <v xml:space="preserve"> </v>
      </c>
      <c r="M160" s="348"/>
      <c r="N160" s="396" t="str">
        <f>'Council Own'!C73</f>
        <v>&lt;List Requirement Here&gt;</v>
      </c>
      <c r="O160" s="358" t="str">
        <f>IF('Council Own'!O73="A","A"," ")</f>
        <v xml:space="preserve"> </v>
      </c>
      <c r="Q160" s="348"/>
      <c r="R160" s="396" t="str">
        <f>'Council Own'!C121</f>
        <v>&lt;List Requirement Here&gt;</v>
      </c>
      <c r="S160" s="358" t="str">
        <f>IF('Council Own'!O121="A","A"," ")</f>
        <v xml:space="preserve"> </v>
      </c>
    </row>
    <row r="161" spans="2:19" x14ac:dyDescent="0.2">
      <c r="B161" s="435" t="s">
        <v>139</v>
      </c>
      <c r="C161" s="445" t="str">
        <f>IF(Silver!O16="C","C",IF(Silver!O16="P","P",""))</f>
        <v/>
      </c>
      <c r="E161" s="633" t="str">
        <f>'Fun Patches'!C25</f>
        <v>&lt;LIST PATCH HERE&gt;</v>
      </c>
      <c r="F161" s="634"/>
      <c r="G161" s="358" t="str">
        <f>IF('Fun Patches'!O25="A","A"," ")</f>
        <v xml:space="preserve"> </v>
      </c>
      <c r="I161" s="348"/>
      <c r="J161" s="396" t="str">
        <f>'Council Own'!C26</f>
        <v>&lt;List Requirement Here&gt;</v>
      </c>
      <c r="K161" s="358" t="str">
        <f>IF('Council Own'!O26="A","A"," ")</f>
        <v xml:space="preserve"> </v>
      </c>
      <c r="M161" s="348"/>
      <c r="N161" s="396" t="str">
        <f>'Council Own'!C74</f>
        <v>&lt;List Requirement Here&gt;</v>
      </c>
      <c r="O161" s="358" t="str">
        <f>IF('Council Own'!O68="A","A"," ")</f>
        <v xml:space="preserve"> </v>
      </c>
      <c r="Q161" s="348"/>
      <c r="R161" s="396" t="str">
        <f>'Council Own'!C122</f>
        <v>&lt;List Requirement Here&gt;</v>
      </c>
      <c r="S161" s="358" t="str">
        <f>IF('Council Own'!O122="A","A"," ")</f>
        <v xml:space="preserve"> </v>
      </c>
    </row>
    <row r="162" spans="2:19" x14ac:dyDescent="0.2">
      <c r="E162" s="633" t="str">
        <f>'Fun Patches'!C26</f>
        <v>&lt;LIST PATCH HERE&gt;</v>
      </c>
      <c r="F162" s="634"/>
      <c r="G162" s="358" t="str">
        <f>IF('Fun Patches'!O26="A","A","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Patches'!O27="A","A"," ")</f>
        <v xml:space="preserve"> </v>
      </c>
      <c r="I163" s="348">
        <v>1</v>
      </c>
      <c r="J163" s="396" t="str">
        <f>'Council Own'!C31</f>
        <v>&lt;List Requirement Here&gt;</v>
      </c>
      <c r="K163" s="358" t="str">
        <f>IF('Council Own'!O31="A","A"," ")</f>
        <v xml:space="preserve"> </v>
      </c>
      <c r="M163" s="348">
        <v>1</v>
      </c>
      <c r="N163" s="396" t="str">
        <f>'Council Own'!C79</f>
        <v>&lt;List Requirement Here&gt;</v>
      </c>
      <c r="O163" s="358" t="str">
        <f>IF('Council Own'!O79="A","A"," ")</f>
        <v xml:space="preserve"> </v>
      </c>
      <c r="Q163" s="348">
        <v>1</v>
      </c>
      <c r="R163" s="396" t="str">
        <f>'Council Own'!C127</f>
        <v>&lt;List Requirement Here&gt;</v>
      </c>
      <c r="S163" s="358" t="str">
        <f>IF('Council Own'!O127="A","A"," ")</f>
        <v xml:space="preserve"> </v>
      </c>
    </row>
    <row r="164" spans="2:19" x14ac:dyDescent="0.2">
      <c r="E164" s="633" t="str">
        <f>'Fun Patches'!C28</f>
        <v>&lt;LIST PATCH HERE&gt;</v>
      </c>
      <c r="F164" s="634"/>
      <c r="G164" s="358" t="str">
        <f>IF('Fun Patches'!O28="A","A"," ")</f>
        <v xml:space="preserve"> </v>
      </c>
      <c r="I164" s="348"/>
      <c r="J164" s="396" t="str">
        <f>'Council Own'!C32</f>
        <v>&lt;List Requirement Here&gt;</v>
      </c>
      <c r="K164" s="358" t="str">
        <f>IF('Council Own'!O32="A","A"," ")</f>
        <v xml:space="preserve"> </v>
      </c>
      <c r="M164" s="348"/>
      <c r="N164" s="396" t="str">
        <f>'Council Own'!C80</f>
        <v>&lt;List Requirement Here&gt;</v>
      </c>
      <c r="O164" s="358" t="str">
        <f>IF('Council Own'!O80="A","A"," ")</f>
        <v xml:space="preserve"> </v>
      </c>
      <c r="Q164" s="348"/>
      <c r="R164" s="396" t="str">
        <f>'Council Own'!C128</f>
        <v>&lt;List Requirement Here&gt;</v>
      </c>
      <c r="S164" s="358" t="str">
        <f>IF('Council Own'!O128="A","A"," ")</f>
        <v xml:space="preserve"> </v>
      </c>
    </row>
    <row r="165" spans="2:19" x14ac:dyDescent="0.2">
      <c r="E165" s="633" t="str">
        <f>'Fun Patches'!C29</f>
        <v>&lt;LIST PATCH HERE&gt;</v>
      </c>
      <c r="F165" s="634"/>
      <c r="G165" s="358" t="str">
        <f>IF('Fun Patches'!O29="A","A"," ")</f>
        <v xml:space="preserve"> </v>
      </c>
      <c r="I165" s="348"/>
      <c r="J165" s="396" t="str">
        <f>'Council Own'!C33</f>
        <v>&lt;List Requirement Here&gt;</v>
      </c>
      <c r="K165" s="358" t="str">
        <f>IF('Council Own'!O33="A","A"," ")</f>
        <v xml:space="preserve"> </v>
      </c>
      <c r="M165" s="348"/>
      <c r="N165" s="396" t="str">
        <f>'Council Own'!C81</f>
        <v>&lt;List Requirement Here&gt;</v>
      </c>
      <c r="O165" s="358" t="str">
        <f>IF('Council Own'!O81="A","A"," ")</f>
        <v xml:space="preserve"> </v>
      </c>
      <c r="Q165" s="348"/>
      <c r="R165" s="396" t="str">
        <f>'Council Own'!C129</f>
        <v>&lt;List Requirement Here&gt;</v>
      </c>
      <c r="S165" s="358" t="str">
        <f>IF('Council Own'!O129="A","A"," ")</f>
        <v xml:space="preserve"> </v>
      </c>
    </row>
    <row r="166" spans="2:19" x14ac:dyDescent="0.2">
      <c r="E166" s="633" t="str">
        <f>'Fun Patches'!C30</f>
        <v>&lt;LIST PATCH HERE&gt;</v>
      </c>
      <c r="F166" s="634"/>
      <c r="G166" s="358" t="str">
        <f>IF('Fun Patches'!O30="A","A"," ")</f>
        <v xml:space="preserve"> </v>
      </c>
      <c r="I166" s="348"/>
      <c r="J166" s="396" t="str">
        <f>'Council Own'!C34</f>
        <v>&lt;List Requirement Here&gt;</v>
      </c>
      <c r="K166" s="358" t="str">
        <f>IF('Council Own'!O34="A","A"," ")</f>
        <v xml:space="preserve"> </v>
      </c>
      <c r="M166" s="348"/>
      <c r="N166" s="396" t="str">
        <f>'Council Own'!C82</f>
        <v>&lt;List Requirement Here&gt;</v>
      </c>
      <c r="O166" s="358" t="str">
        <f>IF('Council Own'!O82="A","A"," ")</f>
        <v xml:space="preserve"> </v>
      </c>
      <c r="Q166" s="348"/>
      <c r="R166" s="396" t="str">
        <f>'Council Own'!C130</f>
        <v>&lt;List Requirement Here&gt;</v>
      </c>
      <c r="S166" s="358" t="str">
        <f>IF('Council Own'!O130="A","A"," ")</f>
        <v xml:space="preserve"> </v>
      </c>
    </row>
    <row r="167" spans="2:19" x14ac:dyDescent="0.2">
      <c r="E167" s="633" t="str">
        <f>'Fun Patches'!C31</f>
        <v>&lt;LIST PATCH HERE&gt;</v>
      </c>
      <c r="F167" s="634"/>
      <c r="G167" s="358" t="str">
        <f>IF('Fun Patches'!O31="A","A"," ")</f>
        <v xml:space="preserve"> </v>
      </c>
      <c r="I167" s="348">
        <v>2</v>
      </c>
      <c r="J167" s="396" t="str">
        <f>'Council Own'!C35</f>
        <v>&lt;List Requirement Here&gt;</v>
      </c>
      <c r="K167" s="358" t="str">
        <f>IF('Council Own'!O35="A","A"," ")</f>
        <v xml:space="preserve"> </v>
      </c>
      <c r="M167" s="348">
        <v>2</v>
      </c>
      <c r="N167" s="396" t="str">
        <f>'Council Own'!C83</f>
        <v>&lt;List Requirement Here&gt;</v>
      </c>
      <c r="O167" s="358" t="str">
        <f>IF('Council Own'!O83="A","A"," ")</f>
        <v xml:space="preserve"> </v>
      </c>
      <c r="Q167" s="348">
        <v>2</v>
      </c>
      <c r="R167" s="396" t="str">
        <f>'Council Own'!C131</f>
        <v>&lt;List Requirement Here&gt;</v>
      </c>
      <c r="S167" s="358" t="str">
        <f>IF('Council Own'!O131="A","A"," ")</f>
        <v xml:space="preserve"> </v>
      </c>
    </row>
    <row r="168" spans="2:19" x14ac:dyDescent="0.2">
      <c r="E168" s="633" t="str">
        <f>'Fun Patches'!C32</f>
        <v>&lt;LIST PATCH HERE&gt;</v>
      </c>
      <c r="F168" s="634"/>
      <c r="G168" s="358" t="str">
        <f>IF('Fun Patches'!O32="A","A"," ")</f>
        <v xml:space="preserve"> </v>
      </c>
      <c r="I168" s="348"/>
      <c r="J168" s="396" t="str">
        <f>'Council Own'!C36</f>
        <v>&lt;List Requirement Here&gt;</v>
      </c>
      <c r="K168" s="358" t="str">
        <f>IF('Council Own'!O36="A","A"," ")</f>
        <v xml:space="preserve"> </v>
      </c>
      <c r="M168" s="348"/>
      <c r="N168" s="396" t="str">
        <f>'Council Own'!C84</f>
        <v>&lt;List Requirement Here&gt;</v>
      </c>
      <c r="O168" s="358" t="str">
        <f>IF('Council Own'!O84="A","A"," ")</f>
        <v xml:space="preserve"> </v>
      </c>
      <c r="Q168" s="348"/>
      <c r="R168" s="396" t="str">
        <f>'Council Own'!C132</f>
        <v>&lt;List Requirement Here&gt;</v>
      </c>
      <c r="S168" s="358" t="str">
        <f>IF('Council Own'!O132="A","A"," ")</f>
        <v xml:space="preserve"> </v>
      </c>
    </row>
    <row r="169" spans="2:19" x14ac:dyDescent="0.2">
      <c r="E169" s="633" t="str">
        <f>'Fun Patches'!C33</f>
        <v>&lt;LIST PATCH HERE&gt;</v>
      </c>
      <c r="F169" s="634"/>
      <c r="G169" s="358" t="str">
        <f>IF('Fun Patches'!O33="A","A"," ")</f>
        <v xml:space="preserve"> </v>
      </c>
      <c r="I169" s="348"/>
      <c r="J169" s="396" t="str">
        <f>'Council Own'!C37</f>
        <v>&lt;List Requirement Here&gt;</v>
      </c>
      <c r="K169" s="358" t="str">
        <f>IF('Council Own'!O37="A","A"," ")</f>
        <v xml:space="preserve"> </v>
      </c>
      <c r="M169" s="348"/>
      <c r="N169" s="396" t="str">
        <f>'Council Own'!C85</f>
        <v>&lt;List Requirement Here&gt;</v>
      </c>
      <c r="O169" s="358" t="str">
        <f>IF('Council Own'!O85="A","A"," ")</f>
        <v xml:space="preserve"> </v>
      </c>
      <c r="Q169" s="348"/>
      <c r="R169" s="396" t="str">
        <f>'Council Own'!C133</f>
        <v>&lt;List Requirement Here&gt;</v>
      </c>
      <c r="S169" s="358" t="str">
        <f>IF('Council Own'!O133="A","A"," ")</f>
        <v xml:space="preserve"> </v>
      </c>
    </row>
    <row r="170" spans="2:19" x14ac:dyDescent="0.2">
      <c r="E170" s="633" t="str">
        <f>'Fun Patches'!C34</f>
        <v>&lt;LIST PATCH HERE&gt;</v>
      </c>
      <c r="F170" s="634"/>
      <c r="G170" s="358" t="str">
        <f>IF('Fun Patches'!O34="A","A"," ")</f>
        <v xml:space="preserve"> </v>
      </c>
      <c r="I170" s="348"/>
      <c r="J170" s="396" t="str">
        <f>'Council Own'!C38</f>
        <v>&lt;List Requirement Here&gt;</v>
      </c>
      <c r="K170" s="358" t="str">
        <f>IF('Council Own'!O38="A","A"," ")</f>
        <v xml:space="preserve"> </v>
      </c>
      <c r="M170" s="348"/>
      <c r="N170" s="396" t="str">
        <f>'Council Own'!C86</f>
        <v>&lt;List Requirement Here&gt;</v>
      </c>
      <c r="O170" s="358" t="str">
        <f>IF('Council Own'!O86="A","A"," ")</f>
        <v xml:space="preserve"> </v>
      </c>
      <c r="Q170" s="348"/>
      <c r="R170" s="396" t="str">
        <f>'Council Own'!C134</f>
        <v>&lt;List Requirement Here&gt;</v>
      </c>
      <c r="S170" s="358" t="str">
        <f>IF('Council Own'!O134="A","A"," ")</f>
        <v xml:space="preserve"> </v>
      </c>
    </row>
    <row r="171" spans="2:19" x14ac:dyDescent="0.2">
      <c r="E171" s="633" t="str">
        <f>'Fun Patches'!C35</f>
        <v>&lt;LIST PATCH HERE&gt;</v>
      </c>
      <c r="F171" s="634"/>
      <c r="G171" s="358" t="str">
        <f>IF('Fun Patches'!O35="A","A"," ")</f>
        <v xml:space="preserve"> </v>
      </c>
      <c r="I171" s="348">
        <v>3</v>
      </c>
      <c r="J171" s="396" t="str">
        <f>'Council Own'!C39</f>
        <v>&lt;List Requirement Here&gt;</v>
      </c>
      <c r="K171" s="358" t="str">
        <f>IF('Council Own'!O39="A","A"," ")</f>
        <v xml:space="preserve"> </v>
      </c>
      <c r="M171" s="348">
        <v>3</v>
      </c>
      <c r="N171" s="396" t="str">
        <f>'Council Own'!C87</f>
        <v>&lt;List Requirement Here&gt;</v>
      </c>
      <c r="O171" s="358" t="str">
        <f>IF('Council Own'!O87="A","A"," ")</f>
        <v xml:space="preserve"> </v>
      </c>
      <c r="Q171" s="348">
        <v>3</v>
      </c>
      <c r="R171" s="396" t="str">
        <f>'Council Own'!C135</f>
        <v>&lt;List Requirement Here&gt;</v>
      </c>
      <c r="S171" s="358" t="str">
        <f>IF('Council Own'!O135="A","A"," ")</f>
        <v xml:space="preserve"> </v>
      </c>
    </row>
    <row r="172" spans="2:19" ht="12.75" customHeight="1" x14ac:dyDescent="0.2">
      <c r="E172" s="633" t="str">
        <f>'Fun Patches'!C36</f>
        <v>&lt;LIST PATCH HERE&gt;</v>
      </c>
      <c r="F172" s="634"/>
      <c r="G172" s="358" t="str">
        <f>IF('Fun Patches'!O36="A","A"," ")</f>
        <v xml:space="preserve"> </v>
      </c>
      <c r="I172" s="348"/>
      <c r="J172" s="396" t="str">
        <f>'Council Own'!C40</f>
        <v>&lt;List Requirement Here&gt;</v>
      </c>
      <c r="K172" s="358" t="str">
        <f>IF('Council Own'!O40="A","A"," ")</f>
        <v xml:space="preserve"> </v>
      </c>
      <c r="M172" s="348"/>
      <c r="N172" s="396" t="str">
        <f>'Council Own'!C88</f>
        <v>&lt;List Requirement Here&gt;</v>
      </c>
      <c r="O172" s="358" t="str">
        <f>IF('Council Own'!O88="A","A"," ")</f>
        <v xml:space="preserve"> </v>
      </c>
      <c r="Q172" s="348"/>
      <c r="R172" s="396" t="str">
        <f>'Council Own'!C136</f>
        <v>&lt;List Requirement Here&gt;</v>
      </c>
      <c r="S172" s="358" t="str">
        <f>IF('Council Own'!O136="A","A"," ")</f>
        <v xml:space="preserve"> </v>
      </c>
    </row>
    <row r="173" spans="2:19" ht="12.75" customHeight="1" x14ac:dyDescent="0.2">
      <c r="E173" s="633" t="str">
        <f>'Fun Patches'!C37</f>
        <v>&lt;LIST PATCH HERE&gt;</v>
      </c>
      <c r="F173" s="634"/>
      <c r="G173" s="358" t="str">
        <f>IF('Fun Patches'!O37="A","A"," ")</f>
        <v xml:space="preserve"> </v>
      </c>
      <c r="I173" s="348"/>
      <c r="J173" s="396" t="str">
        <f>'Council Own'!C41</f>
        <v>&lt;List Requirement Here&gt;</v>
      </c>
      <c r="K173" s="358" t="str">
        <f>IF('Council Own'!O41="A","A"," ")</f>
        <v xml:space="preserve"> </v>
      </c>
      <c r="M173" s="348"/>
      <c r="N173" s="396" t="str">
        <f>'Council Own'!C89</f>
        <v>&lt;List Requirement Here&gt;</v>
      </c>
      <c r="O173" s="358" t="str">
        <f>IF('Council Own'!O89="A","A"," ")</f>
        <v xml:space="preserve"> </v>
      </c>
      <c r="Q173" s="348"/>
      <c r="R173" s="396" t="str">
        <f>'Council Own'!C137</f>
        <v>&lt;List Requirement Here&gt;</v>
      </c>
      <c r="S173" s="358" t="str">
        <f>IF('Council Own'!O137="A","A"," ")</f>
        <v xml:space="preserve"> </v>
      </c>
    </row>
    <row r="174" spans="2:19" x14ac:dyDescent="0.2">
      <c r="E174" s="633" t="str">
        <f>'Fun Patches'!C38</f>
        <v>&lt;LIST PATCH HERE&gt;</v>
      </c>
      <c r="F174" s="634"/>
      <c r="G174" s="358" t="str">
        <f>IF('Fun Patches'!O38="A","A"," ")</f>
        <v xml:space="preserve"> </v>
      </c>
      <c r="I174" s="348"/>
      <c r="J174" s="396" t="str">
        <f>'Council Own'!C42</f>
        <v>&lt;List Requirement Here&gt;</v>
      </c>
      <c r="K174" s="358" t="str">
        <f>IF('Council Own'!O42="A","A"," ")</f>
        <v xml:space="preserve"> </v>
      </c>
      <c r="M174" s="348"/>
      <c r="N174" s="396" t="str">
        <f>'Council Own'!C90</f>
        <v>&lt;List Requirement Here&gt;</v>
      </c>
      <c r="O174" s="358" t="str">
        <f>IF('Council Own'!O90="A","A"," ")</f>
        <v xml:space="preserve"> </v>
      </c>
      <c r="Q174" s="348"/>
      <c r="R174" s="396" t="str">
        <f>'Council Own'!C138</f>
        <v>&lt;List Requirement Here&gt;</v>
      </c>
      <c r="S174" s="358" t="str">
        <f>IF('Council Own'!O138="A","A"," ")</f>
        <v xml:space="preserve"> </v>
      </c>
    </row>
    <row r="175" spans="2:19" x14ac:dyDescent="0.2">
      <c r="E175" s="633" t="str">
        <f>'Fun Patches'!C39</f>
        <v>&lt;LIST PATCH HERE&gt;</v>
      </c>
      <c r="F175" s="634"/>
      <c r="G175" s="358" t="str">
        <f>IF('Fun Patches'!O39="A","A"," ")</f>
        <v xml:space="preserve"> </v>
      </c>
      <c r="I175" s="348">
        <v>4</v>
      </c>
      <c r="J175" s="396" t="str">
        <f>'Council Own'!C43</f>
        <v>&lt;List Requirement Here&gt;</v>
      </c>
      <c r="K175" s="358" t="str">
        <f>IF('Council Own'!O43="A","A"," ")</f>
        <v xml:space="preserve"> </v>
      </c>
      <c r="M175" s="348">
        <v>4</v>
      </c>
      <c r="N175" s="396" t="str">
        <f>'Council Own'!C91</f>
        <v>&lt;List Requirement Here&gt;</v>
      </c>
      <c r="O175" s="358" t="str">
        <f>IF('Council Own'!O91="A","A"," ")</f>
        <v xml:space="preserve"> </v>
      </c>
      <c r="Q175" s="348">
        <v>4</v>
      </c>
      <c r="R175" s="396" t="str">
        <f>'Council Own'!C139</f>
        <v>&lt;List Requirement Here&gt;</v>
      </c>
      <c r="S175" s="358" t="str">
        <f>IF('Council Own'!O139="A","A"," ")</f>
        <v xml:space="preserve"> </v>
      </c>
    </row>
    <row r="176" spans="2:19" x14ac:dyDescent="0.2">
      <c r="E176" s="633" t="str">
        <f>'Fun Patches'!C40</f>
        <v>&lt;LIST PATCH HERE&gt;</v>
      </c>
      <c r="F176" s="634"/>
      <c r="G176" s="358" t="str">
        <f>IF('Fun Patches'!O40="A","A"," ")</f>
        <v xml:space="preserve"> </v>
      </c>
      <c r="I176" s="348"/>
      <c r="J176" s="396" t="str">
        <f>'Council Own'!C44</f>
        <v>&lt;List Requirement Here&gt;</v>
      </c>
      <c r="K176" s="358" t="str">
        <f>IF('Council Own'!O44="A","A"," ")</f>
        <v xml:space="preserve"> </v>
      </c>
      <c r="M176" s="348"/>
      <c r="N176" s="396" t="str">
        <f>'Council Own'!C92</f>
        <v>&lt;List Requirement Here&gt;</v>
      </c>
      <c r="O176" s="358" t="str">
        <f>IF('Council Own'!O92="A","A"," ")</f>
        <v xml:space="preserve"> </v>
      </c>
      <c r="Q176" s="348"/>
      <c r="R176" s="396" t="str">
        <f>'Council Own'!C140</f>
        <v>&lt;List Requirement Here&gt;</v>
      </c>
      <c r="S176" s="358" t="str">
        <f>IF('Council Own'!O140="A","A"," ")</f>
        <v xml:space="preserve"> </v>
      </c>
    </row>
    <row r="177" spans="1:19" x14ac:dyDescent="0.2">
      <c r="E177" s="633" t="str">
        <f>'Fun Patches'!C41</f>
        <v>&lt;LIST PATCH HERE&gt;</v>
      </c>
      <c r="F177" s="634"/>
      <c r="G177" s="358" t="str">
        <f>IF('Fun Patches'!O41="A","A"," ")</f>
        <v xml:space="preserve"> </v>
      </c>
      <c r="I177" s="348"/>
      <c r="J177" s="396" t="str">
        <f>'Council Own'!C45</f>
        <v>&lt;List Requirement Here&gt;</v>
      </c>
      <c r="K177" s="358" t="str">
        <f>IF('Council Own'!O45="A","A"," ")</f>
        <v xml:space="preserve"> </v>
      </c>
      <c r="M177" s="348"/>
      <c r="N177" s="396" t="str">
        <f>'Council Own'!C93</f>
        <v>&lt;List Requirement Here&gt;</v>
      </c>
      <c r="O177" s="358" t="str">
        <f>IF('Council Own'!O93="A","A"," ")</f>
        <v xml:space="preserve"> </v>
      </c>
      <c r="Q177" s="348"/>
      <c r="R177" s="396" t="str">
        <f>'Council Own'!C141</f>
        <v>&lt;List Requirement Here&gt;</v>
      </c>
      <c r="S177" s="358" t="str">
        <f>IF('Council Own'!O141="A","A"," ")</f>
        <v xml:space="preserve"> </v>
      </c>
    </row>
    <row r="178" spans="1:19" x14ac:dyDescent="0.2">
      <c r="E178" s="633" t="str">
        <f>'Fun Patches'!C42</f>
        <v>&lt;LIST PATCH HERE&gt;</v>
      </c>
      <c r="F178" s="634"/>
      <c r="G178" s="358" t="str">
        <f>IF('Fun Patches'!O42="A","A"," ")</f>
        <v xml:space="preserve"> </v>
      </c>
      <c r="I178" s="348"/>
      <c r="J178" s="396" t="str">
        <f>'Council Own'!C46</f>
        <v>&lt;List Requirement Here&gt;</v>
      </c>
      <c r="K178" s="358" t="str">
        <f>IF('Council Own'!O46="A","A"," ")</f>
        <v xml:space="preserve"> </v>
      </c>
      <c r="M178" s="348"/>
      <c r="N178" s="396" t="str">
        <f>'Council Own'!C94</f>
        <v>&lt;List Requirement Here&gt;</v>
      </c>
      <c r="O178" s="358" t="str">
        <f>IF('Council Own'!O94="A","A"," ")</f>
        <v xml:space="preserve"> </v>
      </c>
      <c r="Q178" s="348"/>
      <c r="R178" s="396" t="str">
        <f>'Council Own'!C142</f>
        <v>&lt;List Requirement Here&gt;</v>
      </c>
      <c r="S178" s="358" t="str">
        <f>IF('Council Own'!O142="A","A"," ")</f>
        <v xml:space="preserve"> </v>
      </c>
    </row>
    <row r="179" spans="1:19" x14ac:dyDescent="0.2">
      <c r="E179" s="633" t="str">
        <f>'Fun Patches'!C43</f>
        <v>&lt;LIST PATCH HERE&gt;</v>
      </c>
      <c r="F179" s="634"/>
      <c r="G179" s="358" t="str">
        <f>IF('Fun Patches'!O43="A","A"," ")</f>
        <v xml:space="preserve"> </v>
      </c>
      <c r="I179" s="348">
        <v>5</v>
      </c>
      <c r="J179" s="396" t="str">
        <f>'Council Own'!C47</f>
        <v>&lt;List Requirement Here&gt;</v>
      </c>
      <c r="K179" s="358" t="str">
        <f>IF('Council Own'!O47="A","A"," ")</f>
        <v xml:space="preserve"> </v>
      </c>
      <c r="M179" s="348">
        <v>5</v>
      </c>
      <c r="N179" s="396" t="str">
        <f>'Council Own'!C95</f>
        <v>&lt;List Requirement Here&gt;</v>
      </c>
      <c r="O179" s="358" t="str">
        <f>IF('Council Own'!O95="A","A"," ")</f>
        <v xml:space="preserve"> </v>
      </c>
      <c r="Q179" s="348">
        <v>5</v>
      </c>
      <c r="R179" s="396" t="str">
        <f>'Council Own'!C143</f>
        <v>&lt;List Requirement Here&gt;</v>
      </c>
      <c r="S179" s="358" t="str">
        <f>IF('Council Own'!O143="A","A"," ")</f>
        <v xml:space="preserve"> </v>
      </c>
    </row>
    <row r="180" spans="1:19" x14ac:dyDescent="0.2">
      <c r="E180" s="633" t="str">
        <f>'Fun Patches'!C44</f>
        <v>&lt;LIST PATCH HERE&gt;</v>
      </c>
      <c r="F180" s="634"/>
      <c r="G180" s="358" t="str">
        <f>IF('Fun Patches'!O44="A","A"," ")</f>
        <v xml:space="preserve"> </v>
      </c>
      <c r="I180" s="348"/>
      <c r="J180" s="396" t="str">
        <f>'Council Own'!C48</f>
        <v>&lt;List Requirement Here&gt;</v>
      </c>
      <c r="K180" s="358" t="str">
        <f>IF('Council Own'!O48="A","A"," ")</f>
        <v xml:space="preserve"> </v>
      </c>
      <c r="M180" s="348"/>
      <c r="N180" s="396" t="str">
        <f>'Council Own'!C96</f>
        <v>&lt;List Requirement Here&gt;</v>
      </c>
      <c r="O180" s="358" t="str">
        <f>IF('Council Own'!O96="A","A"," ")</f>
        <v xml:space="preserve"> </v>
      </c>
      <c r="Q180" s="348"/>
      <c r="R180" s="396" t="str">
        <f>'Council Own'!C144</f>
        <v>&lt;List Requirement Here&gt;</v>
      </c>
      <c r="S180" s="358" t="str">
        <f>IF('Council Own'!O144="A","A"," ")</f>
        <v xml:space="preserve"> </v>
      </c>
    </row>
    <row r="181" spans="1:19" x14ac:dyDescent="0.2">
      <c r="E181" s="633" t="str">
        <f>'Fun Patches'!C45</f>
        <v>&lt;LIST PATCH HERE&gt;</v>
      </c>
      <c r="F181" s="634"/>
      <c r="G181" s="358" t="str">
        <f>IF('Fun Patches'!O45="A","A"," ")</f>
        <v xml:space="preserve"> </v>
      </c>
      <c r="I181" s="348"/>
      <c r="J181" s="396" t="str">
        <f>'Council Own'!C49</f>
        <v>&lt;List Requirement Here&gt;</v>
      </c>
      <c r="K181" s="358" t="str">
        <f>IF('Council Own'!O49="A","A"," ")</f>
        <v xml:space="preserve"> </v>
      </c>
      <c r="M181" s="348"/>
      <c r="N181" s="396" t="str">
        <f>'Council Own'!C97</f>
        <v>&lt;List Requirement Here&gt;</v>
      </c>
      <c r="O181" s="358" t="str">
        <f>IF('Council Own'!O97="A","A"," ")</f>
        <v xml:space="preserve"> </v>
      </c>
      <c r="Q181" s="348"/>
      <c r="R181" s="396" t="str">
        <f>'Council Own'!C145</f>
        <v>&lt;List Requirement Here&gt;</v>
      </c>
      <c r="S181" s="358" t="str">
        <f>IF('Council Own'!O145="A","A"," ")</f>
        <v xml:space="preserve"> </v>
      </c>
    </row>
    <row r="182" spans="1:19" x14ac:dyDescent="0.2">
      <c r="E182" s="633" t="str">
        <f>'Fun Patches'!C46</f>
        <v>&lt;LIST PATCH HERE&gt;</v>
      </c>
      <c r="F182" s="634"/>
      <c r="G182" s="358" t="str">
        <f>IF('Fun Patches'!O46="A","A"," ")</f>
        <v xml:space="preserve"> </v>
      </c>
      <c r="I182" s="348"/>
      <c r="J182" s="396" t="str">
        <f>'Council Own'!C50</f>
        <v>&lt;List Requirement Here&gt;</v>
      </c>
      <c r="K182" s="358" t="str">
        <f>IF('Council Own'!O50="A","A"," ")</f>
        <v xml:space="preserve"> </v>
      </c>
      <c r="M182" s="348"/>
      <c r="N182" s="396" t="str">
        <f>'Council Own'!C98</f>
        <v>&lt;List Requirement Here&gt;</v>
      </c>
      <c r="O182" s="358" t="str">
        <f>IF('Council Own'!O98="A","A"," ")</f>
        <v xml:space="preserve"> </v>
      </c>
      <c r="Q182" s="348"/>
      <c r="R182" s="396" t="str">
        <f>'Council Own'!C146</f>
        <v>&lt;List Requirement Here&gt;</v>
      </c>
      <c r="S182" s="358" t="str">
        <f>IF('Council Own'!O146="A","A"," ")</f>
        <v xml:space="preserve"> </v>
      </c>
    </row>
    <row r="183" spans="1:19" x14ac:dyDescent="0.2">
      <c r="E183" s="650" t="str">
        <f>'Fun Patches'!C47</f>
        <v>&lt;LIST PATCH HERE&gt;</v>
      </c>
      <c r="F183" s="651"/>
      <c r="G183" s="351" t="str">
        <f>IF('Fun Patches'!O47="A","A"," ")</f>
        <v xml:space="preserve"> </v>
      </c>
      <c r="I183" s="395"/>
      <c r="J183" s="364"/>
      <c r="K183" s="398"/>
    </row>
    <row r="184" spans="1:19" x14ac:dyDescent="0.2">
      <c r="E184" s="633" t="str">
        <f>'Fun Patches'!C48</f>
        <v>&lt;LIST PATCH HERE&gt;</v>
      </c>
      <c r="F184" s="634"/>
      <c r="G184" s="358" t="str">
        <f>IF('Fun Patches'!O48="A","A"," ")</f>
        <v xml:space="preserve"> </v>
      </c>
      <c r="I184" s="395"/>
      <c r="J184" s="364"/>
      <c r="K184" s="398"/>
    </row>
    <row r="185" spans="1:19" x14ac:dyDescent="0.2">
      <c r="E185" s="633" t="str">
        <f>'Fun Patches'!C49</f>
        <v>&lt;LIST PATCH HERE&gt;</v>
      </c>
      <c r="F185" s="634"/>
      <c r="G185" s="358" t="str">
        <f>IF('Fun Patches'!O49="A","A"," ")</f>
        <v xml:space="preserve"> </v>
      </c>
      <c r="I185" s="395"/>
      <c r="J185" s="364"/>
      <c r="K185" s="398"/>
    </row>
    <row r="186" spans="1:19" x14ac:dyDescent="0.2">
      <c r="A186" s="635" t="s">
        <v>70</v>
      </c>
      <c r="B186" s="636"/>
      <c r="C186" s="637"/>
      <c r="E186" s="633" t="str">
        <f>'Fun Patches'!C50</f>
        <v>&lt;LIST PATCH HERE&gt;</v>
      </c>
      <c r="F186" s="634"/>
      <c r="G186" s="358" t="str">
        <f>IF('Fun Patches'!O50="A","A"," ")</f>
        <v xml:space="preserve"> </v>
      </c>
      <c r="I186" s="395"/>
      <c r="J186" s="364"/>
      <c r="K186" s="398"/>
    </row>
    <row r="187" spans="1:19" x14ac:dyDescent="0.2">
      <c r="A187" s="644" t="s">
        <v>67</v>
      </c>
      <c r="B187" s="645"/>
      <c r="C187" s="646"/>
      <c r="E187" s="633" t="str">
        <f>'Fun Patches'!C51</f>
        <v>&lt;LIST PATCH HERE&gt;</v>
      </c>
      <c r="F187" s="634"/>
      <c r="G187" s="358" t="str">
        <f>IF('Fun Patches'!O51="A","A"," ")</f>
        <v xml:space="preserve"> </v>
      </c>
      <c r="I187" s="395"/>
      <c r="J187" s="364"/>
      <c r="K187" s="398"/>
    </row>
    <row r="188" spans="1:19" x14ac:dyDescent="0.2">
      <c r="A188" s="644" t="s">
        <v>68</v>
      </c>
      <c r="B188" s="645"/>
      <c r="C188" s="646"/>
      <c r="E188" s="633" t="str">
        <f>'Fun Patches'!C52</f>
        <v>&lt;LIST PATCH HERE&gt;</v>
      </c>
      <c r="F188" s="634"/>
      <c r="G188" s="358" t="str">
        <f>IF('Fun Patches'!O52="A","A"," ")</f>
        <v xml:space="preserve"> </v>
      </c>
      <c r="I188" s="395"/>
      <c r="J188" s="364"/>
      <c r="K188" s="398"/>
    </row>
    <row r="189" spans="1:19" x14ac:dyDescent="0.2">
      <c r="A189" s="640" t="s">
        <v>69</v>
      </c>
      <c r="B189" s="641"/>
      <c r="C189" s="642"/>
      <c r="E189" s="633" t="str">
        <f>'Fun Patches'!C53</f>
        <v>&lt;LIST PATCH HERE&gt;</v>
      </c>
      <c r="F189" s="634"/>
      <c r="G189" s="358" t="str">
        <f>IF('Fun Patches'!O53="A","A"," ")</f>
        <v xml:space="preserve"> </v>
      </c>
      <c r="J189" s="355"/>
      <c r="K189" s="355"/>
    </row>
    <row r="190" spans="1:19" x14ac:dyDescent="0.2">
      <c r="E190" s="633" t="str">
        <f>'Fun Patches'!C54</f>
        <v>&lt;LIST PATCH HERE&gt;</v>
      </c>
      <c r="F190" s="634"/>
      <c r="G190" s="358" t="str">
        <f>IF('Fun Patches'!O54="A","A","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8GzBnprtrE1a+ZF33fV4gPaefkZl9oXkb/QMVVyqBGsp+WJG//KEA+YOsR5UUqr2+wAPWMDZQmMWI4UcHSo3Wg==" saltValue="h0+/dpUVAFc+wYmIFJ5OUA=="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W229"/>
  <sheetViews>
    <sheetView showGridLines="0" topLeftCell="A40" zoomScale="90" zoomScaleNormal="90" workbookViewId="0">
      <selection activeCell="N62" sqref="N62"/>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13</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IF(Badges!P58="A","A"," ")</f>
        <v xml:space="preserve"> </v>
      </c>
      <c r="I4" s="348"/>
      <c r="J4" s="349" t="str">
        <f>Badges!C132</f>
        <v>Fold method and glue method</v>
      </c>
      <c r="K4" s="351" t="str">
        <f>IF(Badges!P132="A","A"," ")</f>
        <v xml:space="preserve"> </v>
      </c>
      <c r="M4" s="348"/>
      <c r="N4" s="349" t="str">
        <f>Badges!C205</f>
        <v>Learn how to purify water</v>
      </c>
      <c r="O4" s="351" t="str">
        <f>IF(Badges!P205="A","A"," ")</f>
        <v xml:space="preserve"> </v>
      </c>
      <c r="Q4" s="348"/>
      <c r="R4" s="349" t="str">
        <f>Badges!C279</f>
        <v>Get a sense of different animals'</v>
      </c>
      <c r="S4" s="351" t="str">
        <f>IF(Badges!P279="A","A"," ")</f>
        <v xml:space="preserve"> </v>
      </c>
      <c r="T4" s="340"/>
      <c r="U4" s="340"/>
    </row>
    <row r="5" spans="1:21" ht="12.75" customHeight="1" x14ac:dyDescent="0.2">
      <c r="A5" s="619" t="str">
        <f>Summary!A4</f>
        <v>Digital Movie Maker</v>
      </c>
      <c r="B5" s="620"/>
      <c r="C5" s="352" t="str">
        <f>IF(Badges!P28="C","C",IF(Badges!P28="P","P",""))</f>
        <v/>
      </c>
      <c r="E5" s="348"/>
      <c r="F5" s="349" t="str">
        <f>Badges!C59</f>
        <v>Videotape yourself miming one</v>
      </c>
      <c r="G5" s="351" t="str">
        <f>IF(Badges!P59="A","A"," ")</f>
        <v xml:space="preserve"> </v>
      </c>
      <c r="I5" s="348"/>
      <c r="J5" s="349" t="str">
        <f>Badges!C133</f>
        <v>Fold method and stitch method</v>
      </c>
      <c r="K5" s="351" t="str">
        <f>IF(Badges!P133="A","A"," ")</f>
        <v xml:space="preserve"> </v>
      </c>
      <c r="M5" s="348"/>
      <c r="N5" s="349" t="str">
        <f>Badges!C206</f>
        <v>Practice navigating with a map and</v>
      </c>
      <c r="O5" s="351" t="str">
        <f>IF(Badges!P206="A","A"," ")</f>
        <v xml:space="preserve"> </v>
      </c>
      <c r="Q5" s="348"/>
      <c r="R5" s="349" t="str">
        <f>Badges!C280</f>
        <v>Talk to an animal expert at a zoo</v>
      </c>
      <c r="S5" s="351" t="str">
        <f>IF(Badges!P280="A","A"," ")</f>
        <v xml:space="preserve"> </v>
      </c>
      <c r="T5" s="340"/>
      <c r="U5" s="340"/>
    </row>
    <row r="6" spans="1:21" ht="12.75" customHeight="1" x14ac:dyDescent="0.2">
      <c r="A6" s="612" t="str">
        <f>Summary!A5</f>
        <v>Eating for Beauty</v>
      </c>
      <c r="B6" s="613"/>
      <c r="C6" s="353" t="str">
        <f>IF(Badges!P51="C","C",IF(Badges!P51="P","P",""))</f>
        <v/>
      </c>
      <c r="E6" s="348"/>
      <c r="F6" s="349" t="str">
        <f>Badges!C60</f>
        <v>Pretend an item is something else</v>
      </c>
      <c r="G6" s="351" t="str">
        <f>IF(Badges!P60="A","A"," ")</f>
        <v xml:space="preserve"> </v>
      </c>
      <c r="I6" s="348"/>
      <c r="J6" s="349" t="str">
        <f>Badges!C134</f>
        <v>Glue method and stitch method</v>
      </c>
      <c r="K6" s="351" t="str">
        <f>IF(Badges!P134="A","A"," ")</f>
        <v xml:space="preserve"> </v>
      </c>
      <c r="M6" s="348"/>
      <c r="N6" s="349" t="str">
        <f>Badges!C207</f>
        <v>Pitch your tent three times in three</v>
      </c>
      <c r="O6" s="351" t="str">
        <f>IF(Badges!P207="A","A"," ")</f>
        <v xml:space="preserve"> </v>
      </c>
      <c r="Q6" s="348"/>
      <c r="R6" s="349" t="str">
        <f>Badges!C281</f>
        <v>Practice being a scientist</v>
      </c>
      <c r="S6" s="351" t="str">
        <f>IF(Badges!P281="A","A"," ")</f>
        <v xml:space="preserve"> </v>
      </c>
      <c r="T6" s="340"/>
      <c r="U6" s="340"/>
    </row>
    <row r="7" spans="1:21" x14ac:dyDescent="0.2">
      <c r="A7" s="612" t="str">
        <f>Summary!A6</f>
        <v>Public Speaker</v>
      </c>
      <c r="B7" s="613"/>
      <c r="C7" s="353" t="str">
        <f>IF(Badges!P74="C","C",IF(Badges!P74="P","P",""))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IF(Badges!P97="C","C",IF(Badges!P97="P","P",""))</f>
        <v/>
      </c>
      <c r="E8" s="348"/>
      <c r="F8" s="349" t="str">
        <f>Badges!C62</f>
        <v>Repeat one word, one sentence, and</v>
      </c>
      <c r="G8" s="351" t="str">
        <f>IF(Badges!P62="A","A"," ")</f>
        <v xml:space="preserve"> </v>
      </c>
      <c r="I8" s="348"/>
      <c r="J8" s="349" t="str">
        <f>Badges!C136</f>
        <v>Make an organizational book</v>
      </c>
      <c r="K8" s="351" t="str">
        <f>IF(Badges!P136="A","A"," ")</f>
        <v xml:space="preserve"> </v>
      </c>
      <c r="M8" s="348"/>
      <c r="N8" s="349" t="str">
        <f>Badges!C209</f>
        <v>Play stuff-sack dramatics</v>
      </c>
      <c r="O8" s="351" t="str">
        <f>IF(Badges!P209="A","A"," ")</f>
        <v xml:space="preserve"> </v>
      </c>
      <c r="Q8" s="348">
        <v>1</v>
      </c>
      <c r="R8" s="349" t="str">
        <f>Badges!C285</f>
        <v>Team up and dress up</v>
      </c>
      <c r="S8" s="350"/>
    </row>
    <row r="9" spans="1:21" x14ac:dyDescent="0.2">
      <c r="A9" s="614" t="str">
        <f>Summary!A8</f>
        <v>Screenwriter</v>
      </c>
      <c r="B9" s="615"/>
      <c r="C9" s="354" t="str">
        <f>IF(Badges!P120="C","C",IF(Badges!P120="P","P",""))</f>
        <v/>
      </c>
      <c r="E9" s="348"/>
      <c r="F9" s="349" t="str">
        <f>Badges!C63</f>
        <v>Tell your own story, from birth until</v>
      </c>
      <c r="G9" s="351" t="str">
        <f>IF(Badges!P63="A","A"," ")</f>
        <v xml:space="preserve"> </v>
      </c>
      <c r="I9" s="348"/>
      <c r="J9" s="349" t="str">
        <f>Badges!C137</f>
        <v>Make a scrapbook, memory book,</v>
      </c>
      <c r="K9" s="351" t="str">
        <f>IF(Badges!P137="A","A"," ")</f>
        <v xml:space="preserve"> </v>
      </c>
      <c r="M9" s="348"/>
      <c r="N9" s="349" t="str">
        <f>Badges!C210</f>
        <v>See the stars</v>
      </c>
      <c r="O9" s="351" t="str">
        <f>IF(Badges!P210="A","A"," ")</f>
        <v xml:space="preserve"> </v>
      </c>
      <c r="Q9" s="348"/>
      <c r="R9" s="349" t="str">
        <f>Badges!C286</f>
        <v>Go, Blue! Go, Red!</v>
      </c>
      <c r="S9" s="351" t="str">
        <f>IF(Badges!P286="A","A"," ")</f>
        <v xml:space="preserve"> </v>
      </c>
    </row>
    <row r="10" spans="1:21" x14ac:dyDescent="0.2">
      <c r="A10" s="616" t="str">
        <f>Summary!A9</f>
        <v>It's Your Planet -- Love It!</v>
      </c>
      <c r="B10" s="617"/>
      <c r="C10" s="618"/>
      <c r="E10" s="348"/>
      <c r="F10" s="349" t="str">
        <f>Badges!C64</f>
        <v>Practice impressions of three</v>
      </c>
      <c r="G10" s="351" t="str">
        <f>IF(Badges!P64="A","A"," ")</f>
        <v xml:space="preserve"> </v>
      </c>
      <c r="I10" s="348"/>
      <c r="J10" s="349" t="str">
        <f>Badges!C138</f>
        <v>Make a gift book</v>
      </c>
      <c r="K10" s="351" t="str">
        <f>IF(Badges!P138="A","A"," ")</f>
        <v xml:space="preserve"> </v>
      </c>
      <c r="M10" s="348"/>
      <c r="N10" s="349" t="str">
        <f>Badges!C211</f>
        <v>Tell a progressive story</v>
      </c>
      <c r="O10" s="351" t="str">
        <f>IF(Badges!P211="A","A"," ")</f>
        <v xml:space="preserve"> </v>
      </c>
      <c r="Q10" s="348"/>
      <c r="R10" s="349" t="str">
        <f>Badges!C287</f>
        <v>Unique uniforms</v>
      </c>
      <c r="S10" s="351" t="str">
        <f>IF(Badges!P287="A","A"," ")</f>
        <v xml:space="preserve"> </v>
      </c>
    </row>
    <row r="11" spans="1:21" x14ac:dyDescent="0.2">
      <c r="A11" s="619" t="str">
        <f>Summary!A10</f>
        <v>Book Artist</v>
      </c>
      <c r="B11" s="620"/>
      <c r="C11" s="352" t="str">
        <f>IF(Badges!P144="C","C",IF(Badges!P144="P","P",""))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IF(Badges!P288="A","A"," ")</f>
        <v xml:space="preserve"> </v>
      </c>
    </row>
    <row r="12" spans="1:21" x14ac:dyDescent="0.2">
      <c r="A12" s="612" t="str">
        <f>Summary!A11</f>
        <v>Woodworker</v>
      </c>
      <c r="B12" s="613"/>
      <c r="C12" s="353" t="str">
        <f>IF(Badges!P167="C","C",IF(Badges!P167="P","P",""))</f>
        <v/>
      </c>
      <c r="E12" s="348"/>
      <c r="F12" s="349" t="str">
        <f>Badges!C66</f>
        <v>Write a speech about something</v>
      </c>
      <c r="G12" s="351" t="str">
        <f>IF(Badges!P66="A","A"," ")</f>
        <v xml:space="preserve"> </v>
      </c>
      <c r="I12" s="348"/>
      <c r="J12" s="349" t="str">
        <f>Badges!C140</f>
        <v xml:space="preserve">Make a book from something </v>
      </c>
      <c r="K12" s="351" t="str">
        <f>IF(Badges!P140="A","A","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IF(Badges!P190="C","C",IF(Badges!P190="P","P",""))</f>
        <v/>
      </c>
      <c r="E13" s="348"/>
      <c r="F13" s="349" t="str">
        <f>Badges!C67</f>
        <v>Create a piece for a character</v>
      </c>
      <c r="G13" s="351" t="str">
        <f>IF(Badges!P67="A","A"," ")</f>
        <v xml:space="preserve"> </v>
      </c>
      <c r="I13" s="348"/>
      <c r="J13" s="349" t="str">
        <f>Badges!C141</f>
        <v>Try a different binding technique or</v>
      </c>
      <c r="K13" s="351" t="str">
        <f>IF(Badges!P141="A","A"," ")</f>
        <v xml:space="preserve"> </v>
      </c>
      <c r="M13" s="348"/>
      <c r="N13" s="349" t="str">
        <f>Badges!C216</f>
        <v>Observe kids in person for at least</v>
      </c>
      <c r="O13" s="351" t="str">
        <f>IF(Badges!P216="A","A"," ")</f>
        <v xml:space="preserve"> </v>
      </c>
      <c r="Q13" s="348"/>
      <c r="R13" s="349" t="str">
        <f>Badges!C290</f>
        <v>An amazing race</v>
      </c>
      <c r="S13" s="351" t="str">
        <f>IF(Badges!P290="A","A"," ")</f>
        <v xml:space="preserve"> </v>
      </c>
    </row>
    <row r="14" spans="1:21" x14ac:dyDescent="0.2">
      <c r="A14" s="612" t="str">
        <f>Summary!A13</f>
        <v>Trailblazing</v>
      </c>
      <c r="B14" s="613"/>
      <c r="C14" s="353" t="str">
        <f>IF(Badges!P213="C","C",IF(Badges!P213="P","P",""))</f>
        <v/>
      </c>
      <c r="E14" s="348"/>
      <c r="F14" s="349" t="str">
        <f>Badges!C68</f>
        <v>Pick an existing piece</v>
      </c>
      <c r="G14" s="351" t="str">
        <f>IF(Badges!P68="A","A"," ")</f>
        <v xml:space="preserve"> </v>
      </c>
      <c r="I14" s="348"/>
      <c r="J14" s="349" t="str">
        <f>Badges!C142</f>
        <v>Get creative with the definition of</v>
      </c>
      <c r="K14" s="351" t="str">
        <f>IF(Badges!P142="A","A"," ")</f>
        <v xml:space="preserve"> </v>
      </c>
      <c r="M14" s="348"/>
      <c r="N14" s="349" t="str">
        <f>Badges!C217</f>
        <v xml:space="preserve">Ask an expert  </v>
      </c>
      <c r="O14" s="351" t="str">
        <f>IF(Badges!P217="A","A"," ")</f>
        <v xml:space="preserve"> </v>
      </c>
      <c r="Q14" s="348"/>
      <c r="R14" s="349" t="str">
        <f>Badges!C291</f>
        <v>Target practice</v>
      </c>
      <c r="S14" s="351" t="str">
        <f>IF(Badges!P291="A","A"," ")</f>
        <v xml:space="preserve"> </v>
      </c>
    </row>
    <row r="15" spans="1:21" x14ac:dyDescent="0.2">
      <c r="A15" s="614" t="str">
        <f>Summary!A14</f>
        <v>Babysitter</v>
      </c>
      <c r="B15" s="615"/>
      <c r="C15" s="354" t="str">
        <f>IF(Badges!P236="C","C",IF(Badges!P236="P","P",""))</f>
        <v/>
      </c>
      <c r="E15" s="348">
        <v>5</v>
      </c>
      <c r="F15" s="349" t="str">
        <f>Badges!C69</f>
        <v>Get onstage</v>
      </c>
      <c r="G15" s="350"/>
      <c r="I15" s="602" t="str">
        <f>Badges!B145</f>
        <v>Woodworker</v>
      </c>
      <c r="J15" s="603"/>
      <c r="K15" s="603"/>
      <c r="M15" s="348"/>
      <c r="N15" s="349" t="str">
        <f>Badges!C218</f>
        <v>Find information at the library or</v>
      </c>
      <c r="O15" s="351" t="str">
        <f>IF(Badges!P218="A","A"," ")</f>
        <v xml:space="preserve"> </v>
      </c>
      <c r="Q15" s="348"/>
      <c r="R15" s="349" t="str">
        <f>Badges!C292</f>
        <v>Tests of strength</v>
      </c>
      <c r="S15" s="351" t="str">
        <f>IF(Badges!P292="A","A"," ")</f>
        <v xml:space="preserve"> </v>
      </c>
    </row>
    <row r="16" spans="1:21" x14ac:dyDescent="0.2">
      <c r="A16" s="616" t="str">
        <f>Summary!A15</f>
        <v>It's Your Story -- Tell It!</v>
      </c>
      <c r="B16" s="617"/>
      <c r="C16" s="618"/>
      <c r="E16" s="348"/>
      <c r="F16" s="349" t="str">
        <f>Badges!C70</f>
        <v>Create a theater in your own home</v>
      </c>
      <c r="G16" s="351" t="str">
        <f>IF(Badges!P70="A","A","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IF(Badges!P260="C","C",IF(Badges!P260="P","P",""))</f>
        <v/>
      </c>
      <c r="E17" s="348"/>
      <c r="F17" s="349" t="str">
        <f>Badges!C71</f>
        <v>Perform at school</v>
      </c>
      <c r="G17" s="351" t="str">
        <f>IF(Badges!P71="A","A"," ")</f>
        <v xml:space="preserve"> </v>
      </c>
      <c r="I17" s="348"/>
      <c r="J17" s="349" t="str">
        <f>Badges!C147</f>
        <v>Write your name in nails</v>
      </c>
      <c r="K17" s="351" t="str">
        <f>IF(Badges!P146="A","A"," ")</f>
        <v xml:space="preserve"> </v>
      </c>
      <c r="M17" s="348"/>
      <c r="N17" s="349" t="str">
        <f>Badges!C220</f>
        <v>Attend a babysitter training course</v>
      </c>
      <c r="O17" s="351" t="str">
        <f>IF(Badges!P220="A","A"," ")</f>
        <v xml:space="preserve"> </v>
      </c>
      <c r="Q17" s="348"/>
      <c r="R17" s="349" t="str">
        <f>Badges!C294</f>
        <v>Construction challenge</v>
      </c>
      <c r="S17" s="351" t="str">
        <f>IF(Badges!P294="A","A"," ")</f>
        <v xml:space="preserve"> </v>
      </c>
    </row>
    <row r="18" spans="1:19" x14ac:dyDescent="0.2">
      <c r="A18" s="612" t="str">
        <f>Summary!A17</f>
        <v>Animal Helpers</v>
      </c>
      <c r="B18" s="613"/>
      <c r="C18" s="353" t="str">
        <f>IF(Badges!P283="C","C",IF(Badges!P283="P","P",""))</f>
        <v/>
      </c>
      <c r="E18" s="348"/>
      <c r="F18" s="349" t="str">
        <f>Badges!C72</f>
        <v>Go to your audience</v>
      </c>
      <c r="G18" s="351" t="str">
        <f>IF(Badges!P72="A","A"," ")</f>
        <v xml:space="preserve"> </v>
      </c>
      <c r="I18" s="348"/>
      <c r="J18" s="349" t="str">
        <f>Badges!C148</f>
        <v>Make a design with nails on wood</v>
      </c>
      <c r="K18" s="351" t="str">
        <f>IF(Badges!P147="A","A"," ")</f>
        <v xml:space="preserve"> </v>
      </c>
      <c r="M18" s="348"/>
      <c r="N18" s="349" t="str">
        <f>Badges!C221</f>
        <v>Interview five moms about what they</v>
      </c>
      <c r="O18" s="351" t="str">
        <f>IF(Badges!P221="A","A"," ")</f>
        <v xml:space="preserve"> </v>
      </c>
      <c r="Q18" s="348"/>
      <c r="R18" s="349" t="str">
        <f>Badges!C295</f>
        <v>Soar winners</v>
      </c>
      <c r="S18" s="351" t="str">
        <f>IF(Badges!P295="A","A"," ")</f>
        <v xml:space="preserve"> </v>
      </c>
    </row>
    <row r="19" spans="1:19" x14ac:dyDescent="0.2">
      <c r="A19" s="612" t="str">
        <f>Summary!A18</f>
        <v>Field Day</v>
      </c>
      <c r="B19" s="613"/>
      <c r="C19" s="353" t="str">
        <f>IF(Badges!P306="C","C",IF(Badges!P306="P","P",""))</f>
        <v/>
      </c>
      <c r="E19" s="602" t="str">
        <f>Badges!B75</f>
        <v>Science of Happiness</v>
      </c>
      <c r="F19" s="603"/>
      <c r="G19" s="603"/>
      <c r="I19" s="348"/>
      <c r="J19" s="349" t="str">
        <f>Badges!C149</f>
        <v>Create a sculpture</v>
      </c>
      <c r="K19" s="351" t="str">
        <f>IF(Badges!P148="A","A"," ")</f>
        <v xml:space="preserve"> </v>
      </c>
      <c r="M19" s="348"/>
      <c r="N19" s="349" t="str">
        <f>Badges!C222</f>
        <v>Interview five experienced babysitters</v>
      </c>
      <c r="O19" s="351" t="str">
        <f>IF(Badges!P222="A","A"," ")</f>
        <v xml:space="preserve"> </v>
      </c>
      <c r="Q19" s="348"/>
      <c r="R19" s="349" t="str">
        <f>Badges!C296</f>
        <v>Make it "flink."</v>
      </c>
      <c r="S19" s="351" t="str">
        <f>IF(Badges!P296="A","A"," ")</f>
        <v xml:space="preserve"> </v>
      </c>
    </row>
    <row r="20" spans="1:19" x14ac:dyDescent="0.2">
      <c r="A20" s="612" t="str">
        <f>Summary!A19</f>
        <v>Entrepreneur</v>
      </c>
      <c r="B20" s="613"/>
      <c r="C20" s="353" t="str">
        <f>IF(Badges!P329="C","C",IF(Badges!P329="P","P",""))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IF(Badges!P352="C","C",IF(Badges!P352="P","P",""))</f>
        <v/>
      </c>
      <c r="E21" s="348"/>
      <c r="F21" s="349" t="str">
        <f>Badges!C77</f>
        <v>Get into a state of "flow"</v>
      </c>
      <c r="G21" s="351" t="str">
        <f>IF(Badges!P77="A","A"," ")</f>
        <v xml:space="preserve"> </v>
      </c>
      <c r="I21" s="348"/>
      <c r="J21" s="349" t="str">
        <f>Badges!C151</f>
        <v>Level up</v>
      </c>
      <c r="K21" s="351" t="str">
        <f>IF(Badges!P150="A","A"," ")</f>
        <v xml:space="preserve"> </v>
      </c>
      <c r="M21" s="348"/>
      <c r="N21" s="349" t="str">
        <f>Badges!C224</f>
        <v>Interview an educational toy or game</v>
      </c>
      <c r="O21" s="351" t="str">
        <f>IF(Badges!P224="A","A"," ")</f>
        <v xml:space="preserve"> </v>
      </c>
      <c r="Q21" s="348"/>
      <c r="R21" s="349" t="str">
        <f>Badges!C298</f>
        <v>From read to reality</v>
      </c>
      <c r="S21" s="351" t="str">
        <f>IF(Badges!P298="A","A"," ")</f>
        <v xml:space="preserve"> </v>
      </c>
    </row>
    <row r="22" spans="1:19" x14ac:dyDescent="0.2">
      <c r="A22" s="355"/>
      <c r="B22" s="356"/>
      <c r="C22" s="394"/>
      <c r="E22" s="348"/>
      <c r="F22" s="349" t="str">
        <f>Badges!C78</f>
        <v>Count three blessings</v>
      </c>
      <c r="G22" s="351" t="str">
        <f>IF(Badges!P78="A","A"," ")</f>
        <v xml:space="preserve"> </v>
      </c>
      <c r="I22" s="348"/>
      <c r="J22" s="349" t="str">
        <f>Badges!C152</f>
        <v>Make it right</v>
      </c>
      <c r="K22" s="351" t="str">
        <f>IF(Badges!P151="A","A"," ")</f>
        <v xml:space="preserve"> </v>
      </c>
      <c r="M22" s="348"/>
      <c r="N22" s="349" t="str">
        <f>Badges!C225</f>
        <v>Observe kids at a toy store for two</v>
      </c>
      <c r="O22" s="351" t="str">
        <f>IF(Badges!P225="A","A"," ")</f>
        <v xml:space="preserve"> </v>
      </c>
      <c r="Q22" s="348"/>
      <c r="R22" s="349" t="str">
        <f>Badges!C299</f>
        <v>From virtual to reality</v>
      </c>
      <c r="S22" s="351" t="str">
        <f>IF(Badges!P299="A","A"," ")</f>
        <v xml:space="preserve"> </v>
      </c>
    </row>
    <row r="23" spans="1:19" x14ac:dyDescent="0.2">
      <c r="A23" s="602" t="str">
        <f>Badges!B6</f>
        <v>Digital Movie Maker</v>
      </c>
      <c r="B23" s="603"/>
      <c r="C23" s="603"/>
      <c r="E23" s="348"/>
      <c r="F23" s="349" t="str">
        <f>Badges!C79</f>
        <v>Stop and smell the roses</v>
      </c>
      <c r="G23" s="351" t="str">
        <f>IF(Badges!P79="A","A"," ")</f>
        <v xml:space="preserve"> </v>
      </c>
      <c r="I23" s="348"/>
      <c r="J23" s="349" t="str">
        <f>Badges!C153</f>
        <v>Do a survey</v>
      </c>
      <c r="K23" s="351" t="str">
        <f>IF(Badges!P152="A","A"," ")</f>
        <v xml:space="preserve"> </v>
      </c>
      <c r="M23" s="348"/>
      <c r="N23" s="349" t="str">
        <f>Badges!C226</f>
        <v>Volunteer for at least two hours</v>
      </c>
      <c r="O23" s="351" t="str">
        <f>IF(Badges!P226="A","A"," ")</f>
        <v xml:space="preserve"> </v>
      </c>
      <c r="Q23" s="348"/>
      <c r="R23" s="349" t="str">
        <f>Badges!C300</f>
        <v>From board to reality</v>
      </c>
      <c r="S23" s="351" t="str">
        <f>IF(Badges!P300="A","A","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IF(Badges!P8="A","A"," ")</f>
        <v xml:space="preserve"> </v>
      </c>
      <c r="E25" s="348"/>
      <c r="F25" s="349" t="str">
        <f>Badges!C81</f>
        <v>Focus on what's realistic</v>
      </c>
      <c r="G25" s="351" t="str">
        <f>IF(Badges!P81="A","A"," ")</f>
        <v xml:space="preserve"> </v>
      </c>
      <c r="I25" s="348"/>
      <c r="J25" s="349" t="str">
        <f>Badges!C155</f>
        <v>Fix loose screws</v>
      </c>
      <c r="K25" s="351" t="str">
        <f>IF(Badges!P154="A","A"," ")</f>
        <v xml:space="preserve"> </v>
      </c>
      <c r="M25" s="348"/>
      <c r="N25" s="349" t="str">
        <f>Badges!C228</f>
        <v>Market yourself</v>
      </c>
      <c r="O25" s="351" t="str">
        <f>IF(Badges!P228="A","A"," ")</f>
        <v xml:space="preserve"> </v>
      </c>
      <c r="Q25" s="348"/>
      <c r="R25" s="349" t="str">
        <f>Badges!C302</f>
        <v>A puzzle pentathlon</v>
      </c>
      <c r="S25" s="351" t="str">
        <f>IF(Badges!P302="A","A"," ")</f>
        <v xml:space="preserve"> </v>
      </c>
    </row>
    <row r="26" spans="1:19" x14ac:dyDescent="0.2">
      <c r="A26" s="348"/>
      <c r="B26" s="349" t="str">
        <f>Badges!C9</f>
        <v>Take a class</v>
      </c>
      <c r="C26" s="351" t="str">
        <f>IF(Badges!P9="A","A"," ")</f>
        <v xml:space="preserve"> </v>
      </c>
      <c r="E26" s="348"/>
      <c r="F26" s="349" t="str">
        <f>Badges!C82</f>
        <v>Try to use your strengths</v>
      </c>
      <c r="G26" s="351" t="str">
        <f>IF(Badges!P82="A","A"," ")</f>
        <v xml:space="preserve"> </v>
      </c>
      <c r="I26" s="348"/>
      <c r="J26" s="349" t="str">
        <f>Badges!C156</f>
        <v>Attach it, detach it</v>
      </c>
      <c r="K26" s="351" t="str">
        <f>IF(Badges!P155="A","A"," ")</f>
        <v xml:space="preserve"> </v>
      </c>
      <c r="M26" s="348"/>
      <c r="N26" s="349" t="str">
        <f>Badges!C229</f>
        <v xml:space="preserve">Create a questionnaire to give to </v>
      </c>
      <c r="O26" s="351" t="str">
        <f>IF(Badges!P229="A","A"," ")</f>
        <v xml:space="preserve"> </v>
      </c>
      <c r="Q26" s="348"/>
      <c r="R26" s="349" t="str">
        <f>Badges!C303</f>
        <v>A relay pentathlon</v>
      </c>
      <c r="S26" s="351" t="str">
        <f>IF(Badges!P303="A","A"," ")</f>
        <v xml:space="preserve"> </v>
      </c>
    </row>
    <row r="27" spans="1:19" x14ac:dyDescent="0.2">
      <c r="A27" s="348"/>
      <c r="B27" s="349" t="str">
        <f>Badges!C10</f>
        <v>Teach yourself</v>
      </c>
      <c r="C27" s="351" t="str">
        <f>IF(Badges!P10="A","A"," ")</f>
        <v xml:space="preserve"> </v>
      </c>
      <c r="E27" s="348"/>
      <c r="F27" s="349" t="str">
        <f>Badges!C79</f>
        <v>Stop and smell the roses</v>
      </c>
      <c r="G27" s="351" t="str">
        <f>IF(Badges!P83="A","A"," ")</f>
        <v xml:space="preserve"> </v>
      </c>
      <c r="I27" s="348"/>
      <c r="J27" s="349" t="str">
        <f>Badges!C157</f>
        <v>Build with a screwdriver</v>
      </c>
      <c r="K27" s="351" t="str">
        <f>IF(Badges!P156="A","A"," ")</f>
        <v xml:space="preserve"> </v>
      </c>
      <c r="M27" s="348"/>
      <c r="N27" s="349" t="str">
        <f>Badges!C230</f>
        <v>Conduct interviews with potential</v>
      </c>
      <c r="O27" s="351" t="str">
        <f>IF(Badges!P230="A","A"," ")</f>
        <v xml:space="preserve"> </v>
      </c>
      <c r="Q27" s="348"/>
      <c r="R27" s="349" t="str">
        <f>Badges!C304</f>
        <v>A wheel pentathlon</v>
      </c>
      <c r="S27" s="351" t="str">
        <f>IF(Badges!P304="A","A","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IF(Badges!P12="A","A"," ")</f>
        <v xml:space="preserve"> </v>
      </c>
      <c r="E29" s="348"/>
      <c r="F29" s="349" t="str">
        <f>Badges!C85</f>
        <v>Make a gratitude visit</v>
      </c>
      <c r="G29" s="351" t="str">
        <f>IF(Badges!P85="A","A"," ")</f>
        <v xml:space="preserve"> </v>
      </c>
      <c r="I29" s="348"/>
      <c r="J29" s="349" t="str">
        <f>Badges!C159</f>
        <v>End the alphabet</v>
      </c>
      <c r="K29" s="351" t="str">
        <f>IF(Badges!P158="A","A"," ")</f>
        <v xml:space="preserve"> </v>
      </c>
      <c r="M29" s="348"/>
      <c r="N29" s="349" t="str">
        <f>Badges!C232</f>
        <v>Come prepared for a game</v>
      </c>
      <c r="O29" s="351" t="str">
        <f>IF(Badges!P232="A","A"," ")</f>
        <v xml:space="preserve"> </v>
      </c>
      <c r="Q29" s="348">
        <v>1</v>
      </c>
      <c r="R29" s="349" t="str">
        <f>Badges!C308</f>
        <v>Brainstorm business ideas</v>
      </c>
      <c r="S29" s="350"/>
    </row>
    <row r="30" spans="1:19" x14ac:dyDescent="0.2">
      <c r="A30" s="348"/>
      <c r="B30" s="349" t="str">
        <f>Badges!C13</f>
        <v>Film a celebration</v>
      </c>
      <c r="C30" s="351" t="str">
        <f>IF(Badges!P13="A","A"," ")</f>
        <v xml:space="preserve"> </v>
      </c>
      <c r="E30" s="348"/>
      <c r="F30" s="349" t="str">
        <f>Badges!C86</f>
        <v>Write a forgiveness letter</v>
      </c>
      <c r="G30" s="351" t="str">
        <f>IF(Badges!P86="A","A"," ")</f>
        <v xml:space="preserve"> </v>
      </c>
      <c r="I30" s="348"/>
      <c r="J30" s="349" t="str">
        <f>Badges!C160</f>
        <v>Square it off</v>
      </c>
      <c r="K30" s="351" t="str">
        <f>IF(Badges!P159="A","A"," ")</f>
        <v xml:space="preserve"> </v>
      </c>
      <c r="M30" s="348"/>
      <c r="N30" s="349" t="str">
        <f>Badges!C233</f>
        <v>Make a tasty snack</v>
      </c>
      <c r="O30" s="351" t="str">
        <f>IF(Badges!P233="A","A"," ")</f>
        <v xml:space="preserve"> </v>
      </c>
      <c r="Q30" s="348"/>
      <c r="R30" s="349" t="str">
        <f>Badges!C309</f>
        <v>Interview your client</v>
      </c>
      <c r="S30" s="351" t="str">
        <f>IF(Badges!P309="A","A"," ")</f>
        <v xml:space="preserve"> </v>
      </c>
    </row>
    <row r="31" spans="1:19" x14ac:dyDescent="0.2">
      <c r="A31" s="348"/>
      <c r="B31" s="349" t="str">
        <f>Badges!C14</f>
        <v>Film a day in your life</v>
      </c>
      <c r="C31" s="351" t="str">
        <f>IF(Badges!P14="A","A"," ")</f>
        <v xml:space="preserve"> </v>
      </c>
      <c r="E31" s="348"/>
      <c r="F31" s="349" t="str">
        <f>Badges!C83</f>
        <v>Be happy for others</v>
      </c>
      <c r="G31" s="351" t="str">
        <f>IF(Badges!P87="A","A"," ")</f>
        <v xml:space="preserve"> </v>
      </c>
      <c r="I31" s="348"/>
      <c r="J31" s="349" t="str">
        <f>Badges!C161</f>
        <v>Make a simple doll</v>
      </c>
      <c r="K31" s="351" t="str">
        <f>IF(Badges!P160="A","A"," ")</f>
        <v xml:space="preserve"> </v>
      </c>
      <c r="M31" s="348"/>
      <c r="N31" s="349" t="str">
        <f>Badges!C234</f>
        <v>Plan a fun craft</v>
      </c>
      <c r="O31" s="351" t="str">
        <f>IF(Badges!P234="A","A"," ")</f>
        <v xml:space="preserve"> </v>
      </c>
      <c r="Q31" s="348"/>
      <c r="R31" s="349" t="str">
        <f>Badges!C310</f>
        <v>Become a keen observer</v>
      </c>
      <c r="S31" s="351" t="str">
        <f>IF(Badges!P310="A","A","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IF(Badges!P311="A","A"," ")</f>
        <v xml:space="preserve"> </v>
      </c>
    </row>
    <row r="33" spans="1:19" x14ac:dyDescent="0.2">
      <c r="A33" s="348"/>
      <c r="B33" s="349" t="str">
        <f>Badges!C16</f>
        <v>Share a scene from a book in the</v>
      </c>
      <c r="C33" s="351" t="str">
        <f>IF(Badges!P16="A","A"," ")</f>
        <v xml:space="preserve"> </v>
      </c>
      <c r="E33" s="348"/>
      <c r="F33" s="349" t="str">
        <f>Badges!C89</f>
        <v xml:space="preserve">Design your own five-question </v>
      </c>
      <c r="G33" s="351" t="str">
        <f>IF(Badges!P89="A","A"," ")</f>
        <v xml:space="preserve"> </v>
      </c>
      <c r="I33" s="348"/>
      <c r="J33" s="349" t="str">
        <f>Badges!C163</f>
        <v>Build with your expert</v>
      </c>
      <c r="K33" s="351" t="str">
        <f>IF(Badges!P162="A","A","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IF(Badges!P17="A","A"," ")</f>
        <v xml:space="preserve"> </v>
      </c>
      <c r="E34" s="348"/>
      <c r="F34" s="349" t="str">
        <f>Badges!C90</f>
        <v>Try quick polling</v>
      </c>
      <c r="G34" s="351" t="str">
        <f>IF(Badges!P90="A","A"," ")</f>
        <v xml:space="preserve"> </v>
      </c>
      <c r="I34" s="348"/>
      <c r="J34" s="349" t="str">
        <f>Badges!C164</f>
        <v>Build with home improvers</v>
      </c>
      <c r="K34" s="351" t="str">
        <f>IF(Badges!P163="A","A"," ")</f>
        <v xml:space="preserve"> </v>
      </c>
      <c r="M34" s="348"/>
      <c r="N34" s="349" t="str">
        <f>Badges!C240</f>
        <v>Share night art</v>
      </c>
      <c r="O34" s="351" t="str">
        <f>IF(Badges!P240="A","A"," ")</f>
        <v xml:space="preserve"> </v>
      </c>
      <c r="Q34" s="348"/>
      <c r="R34" s="349" t="str">
        <f>Badges!C313</f>
        <v>Divide your idea into different parts</v>
      </c>
      <c r="S34" s="351" t="str">
        <f>IF(Badges!P313="A","A"," ")</f>
        <v xml:space="preserve"> </v>
      </c>
    </row>
    <row r="35" spans="1:19" x14ac:dyDescent="0.2">
      <c r="A35" s="348"/>
      <c r="B35" s="349" t="str">
        <f>Badges!C18</f>
        <v>Share a family story</v>
      </c>
      <c r="C35" s="351" t="str">
        <f>IF(Badges!P18="A","A"," ")</f>
        <v xml:space="preserve"> </v>
      </c>
      <c r="E35" s="348"/>
      <c r="F35" s="349" t="str">
        <f>Badges!C87</f>
        <v>Make something meaningful</v>
      </c>
      <c r="G35" s="351" t="str">
        <f>IF(Badges!P91="A","A"," ")</f>
        <v xml:space="preserve"> </v>
      </c>
      <c r="I35" s="348"/>
      <c r="J35" s="349" t="str">
        <f>Badges!C165</f>
        <v>Build at a craft store or artisan</v>
      </c>
      <c r="K35" s="351" t="str">
        <f>IF(Badges!P164="A","A"," ")</f>
        <v xml:space="preserve"> </v>
      </c>
      <c r="M35" s="348"/>
      <c r="N35" s="349" t="str">
        <f>Badges!C241</f>
        <v>Get into nightlife</v>
      </c>
      <c r="O35" s="351" t="str">
        <f>IF(Badges!P241="A","A"," ")</f>
        <v xml:space="preserve"> </v>
      </c>
      <c r="Q35" s="348"/>
      <c r="R35" s="349" t="str">
        <f>Badges!C314</f>
        <v>Beat your competitors</v>
      </c>
      <c r="S35" s="351" t="str">
        <f>IF(Badges!P314="A","A","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IF(Badges!P242="A","A"," ")</f>
        <v xml:space="preserve"> </v>
      </c>
      <c r="Q36" s="348"/>
      <c r="R36" s="349" t="str">
        <f>Badges!C315</f>
        <v>Use a "guideline."</v>
      </c>
      <c r="S36" s="351" t="str">
        <f>IF(Badges!P315="A","A"," ")</f>
        <v xml:space="preserve"> </v>
      </c>
    </row>
    <row r="37" spans="1:19" ht="12.75" customHeight="1" x14ac:dyDescent="0.2">
      <c r="A37" s="348"/>
      <c r="B37" s="349" t="str">
        <f>Badges!C20</f>
        <v>Work solo</v>
      </c>
      <c r="C37" s="351" t="str">
        <f>IF(Badges!P20="A","A"," ")</f>
        <v xml:space="preserve"> </v>
      </c>
      <c r="E37" s="348"/>
      <c r="F37" s="349" t="str">
        <f>Badges!C93</f>
        <v>Find a happiness helper</v>
      </c>
      <c r="G37" s="351" t="str">
        <f>IF(Badges!P93="A","A","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IF(Badges!P21="A","A"," ")</f>
        <v xml:space="preserve"> </v>
      </c>
      <c r="E38" s="348"/>
      <c r="F38" s="349" t="str">
        <f>Badges!C94</f>
        <v>Create an inspiration collage with</v>
      </c>
      <c r="G38" s="351" t="str">
        <f>IF(Badges!P94="A","A"," ")</f>
        <v xml:space="preserve"> </v>
      </c>
      <c r="I38" s="348"/>
      <c r="J38" s="349" t="str">
        <f>Badges!C170</f>
        <v>Organize a CSI-themed night for</v>
      </c>
      <c r="K38" s="351" t="str">
        <f>IF(Badges!P170="A","A"," ")</f>
        <v xml:space="preserve"> </v>
      </c>
      <c r="M38" s="348"/>
      <c r="N38" s="349" t="str">
        <f>Badges!C244</f>
        <v>Tour your neighborhood at night</v>
      </c>
      <c r="O38" s="351" t="str">
        <f>IF(Badges!P244="A","A"," ")</f>
        <v xml:space="preserve"> </v>
      </c>
      <c r="Q38" s="348"/>
      <c r="R38" s="349" t="str">
        <f>Badges!C317</f>
        <v>Seed money</v>
      </c>
      <c r="S38" s="351" t="str">
        <f>IF(Badges!P317="A","A"," ")</f>
        <v xml:space="preserve"> </v>
      </c>
    </row>
    <row r="39" spans="1:19" x14ac:dyDescent="0.2">
      <c r="A39" s="348"/>
      <c r="B39" s="349" t="str">
        <f>Badges!C22</f>
        <v>Work with a mentor</v>
      </c>
      <c r="C39" s="351" t="str">
        <f>IF(Badges!P22="A","A"," ")</f>
        <v xml:space="preserve"> </v>
      </c>
      <c r="E39" s="348"/>
      <c r="F39" s="349" t="str">
        <f>Badges!C91</f>
        <v>Focus on one friend</v>
      </c>
      <c r="G39" s="351" t="str">
        <f>IF(Badges!P95="A","A"," ")</f>
        <v xml:space="preserve"> </v>
      </c>
      <c r="I39" s="348"/>
      <c r="J39" s="349" t="str">
        <f>Badges!C171</f>
        <v>Host an "Identity Crisis" party</v>
      </c>
      <c r="K39" s="351" t="str">
        <f>IF(Badges!P171="A","A"," ")</f>
        <v xml:space="preserve"> </v>
      </c>
      <c r="M39" s="348"/>
      <c r="N39" s="349" t="str">
        <f>Badges!C245</f>
        <v>Visit a park, trail, lake, stream, or</v>
      </c>
      <c r="O39" s="351" t="str">
        <f>IF(Badges!P245="A","A"," ")</f>
        <v xml:space="preserve"> </v>
      </c>
      <c r="Q39" s="348"/>
      <c r="R39" s="349" t="str">
        <f>Badges!C318</f>
        <v>Business models</v>
      </c>
      <c r="S39" s="351" t="str">
        <f>IF(Badges!P318="A","A","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IF(Badges!P172="A","A"," ")</f>
        <v xml:space="preserve"> </v>
      </c>
      <c r="M40" s="348"/>
      <c r="N40" s="349" t="str">
        <f>Badges!C246</f>
        <v>Visit a place that's open 24 hours</v>
      </c>
      <c r="O40" s="351" t="str">
        <f>IF(Badges!P246="A","A"," ")</f>
        <v xml:space="preserve"> </v>
      </c>
      <c r="Q40" s="348"/>
      <c r="R40" s="349" t="str">
        <f>Badges!C319</f>
        <v>Merchandising</v>
      </c>
      <c r="S40" s="351" t="str">
        <f>IF(Badges!P319="A","A"," ")</f>
        <v xml:space="preserve"> </v>
      </c>
    </row>
    <row r="41" spans="1:19" x14ac:dyDescent="0.2">
      <c r="A41" s="348"/>
      <c r="B41" s="349" t="str">
        <f>Badges!C24</f>
        <v>Add a sound track</v>
      </c>
      <c r="C41" s="351" t="str">
        <f>IF(Badges!P24="A","A","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IF(Badges!P25="A","A"," ")</f>
        <v xml:space="preserve"> </v>
      </c>
      <c r="E42" s="348"/>
      <c r="F42" s="349" t="str">
        <f>Badges!C100</f>
        <v xml:space="preserve">Watch one movie or three shows in </v>
      </c>
      <c r="G42" s="351" t="str">
        <f>IF(Badges!P100="A","A"," ")</f>
        <v xml:space="preserve"> </v>
      </c>
      <c r="I42" s="348"/>
      <c r="J42" s="349" t="str">
        <f>Badges!C174</f>
        <v>Interview someone in forensics</v>
      </c>
      <c r="K42" s="351" t="str">
        <f>IF(Badges!P174="A","A"," ")</f>
        <v xml:space="preserve"> </v>
      </c>
      <c r="M42" s="348"/>
      <c r="N42" s="349" t="str">
        <f>Badges!C248</f>
        <v>Be an investigative reporter</v>
      </c>
      <c r="O42" s="351" t="str">
        <f>IF(Badges!P248="A","A"," ")</f>
        <v xml:space="preserve"> </v>
      </c>
      <c r="Q42" s="348"/>
      <c r="R42" s="349" t="str">
        <f>Badges!C321</f>
        <v>Write up a five-point business plan</v>
      </c>
      <c r="S42" s="351" t="str">
        <f>IF(Badges!P321="A","A"," ")</f>
        <v xml:space="preserve"> </v>
      </c>
    </row>
    <row r="43" spans="1:19" ht="12.75" customHeight="1" x14ac:dyDescent="0.2">
      <c r="A43" s="348"/>
      <c r="B43" s="349" t="str">
        <f>Badges!C26</f>
        <v>Add transitions</v>
      </c>
      <c r="C43" s="351" t="str">
        <f>IF(Badges!P26="A","A"," ")</f>
        <v xml:space="preserve"> </v>
      </c>
      <c r="E43" s="348"/>
      <c r="F43" s="349" t="str">
        <f>Badges!C101</f>
        <v>Host a script-dissection party with</v>
      </c>
      <c r="G43" s="351" t="str">
        <f>IF(Badges!P101="A","A"," ")</f>
        <v xml:space="preserve"> </v>
      </c>
      <c r="I43" s="348"/>
      <c r="J43" s="349" t="str">
        <f>Badges!C175</f>
        <v>Try the eyewitness challenge</v>
      </c>
      <c r="K43" s="351" t="str">
        <f>IF(Badges!P175="A","A"," ")</f>
        <v xml:space="preserve"> </v>
      </c>
      <c r="M43" s="348"/>
      <c r="N43" s="349" t="str">
        <f>Badges!C249</f>
        <v>Take part in the night shift</v>
      </c>
      <c r="O43" s="351" t="str">
        <f>IF(Badges!P249="A","A"," ")</f>
        <v xml:space="preserve"> </v>
      </c>
      <c r="Q43" s="348"/>
      <c r="R43" s="349" t="str">
        <f>Badges!C322</f>
        <v>Develop your "pitch."</v>
      </c>
      <c r="S43" s="351" t="str">
        <f>IF(Badges!P322="A","A"," ")</f>
        <v xml:space="preserve"> </v>
      </c>
    </row>
    <row r="44" spans="1:19" x14ac:dyDescent="0.2">
      <c r="A44" s="602" t="str">
        <f>Badges!B29</f>
        <v>Eating for Beauty</v>
      </c>
      <c r="B44" s="603"/>
      <c r="C44" s="603"/>
      <c r="E44" s="348"/>
      <c r="F44" s="349" t="str">
        <f>Badges!C102</f>
        <v>Read two scripts</v>
      </c>
      <c r="G44" s="351" t="str">
        <f>IF(Badges!P102="A","A"," ")</f>
        <v xml:space="preserve"> </v>
      </c>
      <c r="I44" s="348"/>
      <c r="J44" s="349" t="str">
        <f>Badges!C176</f>
        <v>Make some impressions</v>
      </c>
      <c r="K44" s="351" t="str">
        <f>IF(Badges!P176="A","A"," ")</f>
        <v xml:space="preserve"> </v>
      </c>
      <c r="M44" s="348"/>
      <c r="N44" s="349" t="str">
        <f>Badges!C250</f>
        <v>Create a photo essay</v>
      </c>
      <c r="O44" s="351" t="str">
        <f>IF(Badges!P250="A","A"," ")</f>
        <v xml:space="preserve"> </v>
      </c>
      <c r="Q44" s="348"/>
      <c r="R44" s="349" t="str">
        <f>Badges!C323</f>
        <v>Make a mock up of an</v>
      </c>
      <c r="S44" s="351" t="str">
        <f>IF(Badges!P323="A","A","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IF(Badges!P31="A","A"," ")</f>
        <v xml:space="preserve"> </v>
      </c>
      <c r="E46" s="348"/>
      <c r="F46" s="349" t="str">
        <f>Badges!C104</f>
        <v>Look into your own life</v>
      </c>
      <c r="G46" s="351" t="str">
        <f>IF(Badges!P104="A","A"," ")</f>
        <v xml:space="preserve"> </v>
      </c>
      <c r="I46" s="348"/>
      <c r="J46" s="349" t="str">
        <f>Badges!C178</f>
        <v>Forensic chemistry</v>
      </c>
      <c r="K46" s="351" t="str">
        <f>IF(Badges!P178="A","A"," ")</f>
        <v xml:space="preserve"> </v>
      </c>
      <c r="M46" s="348"/>
      <c r="N46" s="349" t="str">
        <f>Badges!C252</f>
        <v>Examine the night sky</v>
      </c>
      <c r="O46" s="351" t="str">
        <f>IF(Badges!P252="A","A"," ")</f>
        <v xml:space="preserve"> </v>
      </c>
      <c r="Q46" s="348"/>
      <c r="R46" s="349" t="str">
        <f>Badges!C325</f>
        <v>Present your idea to someone who</v>
      </c>
      <c r="S46" s="351" t="str">
        <f>IF(Badges!P325="A","A"," ")</f>
        <v xml:space="preserve"> </v>
      </c>
    </row>
    <row r="47" spans="1:19" x14ac:dyDescent="0.2">
      <c r="A47" s="348"/>
      <c r="B47" s="349" t="str">
        <f>Badges!C32</f>
        <v>Have a food-log challenge with</v>
      </c>
      <c r="C47" s="351" t="str">
        <f>IF(Badges!P32="A","A"," ")</f>
        <v xml:space="preserve"> </v>
      </c>
      <c r="E47" s="348"/>
      <c r="F47" s="349" t="str">
        <f>Badges!C105</f>
        <v>Add to a story you already know</v>
      </c>
      <c r="G47" s="351" t="str">
        <f>IF(Badges!P105="A","A"," ")</f>
        <v xml:space="preserve"> </v>
      </c>
      <c r="I47" s="348"/>
      <c r="J47" s="349" t="str">
        <f>Badges!C179</f>
        <v>Forensic physics</v>
      </c>
      <c r="K47" s="351" t="str">
        <f>IF(Badges!P179="A","A"," ")</f>
        <v xml:space="preserve"> </v>
      </c>
      <c r="M47" s="348"/>
      <c r="N47" s="349" t="str">
        <f>Badges!C253</f>
        <v>Create a nocturnal animal</v>
      </c>
      <c r="O47" s="351" t="str">
        <f>IF(Badges!P253="A","A"," ")</f>
        <v xml:space="preserve"> </v>
      </c>
      <c r="Q47" s="348"/>
      <c r="R47" s="349" t="str">
        <f>Badges!C326</f>
        <v>Present to an expert</v>
      </c>
      <c r="S47" s="351" t="str">
        <f>IF(Badges!P326="A","A"," ")</f>
        <v xml:space="preserve"> </v>
      </c>
    </row>
    <row r="48" spans="1:19" x14ac:dyDescent="0.2">
      <c r="A48" s="348"/>
      <c r="B48" s="349" t="str">
        <f>Badges!C33</f>
        <v>Make your own food pyramid</v>
      </c>
      <c r="C48" s="351" t="str">
        <f>IF(Badges!P33="A","A"," ")</f>
        <v xml:space="preserve"> </v>
      </c>
      <c r="E48" s="348"/>
      <c r="F48" s="349" t="str">
        <f>Badges!C106</f>
        <v>Play Story Maker</v>
      </c>
      <c r="G48" s="351" t="str">
        <f>IF(Badges!P106="A","A"," ")</f>
        <v xml:space="preserve"> </v>
      </c>
      <c r="I48" s="348"/>
      <c r="J48" s="349" t="str">
        <f>Badges!C180</f>
        <v>Forensic biology</v>
      </c>
      <c r="K48" s="351" t="str">
        <f>IF(Badges!P180="A","A"," ")</f>
        <v xml:space="preserve"> </v>
      </c>
      <c r="M48" s="348"/>
      <c r="N48" s="349" t="str">
        <f>Badges!C254</f>
        <v>Sketch a landscape plan for your</v>
      </c>
      <c r="O48" s="351" t="str">
        <f>IF(Badges!P254="A","A"," ")</f>
        <v xml:space="preserve"> </v>
      </c>
      <c r="Q48" s="348"/>
      <c r="R48" s="349" t="str">
        <f>Badges!C327</f>
        <v>Gather a group of clients</v>
      </c>
      <c r="S48" s="351" t="str">
        <f>IF(Badges!P327="A","A","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IF(Badges!P35="A","A"," ")</f>
        <v xml:space="preserve"> </v>
      </c>
      <c r="E50" s="348"/>
      <c r="F50" s="349" t="str">
        <f>Badges!C108</f>
        <v>Spend some time people watching</v>
      </c>
      <c r="G50" s="351" t="str">
        <f>IF(Badges!P108="A","A"," ")</f>
        <v xml:space="preserve"> </v>
      </c>
      <c r="I50" s="348"/>
      <c r="J50" s="349" t="str">
        <f>Badges!C182</f>
        <v>Find out about "tells"</v>
      </c>
      <c r="K50" s="351" t="str">
        <f>IF(Badges!P182="A","A"," ")</f>
        <v xml:space="preserve"> </v>
      </c>
      <c r="M50" s="348"/>
      <c r="N50" s="349" t="str">
        <f>Badges!C256</f>
        <v>A "night" activity for younger Girl</v>
      </c>
      <c r="O50" s="351" t="str">
        <f>IF(Badges!P256="A","A"," ")</f>
        <v xml:space="preserve"> </v>
      </c>
      <c r="Q50" s="348">
        <v>1</v>
      </c>
      <c r="R50" s="349" t="str">
        <f>Badges!C331</f>
        <v>Explore "oops!" and "wow!"</v>
      </c>
      <c r="S50" s="350"/>
    </row>
    <row r="51" spans="1:19" x14ac:dyDescent="0.2">
      <c r="A51" s="348"/>
      <c r="B51" s="349" t="str">
        <f>Badges!C36</f>
        <v>Make a Top 10 list of antioxidant-</v>
      </c>
      <c r="C51" s="351" t="str">
        <f>IF(Badges!P36="A","A"," ")</f>
        <v xml:space="preserve"> </v>
      </c>
      <c r="E51" s="348"/>
      <c r="F51" s="349" t="str">
        <f>Badges!C109</f>
        <v>Exaggerate details about people</v>
      </c>
      <c r="G51" s="351" t="str">
        <f>IF(Badges!P109="A","A"," ")</f>
        <v xml:space="preserve"> </v>
      </c>
      <c r="I51" s="348"/>
      <c r="J51" s="349" t="str">
        <f>Badges!C183</f>
        <v>Research body language</v>
      </c>
      <c r="K51" s="351" t="str">
        <f>IF(Badges!P183="A","A"," ")</f>
        <v xml:space="preserve"> </v>
      </c>
      <c r="M51" s="348"/>
      <c r="N51" s="349" t="str">
        <f>Badges!C257</f>
        <v>A "Power Down!" night</v>
      </c>
      <c r="O51" s="351" t="str">
        <f>IF(Badges!P257="A","A"," ")</f>
        <v xml:space="preserve"> </v>
      </c>
      <c r="Q51" s="348"/>
      <c r="R51" s="349" t="str">
        <f>Badges!C332</f>
        <v>Brainstorm some "oops" and "wow"</v>
      </c>
      <c r="S51" s="351" t="str">
        <f>IF(Badges!P332="A","A"," ")</f>
        <v xml:space="preserve"> </v>
      </c>
    </row>
    <row r="52" spans="1:19" x14ac:dyDescent="0.2">
      <c r="A52" s="348"/>
      <c r="B52" s="349" t="str">
        <f>Badges!C37</f>
        <v>Do a grocery-store scavenger hunt</v>
      </c>
      <c r="C52" s="351" t="str">
        <f>IF(Badges!P37="A","A"," ")</f>
        <v xml:space="preserve"> </v>
      </c>
      <c r="E52" s="348"/>
      <c r="F52" s="349" t="str">
        <f>Badges!C110</f>
        <v>Mix and match</v>
      </c>
      <c r="G52" s="351" t="str">
        <f>IF(Badges!P110="A","A"," ")</f>
        <v xml:space="preserve"> </v>
      </c>
      <c r="I52" s="348"/>
      <c r="J52" s="349" t="str">
        <f>Badges!C184</f>
        <v>Check out voice analysis</v>
      </c>
      <c r="K52" s="351" t="str">
        <f>IF(Badges!P184="A","A"," ")</f>
        <v xml:space="preserve"> </v>
      </c>
      <c r="M52" s="348"/>
      <c r="N52" s="349" t="str">
        <f>Badges!C258</f>
        <v>A nighttime legend</v>
      </c>
      <c r="O52" s="351" t="str">
        <f>IF(Badges!P258="A","A"," ")</f>
        <v xml:space="preserve"> </v>
      </c>
      <c r="Q52" s="348"/>
      <c r="R52" s="349" t="str">
        <f>Badges!C333</f>
        <v>Interview someone with a job that</v>
      </c>
      <c r="S52" s="351" t="str">
        <f>IF(Badges!P333="A","A","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IF(Badges!P334="A","A"," ")</f>
        <v xml:space="preserve"> </v>
      </c>
    </row>
    <row r="54" spans="1:19" x14ac:dyDescent="0.2">
      <c r="A54" s="348"/>
      <c r="B54" s="349" t="str">
        <f>Badges!C39</f>
        <v>Food makeovers</v>
      </c>
      <c r="C54" s="351" t="str">
        <f>IF(Badges!P39="A","A"," ")</f>
        <v xml:space="preserve"> </v>
      </c>
      <c r="E54" s="348"/>
      <c r="F54" s="349" t="str">
        <f>Badges!C112</f>
        <v>Fill out the worksheet using your</v>
      </c>
      <c r="G54" s="351" t="str">
        <f>IF(Badges!P112="A","A"," ")</f>
        <v xml:space="preserve"> </v>
      </c>
      <c r="I54" s="348"/>
      <c r="J54" s="349" t="str">
        <f>Badges!C186</f>
        <v>Write a scene or script for your own</v>
      </c>
      <c r="K54" s="351" t="str">
        <f>IF(Badges!P186="A","A","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IF(Badges!P40="A","A"," ")</f>
        <v xml:space="preserve"> </v>
      </c>
      <c r="E55" s="348"/>
      <c r="F55" s="349" t="str">
        <f>Badges!C113</f>
        <v>Find your plot twists in the news</v>
      </c>
      <c r="G55" s="351" t="str">
        <f>IF(Badges!P113="A","A"," ")</f>
        <v xml:space="preserve"> </v>
      </c>
      <c r="I55" s="348"/>
      <c r="J55" s="349" t="str">
        <f>Badges!C187</f>
        <v>Sketch or sculpt a "suspect" or</v>
      </c>
      <c r="K55" s="351" t="str">
        <f>IF(Badges!P187="A","A"," ")</f>
        <v xml:space="preserve"> </v>
      </c>
      <c r="M55" s="348"/>
      <c r="N55" s="349" t="str">
        <f>Badges!C263</f>
        <v>Find out how views of animals have</v>
      </c>
      <c r="O55" s="351" t="str">
        <f>IF(Badges!P263="A","A"," ")</f>
        <v xml:space="preserve"> </v>
      </c>
      <c r="Q55" s="348"/>
      <c r="R55" s="349" t="str">
        <f>Badges!C336</f>
        <v>Go through your last 50 texts</v>
      </c>
      <c r="S55" s="351" t="str">
        <f>IF(Badges!P336="A","A"," ")</f>
        <v xml:space="preserve"> </v>
      </c>
    </row>
    <row r="56" spans="1:19" x14ac:dyDescent="0.2">
      <c r="A56" s="348"/>
      <c r="B56" s="349" t="str">
        <f>Badges!C41</f>
        <v>Chemical detective</v>
      </c>
      <c r="C56" s="351" t="str">
        <f>IF(Badges!P41="A","A"," ")</f>
        <v xml:space="preserve"> </v>
      </c>
      <c r="E56" s="348"/>
      <c r="F56" s="349" t="str">
        <f>Badges!C114</f>
        <v>Use plot twists from a familiar story</v>
      </c>
      <c r="G56" s="351" t="str">
        <f>IF(Badges!P114="A","A"," ")</f>
        <v xml:space="preserve"> </v>
      </c>
      <c r="I56" s="348"/>
      <c r="J56" s="349" t="str">
        <f>Badges!C188</f>
        <v>Create or re-create a spy scenario</v>
      </c>
      <c r="K56" s="351" t="str">
        <f>IF(Badges!P188="A","A"," ")</f>
        <v xml:space="preserve"> </v>
      </c>
      <c r="M56" s="348"/>
      <c r="N56" s="349" t="str">
        <f>Badges!C264</f>
        <v>Watch a documentary series on the</v>
      </c>
      <c r="O56" s="351" t="str">
        <f>IF(Badges!P264="A","A"," ")</f>
        <v xml:space="preserve"> </v>
      </c>
      <c r="Q56" s="348"/>
      <c r="R56" s="349" t="str">
        <f>Badges!C337</f>
        <v>Interview a psychologist, guidance</v>
      </c>
      <c r="S56" s="351" t="str">
        <f>IF(Badges!P337="A","A","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IF(Badges!P265="A","A"," ")</f>
        <v xml:space="preserve"> </v>
      </c>
      <c r="Q57" s="348"/>
      <c r="R57" s="349" t="str">
        <f>Badges!C338</f>
        <v>Start a kindness practice</v>
      </c>
      <c r="S57" s="351" t="str">
        <f>IF(Badges!P338="A","A"," ")</f>
        <v xml:space="preserve"> </v>
      </c>
    </row>
    <row r="58" spans="1:19" x14ac:dyDescent="0.2">
      <c r="A58" s="348"/>
      <c r="B58" s="349" t="str">
        <f>Badges!C43</f>
        <v>Make an illustrated chart of snooze/</v>
      </c>
      <c r="C58" s="351" t="str">
        <f>IF(Badges!P43="A","A"," ")</f>
        <v xml:space="preserve"> </v>
      </c>
      <c r="E58" s="348"/>
      <c r="F58" s="349" t="str">
        <f>Badges!C116</f>
        <v>Work solo</v>
      </c>
      <c r="G58" s="351" t="str">
        <f>IF(Badges!P116="A","A","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IF(Badges!P44="A","A"," ")</f>
        <v xml:space="preserve"> </v>
      </c>
      <c r="E59" s="348"/>
      <c r="F59" s="349" t="str">
        <f>Badges!C117</f>
        <v>Work with a friend</v>
      </c>
      <c r="G59" s="351" t="str">
        <f>IF(Badges!P117="A","A"," ")</f>
        <v xml:space="preserve"> </v>
      </c>
      <c r="I59" s="348"/>
      <c r="J59" s="349" t="str">
        <f>Badges!C193</f>
        <v>Ask an older Girl Scout or Girl Scout</v>
      </c>
      <c r="K59" s="351" t="str">
        <f>IF(Badges!P193="A","A"," ")</f>
        <v xml:space="preserve"> </v>
      </c>
      <c r="M59" s="348"/>
      <c r="N59" s="349" t="str">
        <f>Badges!C267</f>
        <v>Check out a safety team that uses</v>
      </c>
      <c r="O59" s="351" t="str">
        <f>IF(Badges!P267="A","A"," ")</f>
        <v xml:space="preserve"> </v>
      </c>
      <c r="Q59" s="348"/>
      <c r="R59" s="349" t="str">
        <f>Badges!C340</f>
        <v>Get into e-mail etiquette</v>
      </c>
      <c r="S59" s="351" t="str">
        <f>IF(Badges!P340="A","A"," ")</f>
        <v xml:space="preserve"> </v>
      </c>
    </row>
    <row r="60" spans="1:19" x14ac:dyDescent="0.2">
      <c r="A60" s="348"/>
      <c r="B60" s="349" t="str">
        <f>Badges!C45</f>
        <v>REM it up</v>
      </c>
      <c r="C60" s="351" t="str">
        <f>IF(Badges!P45="A","A"," ")</f>
        <v xml:space="preserve"> </v>
      </c>
      <c r="E60" s="348"/>
      <c r="F60" s="349" t="str">
        <f>Badges!C118</f>
        <v>Work with a mentor</v>
      </c>
      <c r="G60" s="351" t="str">
        <f>IF(Badges!P118="A","A"," ")</f>
        <v xml:space="preserve"> </v>
      </c>
      <c r="I60" s="348"/>
      <c r="J60" s="349" t="str">
        <f>Badges!C194</f>
        <v>Check with a member of a local</v>
      </c>
      <c r="K60" s="351" t="str">
        <f>IF(Badges!P194="A","A"," ")</f>
        <v xml:space="preserve"> </v>
      </c>
      <c r="M60" s="348"/>
      <c r="N60" s="349" t="str">
        <f>Badges!C268</f>
        <v>Talk to a trainer</v>
      </c>
      <c r="O60" s="351" t="str">
        <f>IF(Badges!P268="A","A"," ")</f>
        <v xml:space="preserve"> </v>
      </c>
      <c r="Q60" s="348"/>
      <c r="R60" s="349" t="str">
        <f>Badges!C341</f>
        <v>Find your best commenting voice</v>
      </c>
      <c r="S60" s="351" t="str">
        <f>IF(Badges!P341="A","A","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IF(Badges!P195="A","A"," ")</f>
        <v xml:space="preserve"> </v>
      </c>
      <c r="M61" s="348"/>
      <c r="N61" s="349" t="str">
        <f>Badges!C269</f>
        <v>Read stories about animal heroes</v>
      </c>
      <c r="O61" s="351" t="str">
        <f>IF(Badges!P269="A","A"," ")</f>
        <v xml:space="preserve"> </v>
      </c>
      <c r="Q61" s="348"/>
      <c r="R61" s="349" t="str">
        <f>Badges!C342</f>
        <v>Good net sportsmanship</v>
      </c>
      <c r="S61" s="351" t="str">
        <f>IF(Badges!P342="A","A"," ")</f>
        <v xml:space="preserve"> </v>
      </c>
    </row>
    <row r="62" spans="1:19" ht="12.75" customHeight="1" x14ac:dyDescent="0.2">
      <c r="A62" s="348"/>
      <c r="B62" s="349" t="str">
        <f>Badges!C47</f>
        <v>Take a poll of friends and family</v>
      </c>
      <c r="C62" s="351" t="str">
        <f>IF(Badges!P47="A","A","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IF(Badges!P48="A","A"," ")</f>
        <v xml:space="preserve"> </v>
      </c>
      <c r="E63" s="348"/>
      <c r="F63" s="349" t="str">
        <f>Badges!C124</f>
        <v>Survey a book collection</v>
      </c>
      <c r="G63" s="351" t="str">
        <f>IF(Badges!P124="A","A"," ")</f>
        <v xml:space="preserve"> </v>
      </c>
      <c r="I63" s="348"/>
      <c r="J63" s="349" t="str">
        <f>Badges!C197</f>
        <v>Participate in a physically</v>
      </c>
      <c r="K63" s="351" t="str">
        <f>IF(Badges!P197="A","A"," ")</f>
        <v xml:space="preserve"> </v>
      </c>
      <c r="M63" s="348"/>
      <c r="N63" s="349" t="str">
        <f>Badges!C271</f>
        <v>Talk to a vet or psychologist</v>
      </c>
      <c r="O63" s="351" t="str">
        <f>IF(Badges!P271="A","A"," ")</f>
        <v xml:space="preserve"> </v>
      </c>
      <c r="Q63" s="348"/>
      <c r="R63" s="349" t="str">
        <f>Badges!C344</f>
        <v>Discuss some character profiles</v>
      </c>
      <c r="S63" s="351" t="str">
        <f>IF(Badges!P344="A","A"," ")</f>
        <v xml:space="preserve"> </v>
      </c>
    </row>
    <row r="64" spans="1:19" x14ac:dyDescent="0.2">
      <c r="A64" s="348"/>
      <c r="B64" s="349" t="str">
        <f>Badges!C49</f>
        <v>Create a chart or blog post</v>
      </c>
      <c r="C64" s="351" t="str">
        <f>IF(Badges!P49="A","A"," ")</f>
        <v xml:space="preserve"> </v>
      </c>
      <c r="E64" s="348"/>
      <c r="F64" s="349" t="str">
        <f>Badges!C125</f>
        <v>Interview or visit a book artist or</v>
      </c>
      <c r="G64" s="351" t="str">
        <f>IF(Badges!P125="A","A"," ")</f>
        <v xml:space="preserve"> </v>
      </c>
      <c r="I64" s="348"/>
      <c r="J64" s="349" t="str">
        <f>Badges!C198</f>
        <v>Build a teamwork and endurance</v>
      </c>
      <c r="K64" s="351" t="str">
        <f>IF(Badges!P198="A","A"," ")</f>
        <v xml:space="preserve"> </v>
      </c>
      <c r="M64" s="348"/>
      <c r="N64" s="349" t="str">
        <f>Badges!C272</f>
        <v>Visit an organization that uses</v>
      </c>
      <c r="O64" s="351" t="str">
        <f>IF(Badges!P272="A","A"," ")</f>
        <v xml:space="preserve"> </v>
      </c>
      <c r="Q64" s="348"/>
      <c r="R64" s="349" t="str">
        <f>Badges!C345</f>
        <v>Get feedback on a profile of your</v>
      </c>
      <c r="S64" s="351" t="str">
        <f>IF(Badges!P345="A","A"," ")</f>
        <v xml:space="preserve"> </v>
      </c>
    </row>
    <row r="65" spans="1:19" x14ac:dyDescent="0.2">
      <c r="A65" s="602" t="str">
        <f>Badges!B52</f>
        <v>Public Speaker</v>
      </c>
      <c r="B65" s="603"/>
      <c r="C65" s="603"/>
      <c r="E65" s="348"/>
      <c r="F65" s="349" t="str">
        <f>Badges!C126</f>
        <v>Tour a book arts center or art</v>
      </c>
      <c r="G65" s="351" t="str">
        <f>IF(Badges!P126="A","A"," ")</f>
        <v xml:space="preserve"> </v>
      </c>
      <c r="I65" s="348"/>
      <c r="J65" s="349" t="str">
        <f>Badges!C199</f>
        <v>Try a "boot camp" exercise course</v>
      </c>
      <c r="K65" s="351" t="str">
        <f>IF(Badges!P199="A","A"," ")</f>
        <v xml:space="preserve"> </v>
      </c>
      <c r="M65" s="348"/>
      <c r="N65" s="349" t="str">
        <f>Badges!C273</f>
        <v>Interview at least five pet owners</v>
      </c>
      <c r="O65" s="351" t="str">
        <f>IF(Badges!P273="A","A"," ")</f>
        <v xml:space="preserve"> </v>
      </c>
      <c r="Q65" s="348"/>
      <c r="R65" s="349" t="str">
        <f>Badges!C346</f>
        <v>Read three stories that discuss</v>
      </c>
      <c r="S65" s="351" t="str">
        <f>IF(Badges!P346="A","A","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IF(Badges!P54="A","A"," ")</f>
        <v xml:space="preserve"> </v>
      </c>
      <c r="E67" s="348"/>
      <c r="F67" s="349" t="str">
        <f>Badges!C128</f>
        <v>Mend an old book</v>
      </c>
      <c r="G67" s="351" t="str">
        <f>IF(Badges!P128="A","A"," ")</f>
        <v xml:space="preserve"> </v>
      </c>
      <c r="I67" s="348"/>
      <c r="J67" s="349" t="str">
        <f>Badges!C201</f>
        <v>Find three recipes for quick meals</v>
      </c>
      <c r="K67" s="351" t="str">
        <f>IF(Badges!P201="A","A"," ")</f>
        <v xml:space="preserve"> </v>
      </c>
      <c r="M67" s="348"/>
      <c r="N67" s="349" t="str">
        <f>Badges!C275</f>
        <v>Talk to someone who trains</v>
      </c>
      <c r="O67" s="351" t="str">
        <f>IF(Badges!P275="A","A"," ")</f>
        <v xml:space="preserve"> </v>
      </c>
      <c r="Q67" s="348"/>
      <c r="R67" s="349" t="str">
        <f>Badges!C348</f>
        <v>Make it a pledge</v>
      </c>
      <c r="S67" s="351" t="str">
        <f>IF(Badges!P348="A","A"," ")</f>
        <v xml:space="preserve"> </v>
      </c>
    </row>
    <row r="68" spans="1:19" x14ac:dyDescent="0.2">
      <c r="A68" s="348"/>
      <c r="B68" s="349" t="str">
        <f>Badges!C55</f>
        <v>Read aloud two political speeches</v>
      </c>
      <c r="C68" s="351" t="str">
        <f>IF(Badges!P55="A","A"," ")</f>
        <v xml:space="preserve"> </v>
      </c>
      <c r="E68" s="348"/>
      <c r="F68" s="349" t="str">
        <f>Badges!C129</f>
        <v>Take an old book apart</v>
      </c>
      <c r="G68" s="351" t="str">
        <f>IF(Badges!P129="A","A"," ")</f>
        <v xml:space="preserve"> </v>
      </c>
      <c r="I68" s="348"/>
      <c r="J68" s="349" t="str">
        <f>Badges!C202</f>
        <v>Get into quick-energy snacks</v>
      </c>
      <c r="K68" s="351" t="str">
        <f>IF(Badges!P202="A","A"," ")</f>
        <v xml:space="preserve"> </v>
      </c>
      <c r="M68" s="348"/>
      <c r="N68" s="349" t="str">
        <f>Badges!C276</f>
        <v>Speak to someone who has an</v>
      </c>
      <c r="O68" s="351" t="str">
        <f>IF(Badges!P276="A","A"," ")</f>
        <v xml:space="preserve"> </v>
      </c>
      <c r="Q68" s="348"/>
      <c r="R68" s="349" t="str">
        <f>Badges!C349</f>
        <v>Edit into a top 10</v>
      </c>
      <c r="S68" s="351" t="str">
        <f>IF(Badges!P349="A","A"," ")</f>
        <v xml:space="preserve"> </v>
      </c>
    </row>
    <row r="69" spans="1:19" x14ac:dyDescent="0.2">
      <c r="A69" s="348"/>
      <c r="B69" s="447" t="str">
        <f>Badges!C56</f>
        <v>Read aloud three poems or one</v>
      </c>
      <c r="C69" s="448" t="str">
        <f>IF(Badges!P56="A","A"," ")</f>
        <v xml:space="preserve"> </v>
      </c>
      <c r="E69" s="348"/>
      <c r="F69" s="349" t="str">
        <f>Badges!C130</f>
        <v>Visit an antique or rare bookseller</v>
      </c>
      <c r="G69" s="351" t="str">
        <f>IF(Badges!P130="A","A"," ")</f>
        <v xml:space="preserve"> </v>
      </c>
      <c r="I69" s="348"/>
      <c r="J69" s="447" t="str">
        <f>Badges!C203</f>
        <v>Trash the trash challenge</v>
      </c>
      <c r="K69" s="448" t="str">
        <f>IF(Badges!P203="A","A"," ")</f>
        <v xml:space="preserve"> </v>
      </c>
      <c r="M69" s="348"/>
      <c r="N69" s="447" t="str">
        <f>Badges!C277</f>
        <v xml:space="preserve">Research the pros and cons of </v>
      </c>
      <c r="O69" s="448" t="str">
        <f>IF(Badges!P277="A","A"," ")</f>
        <v xml:space="preserve"> </v>
      </c>
      <c r="Q69" s="348"/>
      <c r="R69" s="447" t="str">
        <f>Badges!C350</f>
        <v>Present it</v>
      </c>
      <c r="S69" s="448" t="str">
        <f>IF(Badges!P350="A","A"," ")</f>
        <v xml:space="preserve"> </v>
      </c>
    </row>
    <row r="70" spans="1:19" ht="23.25" x14ac:dyDescent="0.35">
      <c r="A70" s="623" t="str">
        <f ca="1">MID(CELL("filename",A8),FIND(IF(ISERROR(FIND("]",CELL("filename",A8))),"$","]"),CELL("filename",A8))+1,256)</f>
        <v>Cadette 13</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IF(Badges!P376="C","C",IF(Badges!P376="P","P",""))</f>
        <v/>
      </c>
      <c r="E73" s="348"/>
      <c r="F73" s="349" t="str">
        <f>Badges!C383</f>
        <v>Make an illustrated quote book</v>
      </c>
      <c r="G73" s="351" t="str">
        <f>IF(Badges!P383="A","A"," ")</f>
        <v xml:space="preserve"> </v>
      </c>
      <c r="I73" s="348"/>
      <c r="J73" s="349" t="str">
        <f>Badges!C456</f>
        <v>Talk to first aiders</v>
      </c>
      <c r="K73" s="351" t="str">
        <f>IF(Badges!P456="A","A"," ")</f>
        <v xml:space="preserve"> </v>
      </c>
      <c r="M73" s="348"/>
      <c r="N73" s="349" t="str">
        <f>Badges!C530</f>
        <v>Lead with your heart</v>
      </c>
      <c r="O73" s="351" t="str">
        <f>IF(Badges!P530="A","A"," ")</f>
        <v xml:space="preserve"> </v>
      </c>
      <c r="Q73" s="348"/>
      <c r="R73" s="349" t="str">
        <f>Badges!C640</f>
        <v>Take an archery class on a range, in your community center, or at a
recreational facility.</v>
      </c>
      <c r="S73" s="351" t="str">
        <f>IF(Badges!P640="A","A"," ")</f>
        <v xml:space="preserve"> </v>
      </c>
    </row>
    <row r="74" spans="1:19" x14ac:dyDescent="0.2">
      <c r="A74" s="612" t="str">
        <f>Summary!A23</f>
        <v>Good Sportsmanship</v>
      </c>
      <c r="B74" s="613"/>
      <c r="C74" s="353" t="str">
        <f>IF(Badges!P399="C","C",IF(Badges!P399="P","P",""))</f>
        <v/>
      </c>
      <c r="E74" s="348"/>
      <c r="F74" s="349" t="str">
        <f>Badges!C384</f>
        <v>Talk to an athletic director, coach</v>
      </c>
      <c r="G74" s="351" t="str">
        <f>IF(Badges!P384="A","A"," ")</f>
        <v xml:space="preserve"> </v>
      </c>
      <c r="I74" s="348"/>
      <c r="J74" s="349" t="str">
        <f>Badges!C457</f>
        <v>Ask a wilderness expert</v>
      </c>
      <c r="K74" s="351" t="str">
        <f>IF(Badges!P457="A","A"," ")</f>
        <v xml:space="preserve"> </v>
      </c>
      <c r="M74" s="348"/>
      <c r="N74" s="349" t="str">
        <f>Badges!C531</f>
        <v>Team up with others</v>
      </c>
      <c r="O74" s="351" t="str">
        <f>IF(Badges!P531="A","A"," ")</f>
        <v xml:space="preserve"> </v>
      </c>
      <c r="Q74" s="348"/>
      <c r="R74" s="349" t="str">
        <f>Badges!C641</f>
        <v>Work with an instructor or archery expert.</v>
      </c>
      <c r="S74" s="351" t="str">
        <f>IF(Badges!P641="A","A"," ")</f>
        <v xml:space="preserve"> </v>
      </c>
    </row>
    <row r="75" spans="1:19" x14ac:dyDescent="0.2">
      <c r="A75" s="612" t="str">
        <f>Summary!A24</f>
        <v>Finding Common Ground</v>
      </c>
      <c r="B75" s="613"/>
      <c r="C75" s="353" t="str">
        <f>IF(Badges!P422="C","C",IF(Badges!P422="P","P",""))</f>
        <v/>
      </c>
      <c r="E75" s="348"/>
      <c r="F75" s="447" t="str">
        <f>Badges!C385</f>
        <v>Get a biography of a female athlete</v>
      </c>
      <c r="G75" s="448" t="str">
        <f>IF(Badges!P385="A","A"," ")</f>
        <v xml:space="preserve"> </v>
      </c>
      <c r="I75" s="348"/>
      <c r="J75" s="349" t="str">
        <f>Badges!C458</f>
        <v>Find out about common injuries</v>
      </c>
      <c r="K75" s="351" t="str">
        <f>IF(Badges!P458="A","A"," ")</f>
        <v xml:space="preserve"> </v>
      </c>
      <c r="M75" s="348"/>
      <c r="N75" s="349" t="str">
        <f>Badges!C532</f>
        <v>Learn from a professional</v>
      </c>
      <c r="O75" s="351" t="str">
        <f>IF(Badges!P532="A","A"," ")</f>
        <v xml:space="preserve"> </v>
      </c>
      <c r="Q75" s="348"/>
      <c r="R75" s="349" t="str">
        <f>Badges!C642</f>
        <v>Take part in archery at a Girl Scout camp</v>
      </c>
      <c r="S75" s="351" t="str">
        <f>IF(Badges!P642="A","A"," ")</f>
        <v xml:space="preserve"> </v>
      </c>
    </row>
    <row r="76" spans="1:19" x14ac:dyDescent="0.2">
      <c r="A76" s="612" t="str">
        <f>Summary!A25</f>
        <v>New Cuisines</v>
      </c>
      <c r="B76" s="613"/>
      <c r="C76" s="353" t="str">
        <f>IF(Badges!P445="C","C",IF(Badges!P445="P","P",""))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IF(Badges!P468="C","C",IF(Badges!P468="P","P",""))</f>
        <v/>
      </c>
      <c r="E77" s="348"/>
      <c r="F77" s="349" t="str">
        <f>Badges!C387</f>
        <v>Play Trust, like they did on Survivor</v>
      </c>
      <c r="G77" s="351" t="str">
        <f>IF(Badges!P387="A","A"," ")</f>
        <v xml:space="preserve"> </v>
      </c>
      <c r="I77" s="348"/>
      <c r="J77" s="349" t="str">
        <f>Badges!C460</f>
        <v>Research the signs of shock and</v>
      </c>
      <c r="K77" s="351" t="str">
        <f>IF(Badges!P460="A","A"," ")</f>
        <v xml:space="preserve"> </v>
      </c>
      <c r="M77" s="348"/>
      <c r="N77" s="349" t="str">
        <f>Badges!C534</f>
        <v>Make a savings action plan</v>
      </c>
      <c r="O77" s="351" t="str">
        <f>IF(Badges!P534="A","A"," ")</f>
        <v xml:space="preserve"> </v>
      </c>
      <c r="Q77" s="348"/>
      <c r="R77" s="349" t="str">
        <f>Badges!C644</f>
        <v>Challenge yourself</v>
      </c>
      <c r="S77" s="351" t="str">
        <f>IF(Badges!P644="A","A"," ")</f>
        <v xml:space="preserve"> </v>
      </c>
    </row>
    <row r="78" spans="1:19" x14ac:dyDescent="0.2">
      <c r="A78" s="612" t="str">
        <f>Summary!A27</f>
        <v>Cadette Girl Scout Way</v>
      </c>
      <c r="B78" s="613"/>
      <c r="C78" s="353" t="str">
        <f>IF(Badges!P491="C","C",IF(Badges!P491="P","P",""))</f>
        <v/>
      </c>
      <c r="E78" s="348"/>
      <c r="F78" s="349" t="str">
        <f>Badges!C388</f>
        <v>Play three team-building games</v>
      </c>
      <c r="G78" s="351" t="str">
        <f>IF(Badges!P388="A","A"," ")</f>
        <v xml:space="preserve"> </v>
      </c>
      <c r="I78" s="348"/>
      <c r="J78" s="349" t="str">
        <f>Badges!C461</f>
        <v>Interview a doctor or nurse about the</v>
      </c>
      <c r="K78" s="351" t="str">
        <f>IF(Badges!P461="A","A"," ")</f>
        <v xml:space="preserve"> </v>
      </c>
      <c r="M78" s="348"/>
      <c r="N78" s="349" t="str">
        <f>Badges!C535</f>
        <v>Form a support group</v>
      </c>
      <c r="O78" s="351" t="str">
        <f>IF(Badges!P535="A","A"," ")</f>
        <v xml:space="preserve"> </v>
      </c>
      <c r="Q78" s="348"/>
      <c r="R78" s="349" t="str">
        <f>Badges!C645</f>
        <v>Take part in a group challenge</v>
      </c>
      <c r="S78" s="351" t="str">
        <f>IF(Badges!P645="A","A"," ")</f>
        <v xml:space="preserve"> </v>
      </c>
    </row>
    <row r="79" spans="1:19" x14ac:dyDescent="0.2">
      <c r="A79" s="614" t="str">
        <f>Summary!A28</f>
        <v>Trees</v>
      </c>
      <c r="B79" s="615"/>
      <c r="C79" s="354" t="str">
        <f>IF(Badges!P514="C","C",IF(Badges!P514="P","P",""))</f>
        <v/>
      </c>
      <c r="E79" s="348"/>
      <c r="F79" s="349" t="str">
        <f>Badges!C389</f>
        <v>Play Capture the Flag</v>
      </c>
      <c r="G79" s="351" t="str">
        <f>IF(Badges!P389="A","A"," ")</f>
        <v xml:space="preserve"> </v>
      </c>
      <c r="I79" s="348"/>
      <c r="J79" s="349" t="str">
        <f>Badges!C462</f>
        <v>Ask an EMT or first responder to</v>
      </c>
      <c r="K79" s="351" t="str">
        <f>IF(Badges!P462="A","A"," ")</f>
        <v xml:space="preserve"> </v>
      </c>
      <c r="M79" s="348"/>
      <c r="N79" s="349" t="str">
        <f>Badges!C536</f>
        <v>Imagine yourself in the future</v>
      </c>
      <c r="O79" s="351" t="str">
        <f>IF(Badges!P536="A","A"," ")</f>
        <v xml:space="preserve"> </v>
      </c>
      <c r="Q79" s="348"/>
      <c r="R79" s="349" t="str">
        <f>Badges!C646</f>
        <v>Create a contest for a younger group of girls</v>
      </c>
      <c r="S79" s="351" t="str">
        <f>IF(Badges!P646="A","A","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IF(Badges!P538="C","C",IF(Badges!P538="P","P",""))</f>
        <v/>
      </c>
      <c r="E81" s="348"/>
      <c r="F81" s="349" t="str">
        <f>Badges!C391</f>
        <v>But I landed my triple axel</v>
      </c>
      <c r="G81" s="351" t="str">
        <f>IF(Badges!P391="A","A"," ")</f>
        <v xml:space="preserve"> </v>
      </c>
      <c r="I81" s="348"/>
      <c r="J81" s="349" t="str">
        <f>Badges!C464</f>
        <v>Take a first aid course</v>
      </c>
      <c r="K81" s="351" t="str">
        <f>IF(Badges!P464="A","A"," ")</f>
        <v xml:space="preserve"> </v>
      </c>
      <c r="M81" s="348">
        <v>1</v>
      </c>
      <c r="N81" s="349" t="str">
        <f>Badges!C563</f>
        <v>Explore dream jobs</v>
      </c>
      <c r="O81" s="350"/>
      <c r="Q81" s="630" t="str">
        <f>'Age-Level'!B5</f>
        <v>Silver Torch Award</v>
      </c>
      <c r="R81" s="630"/>
      <c r="S81" s="352" t="str">
        <f>IF('Age-Level'!P8="C","C",IF('Age-Level'!P8="P","P",""))</f>
        <v/>
      </c>
    </row>
    <row r="82" spans="1:22" x14ac:dyDescent="0.2">
      <c r="A82" s="619" t="str">
        <f>Summary!A31</f>
        <v>Comparison Shopping</v>
      </c>
      <c r="B82" s="620"/>
      <c r="C82" s="352" t="str">
        <f>IF(Badges!P539="C","C",IF(Badges!P539="P","P",""))</f>
        <v/>
      </c>
      <c r="E82" s="348"/>
      <c r="F82" s="349" t="str">
        <f>Badges!C392</f>
        <v>Mind over matter</v>
      </c>
      <c r="G82" s="351" t="str">
        <f>IF(Badges!P392="A","A"," ")</f>
        <v xml:space="preserve"> </v>
      </c>
      <c r="I82" s="348"/>
      <c r="J82" s="349" t="str">
        <f>Badges!C465</f>
        <v>Ask a park ranger, lifeguard, or ski</v>
      </c>
      <c r="K82" s="351" t="str">
        <f>IF(Badges!P465="A","A"," ")</f>
        <v xml:space="preserve"> </v>
      </c>
      <c r="M82" s="348"/>
      <c r="N82" s="349" t="str">
        <f>Badges!C564</f>
        <v>Track your dreams</v>
      </c>
      <c r="O82" s="351" t="str">
        <f>IF(Badges!P564="A","A"," ")</f>
        <v xml:space="preserve"> </v>
      </c>
      <c r="Q82" s="630" t="str">
        <f>'Age-Level'!B9</f>
        <v>Cadette Community Service bar</v>
      </c>
      <c r="R82" s="630"/>
      <c r="S82" s="352" t="str">
        <f>IF('Age-Level'!P10="A","A"," ")</f>
        <v xml:space="preserve"> </v>
      </c>
    </row>
    <row r="83" spans="1:22" x14ac:dyDescent="0.2">
      <c r="A83" s="612" t="str">
        <f>Summary!A32</f>
        <v>Financing My Dreams</v>
      </c>
      <c r="B83" s="613"/>
      <c r="C83" s="353" t="str">
        <f>IF(Badges!P584="C","C",IF(Badges!P584="P","P",""))</f>
        <v/>
      </c>
      <c r="D83" s="344"/>
      <c r="E83" s="348"/>
      <c r="F83" s="349" t="str">
        <f>Badges!C393</f>
        <v>Play sports psychology games</v>
      </c>
      <c r="G83" s="351" t="str">
        <f>IF(Badges!P393="A","A"," ")</f>
        <v xml:space="preserve"> </v>
      </c>
      <c r="I83" s="348"/>
      <c r="J83" s="349" t="str">
        <f>Badges!C466</f>
        <v xml:space="preserve">Interview a doctor or nurse  </v>
      </c>
      <c r="K83" s="351" t="str">
        <f>IF(Badges!P466="A","A"," ")</f>
        <v xml:space="preserve"> </v>
      </c>
      <c r="M83" s="348"/>
      <c r="N83" s="349" t="str">
        <f>Badges!C565</f>
        <v>Talk to people about their jobs</v>
      </c>
      <c r="O83" s="351" t="str">
        <f>IF(Badges!P565="A","A"," ")</f>
        <v xml:space="preserve"> </v>
      </c>
      <c r="Q83" s="630" t="str">
        <f>'Age-Level'!B12</f>
        <v>Cadette Service to Girl Scouting bar</v>
      </c>
      <c r="R83" s="630"/>
      <c r="S83" s="352" t="str">
        <f>IF('Age-Level'!P13="A","A","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IF(Badges!P566="A","A"," ")</f>
        <v xml:space="preserve"> </v>
      </c>
      <c r="Q84" s="630" t="str">
        <f>'Age-Level'!B15</f>
        <v>Cadette Program Aide</v>
      </c>
      <c r="R84" s="630"/>
      <c r="S84" s="352" t="str">
        <f>IF('Age-Level'!P19="C","C",IF('Age-Level'!P19="P","P",""))</f>
        <v/>
      </c>
    </row>
    <row r="85" spans="1:22" x14ac:dyDescent="0.2">
      <c r="A85" s="612" t="str">
        <f>Summary!A34</f>
        <v>Business Plan</v>
      </c>
      <c r="B85" s="613"/>
      <c r="C85" s="353" t="str">
        <f>IF(Badges!P598="C","C",IF(Badges!P598="P","P",""))</f>
        <v/>
      </c>
      <c r="E85" s="348"/>
      <c r="F85" s="349" t="str">
        <f>Badges!C395</f>
        <v>Compete</v>
      </c>
      <c r="G85" s="351" t="str">
        <f>IF(Badges!P395="A","A","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IF('Age-Level'!P21="C","C",IF('Age-Level'!P21="P","P",""))</f>
        <v/>
      </c>
    </row>
    <row r="86" spans="1:22" x14ac:dyDescent="0.2">
      <c r="A86" s="612" t="str">
        <f>Summary!A35</f>
        <v>Marketing</v>
      </c>
      <c r="B86" s="613"/>
      <c r="C86" s="353" t="str">
        <f>IF(Badges!P599="C","C",IF(Badges!P599="P","P",""))</f>
        <v/>
      </c>
      <c r="E86" s="348"/>
      <c r="F86" s="349" t="str">
        <f>Badges!C396</f>
        <v>Play with little kids</v>
      </c>
      <c r="G86" s="351" t="str">
        <f>IF(Badges!P396="A","A"," ")</f>
        <v xml:space="preserve"> </v>
      </c>
      <c r="I86" s="348"/>
      <c r="J86" s="349" t="str">
        <f>Badges!C471</f>
        <v>Organize a songfest</v>
      </c>
      <c r="K86" s="351" t="str">
        <f>IF(Badges!P471="A","A"," ")</f>
        <v xml:space="preserve"> </v>
      </c>
      <c r="M86" s="348"/>
      <c r="N86" s="349" t="str">
        <f>Badges!C568</f>
        <v>Go house hunting</v>
      </c>
      <c r="O86" s="351" t="str">
        <f>IF(Badges!P568="A","A"," ")</f>
        <v xml:space="preserve"> </v>
      </c>
      <c r="Q86" s="629" t="str">
        <f>'Age-Level'!C23</f>
        <v>Cookie Rally (Year 1)</v>
      </c>
      <c r="R86" s="629"/>
      <c r="S86" s="358" t="str">
        <f>IF('Age-Level'!P23="A","A"," ")</f>
        <v xml:space="preserve"> </v>
      </c>
    </row>
    <row r="87" spans="1:22" x14ac:dyDescent="0.2">
      <c r="A87" s="612" t="str">
        <f>Summary!A36</f>
        <v>Think Big</v>
      </c>
      <c r="B87" s="613"/>
      <c r="C87" s="353" t="str">
        <f>IF(Badges!P624="C","C",IF(Badges!P624="P","P",""))</f>
        <v/>
      </c>
      <c r="E87" s="348"/>
      <c r="F87" s="349" t="str">
        <f>Badges!C397</f>
        <v>Take on the role of referee, umpire</v>
      </c>
      <c r="G87" s="351" t="str">
        <f>IF(Badges!P397="A","A"," ")</f>
        <v xml:space="preserve"> </v>
      </c>
      <c r="I87" s="348"/>
      <c r="J87" s="349" t="str">
        <f>Badges!C472</f>
        <v>Teach an international song</v>
      </c>
      <c r="K87" s="351" t="str">
        <f>IF(Badges!P472="A","A"," ")</f>
        <v xml:space="preserve"> </v>
      </c>
      <c r="M87" s="348"/>
      <c r="N87" s="349" t="str">
        <f>Badges!C569</f>
        <v>Get expert real estate device</v>
      </c>
      <c r="O87" s="351" t="str">
        <f>IF(Badges!P569="A","A"," ")</f>
        <v xml:space="preserve"> </v>
      </c>
      <c r="Q87" s="629" t="str">
        <f>'Age-Level'!C24</f>
        <v>Cookie Sales (Year 1)</v>
      </c>
      <c r="R87" s="629"/>
      <c r="S87" s="358" t="str">
        <f>IF('Age-Level'!P24="A","A","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IF(Badges!P473="A","A"," ")</f>
        <v xml:space="preserve"> </v>
      </c>
      <c r="M88" s="348"/>
      <c r="N88" s="349" t="str">
        <f>Badges!C570</f>
        <v>Browse real estate ads</v>
      </c>
      <c r="O88" s="351" t="str">
        <f>IF(Badges!P570="A","A"," ")</f>
        <v xml:space="preserve"> </v>
      </c>
      <c r="Q88" s="629" t="str">
        <f>'Age-Level'!C25</f>
        <v>Cookie Pin (Year 1)</v>
      </c>
      <c r="R88" s="629"/>
      <c r="S88" s="358" t="str">
        <f>IF('Age-Level'!P25="A","A"," ")</f>
        <v xml:space="preserve"> </v>
      </c>
    </row>
    <row r="89" spans="1:22" x14ac:dyDescent="0.2">
      <c r="A89" s="612" t="str">
        <f>Summary!A38</f>
        <v>Archery</v>
      </c>
      <c r="B89" s="613"/>
      <c r="C89" s="353" t="str">
        <f>IF(Badges!P648="C","C",IF(Badges!P648="P","P",""))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IF('Age-Level'!P26="A","A"," ")</f>
        <v xml:space="preserve"> </v>
      </c>
    </row>
    <row r="90" spans="1:22" x14ac:dyDescent="0.2">
      <c r="A90" s="497"/>
      <c r="B90" s="497"/>
      <c r="C90" s="368"/>
      <c r="E90" s="348"/>
      <c r="F90" s="349" t="str">
        <f>Badges!C402</f>
        <v>Difference of background</v>
      </c>
      <c r="G90" s="351" t="str">
        <f>IF(Badges!P402="A","A"," ")</f>
        <v xml:space="preserve"> </v>
      </c>
      <c r="I90" s="348"/>
      <c r="J90" s="349" t="str">
        <f>Badges!C475</f>
        <v>Focus on "be courageous and</v>
      </c>
      <c r="K90" s="351" t="str">
        <f>IF(Badges!P475="A","A"," ")</f>
        <v xml:space="preserve"> </v>
      </c>
      <c r="M90" s="348"/>
      <c r="N90" s="349" t="str">
        <f>Badges!C572</f>
        <v>Explore the world of travel</v>
      </c>
      <c r="O90" s="351" t="str">
        <f>IF(Badges!P572="A","A"," ")</f>
        <v xml:space="preserve"> </v>
      </c>
      <c r="Q90" s="629" t="str">
        <f>'Age-Level'!C27</f>
        <v>Cookie Sales (Year 2)</v>
      </c>
      <c r="R90" s="629"/>
      <c r="S90" s="358" t="str">
        <f>IF('Age-Level'!P27="A","A"," ")</f>
        <v xml:space="preserve"> </v>
      </c>
    </row>
    <row r="91" spans="1:22" x14ac:dyDescent="0.2">
      <c r="A91" s="635" t="s">
        <v>81</v>
      </c>
      <c r="B91" s="636"/>
      <c r="C91" s="637"/>
      <c r="E91" s="348"/>
      <c r="F91" s="349" t="str">
        <f>Badges!C403</f>
        <v>Difference of belief</v>
      </c>
      <c r="G91" s="351" t="str">
        <f>IF(Badges!P403="A","A"," ")</f>
        <v xml:space="preserve"> </v>
      </c>
      <c r="I91" s="348"/>
      <c r="J91" s="349" t="str">
        <f>Badges!C476</f>
        <v>Be confident and courageous</v>
      </c>
      <c r="K91" s="351" t="str">
        <f>IF(Badges!P476="A","A"," ")</f>
        <v xml:space="preserve"> </v>
      </c>
      <c r="M91" s="348"/>
      <c r="N91" s="349" t="str">
        <f>Badges!C573</f>
        <v>Visit a travel agent</v>
      </c>
      <c r="O91" s="351" t="str">
        <f>IF(Badges!P573="A","A"," ")</f>
        <v xml:space="preserve"> </v>
      </c>
      <c r="Q91" s="629" t="str">
        <f>'Age-Level'!C28</f>
        <v>Cookie Pin (Year 2)</v>
      </c>
      <c r="R91" s="629"/>
      <c r="S91" s="358" t="str">
        <f>IF('Age-Level'!P28="A","A"," ")</f>
        <v xml:space="preserve"> </v>
      </c>
    </row>
    <row r="92" spans="1:22" x14ac:dyDescent="0.2">
      <c r="B92" s="638" t="str">
        <f>Journey!A6</f>
        <v>aMAZE!</v>
      </c>
      <c r="C92" s="639"/>
      <c r="E92" s="348"/>
      <c r="F92" s="349" t="str">
        <f>Badges!C404</f>
        <v>Difference of opinion</v>
      </c>
      <c r="G92" s="351" t="str">
        <f>IF(Badges!P404="A","A"," ")</f>
        <v xml:space="preserve"> </v>
      </c>
      <c r="I92" s="348"/>
      <c r="J92" s="349" t="str">
        <f>Badges!C477</f>
        <v>Create a project honoring the</v>
      </c>
      <c r="K92" s="351" t="str">
        <f>IF(Badges!P477="A","A"," ")</f>
        <v xml:space="preserve"> </v>
      </c>
      <c r="M92" s="348"/>
      <c r="N92" s="349" t="str">
        <f>Badges!C574</f>
        <v>Create a tour group</v>
      </c>
      <c r="O92" s="351" t="str">
        <f>IF(Badges!P574="A","A"," ")</f>
        <v xml:space="preserve"> </v>
      </c>
      <c r="Q92" s="629" t="str">
        <f>'Age-Level'!C29</f>
        <v>Cookie Rally (Year 3)</v>
      </c>
      <c r="R92" s="629"/>
      <c r="S92" s="358" t="str">
        <f>IF('Age-Level'!P29="A","A"," ")</f>
        <v xml:space="preserve"> </v>
      </c>
    </row>
    <row r="93" spans="1:22" x14ac:dyDescent="0.2">
      <c r="B93" s="357" t="str">
        <f>Journey!B7</f>
        <v>The Interact Award</v>
      </c>
      <c r="C93" s="353" t="str">
        <f>IF(Journey!P17="C","C",IF(Journey!P17="P","P",""))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IF('Age-Level'!P30="A","A"," ")</f>
        <v xml:space="preserve"> </v>
      </c>
    </row>
    <row r="94" spans="1:22" x14ac:dyDescent="0.2">
      <c r="B94" s="357" t="str">
        <f>Journey!B18</f>
        <v>The Diplomat Award</v>
      </c>
      <c r="C94" s="353" t="str">
        <f>IF(Journey!P26="C","C",IF(Journey!P26="P","P",""))</f>
        <v/>
      </c>
      <c r="E94" s="348"/>
      <c r="F94" s="349" t="str">
        <f>Badges!C406</f>
        <v>Use one of the methods from the</v>
      </c>
      <c r="G94" s="351" t="str">
        <f>IF(Badges!P406="A","A"," ")</f>
        <v xml:space="preserve"> </v>
      </c>
      <c r="I94" s="348"/>
      <c r="J94" s="349" t="str">
        <f>Badges!C479</f>
        <v>Throw a community sisterhood</v>
      </c>
      <c r="K94" s="351" t="str">
        <f>IF(Badges!P479="A","A"," ")</f>
        <v xml:space="preserve"> </v>
      </c>
      <c r="M94" s="348"/>
      <c r="N94" s="349" t="str">
        <f>Badges!C576</f>
        <v>Find local philanthropists</v>
      </c>
      <c r="O94" s="351" t="str">
        <f>IF(Badges!P576="A","A"," ")</f>
        <v xml:space="preserve"> </v>
      </c>
      <c r="Q94" s="487" t="str">
        <f>'Age-Level'!C31</f>
        <v>Cookie Pin (Year 3)</v>
      </c>
      <c r="R94" s="487"/>
      <c r="S94" s="358" t="str">
        <f>IF('Age-Level'!P31="A","A"," ")</f>
        <v xml:space="preserve"> </v>
      </c>
    </row>
    <row r="95" spans="1:22" x14ac:dyDescent="0.2">
      <c r="B95" s="357" t="str">
        <f>Journey!B27</f>
        <v>The Peacemaker Award</v>
      </c>
      <c r="C95" s="353" t="str">
        <f>IF(Journey!P29="C","C",IF(Journey!P29="P","P",""))</f>
        <v/>
      </c>
      <c r="E95" s="348"/>
      <c r="F95" s="349" t="str">
        <f>Badges!C407</f>
        <v>Use two of the methods</v>
      </c>
      <c r="G95" s="351" t="str">
        <f>IF(Badges!P407="A","A"," ")</f>
        <v xml:space="preserve"> </v>
      </c>
      <c r="I95" s="348"/>
      <c r="J95" s="349" t="str">
        <f>Badges!C480</f>
        <v>Spotlight a hidden heroine</v>
      </c>
      <c r="K95" s="351" t="str">
        <f>IF(Badges!P480="A","A"," ")</f>
        <v xml:space="preserve"> </v>
      </c>
      <c r="M95" s="348"/>
      <c r="N95" s="349" t="str">
        <f>Badges!C577</f>
        <v>Learn what's going on in the world of</v>
      </c>
      <c r="O95" s="351" t="str">
        <f>IF(Badges!P577="A","A"," ")</f>
        <v xml:space="preserve"> </v>
      </c>
      <c r="Q95" s="487" t="str">
        <f>'Age-Level'!C33</f>
        <v>Fall Sales (Year 1)</v>
      </c>
      <c r="R95" s="487"/>
      <c r="S95" s="353" t="str">
        <f>IF('Age-Level'!P33="A","A","")</f>
        <v/>
      </c>
      <c r="U95" s="346"/>
      <c r="V95" s="346"/>
    </row>
    <row r="96" spans="1:22" x14ac:dyDescent="0.2">
      <c r="B96" s="357" t="str">
        <f>Journey!B31</f>
        <v>Leader in Action</v>
      </c>
      <c r="C96" s="353" t="str">
        <f>IF(Journey!P38="C","C",IF(Journey!P38="P","P",""))</f>
        <v/>
      </c>
      <c r="E96" s="348"/>
      <c r="F96" s="349" t="str">
        <f>Badges!C408</f>
        <v>Try them all</v>
      </c>
      <c r="G96" s="351" t="str">
        <f>IF(Badges!P408="A","A"," ")</f>
        <v xml:space="preserve"> </v>
      </c>
      <c r="I96" s="348"/>
      <c r="J96" s="349" t="str">
        <f>Badges!C481</f>
        <v>Team up for sisterhood</v>
      </c>
      <c r="K96" s="351" t="str">
        <f>IF(Badges!P481="A","A"," ")</f>
        <v xml:space="preserve"> </v>
      </c>
      <c r="M96" s="348"/>
      <c r="N96" s="349" t="str">
        <f>Badges!C578</f>
        <v>Research your favorite charity</v>
      </c>
      <c r="O96" s="351" t="str">
        <f>IF(Badges!P578="A","A"," ")</f>
        <v xml:space="preserve"> </v>
      </c>
      <c r="Q96" s="487" t="str">
        <f>'Age-Level'!C34</f>
        <v>Fall Sales (Year 2)</v>
      </c>
      <c r="R96" s="487"/>
      <c r="S96" s="353" t="str">
        <f>IF('Age-Level'!P34="A","A","")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IF('Age-Level'!P35="A","A","")</f>
        <v/>
      </c>
      <c r="U97" s="346"/>
      <c r="V97" s="346"/>
    </row>
    <row r="98" spans="1:23" ht="14.25" customHeight="1" x14ac:dyDescent="0.2">
      <c r="A98" s="486"/>
      <c r="B98" s="357" t="str">
        <f>Journey!B42</f>
        <v>Aware</v>
      </c>
      <c r="C98" s="353" t="str">
        <f>IF(Journey!P22="C","C",IF(Journey!P22="P","P",""))</f>
        <v/>
      </c>
      <c r="E98" s="348"/>
      <c r="F98" s="349" t="str">
        <f>Badges!C410</f>
        <v>Ask an expert to teach you the</v>
      </c>
      <c r="G98" s="351" t="str">
        <f>IF(Badges!P410="A","A"," ")</f>
        <v xml:space="preserve"> </v>
      </c>
      <c r="I98" s="348"/>
      <c r="J98" s="349" t="str">
        <f>Badges!C483</f>
        <v>Clean up a hiking trail-or clear a new</v>
      </c>
      <c r="K98" s="351" t="str">
        <f>IF(Badges!P483="A","A"," ")</f>
        <v xml:space="preserve"> </v>
      </c>
      <c r="M98" s="348"/>
      <c r="N98" s="349" t="str">
        <f>Badges!C580</f>
        <v>Plan with friends</v>
      </c>
      <c r="O98" s="351" t="str">
        <f>IF(Badges!P580="A","A"," ")</f>
        <v xml:space="preserve"> </v>
      </c>
      <c r="Q98" s="487" t="str">
        <f>'Age-Level'!C37</f>
        <v>Thinking Day (Year 1)</v>
      </c>
      <c r="R98" s="487"/>
      <c r="S98" s="353" t="str">
        <f>IF('Age-Level'!P37="A","A","")</f>
        <v/>
      </c>
      <c r="U98" s="346"/>
      <c r="V98" s="346"/>
    </row>
    <row r="99" spans="1:23" x14ac:dyDescent="0.2">
      <c r="A99" s="486"/>
      <c r="B99" s="357" t="str">
        <f>Journey!B48</f>
        <v>Alert</v>
      </c>
      <c r="C99" s="353" t="str">
        <f>IF(Journey!P31="C","C",IF(Journey!P31="P","P",""))</f>
        <v/>
      </c>
      <c r="E99" s="348"/>
      <c r="F99" s="349" t="str">
        <f>Badges!C411</f>
        <v>Watch candidates for elected office</v>
      </c>
      <c r="G99" s="351" t="str">
        <f>IF(Badges!P411="A","A"," ")</f>
        <v xml:space="preserve"> </v>
      </c>
      <c r="I99" s="348"/>
      <c r="J99" s="349" t="str">
        <f>Badges!C484</f>
        <v>Help clear an invasive species from</v>
      </c>
      <c r="K99" s="351" t="str">
        <f>IF(Badges!P484="A","A"," ")</f>
        <v xml:space="preserve"> </v>
      </c>
      <c r="M99" s="348"/>
      <c r="N99" s="349" t="str">
        <f>Badges!C581</f>
        <v>Plan with your family</v>
      </c>
      <c r="O99" s="351" t="str">
        <f>IF(Badges!P581="A","A"," ")</f>
        <v xml:space="preserve"> </v>
      </c>
      <c r="Q99" s="487" t="str">
        <f>'Age-Level'!C38</f>
        <v>Thinking Day (Year 2)</v>
      </c>
      <c r="R99" s="487"/>
      <c r="S99" s="353" t="str">
        <f>IF('Age-Level'!P38="A","A","")</f>
        <v/>
      </c>
      <c r="U99" s="488"/>
      <c r="V99" s="489"/>
      <c r="W99" s="439"/>
    </row>
    <row r="100" spans="1:23" x14ac:dyDescent="0.2">
      <c r="A100" s="486"/>
      <c r="B100" s="357" t="str">
        <f>Journey!B55</f>
        <v>Affirm</v>
      </c>
      <c r="C100" s="353" t="str">
        <f>IF(Journey!P34="C","C",IF(Journey!P34="P","P",""))</f>
        <v/>
      </c>
      <c r="E100" s="348"/>
      <c r="F100" s="349" t="str">
        <f>Badges!C412</f>
        <v>Understand a famous debate in</v>
      </c>
      <c r="G100" s="351" t="str">
        <f>IF(Badges!P412="A","A"," ")</f>
        <v xml:space="preserve"> </v>
      </c>
      <c r="I100" s="348"/>
      <c r="J100" s="349" t="str">
        <f>Badges!C485</f>
        <v>Help with three general-maintenance</v>
      </c>
      <c r="K100" s="351" t="str">
        <f>IF(Badges!P485="A","A"," ")</f>
        <v xml:space="preserve"> </v>
      </c>
      <c r="M100" s="348"/>
      <c r="N100" s="349" t="str">
        <f>Badges!C582</f>
        <v>Plan over and over again</v>
      </c>
      <c r="O100" s="351" t="str">
        <f>IF(Badges!P582="A","A"," ")</f>
        <v xml:space="preserve"> </v>
      </c>
      <c r="Q100" s="487" t="str">
        <f>'Age-Level'!C39</f>
        <v>Thinking Day (Year 3)</v>
      </c>
      <c r="R100" s="487"/>
      <c r="S100" s="353" t="str">
        <f>IF('Age-Level'!P39="A","A","")</f>
        <v/>
      </c>
      <c r="U100" s="346"/>
      <c r="V100" s="346"/>
    </row>
    <row r="101" spans="1:23" x14ac:dyDescent="0.2">
      <c r="A101" s="355"/>
      <c r="B101" s="357" t="str">
        <f>Journey!B62</f>
        <v>Leader in Action</v>
      </c>
      <c r="C101" s="353" t="str">
        <f>IF(Journey!P43="C","C",IF(Journey!P43="P","P",""))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IF('Age-Level'!P41="A","A","")</f>
        <v/>
      </c>
      <c r="U101" s="346"/>
      <c r="V101" s="346"/>
    </row>
    <row r="102" spans="1:23" x14ac:dyDescent="0.2">
      <c r="B102" s="494" t="str">
        <f>Journey!A75</f>
        <v>MEdia</v>
      </c>
      <c r="C102" s="495"/>
      <c r="E102" s="348"/>
      <c r="F102" s="349" t="str">
        <f>Badges!C414</f>
        <v>A community compromise</v>
      </c>
      <c r="G102" s="351" t="str">
        <f>IF(Badges!P414="A","A"," ")</f>
        <v xml:space="preserve"> </v>
      </c>
      <c r="I102" s="348"/>
      <c r="J102" s="349" t="str">
        <f>Badges!C487</f>
        <v>Make a tradition "to do" list</v>
      </c>
      <c r="K102" s="351" t="str">
        <f>IF(Badges!P487="A","A"," ")</f>
        <v xml:space="preserve"> </v>
      </c>
      <c r="M102" s="348">
        <v>1</v>
      </c>
      <c r="N102" s="349" t="str">
        <f>Badges!C587</f>
        <v>Write your mission statement and</v>
      </c>
      <c r="O102" s="350"/>
      <c r="Q102" s="487" t="str">
        <f>'Age-Level'!C43</f>
        <v>International Friendship Recognition</v>
      </c>
      <c r="R102" s="487"/>
      <c r="S102" s="353" t="str">
        <f>IF('Age-Level'!P43="A","A","")</f>
        <v/>
      </c>
      <c r="U102" s="346"/>
      <c r="V102" s="346"/>
    </row>
    <row r="103" spans="1:23" x14ac:dyDescent="0.2">
      <c r="B103" s="357" t="str">
        <f>Journey!C77</f>
        <v>Monitor</v>
      </c>
      <c r="C103" s="353" t="str">
        <f>IF(Journey!P78="C","C",IF(Journey!P78="P","P",""))</f>
        <v/>
      </c>
      <c r="E103" s="348"/>
      <c r="F103" s="349" t="str">
        <f>Badges!C415</f>
        <v>A family or friendship compromise</v>
      </c>
      <c r="G103" s="351" t="str">
        <f>IF(Badges!P415="A","A"," ")</f>
        <v xml:space="preserve"> </v>
      </c>
      <c r="I103" s="348"/>
      <c r="J103" s="349" t="str">
        <f>Badges!C488</f>
        <v>Go global</v>
      </c>
      <c r="K103" s="351" t="str">
        <f>IF(Badges!P488="A","A"," ")</f>
        <v xml:space="preserve"> </v>
      </c>
      <c r="M103" s="348"/>
      <c r="N103" s="349" t="str">
        <f>Badges!C588</f>
        <v>A mission statement is a short</v>
      </c>
      <c r="O103" s="351" t="str">
        <f>IF(Badges!P588="A","A"," ")</f>
        <v xml:space="preserve"> </v>
      </c>
      <c r="Q103" s="487" t="str">
        <f>'Age-Level'!C45</f>
        <v>Investiture</v>
      </c>
      <c r="R103" s="487"/>
      <c r="S103" s="353" t="str">
        <f>IF('Age-Level'!P45="A","A","")</f>
        <v/>
      </c>
      <c r="U103" s="346"/>
      <c r="V103" s="346"/>
    </row>
    <row r="104" spans="1:23" x14ac:dyDescent="0.2">
      <c r="B104" s="357" t="str">
        <f>Journey!C80</f>
        <v>Influence</v>
      </c>
      <c r="C104" s="353" t="str">
        <f>IF(Journey!P81="C","C",IF(Journey!P81="P","P",""))</f>
        <v/>
      </c>
      <c r="E104" s="348"/>
      <c r="F104" s="349" t="str">
        <f>Badges!C416</f>
        <v>A state or national compromise</v>
      </c>
      <c r="G104" s="351" t="str">
        <f>IF(Badges!P416="A","A"," ")</f>
        <v xml:space="preserve"> </v>
      </c>
      <c r="I104" s="348"/>
      <c r="J104" s="349" t="str">
        <f>Badges!C489</f>
        <v>Learn the history of your Girl Scout</v>
      </c>
      <c r="K104" s="351" t="str">
        <f>IF(Badges!P489="A","A"," ")</f>
        <v xml:space="preserve"> </v>
      </c>
      <c r="M104" s="348">
        <v>2</v>
      </c>
      <c r="N104" s="349" t="str">
        <f>Badges!C589</f>
        <v>Increase your customer base</v>
      </c>
      <c r="O104" s="350"/>
      <c r="Q104" s="487" t="str">
        <f>'Age-Level'!C46</f>
        <v>Rededication (1st year)</v>
      </c>
      <c r="R104" s="487"/>
      <c r="S104" s="363" t="str">
        <f>IF('Age-Level'!P46="A","A","")</f>
        <v/>
      </c>
      <c r="U104" s="346"/>
      <c r="V104" s="346"/>
    </row>
    <row r="105" spans="1:23" x14ac:dyDescent="0.2">
      <c r="B105" s="357" t="str">
        <f>Journey!C83</f>
        <v>Cultivate</v>
      </c>
      <c r="C105" s="353" t="str">
        <f>IF(Journey!P84="C","C",IF(Journey!P84="P","P",""))</f>
        <v/>
      </c>
      <c r="E105" s="348">
        <v>5</v>
      </c>
      <c r="F105" s="349" t="str">
        <f>Badges!C417</f>
        <v>Find common ground through</v>
      </c>
      <c r="G105" s="350"/>
      <c r="I105" s="492" t="str">
        <f>Badges!B492</f>
        <v>Trees</v>
      </c>
      <c r="J105" s="493"/>
      <c r="K105" s="493"/>
      <c r="M105" s="348"/>
      <c r="N105" s="349" t="str">
        <f>Badges!C590</f>
        <v>What's the number one reason</v>
      </c>
      <c r="O105" s="351" t="str">
        <f>IF(Badges!P590="A","A"," ")</f>
        <v xml:space="preserve"> </v>
      </c>
      <c r="Q105" s="487" t="str">
        <f>'Age-Level'!C47</f>
        <v>Rededication (2nd year)</v>
      </c>
      <c r="R105" s="487"/>
      <c r="S105" s="363" t="str">
        <f>IF('Age-Level'!P47="A","A","")</f>
        <v/>
      </c>
      <c r="U105" s="346"/>
      <c r="V105" s="346"/>
    </row>
    <row r="106" spans="1:23" x14ac:dyDescent="0.2">
      <c r="B106" s="357" t="str">
        <f>Journey!B86</f>
        <v>Leader in Action</v>
      </c>
      <c r="C106" s="353" t="str">
        <f>IF(Journey!P96="C","C",IF(Journey!P96="P","P",""))</f>
        <v/>
      </c>
      <c r="E106" s="348"/>
      <c r="F106" s="349" t="str">
        <f>Badges!C418</f>
        <v>Mediate a cookie conflict</v>
      </c>
      <c r="G106" s="351" t="str">
        <f>IF(Badges!P418="A","A","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IF('Age-Level'!P48="A","A","")</f>
        <v/>
      </c>
      <c r="U106" s="346"/>
      <c r="V106" s="346"/>
    </row>
    <row r="107" spans="1:23" x14ac:dyDescent="0.2">
      <c r="B107" s="365"/>
      <c r="C107" s="365"/>
      <c r="E107" s="348"/>
      <c r="F107" s="349" t="str">
        <f>Badges!C419</f>
        <v>Mediate with a pro</v>
      </c>
      <c r="G107" s="351" t="str">
        <f>IF(Badges!P419="A","A"," ")</f>
        <v xml:space="preserve"> </v>
      </c>
      <c r="I107" s="348"/>
      <c r="J107" s="349" t="str">
        <f>Badges!C494</f>
        <v>Take a tree trip</v>
      </c>
      <c r="K107" s="351" t="str">
        <f>IF(Badges!P494="A","A"," ")</f>
        <v xml:space="preserve"> </v>
      </c>
      <c r="M107" s="348"/>
      <c r="N107" s="349" t="str">
        <f>Badges!C592</f>
        <v>Decide what you want to do with</v>
      </c>
      <c r="O107" s="351" t="str">
        <f>IF(Badges!P592="A","A"," ")</f>
        <v xml:space="preserve"> </v>
      </c>
      <c r="Q107" s="487" t="str">
        <f>'Age-Level'!C49</f>
        <v>Rededication (4th year)</v>
      </c>
      <c r="R107" s="487"/>
      <c r="S107" s="363" t="str">
        <f>IF('Age-Level'!P49="A","A","")</f>
        <v/>
      </c>
      <c r="U107" s="346"/>
      <c r="V107" s="346"/>
    </row>
    <row r="108" spans="1:23" x14ac:dyDescent="0.2">
      <c r="A108" s="635" t="s">
        <v>138</v>
      </c>
      <c r="B108" s="636"/>
      <c r="C108" s="637"/>
      <c r="E108" s="348"/>
      <c r="F108" s="349" t="str">
        <f>Badges!C420</f>
        <v>Suggest solutions for a current</v>
      </c>
      <c r="G108" s="351" t="str">
        <f>IF(Badges!P420="A","A"," ")</f>
        <v xml:space="preserve"> </v>
      </c>
      <c r="I108" s="348"/>
      <c r="J108" s="349" t="str">
        <f>Badges!C495</f>
        <v>Design a tree house</v>
      </c>
      <c r="K108" s="351" t="str">
        <f>IF(Badges!P495="A","A"," ")</f>
        <v xml:space="preserve"> </v>
      </c>
      <c r="M108" s="348">
        <v>4</v>
      </c>
      <c r="N108" s="349" t="str">
        <f>Badges!C593</f>
        <v>Make a risk management plan</v>
      </c>
      <c r="O108" s="350"/>
      <c r="Q108" s="487" t="str">
        <f>'Age-Level'!C50</f>
        <v>Rededication (5th year)</v>
      </c>
      <c r="R108" s="487"/>
      <c r="S108" s="363" t="str">
        <f>IF('Age-Level'!P50="A","A","")</f>
        <v/>
      </c>
      <c r="U108" s="346"/>
      <c r="V108" s="346"/>
    </row>
    <row r="109" spans="1:23" x14ac:dyDescent="0.2">
      <c r="A109" s="360"/>
      <c r="B109" s="496" t="str">
        <f>Bridging!B6</f>
        <v>Pass It On!</v>
      </c>
      <c r="C109" s="352" t="str">
        <f>IF(Bridging!P10="C","C",IF(Bridging!P10="P","P",""))</f>
        <v/>
      </c>
      <c r="E109" s="492" t="str">
        <f>Badges!B423</f>
        <v>New Cuisines</v>
      </c>
      <c r="F109" s="493"/>
      <c r="G109" s="493"/>
      <c r="I109" s="348"/>
      <c r="J109" s="349" t="str">
        <f>Badges!C496</f>
        <v>Cook a tree dish</v>
      </c>
      <c r="K109" s="351" t="str">
        <f>IF(Badges!P496="A","A"," ")</f>
        <v xml:space="preserve"> </v>
      </c>
      <c r="M109" s="348"/>
      <c r="N109" s="349" t="str">
        <f>Badges!C594</f>
        <v>A risk management plan gets you</v>
      </c>
      <c r="O109" s="351" t="str">
        <f>IF(Badges!P594="A","A"," ")</f>
        <v xml:space="preserve"> </v>
      </c>
      <c r="Q109" s="487" t="str">
        <f>'Age-Level'!C51</f>
        <v>Rededication (6th year)</v>
      </c>
      <c r="R109" s="487"/>
      <c r="S109" s="363" t="str">
        <f>IF('Age-Level'!P51="A","A","")</f>
        <v/>
      </c>
      <c r="U109" s="346"/>
      <c r="V109" s="346"/>
    </row>
    <row r="110" spans="1:23" x14ac:dyDescent="0.2">
      <c r="A110" s="360"/>
      <c r="B110" s="361" t="str">
        <f>Bridging!B11</f>
        <v>Look Ahead!</v>
      </c>
      <c r="C110" s="352" t="str">
        <f>IF(Bridging!P15="C","C",IF(Bridging!P15="P","P",""))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IF('Age-Level'!P52="A","A","")</f>
        <v/>
      </c>
      <c r="U110" s="489"/>
      <c r="V110" s="489"/>
      <c r="W110" s="439"/>
    </row>
    <row r="111" spans="1:23" x14ac:dyDescent="0.2">
      <c r="A111" s="360"/>
      <c r="B111" s="487" t="str">
        <f>Bridging!C16</f>
        <v>Plan a Ceremony</v>
      </c>
      <c r="C111" s="352" t="str">
        <f>IF(Bridging!P17="C","C",IF(Bridging!P17="P","P",""))</f>
        <v/>
      </c>
      <c r="E111" s="348"/>
      <c r="F111" s="349" t="str">
        <f>Badges!C425</f>
        <v>Cook something from an area of the</v>
      </c>
      <c r="G111" s="351" t="str">
        <f>IF(Badges!P425="A","A"," ")</f>
        <v xml:space="preserve"> </v>
      </c>
      <c r="I111" s="348"/>
      <c r="J111" s="349" t="str">
        <f>Badges!C498</f>
        <v>Be a naturalist in your neighborhood</v>
      </c>
      <c r="K111" s="351" t="str">
        <f>IF(Badges!P498="A","A"," ")</f>
        <v xml:space="preserve"> </v>
      </c>
      <c r="M111" s="348"/>
      <c r="N111" s="349" t="str">
        <f>Badges!C596</f>
        <v>Once you have your business plan</v>
      </c>
      <c r="O111" s="351" t="str">
        <f>IF(Badges!P596="A","A"," ")</f>
        <v xml:space="preserve"> </v>
      </c>
      <c r="Q111" s="487" t="str">
        <f>'Age-Level'!C53</f>
        <v>Rededication (8th year)</v>
      </c>
      <c r="R111" s="487"/>
      <c r="S111" s="363" t="str">
        <f>IF('Age-Level'!P53="A","A","")</f>
        <v/>
      </c>
      <c r="U111" s="346"/>
      <c r="V111" s="346"/>
    </row>
    <row r="112" spans="1:23" x14ac:dyDescent="0.2">
      <c r="B112" s="362" t="s">
        <v>139</v>
      </c>
      <c r="C112" s="352" t="str">
        <f>IF(Bridging!P18="C","C",IF(Bridging!P18="P","P",""))</f>
        <v/>
      </c>
      <c r="E112" s="348"/>
      <c r="F112" s="349" t="str">
        <f>Badges!C426</f>
        <v>Find a relative, friend, or neighbor</v>
      </c>
      <c r="G112" s="351" t="str">
        <f>IF(Badges!P426="A","A"," ")</f>
        <v xml:space="preserve"> </v>
      </c>
      <c r="I112" s="348"/>
      <c r="J112" s="349" t="str">
        <f>Badges!C499</f>
        <v>Sketch and label the parts of a tree</v>
      </c>
      <c r="K112" s="351" t="str">
        <f>IF(Badges!P499="A","A","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IF(Badges!P427="A","A"," ")</f>
        <v xml:space="preserve"> </v>
      </c>
      <c r="I113" s="348"/>
      <c r="J113" s="349" t="str">
        <f>Badges!C500</f>
        <v>Delve into the forest life cycle</v>
      </c>
      <c r="K113" s="351" t="str">
        <f>IF(Badges!P500="A","A"," ")</f>
        <v xml:space="preserve"> </v>
      </c>
      <c r="M113" s="348">
        <v>1</v>
      </c>
      <c r="N113" s="349" t="str">
        <f>Badges!C613</f>
        <v>Come up with a big idea</v>
      </c>
      <c r="O113" s="350"/>
      <c r="Q113" s="372">
        <v>1</v>
      </c>
      <c r="R113" s="487" t="str">
        <f>'Age-Level'!C55</f>
        <v>Choose one line from the Law</v>
      </c>
      <c r="S113" s="363" t="str">
        <f>IF('Age-Level'!P55="A","A","")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IF(Badges!P614="A","A"," ")</f>
        <v xml:space="preserve"> </v>
      </c>
      <c r="Q114" s="371">
        <v>2</v>
      </c>
      <c r="R114" s="487" t="str">
        <f>'Age-Level'!C56</f>
        <v>Find a woman in your community</v>
      </c>
      <c r="S114" s="363" t="str">
        <f>IF('Age-Level'!P56="A","A","")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IF(Badges!P429="A","A"," ")</f>
        <v xml:space="preserve"> </v>
      </c>
      <c r="I115" s="348"/>
      <c r="J115" s="349" t="str">
        <f>Badges!C502</f>
        <v>Get tree crafty</v>
      </c>
      <c r="K115" s="351" t="str">
        <f>IF(Badges!P502="A","A"," ")</f>
        <v xml:space="preserve"> </v>
      </c>
      <c r="M115" s="348">
        <v>2</v>
      </c>
      <c r="N115" s="349" t="str">
        <f>Badges!C615</f>
        <v>Take your sales to the next level</v>
      </c>
      <c r="O115" s="350"/>
      <c r="Q115" s="371">
        <v>3</v>
      </c>
      <c r="R115" s="487" t="str">
        <f>'Age-Level'!C57</f>
        <v>Gather three inspirational quotes</v>
      </c>
      <c r="S115" s="363" t="str">
        <f>IF('Age-Level'!P57="A","A","")</f>
        <v/>
      </c>
      <c r="U115" s="346"/>
      <c r="V115" s="346"/>
    </row>
    <row r="116" spans="1:22" x14ac:dyDescent="0.2">
      <c r="A116" s="348"/>
      <c r="B116" s="349" t="str">
        <f>Badges!C356</f>
        <v>Collect comic strips from the</v>
      </c>
      <c r="C116" s="351" t="str">
        <f>IF(Badges!P356="A","A"," ")</f>
        <v xml:space="preserve"> </v>
      </c>
      <c r="E116" s="348"/>
      <c r="F116" s="349" t="str">
        <f>Badges!C430</f>
        <v>Research and cook a regional</v>
      </c>
      <c r="G116" s="351" t="str">
        <f>IF(Badges!P430="A","A"," ")</f>
        <v xml:space="preserve"> </v>
      </c>
      <c r="I116" s="348"/>
      <c r="J116" s="349" t="str">
        <f>Badges!C503</f>
        <v>Capture a tree on your canvas or the</v>
      </c>
      <c r="K116" s="351" t="str">
        <f>IF(Badges!P503="A","A"," ")</f>
        <v xml:space="preserve"> </v>
      </c>
      <c r="M116" s="348"/>
      <c r="N116" s="349" t="str">
        <f>Badges!C616</f>
        <v>When you have a big goal, you have</v>
      </c>
      <c r="O116" s="351" t="str">
        <f>IF(Badges!P616="A","A"," ")</f>
        <v xml:space="preserve"> </v>
      </c>
      <c r="Q116" s="371">
        <v>4</v>
      </c>
      <c r="R116" s="487" t="str">
        <f>'Age-Level'!C58</f>
        <v>Make something to remind you</v>
      </c>
      <c r="S116" s="363" t="str">
        <f>IF('Age-Level'!P58="A","A","")</f>
        <v/>
      </c>
    </row>
    <row r="117" spans="1:22" x14ac:dyDescent="0.2">
      <c r="A117" s="348"/>
      <c r="B117" s="349" t="str">
        <f>Badges!C357</f>
        <v>Visit with a comic artist</v>
      </c>
      <c r="C117" s="351" t="str">
        <f>IF(Badges!P357="A","A"," ")</f>
        <v xml:space="preserve"> </v>
      </c>
      <c r="E117" s="348"/>
      <c r="F117" s="349" t="str">
        <f>Badges!C431</f>
        <v>Find out how well you know your</v>
      </c>
      <c r="G117" s="351" t="str">
        <f>IF(Badges!P431="A","A"," ")</f>
        <v xml:space="preserve"> </v>
      </c>
      <c r="I117" s="348"/>
      <c r="J117" s="349" t="str">
        <f>Badges!C504</f>
        <v>Create your own tree legend</v>
      </c>
      <c r="K117" s="351" t="str">
        <f>IF(Badges!P504="A","A"," ")</f>
        <v xml:space="preserve"> </v>
      </c>
      <c r="M117" s="348">
        <v>3</v>
      </c>
      <c r="N117" s="349" t="str">
        <f>Badges!C617</f>
        <v>Sell your big dream to others</v>
      </c>
      <c r="O117" s="350"/>
      <c r="Q117" s="371">
        <v>5</v>
      </c>
      <c r="R117" s="487" t="str">
        <f>'Age-Level'!C59</f>
        <v xml:space="preserve">Make a commitment to live what </v>
      </c>
      <c r="S117" s="363" t="str">
        <f>IF('Age-Level'!P59="A","A","")</f>
        <v/>
      </c>
    </row>
    <row r="118" spans="1:22" x14ac:dyDescent="0.2">
      <c r="A118" s="348"/>
      <c r="B118" s="349" t="str">
        <f>Badges!C358</f>
        <v>Make sticky-note comics</v>
      </c>
      <c r="C118" s="351" t="str">
        <f>IF(Badges!P358="A","A","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IF(Badges!P618="A","A","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IF(Badges!P433="A","A"," ")</f>
        <v xml:space="preserve"> </v>
      </c>
      <c r="I119" s="348"/>
      <c r="J119" s="349" t="str">
        <f>Badges!C506</f>
        <v>Debate logging, clear-cutting, and</v>
      </c>
      <c r="K119" s="351" t="str">
        <f>IF(Badges!P506="A","A"," ")</f>
        <v xml:space="preserve"> </v>
      </c>
      <c r="M119" s="348">
        <v>4</v>
      </c>
      <c r="N119" s="349" t="str">
        <f>Badges!C619</f>
        <v>Ask experts to help you take your</v>
      </c>
      <c r="O119" s="350"/>
      <c r="Q119" s="372">
        <v>1</v>
      </c>
      <c r="R119" s="487" t="str">
        <f>'Age-Level'!C62</f>
        <v>Choose one line from the Law</v>
      </c>
      <c r="S119" s="363" t="str">
        <f>IF('Age-Level'!P62="A","A","")</f>
        <v/>
      </c>
    </row>
    <row r="120" spans="1:22" x14ac:dyDescent="0.2">
      <c r="A120" s="348"/>
      <c r="B120" s="349" t="str">
        <f>Badges!C360</f>
        <v>Think of a story from your life</v>
      </c>
      <c r="C120" s="351" t="str">
        <f>IF(Badges!P360="A","A"," ")</f>
        <v xml:space="preserve"> </v>
      </c>
      <c r="E120" s="348"/>
      <c r="F120" s="349" t="str">
        <f>Badges!C434</f>
        <v>Ask a grandparent or other relative</v>
      </c>
      <c r="G120" s="351" t="str">
        <f>IF(Badges!P434="A","A"," ")</f>
        <v xml:space="preserve"> </v>
      </c>
      <c r="I120" s="348"/>
      <c r="J120" s="349" t="str">
        <f>Badges!C507</f>
        <v>Chart how wood travels</v>
      </c>
      <c r="K120" s="351" t="str">
        <f>IF(Badges!P507="A","A"," ")</f>
        <v xml:space="preserve"> </v>
      </c>
      <c r="M120" s="348"/>
      <c r="N120" s="349" t="str">
        <f>Badges!C620</f>
        <v>Show your plan to a businesswoman</v>
      </c>
      <c r="O120" s="351" t="str">
        <f>IF(Badges!P620="A","A"," ")</f>
        <v xml:space="preserve"> </v>
      </c>
      <c r="Q120" s="371">
        <v>2</v>
      </c>
      <c r="R120" s="487" t="str">
        <f>'Age-Level'!C63</f>
        <v>Find a woman in your community</v>
      </c>
      <c r="S120" s="363" t="str">
        <f>IF('Age-Level'!P63="A","A","")</f>
        <v/>
      </c>
    </row>
    <row r="121" spans="1:22" x14ac:dyDescent="0.2">
      <c r="A121" s="348"/>
      <c r="B121" s="349" t="str">
        <f>Badges!C361</f>
        <v>Think of a story from a book or</v>
      </c>
      <c r="C121" s="351" t="str">
        <f>IF(Badges!P361="A","A"," ")</f>
        <v xml:space="preserve"> </v>
      </c>
      <c r="E121" s="348"/>
      <c r="F121" s="349" t="str">
        <f>Badges!C435</f>
        <v>Pick a piece of the past that excites</v>
      </c>
      <c r="G121" s="351" t="str">
        <f>IF(Badges!P435="A","A"," ")</f>
        <v xml:space="preserve"> </v>
      </c>
      <c r="I121" s="348"/>
      <c r="J121" s="349" t="str">
        <f>Badges!C508</f>
        <v>Create a dream tree garden</v>
      </c>
      <c r="K121" s="351" t="str">
        <f>IF(Badges!P508="A","A"," ")</f>
        <v xml:space="preserve"> </v>
      </c>
      <c r="M121" s="348">
        <v>5</v>
      </c>
      <c r="N121" s="349" t="str">
        <f>Badges!C621</f>
        <v>Share your experience in a big way</v>
      </c>
      <c r="O121" s="350"/>
      <c r="Q121" s="371">
        <v>3</v>
      </c>
      <c r="R121" s="487" t="str">
        <f>'Age-Level'!C64</f>
        <v>Gather three inspirational quotes</v>
      </c>
      <c r="S121" s="363" t="str">
        <f>IF('Age-Level'!P64="A","A","")</f>
        <v/>
      </c>
    </row>
    <row r="122" spans="1:22" x14ac:dyDescent="0.2">
      <c r="A122" s="348"/>
      <c r="B122" s="349" t="str">
        <f>Badges!C362</f>
        <v>Make something up</v>
      </c>
      <c r="C122" s="351" t="str">
        <f>IF(Badges!P362="A","A","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IF(Badges!P622="A","A"," ")</f>
        <v xml:space="preserve"> </v>
      </c>
      <c r="Q122" s="371">
        <v>4</v>
      </c>
      <c r="R122" s="487" t="str">
        <f>'Age-Level'!C65</f>
        <v>Make something to remind you</v>
      </c>
      <c r="S122" s="363" t="str">
        <f>IF('Age-Level'!P65="A","A","")</f>
        <v/>
      </c>
    </row>
    <row r="123" spans="1:22" x14ac:dyDescent="0.2">
      <c r="A123" s="348">
        <v>3</v>
      </c>
      <c r="B123" s="349" t="str">
        <f>Badges!C363</f>
        <v>Draw it out</v>
      </c>
      <c r="C123" s="350"/>
      <c r="E123" s="348"/>
      <c r="F123" s="349" t="str">
        <f>Badges!C437</f>
        <v>Take a processed food you love and</v>
      </c>
      <c r="G123" s="351" t="str">
        <f>IF(Badges!P437="A","A"," ")</f>
        <v xml:space="preserve"> </v>
      </c>
      <c r="I123" s="348"/>
      <c r="J123" s="349" t="str">
        <f>Badges!C510</f>
        <v>Plant a tree</v>
      </c>
      <c r="K123" s="351" t="str">
        <f>IF(Badges!P510="A","A"," ")</f>
        <v xml:space="preserve"> </v>
      </c>
      <c r="M123" s="492" t="str">
        <f>Badges!B626</f>
        <v>Archery</v>
      </c>
      <c r="N123" s="493"/>
      <c r="O123" s="493"/>
      <c r="Q123" s="371">
        <v>5</v>
      </c>
      <c r="R123" s="487" t="str">
        <f>'Age-Level'!C66</f>
        <v xml:space="preserve">Make a commitment to live what </v>
      </c>
      <c r="S123" s="363" t="str">
        <f>IF('Age-Level'!P66="A","A","")</f>
        <v/>
      </c>
    </row>
    <row r="124" spans="1:22" x14ac:dyDescent="0.2">
      <c r="A124" s="348"/>
      <c r="B124" s="349" t="str">
        <f>Badges!C364</f>
        <v>Use tracing paper</v>
      </c>
      <c r="C124" s="351" t="str">
        <f>IF(Badges!P364="A","A"," ")</f>
        <v xml:space="preserve"> </v>
      </c>
      <c r="E124" s="348"/>
      <c r="F124" s="349" t="str">
        <f>Badges!C438</f>
        <v>Choose a veggie protein and find a</v>
      </c>
      <c r="G124" s="351" t="str">
        <f>IF(Badges!P438="A","A"," ")</f>
        <v xml:space="preserve"> </v>
      </c>
      <c r="I124" s="348"/>
      <c r="J124" s="349" t="str">
        <f>Badges!C511</f>
        <v>Tend to a tree somewhere in your</v>
      </c>
      <c r="K124" s="351" t="str">
        <f>IF(Badges!P511="A","A","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IF(Badges!P365="A","A"," ")</f>
        <v xml:space="preserve"> </v>
      </c>
      <c r="E125" s="348"/>
      <c r="F125" s="349" t="str">
        <f>Badges!C439</f>
        <v>Try a recipe for a special diet</v>
      </c>
      <c r="G125" s="351" t="str">
        <f>IF(Badges!P439="A","A"," ")</f>
        <v xml:space="preserve"> </v>
      </c>
      <c r="I125" s="348"/>
      <c r="J125" s="349" t="str">
        <f>Badges!C512</f>
        <v>Shadow one of the tree caretakers</v>
      </c>
      <c r="K125" s="351" t="str">
        <f>IF(Badges!P512="A","A"," ")</f>
        <v xml:space="preserve"> </v>
      </c>
      <c r="M125" s="348"/>
      <c r="N125" s="349" t="str">
        <f>Badges!C628</f>
        <v>Visit an outdoor outfitter or a sporting goods store</v>
      </c>
      <c r="O125" s="351" t="str">
        <f>IF(Badges!P628="A","A"," ")</f>
        <v xml:space="preserve"> </v>
      </c>
      <c r="Q125" s="372">
        <v>1</v>
      </c>
      <c r="R125" s="487" t="str">
        <f>'Age-Level'!C69</f>
        <v>Choose one line from the Law</v>
      </c>
      <c r="S125" s="363" t="str">
        <f>IF('Age-Level'!P69="A","A","")</f>
        <v/>
      </c>
    </row>
    <row r="126" spans="1:22" x14ac:dyDescent="0.2">
      <c r="A126" s="348"/>
      <c r="B126" s="349" t="str">
        <f>Badges!C366</f>
        <v>Use a how-to book, video, or</v>
      </c>
      <c r="C126" s="351" t="str">
        <f>IF(Badges!P366="A","A","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IF(Badges!P629="A","A"," ")</f>
        <v xml:space="preserve"> </v>
      </c>
      <c r="Q126" s="371">
        <v>2</v>
      </c>
      <c r="R126" s="487" t="str">
        <f>'Age-Level'!C70</f>
        <v>Find a woman in your community</v>
      </c>
      <c r="S126" s="363" t="str">
        <f>IF('Age-Level'!P70="A","A","")</f>
        <v/>
      </c>
    </row>
    <row r="127" spans="1:22" x14ac:dyDescent="0.2">
      <c r="A127" s="348">
        <v>4</v>
      </c>
      <c r="B127" s="349" t="str">
        <f>Badges!C367</f>
        <v>Frame it in four panels</v>
      </c>
      <c r="C127" s="350"/>
      <c r="E127" s="348"/>
      <c r="F127" s="349" t="str">
        <f>Badges!C441</f>
        <v>Throw a potluck party</v>
      </c>
      <c r="G127" s="351" t="str">
        <f>IF(Badges!P441="A","A"," ")</f>
        <v xml:space="preserve"> </v>
      </c>
      <c r="I127" s="348">
        <v>1</v>
      </c>
      <c r="J127" s="349" t="str">
        <f>Badges!C517</f>
        <v>Practice budgeting for your values</v>
      </c>
      <c r="K127" s="350"/>
      <c r="M127" s="348"/>
      <c r="N127" s="349" t="str">
        <f>Badges!C630</f>
        <v>Work with an archery expert at a range or Girl Scout camp</v>
      </c>
      <c r="O127" s="351" t="str">
        <f>IF(Badges!P630="A","A"," ")</f>
        <v xml:space="preserve"> </v>
      </c>
      <c r="Q127" s="371">
        <v>3</v>
      </c>
      <c r="R127" s="487" t="str">
        <f>'Age-Level'!C71</f>
        <v>Gather three inspirational quotes</v>
      </c>
      <c r="S127" s="363" t="str">
        <f>IF('Age-Level'!P71="A","A","")</f>
        <v/>
      </c>
    </row>
    <row r="128" spans="1:22" x14ac:dyDescent="0.2">
      <c r="A128" s="348"/>
      <c r="B128" s="349" t="str">
        <f>Badges!C368</f>
        <v>Use facial expressions</v>
      </c>
      <c r="C128" s="351" t="str">
        <f>IF(Badges!P368="A","A"," ")</f>
        <v xml:space="preserve"> </v>
      </c>
      <c r="E128" s="348"/>
      <c r="F128" s="349" t="str">
        <f>Badges!C442</f>
        <v>Host a "new cuisine" party</v>
      </c>
      <c r="G128" s="351" t="str">
        <f>IF(Badges!P442="A","A"," ")</f>
        <v xml:space="preserve"> </v>
      </c>
      <c r="I128" s="348"/>
      <c r="J128" s="349" t="str">
        <f>Badges!C518</f>
        <v>Create a team values list</v>
      </c>
      <c r="K128" s="351" t="str">
        <f>IF(Badges!P518="A","A"," ")</f>
        <v xml:space="preserve"> </v>
      </c>
      <c r="M128" s="348">
        <v>2</v>
      </c>
      <c r="N128" s="349" t="str">
        <f>Badges!C631</f>
        <v>Learn about archery safety</v>
      </c>
      <c r="O128" s="350"/>
      <c r="Q128" s="371">
        <v>4</v>
      </c>
      <c r="R128" s="487" t="str">
        <f>'Age-Level'!C72</f>
        <v>Make something to remind you</v>
      </c>
      <c r="S128" s="363" t="str">
        <f>IF('Age-Level'!P72="A","A","")</f>
        <v/>
      </c>
    </row>
    <row r="129" spans="1:20" x14ac:dyDescent="0.2">
      <c r="A129" s="348"/>
      <c r="B129" s="349" t="str">
        <f>Badges!C369</f>
        <v>Use body postures</v>
      </c>
      <c r="C129" s="351" t="str">
        <f>IF(Badges!P369="A","A"," ")</f>
        <v xml:space="preserve"> </v>
      </c>
      <c r="E129" s="348"/>
      <c r="F129" s="349" t="str">
        <f>Badges!C443</f>
        <v>Hold a progressive dinner with</v>
      </c>
      <c r="G129" s="351" t="str">
        <f>IF(Badges!P443="A","A"," ")</f>
        <v xml:space="preserve"> </v>
      </c>
      <c r="I129" s="348"/>
      <c r="J129" s="349" t="str">
        <f>Badges!C519</f>
        <v>Make your own values list</v>
      </c>
      <c r="K129" s="351" t="str">
        <f>IF(Badges!P519="A","A"," ")</f>
        <v xml:space="preserve"> </v>
      </c>
      <c r="M129" s="348"/>
      <c r="N129" s="349" t="str">
        <f>Badges!C632</f>
        <v>Visti an archery range</v>
      </c>
      <c r="O129" s="351" t="str">
        <f>IF(Badges!P632="A","A"," ")</f>
        <v xml:space="preserve"> </v>
      </c>
      <c r="Q129" s="371">
        <v>5</v>
      </c>
      <c r="R129" s="487" t="str">
        <f>'Age-Level'!C73</f>
        <v xml:space="preserve">Make a commitment to live what </v>
      </c>
      <c r="S129" s="363" t="str">
        <f>IF('Age-Level'!P73="A","A","")</f>
        <v/>
      </c>
    </row>
    <row r="130" spans="1:20" x14ac:dyDescent="0.2">
      <c r="A130" s="348"/>
      <c r="B130" s="349" t="str">
        <f>Badges!C370</f>
        <v xml:space="preserve">Use both facial expressions and </v>
      </c>
      <c r="C130" s="351" t="str">
        <f>IF(Badges!P370="A","A"," ")</f>
        <v xml:space="preserve"> </v>
      </c>
      <c r="E130" s="492" t="str">
        <f>Badges!B446</f>
        <v>Cadette First Aid</v>
      </c>
      <c r="F130" s="493"/>
      <c r="G130" s="493"/>
      <c r="I130" s="348"/>
      <c r="J130" s="349" t="str">
        <f>Badges!C520</f>
        <v>Find out how other people budget to</v>
      </c>
      <c r="K130" s="351" t="str">
        <f>IF(Badges!P520="A","A"," ")</f>
        <v xml:space="preserve"> </v>
      </c>
      <c r="M130" s="348"/>
      <c r="N130" s="349" t="str">
        <f>Badges!C633</f>
        <v>Invite an archery expert to talk to your troop</v>
      </c>
      <c r="O130" s="351" t="str">
        <f>IF(Badges!P633="A","A","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IF(Badges!P634="A","A"," ")</f>
        <v xml:space="preserve"> </v>
      </c>
      <c r="Q131" s="372">
        <v>1</v>
      </c>
      <c r="R131" s="487" t="str">
        <f>'Age-Level'!C76</f>
        <v>Learn how to make a room safe for a</v>
      </c>
      <c r="S131" s="363" t="str">
        <f>IF('Age-Level'!P76="A","A","")</f>
        <v/>
      </c>
    </row>
    <row r="132" spans="1:20" x14ac:dyDescent="0.2">
      <c r="A132" s="348"/>
      <c r="B132" s="349" t="str">
        <f>Badges!C372</f>
        <v>Add some dialogue</v>
      </c>
      <c r="C132" s="351" t="str">
        <f>IF(Badges!P372="A","A"," ")</f>
        <v xml:space="preserve"> </v>
      </c>
      <c r="E132" s="348"/>
      <c r="F132" s="349" t="str">
        <f>Badges!C448</f>
        <v>Take a babysitting class</v>
      </c>
      <c r="G132" s="351" t="str">
        <f>IF(Badges!P448="A","A"," ")</f>
        <v xml:space="preserve"> </v>
      </c>
      <c r="I132" s="348"/>
      <c r="J132" s="349" t="str">
        <f>Badges!C522</f>
        <v>Get on the "write" track</v>
      </c>
      <c r="K132" s="351" t="str">
        <f>IF(Badges!P522="A","A"," ")</f>
        <v xml:space="preserve"> </v>
      </c>
      <c r="M132" s="348">
        <v>3</v>
      </c>
      <c r="N132" s="349" t="str">
        <f>Badges!C635</f>
        <v>Practice archery before you go on a range</v>
      </c>
      <c r="O132" s="350"/>
      <c r="Q132" s="371">
        <v>2</v>
      </c>
      <c r="R132" s="487" t="str">
        <f>'Age-Level'!C77</f>
        <v>Find out about water safety</v>
      </c>
      <c r="S132" s="363" t="str">
        <f>IF('Age-Level'!P77="A","A","")</f>
        <v/>
      </c>
    </row>
    <row r="133" spans="1:20" x14ac:dyDescent="0.2">
      <c r="A133" s="348"/>
      <c r="B133" s="349" t="str">
        <f>Badges!C373</f>
        <v>Add thought bubbles</v>
      </c>
      <c r="C133" s="351" t="str">
        <f>IF(Badges!P373="A","A"," ")</f>
        <v xml:space="preserve"> </v>
      </c>
      <c r="E133" s="348"/>
      <c r="F133" s="349" t="str">
        <f>Badges!C449</f>
        <v>Ask a medical professional</v>
      </c>
      <c r="G133" s="351" t="str">
        <f>IF(Badges!P449="A","A"," ")</f>
        <v xml:space="preserve"> </v>
      </c>
      <c r="I133" s="348"/>
      <c r="J133" s="349" t="str">
        <f>Badges!C523</f>
        <v>Spot spending habits</v>
      </c>
      <c r="K133" s="351" t="str">
        <f>IF(Badges!P523="A","A"," ")</f>
        <v xml:space="preserve"> </v>
      </c>
      <c r="M133" s="348"/>
      <c r="N133" s="349" t="str">
        <f>Badges!C636</f>
        <v>Work with an instructor or older girl with archery experience</v>
      </c>
      <c r="O133" s="351" t="str">
        <f>IF(Badges!P636="A","A"," ")</f>
        <v xml:space="preserve"> </v>
      </c>
      <c r="Q133" s="371">
        <v>3</v>
      </c>
      <c r="R133" s="487" t="str">
        <f>'Age-Level'!C78</f>
        <v>Teach a Daisy or Brownie what to do if</v>
      </c>
      <c r="S133" s="363" t="str">
        <f>IF('Age-Level'!P78="A","A","")</f>
        <v/>
      </c>
    </row>
    <row r="134" spans="1:20" x14ac:dyDescent="0.2">
      <c r="A134" s="348"/>
      <c r="B134" s="349" t="str">
        <f>Badges!C374</f>
        <v>Run a narrative in separate</v>
      </c>
      <c r="C134" s="351" t="str">
        <f>IF(Badges!P374="A","A"," ")</f>
        <v xml:space="preserve"> </v>
      </c>
      <c r="E134" s="348"/>
      <c r="F134" s="349" t="str">
        <f>Badges!C450</f>
        <v>Talk to child care professionals</v>
      </c>
      <c r="G134" s="351" t="str">
        <f>IF(Badges!P450="A","A"," ")</f>
        <v xml:space="preserve"> </v>
      </c>
      <c r="I134" s="348"/>
      <c r="J134" s="349" t="str">
        <f>Badges!C524</f>
        <v>Pretend you're a psychologist</v>
      </c>
      <c r="K134" s="351" t="str">
        <f>IF(Badges!P524="A","A"," ")</f>
        <v xml:space="preserve"> </v>
      </c>
      <c r="M134" s="348"/>
      <c r="N134" s="349" t="str">
        <f>Badges!C637</f>
        <v>Join an archery class at a community center, range, or Girl Scout camp</v>
      </c>
      <c r="O134" s="351" t="str">
        <f>IF(Badges!P637="A","A"," ")</f>
        <v xml:space="preserve"> </v>
      </c>
      <c r="Q134" s="371">
        <v>4</v>
      </c>
      <c r="R134" s="487" t="str">
        <f>'Age-Level'!C79</f>
        <v>With your family, make sure you have</v>
      </c>
      <c r="S134" s="363" t="str">
        <f>IF('Age-Level'!P79="A","A","")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IF(Badges!P638="A","A"," ")</f>
        <v xml:space="preserve"> </v>
      </c>
      <c r="Q135" s="371">
        <v>5</v>
      </c>
      <c r="R135" s="487" t="str">
        <f>'Age-Level'!C80</f>
        <v>Discuss bullying with your Girl Scout</v>
      </c>
      <c r="S135" s="363" t="str">
        <f>IF('Age-Level'!P80="A","A","")</f>
        <v/>
      </c>
    </row>
    <row r="136" spans="1:20" x14ac:dyDescent="0.2">
      <c r="A136" s="348">
        <v>1</v>
      </c>
      <c r="B136" s="349" t="str">
        <f>Badges!C378</f>
        <v>Create your own definition of</v>
      </c>
      <c r="C136" s="350"/>
      <c r="E136" s="348"/>
      <c r="F136" s="349" t="str">
        <f>Badges!C452</f>
        <v>Talk to a medical professional</v>
      </c>
      <c r="G136" s="351" t="str">
        <f>IF(Badges!P452="A","A"," ")</f>
        <v xml:space="preserve"> </v>
      </c>
      <c r="I136" s="348"/>
      <c r="J136" s="349" t="str">
        <f>Badges!C526</f>
        <v>Do field research</v>
      </c>
      <c r="K136" s="351" t="str">
        <f>IF(Badges!P526="A","A"," ")</f>
        <v xml:space="preserve"> </v>
      </c>
      <c r="Q136" s="371"/>
      <c r="R136" s="372"/>
      <c r="S136" s="500"/>
      <c r="T136" s="355"/>
    </row>
    <row r="137" spans="1:20" x14ac:dyDescent="0.2">
      <c r="A137" s="348"/>
      <c r="B137" s="349" t="str">
        <f>Badges!C379</f>
        <v>Go to a sports event</v>
      </c>
      <c r="C137" s="351" t="str">
        <f>IF(Badges!P379="A","A"," ")</f>
        <v xml:space="preserve"> </v>
      </c>
      <c r="E137" s="348"/>
      <c r="F137" s="349" t="str">
        <f>Badges!C453</f>
        <v>Take a course</v>
      </c>
      <c r="G137" s="351" t="str">
        <f>IF(Badges!P453="A","A"," ")</f>
        <v xml:space="preserve"> </v>
      </c>
      <c r="I137" s="348"/>
      <c r="J137" s="349" t="str">
        <f>Badges!C527</f>
        <v>Let money talk</v>
      </c>
      <c r="K137" s="351" t="str">
        <f>IF(Badges!P527="A","A"," ")</f>
        <v xml:space="preserve"> </v>
      </c>
      <c r="Q137" s="371"/>
      <c r="R137" s="371"/>
      <c r="S137" s="341"/>
    </row>
    <row r="138" spans="1:20" x14ac:dyDescent="0.2">
      <c r="A138" s="348"/>
      <c r="B138" s="349" t="str">
        <f>Badges!C380</f>
        <v>Watch a sports series</v>
      </c>
      <c r="C138" s="351" t="str">
        <f>IF(Badges!P380="A","A"," ")</f>
        <v xml:space="preserve"> </v>
      </c>
      <c r="E138" s="348"/>
      <c r="F138" s="349" t="str">
        <f>Badges!C454</f>
        <v>Talk to an emergency responder</v>
      </c>
      <c r="G138" s="351" t="str">
        <f>IF(Badges!P454="A","A"," ")</f>
        <v xml:space="preserve"> </v>
      </c>
      <c r="I138" s="348"/>
      <c r="J138" s="349" t="str">
        <f>Badges!C528</f>
        <v>Hit the books</v>
      </c>
      <c r="K138" s="351" t="str">
        <f>IF(Badges!P528="A","A"," ")</f>
        <v xml:space="preserve"> </v>
      </c>
      <c r="Q138" s="371"/>
      <c r="R138" s="371"/>
      <c r="S138" s="341"/>
    </row>
    <row r="139" spans="1:20" x14ac:dyDescent="0.2">
      <c r="A139" s="348"/>
      <c r="B139" s="349" t="str">
        <f>Badges!C381</f>
        <v>Head to the Web</v>
      </c>
      <c r="C139" s="351" t="str">
        <f>IF(Badges!P381="A","A","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13</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Patches'!P5="A","A","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Patches'!P6="A","A"," ")</f>
        <v xml:space="preserve"> </v>
      </c>
      <c r="H142" s="355"/>
      <c r="I142" s="348">
        <v>1</v>
      </c>
      <c r="J142" s="396" t="str">
        <f>'Council Own'!C7</f>
        <v>&lt;List Requirement Here&gt;</v>
      </c>
      <c r="K142" s="358" t="str">
        <f>IF('Council Own'!P7="A","A"," ")</f>
        <v xml:space="preserve"> </v>
      </c>
      <c r="L142" s="355"/>
      <c r="M142" s="348">
        <v>1</v>
      </c>
      <c r="N142" s="396" t="str">
        <f>'Council Own'!C55</f>
        <v>&lt;List Requirement Here&gt;</v>
      </c>
      <c r="O142" s="358" t="str">
        <f>IF('Council Own'!P55="A","A"," ")</f>
        <v xml:space="preserve"> </v>
      </c>
      <c r="Q142" s="348">
        <v>1</v>
      </c>
      <c r="R142" s="396" t="str">
        <f>'Council Own'!C103</f>
        <v>&lt;List Requirement Here&gt;</v>
      </c>
      <c r="S142" s="358" t="str">
        <f>IF('Council Own'!P103="A","A"," ")</f>
        <v xml:space="preserve"> </v>
      </c>
    </row>
    <row r="143" spans="1:20" x14ac:dyDescent="0.2">
      <c r="A143" s="612" t="str">
        <f>'Council Own'!B6</f>
        <v>&lt;&lt;List Badge Here&gt;&gt;</v>
      </c>
      <c r="B143" s="613"/>
      <c r="C143" s="353" t="str">
        <f>IF('Council Own'!P28="C","C",IF('Council Own'!P28="P","P",""))</f>
        <v/>
      </c>
      <c r="E143" s="633" t="str">
        <f>'Fun Patches'!C7</f>
        <v>&lt;LIST PATCH HERE&gt;</v>
      </c>
      <c r="F143" s="634"/>
      <c r="G143" s="358" t="str">
        <f>IF('Fun Patches'!P7="A","A"," ")</f>
        <v xml:space="preserve"> </v>
      </c>
      <c r="H143" s="355"/>
      <c r="I143" s="348"/>
      <c r="J143" s="396" t="str">
        <f>'Council Own'!C8</f>
        <v>&lt;List Requirement Here&gt;</v>
      </c>
      <c r="K143" s="358" t="str">
        <f>IF('Council Own'!P8="A","A"," ")</f>
        <v xml:space="preserve"> </v>
      </c>
      <c r="L143" s="355"/>
      <c r="M143" s="348"/>
      <c r="N143" s="396" t="str">
        <f>'Council Own'!C56</f>
        <v>&lt;List Requirement Here&gt;</v>
      </c>
      <c r="O143" s="358" t="str">
        <f>IF('Council Own'!P56="A","A"," ")</f>
        <v xml:space="preserve"> </v>
      </c>
      <c r="Q143" s="348"/>
      <c r="R143" s="396" t="str">
        <f>'Council Own'!C104</f>
        <v>&lt;List Requirement Here&gt;</v>
      </c>
      <c r="S143" s="358" t="str">
        <f>IF('Council Own'!P104="A","A"," ")</f>
        <v xml:space="preserve"> </v>
      </c>
    </row>
    <row r="144" spans="1:20" x14ac:dyDescent="0.2">
      <c r="A144" s="612" t="str">
        <f>'Council Own'!B30</f>
        <v>&lt;&lt;List Badge Here&gt;&gt;</v>
      </c>
      <c r="B144" s="613"/>
      <c r="C144" s="353" t="str">
        <f>IF('Council Own'!P52="C","C",IF('Council Own'!P52="P","P",""))</f>
        <v/>
      </c>
      <c r="E144" s="633" t="str">
        <f>'Fun Patches'!C8</f>
        <v>&lt;LIST PATCH HERE&gt;</v>
      </c>
      <c r="F144" s="634"/>
      <c r="G144" s="358" t="str">
        <f>IF('Fun Patches'!P8="A","A"," ")</f>
        <v xml:space="preserve"> </v>
      </c>
      <c r="H144" s="355"/>
      <c r="I144" s="348"/>
      <c r="J144" s="396" t="str">
        <f>'Council Own'!C9</f>
        <v>&lt;List Requirement Here&gt;</v>
      </c>
      <c r="K144" s="358" t="str">
        <f>IF('Council Own'!P9="A","A"," ")</f>
        <v xml:space="preserve"> </v>
      </c>
      <c r="L144" s="355"/>
      <c r="M144" s="348"/>
      <c r="N144" s="396" t="str">
        <f>'Council Own'!C57</f>
        <v>&lt;List Requirement Here&gt;</v>
      </c>
      <c r="O144" s="358" t="str">
        <f>IF('Council Own'!P57="A","A"," ")</f>
        <v xml:space="preserve"> </v>
      </c>
      <c r="Q144" s="348"/>
      <c r="R144" s="396" t="str">
        <f>'Council Own'!C105</f>
        <v>&lt;List Requirement Here&gt;</v>
      </c>
      <c r="S144" s="358" t="str">
        <f>IF('Council Own'!P105="A","A"," ")</f>
        <v xml:space="preserve"> </v>
      </c>
    </row>
    <row r="145" spans="1:19" x14ac:dyDescent="0.2">
      <c r="A145" s="612" t="str">
        <f>'Council Own'!B54</f>
        <v>&lt;&lt;List Badge Here&gt;&gt;</v>
      </c>
      <c r="B145" s="613"/>
      <c r="C145" s="353" t="str">
        <f>IF('Council Own'!P76="C","C",IF('Council Own'!P76="P","P",""))</f>
        <v/>
      </c>
      <c r="E145" s="633" t="str">
        <f>'Fun Patches'!C9</f>
        <v>&lt;LIST PATCH HERE&gt;</v>
      </c>
      <c r="F145" s="634"/>
      <c r="G145" s="358" t="str">
        <f>IF('Fun Patches'!P9="A","A"," ")</f>
        <v xml:space="preserve"> </v>
      </c>
      <c r="H145" s="355"/>
      <c r="I145" s="348"/>
      <c r="J145" s="396" t="str">
        <f>'Council Own'!C10</f>
        <v>&lt;List Requirement Here&gt;</v>
      </c>
      <c r="K145" s="358" t="str">
        <f>IF('Council Own'!P10="A","A"," ")</f>
        <v xml:space="preserve"> </v>
      </c>
      <c r="L145" s="355"/>
      <c r="M145" s="348"/>
      <c r="N145" s="396" t="str">
        <f>'Council Own'!C58</f>
        <v>&lt;List Requirement Here&gt;</v>
      </c>
      <c r="O145" s="358" t="str">
        <f>IF('Council Own'!P58="A","A"," ")</f>
        <v xml:space="preserve"> </v>
      </c>
      <c r="Q145" s="348"/>
      <c r="R145" s="396" t="str">
        <f>'Council Own'!C106</f>
        <v>&lt;List Requirement Here&gt;</v>
      </c>
      <c r="S145" s="358" t="str">
        <f>IF('Council Own'!P106="A","A"," ")</f>
        <v xml:space="preserve"> </v>
      </c>
    </row>
    <row r="146" spans="1:19" x14ac:dyDescent="0.2">
      <c r="A146" s="612" t="str">
        <f>'Council Own'!B78</f>
        <v>&lt;&lt;List Badge Here&gt;&gt;</v>
      </c>
      <c r="B146" s="613"/>
      <c r="C146" s="353" t="str">
        <f>IF('Council Own'!P100="C","C",IF('Council Own'!P100="P","P",""))</f>
        <v/>
      </c>
      <c r="E146" s="633" t="str">
        <f>'Fun Patches'!C10</f>
        <v>&lt;LIST PATCH HERE&gt;</v>
      </c>
      <c r="F146" s="634"/>
      <c r="G146" s="358" t="str">
        <f>IF('Fun Patches'!P10="A","A"," ")</f>
        <v xml:space="preserve"> </v>
      </c>
      <c r="I146" s="348">
        <v>2</v>
      </c>
      <c r="J146" s="396" t="str">
        <f>'Council Own'!C11</f>
        <v>&lt;List Requirement Here&gt;</v>
      </c>
      <c r="K146" s="358" t="str">
        <f>IF('Council Own'!P11="A","A"," ")</f>
        <v xml:space="preserve"> </v>
      </c>
      <c r="M146" s="348">
        <v>2</v>
      </c>
      <c r="N146" s="396" t="str">
        <f>'Council Own'!C59</f>
        <v>&lt;List Requirement Here&gt;</v>
      </c>
      <c r="O146" s="358" t="str">
        <f>IF('Council Own'!P59="A","A"," ")</f>
        <v xml:space="preserve"> </v>
      </c>
      <c r="Q146" s="348">
        <v>2</v>
      </c>
      <c r="R146" s="396" t="str">
        <f>'Council Own'!C107</f>
        <v>&lt;List Requirement Here&gt;</v>
      </c>
      <c r="S146" s="358" t="str">
        <f>IF('Council Own'!P107="A","A"," ")</f>
        <v xml:space="preserve"> </v>
      </c>
    </row>
    <row r="147" spans="1:19" ht="12.75" customHeight="1" x14ac:dyDescent="0.2">
      <c r="A147" s="612" t="str">
        <f>'Council Own'!B102</f>
        <v>&lt;&lt;List Badge Here&gt;&gt;</v>
      </c>
      <c r="B147" s="613"/>
      <c r="C147" s="353" t="str">
        <f>IF('Council Own'!P124="C","C",IF('Council Own'!P124="P","P",""))</f>
        <v/>
      </c>
      <c r="E147" s="633" t="str">
        <f>'Fun Patches'!C11</f>
        <v>&lt;LIST PATCH HERE&gt;</v>
      </c>
      <c r="F147" s="634"/>
      <c r="G147" s="358" t="str">
        <f>IF('Fun Patches'!P11="A","A"," ")</f>
        <v xml:space="preserve"> </v>
      </c>
      <c r="I147" s="348"/>
      <c r="J147" s="396" t="str">
        <f>'Council Own'!C12</f>
        <v>&lt;List Requirement Here&gt;</v>
      </c>
      <c r="K147" s="358" t="str">
        <f>IF('Council Own'!P12="A","A"," ")</f>
        <v xml:space="preserve"> </v>
      </c>
      <c r="M147" s="348"/>
      <c r="N147" s="396" t="str">
        <f>'Council Own'!C60</f>
        <v>&lt;List Requirement Here&gt;</v>
      </c>
      <c r="O147" s="358" t="str">
        <f>IF('Council Own'!P60="A","A"," ")</f>
        <v xml:space="preserve"> </v>
      </c>
      <c r="Q147" s="348"/>
      <c r="R147" s="396" t="str">
        <f>'Council Own'!C108</f>
        <v>&lt;List Requirement Here&gt;</v>
      </c>
      <c r="S147" s="358" t="str">
        <f>IF('Council Own'!P108="A","A"," ")</f>
        <v xml:space="preserve"> </v>
      </c>
    </row>
    <row r="148" spans="1:19" ht="12.75" customHeight="1" x14ac:dyDescent="0.2">
      <c r="A148" s="612" t="str">
        <f>'Council Own'!B126</f>
        <v>&lt;&lt;List Badge Here&gt;&gt;</v>
      </c>
      <c r="B148" s="613"/>
      <c r="C148" s="353" t="str">
        <f>IF('Council Own'!P148="C","C",IF('Council Own'!P148="P","P",""))</f>
        <v/>
      </c>
      <c r="E148" s="633" t="str">
        <f>'Fun Patches'!C12</f>
        <v>&lt;LIST PATCH HERE&gt;</v>
      </c>
      <c r="F148" s="634"/>
      <c r="G148" s="358" t="str">
        <f>IF('Fun Patches'!P12="A","A"," ")</f>
        <v xml:space="preserve"> </v>
      </c>
      <c r="I148" s="348"/>
      <c r="J148" s="396" t="str">
        <f>'Council Own'!C13</f>
        <v>&lt;List Requirement Here&gt;</v>
      </c>
      <c r="K148" s="358" t="str">
        <f>IF('Council Own'!P13="A","A"," ")</f>
        <v xml:space="preserve"> </v>
      </c>
      <c r="M148" s="348"/>
      <c r="N148" s="396" t="str">
        <f>'Council Own'!C61</f>
        <v>&lt;List Requirement Here&gt;</v>
      </c>
      <c r="O148" s="358" t="str">
        <f>IF('Council Own'!P61="A","A"," ")</f>
        <v xml:space="preserve"> </v>
      </c>
      <c r="Q148" s="348"/>
      <c r="R148" s="396" t="str">
        <f>'Council Own'!C109</f>
        <v>&lt;List Requirement Here&gt;</v>
      </c>
      <c r="S148" s="358" t="str">
        <f>IF('Council Own'!P109="A","A"," ")</f>
        <v xml:space="preserve"> </v>
      </c>
    </row>
    <row r="149" spans="1:19" x14ac:dyDescent="0.2">
      <c r="E149" s="633" t="str">
        <f>'Fun Patches'!C13</f>
        <v>&lt;LIST PATCH HERE&gt;</v>
      </c>
      <c r="F149" s="634"/>
      <c r="G149" s="358" t="str">
        <f>IF('Fun Patches'!P13="A","A"," ")</f>
        <v xml:space="preserve"> </v>
      </c>
      <c r="I149" s="348"/>
      <c r="J149" s="396" t="str">
        <f>'Council Own'!C14</f>
        <v>&lt;List Requirement Here&gt;</v>
      </c>
      <c r="K149" s="358" t="str">
        <f>IF('Council Own'!P14="A","A"," ")</f>
        <v xml:space="preserve"> </v>
      </c>
      <c r="M149" s="348"/>
      <c r="N149" s="396" t="str">
        <f>'Council Own'!C62</f>
        <v>&lt;List Requirement Here&gt;</v>
      </c>
      <c r="O149" s="358" t="str">
        <f>IF('Council Own'!P62="A","A"," ")</f>
        <v xml:space="preserve"> </v>
      </c>
      <c r="Q149" s="348"/>
      <c r="R149" s="396" t="str">
        <f>'Council Own'!C110</f>
        <v>&lt;List Requirement Here&gt;</v>
      </c>
      <c r="S149" s="358" t="str">
        <f>IF('Council Own'!P110="A","A"," ")</f>
        <v xml:space="preserve"> </v>
      </c>
    </row>
    <row r="150" spans="1:19" x14ac:dyDescent="0.2">
      <c r="E150" s="633" t="str">
        <f>'Fun Patches'!C14</f>
        <v>&lt;LIST PATCH HERE&gt;</v>
      </c>
      <c r="F150" s="634"/>
      <c r="G150" s="358" t="str">
        <f>IF('Fun Patches'!P14="A","A"," ")</f>
        <v xml:space="preserve"> </v>
      </c>
      <c r="I150" s="348">
        <v>3</v>
      </c>
      <c r="J150" s="396" t="str">
        <f>'Council Own'!C15</f>
        <v>&lt;List Requirement Here&gt;</v>
      </c>
      <c r="K150" s="358" t="str">
        <f>IF('Council Own'!P15="A","A"," ")</f>
        <v xml:space="preserve"> </v>
      </c>
      <c r="M150" s="348">
        <v>3</v>
      </c>
      <c r="N150" s="396" t="str">
        <f>'Council Own'!C63</f>
        <v>&lt;List Requirement Here&gt;</v>
      </c>
      <c r="O150" s="358" t="str">
        <f>IF('Council Own'!P63="A","A"," ")</f>
        <v xml:space="preserve"> </v>
      </c>
      <c r="Q150" s="348">
        <v>3</v>
      </c>
      <c r="R150" s="396" t="str">
        <f>'Council Own'!C111</f>
        <v>&lt;List Requirement Here&gt;</v>
      </c>
      <c r="S150" s="358" t="str">
        <f>IF('Council Own'!P111="A","A"," ")</f>
        <v xml:space="preserve"> </v>
      </c>
    </row>
    <row r="151" spans="1:19" x14ac:dyDescent="0.2">
      <c r="E151" s="633" t="str">
        <f>'Fun Patches'!C15</f>
        <v>&lt;LIST PATCH HERE&gt;</v>
      </c>
      <c r="F151" s="634"/>
      <c r="G151" s="358" t="str">
        <f>IF('Fun Patches'!P15="A","A"," ")</f>
        <v xml:space="preserve"> </v>
      </c>
      <c r="I151" s="348"/>
      <c r="J151" s="396" t="str">
        <f>'Council Own'!C16</f>
        <v>&lt;List Requirement Here&gt;</v>
      </c>
      <c r="K151" s="358" t="str">
        <f>IF('Council Own'!P16="A","A"," ")</f>
        <v xml:space="preserve"> </v>
      </c>
      <c r="M151" s="348"/>
      <c r="N151" s="396" t="str">
        <f>'Council Own'!C64</f>
        <v>&lt;List Requirement Here&gt;</v>
      </c>
      <c r="O151" s="358" t="str">
        <f>IF('Council Own'!P64="A","A"," ")</f>
        <v xml:space="preserve"> </v>
      </c>
      <c r="Q151" s="348"/>
      <c r="R151" s="396" t="str">
        <f>'Council Own'!C112</f>
        <v>&lt;List Requirement Here&gt;</v>
      </c>
      <c r="S151" s="358" t="str">
        <f>IF('Council Own'!P112="A","A"," ")</f>
        <v xml:space="preserve"> </v>
      </c>
    </row>
    <row r="152" spans="1:19" x14ac:dyDescent="0.2">
      <c r="A152" s="616" t="s">
        <v>834</v>
      </c>
      <c r="B152" s="617"/>
      <c r="C152" s="618"/>
      <c r="E152" s="633" t="str">
        <f>'Fun Patches'!C16</f>
        <v>&lt;LIST PATCH HERE&gt;</v>
      </c>
      <c r="F152" s="634"/>
      <c r="G152" s="358" t="str">
        <f>IF('Fun Patches'!P16="A","A"," ")</f>
        <v xml:space="preserve"> </v>
      </c>
      <c r="I152" s="348"/>
      <c r="J152" s="396" t="str">
        <f>'Council Own'!C17</f>
        <v>&lt;List Requirement Here&gt;</v>
      </c>
      <c r="K152" s="358" t="str">
        <f>IF('Council Own'!P17="A","A"," ")</f>
        <v xml:space="preserve"> </v>
      </c>
      <c r="M152" s="348"/>
      <c r="N152" s="396" t="str">
        <f>'Council Own'!C65</f>
        <v>&lt;List Requirement Here&gt;</v>
      </c>
      <c r="O152" s="358" t="str">
        <f>IF('Council Own'!P65="A","A"," ")</f>
        <v xml:space="preserve"> </v>
      </c>
      <c r="Q152" s="348"/>
      <c r="R152" s="396" t="str">
        <f>'Council Own'!C113</f>
        <v>&lt;List Requirement Here&gt;</v>
      </c>
      <c r="S152" s="358" t="str">
        <f>IF('Council Own'!P113="A","A"," ")</f>
        <v xml:space="preserve"> </v>
      </c>
    </row>
    <row r="153" spans="1:19" x14ac:dyDescent="0.2">
      <c r="A153" s="257" t="str">
        <f>Silver!C8</f>
        <v>Go on a Cadette Journey</v>
      </c>
      <c r="B153" s="257"/>
      <c r="C153" s="445" t="str">
        <f>IF(Silver!P8="C","C"," ")</f>
        <v xml:space="preserve"> </v>
      </c>
      <c r="E153" s="650" t="str">
        <f>'Fun Patches'!C17</f>
        <v>&lt;LIST PATCH HERE&gt;</v>
      </c>
      <c r="F153" s="651"/>
      <c r="G153" s="351" t="str">
        <f>IF('Fun Patches'!P17="A","A"," ")</f>
        <v xml:space="preserve"> </v>
      </c>
      <c r="I153" s="348"/>
      <c r="J153" s="396" t="str">
        <f>'Council Own'!C18</f>
        <v>&lt;List Requirement Here&gt;</v>
      </c>
      <c r="K153" s="358" t="str">
        <f>IF('Council Own'!P18="A","A"," ")</f>
        <v xml:space="preserve"> </v>
      </c>
      <c r="M153" s="348"/>
      <c r="N153" s="396" t="str">
        <f>'Council Own'!C66</f>
        <v>&lt;List Requirement Here&gt;</v>
      </c>
      <c r="O153" s="358" t="str">
        <f>IF('Council Own'!P66="A","A"," ")</f>
        <v xml:space="preserve"> </v>
      </c>
      <c r="Q153" s="348"/>
      <c r="R153" s="396" t="str">
        <f>'Council Own'!C114</f>
        <v>&lt;List Requirement Here&gt;</v>
      </c>
      <c r="S153" s="358" t="str">
        <f>IF('Council Own'!P114="A","A"," ")</f>
        <v xml:space="preserve"> </v>
      </c>
    </row>
    <row r="154" spans="1:19" x14ac:dyDescent="0.2">
      <c r="A154" s="257" t="str">
        <f>Silver!C9</f>
        <v>Identify issues you care about</v>
      </c>
      <c r="B154" s="257"/>
      <c r="C154" s="445" t="str">
        <f>IF(Silver!P9="A","A"," ")</f>
        <v xml:space="preserve"> </v>
      </c>
      <c r="E154" s="633" t="str">
        <f>'Fun Patches'!C18</f>
        <v>&lt;LIST PATCH HERE&gt;</v>
      </c>
      <c r="F154" s="634"/>
      <c r="G154" s="358" t="str">
        <f>IF('Fun Patches'!P18="A","A"," ")</f>
        <v xml:space="preserve"> </v>
      </c>
      <c r="I154" s="348">
        <v>4</v>
      </c>
      <c r="J154" s="396" t="str">
        <f>'Council Own'!C19</f>
        <v>&lt;List Requirement Here&gt;</v>
      </c>
      <c r="K154" s="358" t="str">
        <f>IF('Council Own'!P19="A","A"," ")</f>
        <v xml:space="preserve"> </v>
      </c>
      <c r="M154" s="348">
        <v>4</v>
      </c>
      <c r="N154" s="396" t="str">
        <f>'Council Own'!C67</f>
        <v>&lt;List Requirement Here&gt;</v>
      </c>
      <c r="O154" s="358" t="str">
        <f>IF('Council Own'!P67="A","A"," ")</f>
        <v xml:space="preserve"> </v>
      </c>
      <c r="Q154" s="348">
        <v>4</v>
      </c>
      <c r="R154" s="396" t="str">
        <f>'Council Own'!C115</f>
        <v>&lt;List Requirement Here&gt;</v>
      </c>
      <c r="S154" s="358" t="str">
        <f>IF('Council Own'!P115="A","A"," ")</f>
        <v xml:space="preserve"> </v>
      </c>
    </row>
    <row r="155" spans="1:19" x14ac:dyDescent="0.2">
      <c r="A155" s="257" t="str">
        <f>Silver!C10</f>
        <v>Build your GS Silver Team or go solo</v>
      </c>
      <c r="B155" s="257"/>
      <c r="C155" s="445" t="str">
        <f>IF(Silver!P10="A","A"," ")</f>
        <v xml:space="preserve"> </v>
      </c>
      <c r="E155" s="633" t="str">
        <f>'Fun Patches'!C19</f>
        <v>&lt;LIST PATCH HERE&gt;</v>
      </c>
      <c r="F155" s="634"/>
      <c r="G155" s="358" t="str">
        <f>IF('Fun Patches'!P19="A","A"," ")</f>
        <v xml:space="preserve"> </v>
      </c>
      <c r="I155" s="348"/>
      <c r="J155" s="396" t="str">
        <f>'Council Own'!C20</f>
        <v>&lt;List Requirement Here&gt;</v>
      </c>
      <c r="K155" s="358" t="str">
        <f>IF('Council Own'!P20="A","A"," ")</f>
        <v xml:space="preserve"> </v>
      </c>
      <c r="M155" s="348"/>
      <c r="N155" s="396" t="str">
        <f>'Council Own'!C68</f>
        <v>&lt;List Requirement Here&gt;</v>
      </c>
      <c r="O155" s="358" t="str">
        <f>IF('Council Own'!P68="A","A"," ")</f>
        <v xml:space="preserve"> </v>
      </c>
      <c r="Q155" s="348"/>
      <c r="R155" s="396" t="str">
        <f>'Council Own'!C116</f>
        <v>&lt;List Requirement Here&gt;</v>
      </c>
      <c r="S155" s="358" t="str">
        <f>IF('Council Own'!P116="A","A"," ")</f>
        <v xml:space="preserve"> </v>
      </c>
    </row>
    <row r="156" spans="1:19" x14ac:dyDescent="0.2">
      <c r="A156" s="257" t="str">
        <f>Silver!C11</f>
        <v>Explore your community</v>
      </c>
      <c r="B156" s="257"/>
      <c r="C156" s="445" t="str">
        <f>IF(Silver!P11="A","A"," ")</f>
        <v xml:space="preserve"> </v>
      </c>
      <c r="E156" s="633" t="str">
        <f>'Fun Patches'!C20</f>
        <v>&lt;LIST PATCH HERE&gt;</v>
      </c>
      <c r="F156" s="634"/>
      <c r="G156" s="358" t="str">
        <f>IF('Fun Patches'!P20="A","A"," ")</f>
        <v xml:space="preserve"> </v>
      </c>
      <c r="I156" s="348"/>
      <c r="J156" s="396" t="str">
        <f>'Council Own'!C21</f>
        <v>&lt;List Requirement Here&gt;</v>
      </c>
      <c r="K156" s="358" t="str">
        <f>IF('Council Own'!P21="A","A"," ")</f>
        <v xml:space="preserve"> </v>
      </c>
      <c r="M156" s="348"/>
      <c r="N156" s="396" t="str">
        <f>'Council Own'!C69</f>
        <v>&lt;List Requirement Here&gt;</v>
      </c>
      <c r="O156" s="358" t="str">
        <f>IF('Council Own'!P69="A","A"," ")</f>
        <v xml:space="preserve"> </v>
      </c>
      <c r="Q156" s="348"/>
      <c r="R156" s="396" t="str">
        <f>'Council Own'!C117</f>
        <v>&lt;List Requirement Here&gt;</v>
      </c>
      <c r="S156" s="358" t="str">
        <f>IF('Council Own'!P117="A","A"," ")</f>
        <v xml:space="preserve"> </v>
      </c>
    </row>
    <row r="157" spans="1:19" x14ac:dyDescent="0.2">
      <c r="A157" s="257" t="str">
        <f>Silver!C12</f>
        <v>Pick your Take Action Project</v>
      </c>
      <c r="B157" s="257"/>
      <c r="C157" s="445" t="str">
        <f>IF(Silver!P12="A","A"," ")</f>
        <v xml:space="preserve"> </v>
      </c>
      <c r="E157" s="633" t="str">
        <f>'Fun Patches'!C21</f>
        <v>&lt;LIST PATCH HERE&gt;</v>
      </c>
      <c r="F157" s="634"/>
      <c r="G157" s="358" t="str">
        <f>IF('Fun Patches'!P21="A","A"," ")</f>
        <v xml:space="preserve"> </v>
      </c>
      <c r="I157" s="348"/>
      <c r="J157" s="396" t="str">
        <f>'Council Own'!C22</f>
        <v>&lt;List Requirement Here&gt;</v>
      </c>
      <c r="K157" s="358" t="str">
        <f>IF('Council Own'!P22="A","A"," ")</f>
        <v xml:space="preserve"> </v>
      </c>
      <c r="M157" s="348"/>
      <c r="N157" s="396" t="str">
        <f>'Council Own'!C70</f>
        <v>&lt;List Requirement Here&gt;</v>
      </c>
      <c r="O157" s="358" t="str">
        <f>IF('Council Own'!P70="A","A"," ")</f>
        <v xml:space="preserve"> </v>
      </c>
      <c r="Q157" s="348"/>
      <c r="R157" s="396" t="str">
        <f>'Council Own'!C118</f>
        <v>&lt;List Requirement Here&gt;</v>
      </c>
      <c r="S157" s="358" t="str">
        <f>IF('Council Own'!P118="A","A"," ")</f>
        <v xml:space="preserve"> </v>
      </c>
    </row>
    <row r="158" spans="1:19" x14ac:dyDescent="0.2">
      <c r="A158" s="257" t="str">
        <f>Silver!C13</f>
        <v>Develop your Project</v>
      </c>
      <c r="B158" s="257"/>
      <c r="C158" s="445" t="str">
        <f>IF(Silver!P13="A","A"," ")</f>
        <v xml:space="preserve"> </v>
      </c>
      <c r="E158" s="633" t="str">
        <f>'Fun Patches'!C22</f>
        <v>&lt;LIST PATCH HERE&gt;</v>
      </c>
      <c r="F158" s="634"/>
      <c r="G158" s="358" t="str">
        <f>IF('Fun Patches'!P22="A","A"," ")</f>
        <v xml:space="preserve"> </v>
      </c>
      <c r="I158" s="348">
        <v>5</v>
      </c>
      <c r="J158" s="396" t="str">
        <f>'Council Own'!C23</f>
        <v>&lt;List Requirement Here&gt;</v>
      </c>
      <c r="K158" s="358" t="str">
        <f>IF('Council Own'!P23="A","A"," ")</f>
        <v xml:space="preserve"> </v>
      </c>
      <c r="M158" s="348">
        <v>5</v>
      </c>
      <c r="N158" s="396" t="str">
        <f>'Council Own'!C71</f>
        <v>&lt;List Requirement Here&gt;</v>
      </c>
      <c r="O158" s="358" t="str">
        <f>IF('Council Own'!P71="A","A"," ")</f>
        <v xml:space="preserve"> </v>
      </c>
      <c r="Q158" s="348">
        <v>5</v>
      </c>
      <c r="R158" s="396" t="str">
        <f>'Council Own'!C119</f>
        <v>&lt;List Requirement Here&gt;</v>
      </c>
      <c r="S158" s="358" t="str">
        <f>IF('Council Own'!P119="A","A"," ")</f>
        <v xml:space="preserve"> </v>
      </c>
    </row>
    <row r="159" spans="1:19" x14ac:dyDescent="0.2">
      <c r="A159" s="257" t="str">
        <f>Silver!C14</f>
        <v>Make a plan and put it into motion</v>
      </c>
      <c r="B159" s="257"/>
      <c r="C159" s="445" t="str">
        <f>IF(Silver!P14="A","A"," ")</f>
        <v xml:space="preserve"> </v>
      </c>
      <c r="E159" s="633" t="str">
        <f>'Fun Patches'!C23</f>
        <v>&lt;LIST PATCH HERE&gt;</v>
      </c>
      <c r="F159" s="634"/>
      <c r="G159" s="358" t="str">
        <f>IF('Fun Patches'!P23="A","A"," ")</f>
        <v xml:space="preserve"> </v>
      </c>
      <c r="I159" s="348"/>
      <c r="J159" s="396" t="str">
        <f>'Council Own'!C24</f>
        <v>&lt;List Requirement Here&gt;</v>
      </c>
      <c r="K159" s="358" t="str">
        <f>IF('Council Own'!P24="A","A"," ")</f>
        <v xml:space="preserve"> </v>
      </c>
      <c r="M159" s="348"/>
      <c r="N159" s="396" t="str">
        <f>'Council Own'!C72</f>
        <v>&lt;List Requirement Here&gt;</v>
      </c>
      <c r="O159" s="358" t="str">
        <f>IF('Council Own'!P72="A","A"," ")</f>
        <v xml:space="preserve"> </v>
      </c>
      <c r="Q159" s="348"/>
      <c r="R159" s="396" t="str">
        <f>'Council Own'!C120</f>
        <v>&lt;List Requirement Here&gt;</v>
      </c>
      <c r="S159" s="358" t="str">
        <f>IF('Council Own'!P120="A","A"," ")</f>
        <v xml:space="preserve"> </v>
      </c>
    </row>
    <row r="160" spans="1:19" x14ac:dyDescent="0.2">
      <c r="A160" s="257" t="str">
        <f>Silver!C15</f>
        <v>Reflect, share your story, and celebrate</v>
      </c>
      <c r="B160" s="257"/>
      <c r="C160" s="445" t="str">
        <f>IF(Silver!P15="A","A"," ")</f>
        <v xml:space="preserve"> </v>
      </c>
      <c r="E160" s="633" t="str">
        <f>'Fun Patches'!C24</f>
        <v>&lt;LIST PATCH HERE&gt;</v>
      </c>
      <c r="F160" s="634"/>
      <c r="G160" s="358" t="str">
        <f>IF('Fun Patches'!P24="A","A"," ")</f>
        <v xml:space="preserve"> </v>
      </c>
      <c r="I160" s="348"/>
      <c r="J160" s="396" t="str">
        <f>'Council Own'!C25</f>
        <v>&lt;List Requirement Here&gt;</v>
      </c>
      <c r="K160" s="358" t="str">
        <f>IF('Council Own'!P25="A","A"," ")</f>
        <v xml:space="preserve"> </v>
      </c>
      <c r="M160" s="348"/>
      <c r="N160" s="396" t="str">
        <f>'Council Own'!C73</f>
        <v>&lt;List Requirement Here&gt;</v>
      </c>
      <c r="O160" s="358" t="str">
        <f>IF('Council Own'!P73="A","A"," ")</f>
        <v xml:space="preserve"> </v>
      </c>
      <c r="Q160" s="348"/>
      <c r="R160" s="396" t="str">
        <f>'Council Own'!C121</f>
        <v>&lt;List Requirement Here&gt;</v>
      </c>
      <c r="S160" s="358" t="str">
        <f>IF('Council Own'!P121="A","A"," ")</f>
        <v xml:space="preserve"> </v>
      </c>
    </row>
    <row r="161" spans="2:19" x14ac:dyDescent="0.2">
      <c r="B161" s="435" t="s">
        <v>139</v>
      </c>
      <c r="C161" s="445" t="str">
        <f>IF(Silver!P16="C","C",IF(Silver!P16="P","P",""))</f>
        <v/>
      </c>
      <c r="E161" s="633" t="str">
        <f>'Fun Patches'!C25</f>
        <v>&lt;LIST PATCH HERE&gt;</v>
      </c>
      <c r="F161" s="634"/>
      <c r="G161" s="358" t="str">
        <f>IF('Fun Patches'!P25="A","A"," ")</f>
        <v xml:space="preserve"> </v>
      </c>
      <c r="I161" s="348"/>
      <c r="J161" s="396" t="str">
        <f>'Council Own'!C26</f>
        <v>&lt;List Requirement Here&gt;</v>
      </c>
      <c r="K161" s="358" t="str">
        <f>IF('Council Own'!P26="A","A"," ")</f>
        <v xml:space="preserve"> </v>
      </c>
      <c r="M161" s="348"/>
      <c r="N161" s="396" t="str">
        <f>'Council Own'!C74</f>
        <v>&lt;List Requirement Here&gt;</v>
      </c>
      <c r="O161" s="358" t="str">
        <f>IF('Council Own'!P68="A","A"," ")</f>
        <v xml:space="preserve"> </v>
      </c>
      <c r="Q161" s="348"/>
      <c r="R161" s="396" t="str">
        <f>'Council Own'!C122</f>
        <v>&lt;List Requirement Here&gt;</v>
      </c>
      <c r="S161" s="358" t="str">
        <f>IF('Council Own'!P122="A","A"," ")</f>
        <v xml:space="preserve"> </v>
      </c>
    </row>
    <row r="162" spans="2:19" x14ac:dyDescent="0.2">
      <c r="E162" s="633" t="str">
        <f>'Fun Patches'!C26</f>
        <v>&lt;LIST PATCH HERE&gt;</v>
      </c>
      <c r="F162" s="634"/>
      <c r="G162" s="358" t="str">
        <f>IF('Fun Patches'!P26="A","A","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Patches'!P27="A","A"," ")</f>
        <v xml:space="preserve"> </v>
      </c>
      <c r="I163" s="348">
        <v>1</v>
      </c>
      <c r="J163" s="396" t="str">
        <f>'Council Own'!C31</f>
        <v>&lt;List Requirement Here&gt;</v>
      </c>
      <c r="K163" s="358" t="str">
        <f>IF('Council Own'!P31="A","A"," ")</f>
        <v xml:space="preserve"> </v>
      </c>
      <c r="M163" s="348">
        <v>1</v>
      </c>
      <c r="N163" s="396" t="str">
        <f>'Council Own'!C79</f>
        <v>&lt;List Requirement Here&gt;</v>
      </c>
      <c r="O163" s="358" t="str">
        <f>IF('Council Own'!P79="A","A"," ")</f>
        <v xml:space="preserve"> </v>
      </c>
      <c r="Q163" s="348">
        <v>1</v>
      </c>
      <c r="R163" s="396" t="str">
        <f>'Council Own'!C127</f>
        <v>&lt;List Requirement Here&gt;</v>
      </c>
      <c r="S163" s="358" t="str">
        <f>IF('Council Own'!P127="A","A"," ")</f>
        <v xml:space="preserve"> </v>
      </c>
    </row>
    <row r="164" spans="2:19" x14ac:dyDescent="0.2">
      <c r="E164" s="633" t="str">
        <f>'Fun Patches'!C28</f>
        <v>&lt;LIST PATCH HERE&gt;</v>
      </c>
      <c r="F164" s="634"/>
      <c r="G164" s="358" t="str">
        <f>IF('Fun Patches'!P28="A","A"," ")</f>
        <v xml:space="preserve"> </v>
      </c>
      <c r="I164" s="348"/>
      <c r="J164" s="396" t="str">
        <f>'Council Own'!C32</f>
        <v>&lt;List Requirement Here&gt;</v>
      </c>
      <c r="K164" s="358" t="str">
        <f>IF('Council Own'!P32="A","A"," ")</f>
        <v xml:space="preserve"> </v>
      </c>
      <c r="M164" s="348"/>
      <c r="N164" s="396" t="str">
        <f>'Council Own'!C80</f>
        <v>&lt;List Requirement Here&gt;</v>
      </c>
      <c r="O164" s="358" t="str">
        <f>IF('Council Own'!P80="A","A"," ")</f>
        <v xml:space="preserve"> </v>
      </c>
      <c r="Q164" s="348"/>
      <c r="R164" s="396" t="str">
        <f>'Council Own'!C128</f>
        <v>&lt;List Requirement Here&gt;</v>
      </c>
      <c r="S164" s="358" t="str">
        <f>IF('Council Own'!P128="A","A"," ")</f>
        <v xml:space="preserve"> </v>
      </c>
    </row>
    <row r="165" spans="2:19" x14ac:dyDescent="0.2">
      <c r="E165" s="633" t="str">
        <f>'Fun Patches'!C29</f>
        <v>&lt;LIST PATCH HERE&gt;</v>
      </c>
      <c r="F165" s="634"/>
      <c r="G165" s="358" t="str">
        <f>IF('Fun Patches'!P29="A","A"," ")</f>
        <v xml:space="preserve"> </v>
      </c>
      <c r="I165" s="348"/>
      <c r="J165" s="396" t="str">
        <f>'Council Own'!C33</f>
        <v>&lt;List Requirement Here&gt;</v>
      </c>
      <c r="K165" s="358" t="str">
        <f>IF('Council Own'!P33="A","A"," ")</f>
        <v xml:space="preserve"> </v>
      </c>
      <c r="M165" s="348"/>
      <c r="N165" s="396" t="str">
        <f>'Council Own'!C81</f>
        <v>&lt;List Requirement Here&gt;</v>
      </c>
      <c r="O165" s="358" t="str">
        <f>IF('Council Own'!P81="A","A"," ")</f>
        <v xml:space="preserve"> </v>
      </c>
      <c r="Q165" s="348"/>
      <c r="R165" s="396" t="str">
        <f>'Council Own'!C129</f>
        <v>&lt;List Requirement Here&gt;</v>
      </c>
      <c r="S165" s="358" t="str">
        <f>IF('Council Own'!P129="A","A"," ")</f>
        <v xml:space="preserve"> </v>
      </c>
    </row>
    <row r="166" spans="2:19" x14ac:dyDescent="0.2">
      <c r="E166" s="633" t="str">
        <f>'Fun Patches'!C30</f>
        <v>&lt;LIST PATCH HERE&gt;</v>
      </c>
      <c r="F166" s="634"/>
      <c r="G166" s="358" t="str">
        <f>IF('Fun Patches'!P30="A","A"," ")</f>
        <v xml:space="preserve"> </v>
      </c>
      <c r="I166" s="348"/>
      <c r="J166" s="396" t="str">
        <f>'Council Own'!C34</f>
        <v>&lt;List Requirement Here&gt;</v>
      </c>
      <c r="K166" s="358" t="str">
        <f>IF('Council Own'!P34="A","A"," ")</f>
        <v xml:space="preserve"> </v>
      </c>
      <c r="M166" s="348"/>
      <c r="N166" s="396" t="str">
        <f>'Council Own'!C82</f>
        <v>&lt;List Requirement Here&gt;</v>
      </c>
      <c r="O166" s="358" t="str">
        <f>IF('Council Own'!P82="A","A"," ")</f>
        <v xml:space="preserve"> </v>
      </c>
      <c r="Q166" s="348"/>
      <c r="R166" s="396" t="str">
        <f>'Council Own'!C130</f>
        <v>&lt;List Requirement Here&gt;</v>
      </c>
      <c r="S166" s="358" t="str">
        <f>IF('Council Own'!P130="A","A"," ")</f>
        <v xml:space="preserve"> </v>
      </c>
    </row>
    <row r="167" spans="2:19" x14ac:dyDescent="0.2">
      <c r="E167" s="633" t="str">
        <f>'Fun Patches'!C31</f>
        <v>&lt;LIST PATCH HERE&gt;</v>
      </c>
      <c r="F167" s="634"/>
      <c r="G167" s="358" t="str">
        <f>IF('Fun Patches'!P31="A","A"," ")</f>
        <v xml:space="preserve"> </v>
      </c>
      <c r="I167" s="348">
        <v>2</v>
      </c>
      <c r="J167" s="396" t="str">
        <f>'Council Own'!C35</f>
        <v>&lt;List Requirement Here&gt;</v>
      </c>
      <c r="K167" s="358" t="str">
        <f>IF('Council Own'!P35="A","A"," ")</f>
        <v xml:space="preserve"> </v>
      </c>
      <c r="M167" s="348">
        <v>2</v>
      </c>
      <c r="N167" s="396" t="str">
        <f>'Council Own'!C83</f>
        <v>&lt;List Requirement Here&gt;</v>
      </c>
      <c r="O167" s="358" t="str">
        <f>IF('Council Own'!P83="A","A"," ")</f>
        <v xml:space="preserve"> </v>
      </c>
      <c r="Q167" s="348">
        <v>2</v>
      </c>
      <c r="R167" s="396" t="str">
        <f>'Council Own'!C131</f>
        <v>&lt;List Requirement Here&gt;</v>
      </c>
      <c r="S167" s="358" t="str">
        <f>IF('Council Own'!P131="A","A"," ")</f>
        <v xml:space="preserve"> </v>
      </c>
    </row>
    <row r="168" spans="2:19" x14ac:dyDescent="0.2">
      <c r="E168" s="633" t="str">
        <f>'Fun Patches'!C32</f>
        <v>&lt;LIST PATCH HERE&gt;</v>
      </c>
      <c r="F168" s="634"/>
      <c r="G168" s="358" t="str">
        <f>IF('Fun Patches'!P32="A","A"," ")</f>
        <v xml:space="preserve"> </v>
      </c>
      <c r="I168" s="348"/>
      <c r="J168" s="396" t="str">
        <f>'Council Own'!C36</f>
        <v>&lt;List Requirement Here&gt;</v>
      </c>
      <c r="K168" s="358" t="str">
        <f>IF('Council Own'!P36="A","A"," ")</f>
        <v xml:space="preserve"> </v>
      </c>
      <c r="M168" s="348"/>
      <c r="N168" s="396" t="str">
        <f>'Council Own'!C84</f>
        <v>&lt;List Requirement Here&gt;</v>
      </c>
      <c r="O168" s="358" t="str">
        <f>IF('Council Own'!P84="A","A"," ")</f>
        <v xml:space="preserve"> </v>
      </c>
      <c r="Q168" s="348"/>
      <c r="R168" s="396" t="str">
        <f>'Council Own'!C132</f>
        <v>&lt;List Requirement Here&gt;</v>
      </c>
      <c r="S168" s="358" t="str">
        <f>IF('Council Own'!P132="A","A"," ")</f>
        <v xml:space="preserve"> </v>
      </c>
    </row>
    <row r="169" spans="2:19" x14ac:dyDescent="0.2">
      <c r="E169" s="633" t="str">
        <f>'Fun Patches'!C33</f>
        <v>&lt;LIST PATCH HERE&gt;</v>
      </c>
      <c r="F169" s="634"/>
      <c r="G169" s="358" t="str">
        <f>IF('Fun Patches'!P33="A","A"," ")</f>
        <v xml:space="preserve"> </v>
      </c>
      <c r="I169" s="348"/>
      <c r="J169" s="396" t="str">
        <f>'Council Own'!C37</f>
        <v>&lt;List Requirement Here&gt;</v>
      </c>
      <c r="K169" s="358" t="str">
        <f>IF('Council Own'!P37="A","A"," ")</f>
        <v xml:space="preserve"> </v>
      </c>
      <c r="M169" s="348"/>
      <c r="N169" s="396" t="str">
        <f>'Council Own'!C85</f>
        <v>&lt;List Requirement Here&gt;</v>
      </c>
      <c r="O169" s="358" t="str">
        <f>IF('Council Own'!P85="A","A"," ")</f>
        <v xml:space="preserve"> </v>
      </c>
      <c r="Q169" s="348"/>
      <c r="R169" s="396" t="str">
        <f>'Council Own'!C133</f>
        <v>&lt;List Requirement Here&gt;</v>
      </c>
      <c r="S169" s="358" t="str">
        <f>IF('Council Own'!P133="A","A"," ")</f>
        <v xml:space="preserve"> </v>
      </c>
    </row>
    <row r="170" spans="2:19" x14ac:dyDescent="0.2">
      <c r="E170" s="633" t="str">
        <f>'Fun Patches'!C34</f>
        <v>&lt;LIST PATCH HERE&gt;</v>
      </c>
      <c r="F170" s="634"/>
      <c r="G170" s="358" t="str">
        <f>IF('Fun Patches'!P34="A","A"," ")</f>
        <v xml:space="preserve"> </v>
      </c>
      <c r="I170" s="348"/>
      <c r="J170" s="396" t="str">
        <f>'Council Own'!C38</f>
        <v>&lt;List Requirement Here&gt;</v>
      </c>
      <c r="K170" s="358" t="str">
        <f>IF('Council Own'!P38="A","A"," ")</f>
        <v xml:space="preserve"> </v>
      </c>
      <c r="M170" s="348"/>
      <c r="N170" s="396" t="str">
        <f>'Council Own'!C86</f>
        <v>&lt;List Requirement Here&gt;</v>
      </c>
      <c r="O170" s="358" t="str">
        <f>IF('Council Own'!P86="A","A"," ")</f>
        <v xml:space="preserve"> </v>
      </c>
      <c r="Q170" s="348"/>
      <c r="R170" s="396" t="str">
        <f>'Council Own'!C134</f>
        <v>&lt;List Requirement Here&gt;</v>
      </c>
      <c r="S170" s="358" t="str">
        <f>IF('Council Own'!P134="A","A"," ")</f>
        <v xml:space="preserve"> </v>
      </c>
    </row>
    <row r="171" spans="2:19" x14ac:dyDescent="0.2">
      <c r="E171" s="633" t="str">
        <f>'Fun Patches'!C35</f>
        <v>&lt;LIST PATCH HERE&gt;</v>
      </c>
      <c r="F171" s="634"/>
      <c r="G171" s="358" t="str">
        <f>IF('Fun Patches'!P35="A","A"," ")</f>
        <v xml:space="preserve"> </v>
      </c>
      <c r="I171" s="348">
        <v>3</v>
      </c>
      <c r="J171" s="396" t="str">
        <f>'Council Own'!C39</f>
        <v>&lt;List Requirement Here&gt;</v>
      </c>
      <c r="K171" s="358" t="str">
        <f>IF('Council Own'!P39="A","A"," ")</f>
        <v xml:space="preserve"> </v>
      </c>
      <c r="M171" s="348">
        <v>3</v>
      </c>
      <c r="N171" s="396" t="str">
        <f>'Council Own'!C87</f>
        <v>&lt;List Requirement Here&gt;</v>
      </c>
      <c r="O171" s="358" t="str">
        <f>IF('Council Own'!P87="A","A"," ")</f>
        <v xml:space="preserve"> </v>
      </c>
      <c r="Q171" s="348">
        <v>3</v>
      </c>
      <c r="R171" s="396" t="str">
        <f>'Council Own'!C135</f>
        <v>&lt;List Requirement Here&gt;</v>
      </c>
      <c r="S171" s="358" t="str">
        <f>IF('Council Own'!P135="A","A"," ")</f>
        <v xml:space="preserve"> </v>
      </c>
    </row>
    <row r="172" spans="2:19" ht="12.75" customHeight="1" x14ac:dyDescent="0.2">
      <c r="E172" s="633" t="str">
        <f>'Fun Patches'!C36</f>
        <v>&lt;LIST PATCH HERE&gt;</v>
      </c>
      <c r="F172" s="634"/>
      <c r="G172" s="358" t="str">
        <f>IF('Fun Patches'!P36="A","A"," ")</f>
        <v xml:space="preserve"> </v>
      </c>
      <c r="I172" s="348"/>
      <c r="J172" s="396" t="str">
        <f>'Council Own'!C40</f>
        <v>&lt;List Requirement Here&gt;</v>
      </c>
      <c r="K172" s="358" t="str">
        <f>IF('Council Own'!P40="A","A"," ")</f>
        <v xml:space="preserve"> </v>
      </c>
      <c r="M172" s="348"/>
      <c r="N172" s="396" t="str">
        <f>'Council Own'!C88</f>
        <v>&lt;List Requirement Here&gt;</v>
      </c>
      <c r="O172" s="358" t="str">
        <f>IF('Council Own'!P88="A","A"," ")</f>
        <v xml:space="preserve"> </v>
      </c>
      <c r="Q172" s="348"/>
      <c r="R172" s="396" t="str">
        <f>'Council Own'!C136</f>
        <v>&lt;List Requirement Here&gt;</v>
      </c>
      <c r="S172" s="358" t="str">
        <f>IF('Council Own'!P136="A","A"," ")</f>
        <v xml:space="preserve"> </v>
      </c>
    </row>
    <row r="173" spans="2:19" ht="12.75" customHeight="1" x14ac:dyDescent="0.2">
      <c r="E173" s="633" t="str">
        <f>'Fun Patches'!C37</f>
        <v>&lt;LIST PATCH HERE&gt;</v>
      </c>
      <c r="F173" s="634"/>
      <c r="G173" s="358" t="str">
        <f>IF('Fun Patches'!P37="A","A"," ")</f>
        <v xml:space="preserve"> </v>
      </c>
      <c r="I173" s="348"/>
      <c r="J173" s="396" t="str">
        <f>'Council Own'!C41</f>
        <v>&lt;List Requirement Here&gt;</v>
      </c>
      <c r="K173" s="358" t="str">
        <f>IF('Council Own'!P41="A","A"," ")</f>
        <v xml:space="preserve"> </v>
      </c>
      <c r="M173" s="348"/>
      <c r="N173" s="396" t="str">
        <f>'Council Own'!C89</f>
        <v>&lt;List Requirement Here&gt;</v>
      </c>
      <c r="O173" s="358" t="str">
        <f>IF('Council Own'!P89="A","A"," ")</f>
        <v xml:space="preserve"> </v>
      </c>
      <c r="Q173" s="348"/>
      <c r="R173" s="396" t="str">
        <f>'Council Own'!C137</f>
        <v>&lt;List Requirement Here&gt;</v>
      </c>
      <c r="S173" s="358" t="str">
        <f>IF('Council Own'!P137="A","A"," ")</f>
        <v xml:space="preserve"> </v>
      </c>
    </row>
    <row r="174" spans="2:19" x14ac:dyDescent="0.2">
      <c r="E174" s="633" t="str">
        <f>'Fun Patches'!C38</f>
        <v>&lt;LIST PATCH HERE&gt;</v>
      </c>
      <c r="F174" s="634"/>
      <c r="G174" s="358" t="str">
        <f>IF('Fun Patches'!P38="A","A"," ")</f>
        <v xml:space="preserve"> </v>
      </c>
      <c r="I174" s="348"/>
      <c r="J174" s="396" t="str">
        <f>'Council Own'!C42</f>
        <v>&lt;List Requirement Here&gt;</v>
      </c>
      <c r="K174" s="358" t="str">
        <f>IF('Council Own'!P42="A","A"," ")</f>
        <v xml:space="preserve"> </v>
      </c>
      <c r="M174" s="348"/>
      <c r="N174" s="396" t="str">
        <f>'Council Own'!C90</f>
        <v>&lt;List Requirement Here&gt;</v>
      </c>
      <c r="O174" s="358" t="str">
        <f>IF('Council Own'!P90="A","A"," ")</f>
        <v xml:space="preserve"> </v>
      </c>
      <c r="Q174" s="348"/>
      <c r="R174" s="396" t="str">
        <f>'Council Own'!C138</f>
        <v>&lt;List Requirement Here&gt;</v>
      </c>
      <c r="S174" s="358" t="str">
        <f>IF('Council Own'!P138="A","A"," ")</f>
        <v xml:space="preserve"> </v>
      </c>
    </row>
    <row r="175" spans="2:19" x14ac:dyDescent="0.2">
      <c r="E175" s="633" t="str">
        <f>'Fun Patches'!C39</f>
        <v>&lt;LIST PATCH HERE&gt;</v>
      </c>
      <c r="F175" s="634"/>
      <c r="G175" s="358" t="str">
        <f>IF('Fun Patches'!P39="A","A"," ")</f>
        <v xml:space="preserve"> </v>
      </c>
      <c r="I175" s="348">
        <v>4</v>
      </c>
      <c r="J175" s="396" t="str">
        <f>'Council Own'!C43</f>
        <v>&lt;List Requirement Here&gt;</v>
      </c>
      <c r="K175" s="358" t="str">
        <f>IF('Council Own'!P43="A","A"," ")</f>
        <v xml:space="preserve"> </v>
      </c>
      <c r="M175" s="348">
        <v>4</v>
      </c>
      <c r="N175" s="396" t="str">
        <f>'Council Own'!C91</f>
        <v>&lt;List Requirement Here&gt;</v>
      </c>
      <c r="O175" s="358" t="str">
        <f>IF('Council Own'!P91="A","A"," ")</f>
        <v xml:space="preserve"> </v>
      </c>
      <c r="Q175" s="348">
        <v>4</v>
      </c>
      <c r="R175" s="396" t="str">
        <f>'Council Own'!C139</f>
        <v>&lt;List Requirement Here&gt;</v>
      </c>
      <c r="S175" s="358" t="str">
        <f>IF('Council Own'!P139="A","A"," ")</f>
        <v xml:space="preserve"> </v>
      </c>
    </row>
    <row r="176" spans="2:19" x14ac:dyDescent="0.2">
      <c r="E176" s="633" t="str">
        <f>'Fun Patches'!C40</f>
        <v>&lt;LIST PATCH HERE&gt;</v>
      </c>
      <c r="F176" s="634"/>
      <c r="G176" s="358" t="str">
        <f>IF('Fun Patches'!P40="A","A"," ")</f>
        <v xml:space="preserve"> </v>
      </c>
      <c r="I176" s="348"/>
      <c r="J176" s="396" t="str">
        <f>'Council Own'!C44</f>
        <v>&lt;List Requirement Here&gt;</v>
      </c>
      <c r="K176" s="358" t="str">
        <f>IF('Council Own'!P44="A","A"," ")</f>
        <v xml:space="preserve"> </v>
      </c>
      <c r="M176" s="348"/>
      <c r="N176" s="396" t="str">
        <f>'Council Own'!C92</f>
        <v>&lt;List Requirement Here&gt;</v>
      </c>
      <c r="O176" s="358" t="str">
        <f>IF('Council Own'!P92="A","A"," ")</f>
        <v xml:space="preserve"> </v>
      </c>
      <c r="Q176" s="348"/>
      <c r="R176" s="396" t="str">
        <f>'Council Own'!C140</f>
        <v>&lt;List Requirement Here&gt;</v>
      </c>
      <c r="S176" s="358" t="str">
        <f>IF('Council Own'!P140="A","A"," ")</f>
        <v xml:space="preserve"> </v>
      </c>
    </row>
    <row r="177" spans="1:19" x14ac:dyDescent="0.2">
      <c r="E177" s="633" t="str">
        <f>'Fun Patches'!C41</f>
        <v>&lt;LIST PATCH HERE&gt;</v>
      </c>
      <c r="F177" s="634"/>
      <c r="G177" s="358" t="str">
        <f>IF('Fun Patches'!P41="A","A"," ")</f>
        <v xml:space="preserve"> </v>
      </c>
      <c r="I177" s="348"/>
      <c r="J177" s="396" t="str">
        <f>'Council Own'!C45</f>
        <v>&lt;List Requirement Here&gt;</v>
      </c>
      <c r="K177" s="358" t="str">
        <f>IF('Council Own'!P45="A","A"," ")</f>
        <v xml:space="preserve"> </v>
      </c>
      <c r="M177" s="348"/>
      <c r="N177" s="396" t="str">
        <f>'Council Own'!C93</f>
        <v>&lt;List Requirement Here&gt;</v>
      </c>
      <c r="O177" s="358" t="str">
        <f>IF('Council Own'!P93="A","A"," ")</f>
        <v xml:space="preserve"> </v>
      </c>
      <c r="Q177" s="348"/>
      <c r="R177" s="396" t="str">
        <f>'Council Own'!C141</f>
        <v>&lt;List Requirement Here&gt;</v>
      </c>
      <c r="S177" s="358" t="str">
        <f>IF('Council Own'!P141="A","A"," ")</f>
        <v xml:space="preserve"> </v>
      </c>
    </row>
    <row r="178" spans="1:19" x14ac:dyDescent="0.2">
      <c r="E178" s="633" t="str">
        <f>'Fun Patches'!C42</f>
        <v>&lt;LIST PATCH HERE&gt;</v>
      </c>
      <c r="F178" s="634"/>
      <c r="G178" s="358" t="str">
        <f>IF('Fun Patches'!P42="A","A"," ")</f>
        <v xml:space="preserve"> </v>
      </c>
      <c r="I178" s="348"/>
      <c r="J178" s="396" t="str">
        <f>'Council Own'!C46</f>
        <v>&lt;List Requirement Here&gt;</v>
      </c>
      <c r="K178" s="358" t="str">
        <f>IF('Council Own'!P46="A","A"," ")</f>
        <v xml:space="preserve"> </v>
      </c>
      <c r="M178" s="348"/>
      <c r="N178" s="396" t="str">
        <f>'Council Own'!C94</f>
        <v>&lt;List Requirement Here&gt;</v>
      </c>
      <c r="O178" s="358" t="str">
        <f>IF('Council Own'!P94="A","A"," ")</f>
        <v xml:space="preserve"> </v>
      </c>
      <c r="Q178" s="348"/>
      <c r="R178" s="396" t="str">
        <f>'Council Own'!C142</f>
        <v>&lt;List Requirement Here&gt;</v>
      </c>
      <c r="S178" s="358" t="str">
        <f>IF('Council Own'!P142="A","A"," ")</f>
        <v xml:space="preserve"> </v>
      </c>
    </row>
    <row r="179" spans="1:19" x14ac:dyDescent="0.2">
      <c r="E179" s="633" t="str">
        <f>'Fun Patches'!C43</f>
        <v>&lt;LIST PATCH HERE&gt;</v>
      </c>
      <c r="F179" s="634"/>
      <c r="G179" s="358" t="str">
        <f>IF('Fun Patches'!P43="A","A"," ")</f>
        <v xml:space="preserve"> </v>
      </c>
      <c r="I179" s="348">
        <v>5</v>
      </c>
      <c r="J179" s="396" t="str">
        <f>'Council Own'!C47</f>
        <v>&lt;List Requirement Here&gt;</v>
      </c>
      <c r="K179" s="358" t="str">
        <f>IF('Council Own'!P47="A","A"," ")</f>
        <v xml:space="preserve"> </v>
      </c>
      <c r="M179" s="348">
        <v>5</v>
      </c>
      <c r="N179" s="396" t="str">
        <f>'Council Own'!C95</f>
        <v>&lt;List Requirement Here&gt;</v>
      </c>
      <c r="O179" s="358" t="str">
        <f>IF('Council Own'!P95="A","A"," ")</f>
        <v xml:space="preserve"> </v>
      </c>
      <c r="Q179" s="348">
        <v>5</v>
      </c>
      <c r="R179" s="396" t="str">
        <f>'Council Own'!C143</f>
        <v>&lt;List Requirement Here&gt;</v>
      </c>
      <c r="S179" s="358" t="str">
        <f>IF('Council Own'!P143="A","A"," ")</f>
        <v xml:space="preserve"> </v>
      </c>
    </row>
    <row r="180" spans="1:19" x14ac:dyDescent="0.2">
      <c r="E180" s="633" t="str">
        <f>'Fun Patches'!C44</f>
        <v>&lt;LIST PATCH HERE&gt;</v>
      </c>
      <c r="F180" s="634"/>
      <c r="G180" s="358" t="str">
        <f>IF('Fun Patches'!P44="A","A"," ")</f>
        <v xml:space="preserve"> </v>
      </c>
      <c r="I180" s="348"/>
      <c r="J180" s="396" t="str">
        <f>'Council Own'!C48</f>
        <v>&lt;List Requirement Here&gt;</v>
      </c>
      <c r="K180" s="358" t="str">
        <f>IF('Council Own'!P48="A","A"," ")</f>
        <v xml:space="preserve"> </v>
      </c>
      <c r="M180" s="348"/>
      <c r="N180" s="396" t="str">
        <f>'Council Own'!C96</f>
        <v>&lt;List Requirement Here&gt;</v>
      </c>
      <c r="O180" s="358" t="str">
        <f>IF('Council Own'!P96="A","A"," ")</f>
        <v xml:space="preserve"> </v>
      </c>
      <c r="Q180" s="348"/>
      <c r="R180" s="396" t="str">
        <f>'Council Own'!C144</f>
        <v>&lt;List Requirement Here&gt;</v>
      </c>
      <c r="S180" s="358" t="str">
        <f>IF('Council Own'!P144="A","A"," ")</f>
        <v xml:space="preserve"> </v>
      </c>
    </row>
    <row r="181" spans="1:19" x14ac:dyDescent="0.2">
      <c r="E181" s="633" t="str">
        <f>'Fun Patches'!C45</f>
        <v>&lt;LIST PATCH HERE&gt;</v>
      </c>
      <c r="F181" s="634"/>
      <c r="G181" s="358" t="str">
        <f>IF('Fun Patches'!P45="A","A"," ")</f>
        <v xml:space="preserve"> </v>
      </c>
      <c r="I181" s="348"/>
      <c r="J181" s="396" t="str">
        <f>'Council Own'!C49</f>
        <v>&lt;List Requirement Here&gt;</v>
      </c>
      <c r="K181" s="358" t="str">
        <f>IF('Council Own'!P49="A","A"," ")</f>
        <v xml:space="preserve"> </v>
      </c>
      <c r="M181" s="348"/>
      <c r="N181" s="396" t="str">
        <f>'Council Own'!C97</f>
        <v>&lt;List Requirement Here&gt;</v>
      </c>
      <c r="O181" s="358" t="str">
        <f>IF('Council Own'!P97="A","A"," ")</f>
        <v xml:space="preserve"> </v>
      </c>
      <c r="Q181" s="348"/>
      <c r="R181" s="396" t="str">
        <f>'Council Own'!C145</f>
        <v>&lt;List Requirement Here&gt;</v>
      </c>
      <c r="S181" s="358" t="str">
        <f>IF('Council Own'!P145="A","A"," ")</f>
        <v xml:space="preserve"> </v>
      </c>
    </row>
    <row r="182" spans="1:19" x14ac:dyDescent="0.2">
      <c r="E182" s="633" t="str">
        <f>'Fun Patches'!C46</f>
        <v>&lt;LIST PATCH HERE&gt;</v>
      </c>
      <c r="F182" s="634"/>
      <c r="G182" s="358" t="str">
        <f>IF('Fun Patches'!P46="A","A"," ")</f>
        <v xml:space="preserve"> </v>
      </c>
      <c r="I182" s="348"/>
      <c r="J182" s="396" t="str">
        <f>'Council Own'!C50</f>
        <v>&lt;List Requirement Here&gt;</v>
      </c>
      <c r="K182" s="358" t="str">
        <f>IF('Council Own'!P50="A","A"," ")</f>
        <v xml:space="preserve"> </v>
      </c>
      <c r="M182" s="348"/>
      <c r="N182" s="396" t="str">
        <f>'Council Own'!C98</f>
        <v>&lt;List Requirement Here&gt;</v>
      </c>
      <c r="O182" s="358" t="str">
        <f>IF('Council Own'!P98="A","A"," ")</f>
        <v xml:space="preserve"> </v>
      </c>
      <c r="Q182" s="348"/>
      <c r="R182" s="396" t="str">
        <f>'Council Own'!C146</f>
        <v>&lt;List Requirement Here&gt;</v>
      </c>
      <c r="S182" s="358" t="str">
        <f>IF('Council Own'!P146="A","A"," ")</f>
        <v xml:space="preserve"> </v>
      </c>
    </row>
    <row r="183" spans="1:19" x14ac:dyDescent="0.2">
      <c r="E183" s="650" t="str">
        <f>'Fun Patches'!C47</f>
        <v>&lt;LIST PATCH HERE&gt;</v>
      </c>
      <c r="F183" s="651"/>
      <c r="G183" s="351" t="str">
        <f>IF('Fun Patches'!P47="A","A"," ")</f>
        <v xml:space="preserve"> </v>
      </c>
      <c r="I183" s="395"/>
      <c r="J183" s="364"/>
      <c r="K183" s="398"/>
    </row>
    <row r="184" spans="1:19" x14ac:dyDescent="0.2">
      <c r="E184" s="633" t="str">
        <f>'Fun Patches'!C48</f>
        <v>&lt;LIST PATCH HERE&gt;</v>
      </c>
      <c r="F184" s="634"/>
      <c r="G184" s="358" t="str">
        <f>IF('Fun Patches'!P48="A","A"," ")</f>
        <v xml:space="preserve"> </v>
      </c>
      <c r="I184" s="395"/>
      <c r="J184" s="364"/>
      <c r="K184" s="398"/>
    </row>
    <row r="185" spans="1:19" x14ac:dyDescent="0.2">
      <c r="E185" s="633" t="str">
        <f>'Fun Patches'!C49</f>
        <v>&lt;LIST PATCH HERE&gt;</v>
      </c>
      <c r="F185" s="634"/>
      <c r="G185" s="358" t="str">
        <f>IF('Fun Patches'!P49="A","A"," ")</f>
        <v xml:space="preserve"> </v>
      </c>
      <c r="I185" s="395"/>
      <c r="J185" s="364"/>
      <c r="K185" s="398"/>
    </row>
    <row r="186" spans="1:19" x14ac:dyDescent="0.2">
      <c r="A186" s="635" t="s">
        <v>70</v>
      </c>
      <c r="B186" s="636"/>
      <c r="C186" s="637"/>
      <c r="E186" s="633" t="str">
        <f>'Fun Patches'!C50</f>
        <v>&lt;LIST PATCH HERE&gt;</v>
      </c>
      <c r="F186" s="634"/>
      <c r="G186" s="358" t="str">
        <f>IF('Fun Patches'!P50="A","A"," ")</f>
        <v xml:space="preserve"> </v>
      </c>
      <c r="I186" s="395"/>
      <c r="J186" s="364"/>
      <c r="K186" s="398"/>
    </row>
    <row r="187" spans="1:19" x14ac:dyDescent="0.2">
      <c r="A187" s="644" t="s">
        <v>67</v>
      </c>
      <c r="B187" s="645"/>
      <c r="C187" s="646"/>
      <c r="E187" s="633" t="str">
        <f>'Fun Patches'!C51</f>
        <v>&lt;LIST PATCH HERE&gt;</v>
      </c>
      <c r="F187" s="634"/>
      <c r="G187" s="358" t="str">
        <f>IF('Fun Patches'!P51="A","A"," ")</f>
        <v xml:space="preserve"> </v>
      </c>
      <c r="I187" s="395"/>
      <c r="J187" s="364"/>
      <c r="K187" s="398"/>
    </row>
    <row r="188" spans="1:19" x14ac:dyDescent="0.2">
      <c r="A188" s="644" t="s">
        <v>68</v>
      </c>
      <c r="B188" s="645"/>
      <c r="C188" s="646"/>
      <c r="E188" s="633" t="str">
        <f>'Fun Patches'!C52</f>
        <v>&lt;LIST PATCH HERE&gt;</v>
      </c>
      <c r="F188" s="634"/>
      <c r="G188" s="358" t="str">
        <f>IF('Fun Patches'!P52="A","A"," ")</f>
        <v xml:space="preserve"> </v>
      </c>
      <c r="I188" s="395"/>
      <c r="J188" s="364"/>
      <c r="K188" s="398"/>
    </row>
    <row r="189" spans="1:19" x14ac:dyDescent="0.2">
      <c r="A189" s="640" t="s">
        <v>69</v>
      </c>
      <c r="B189" s="641"/>
      <c r="C189" s="642"/>
      <c r="E189" s="633" t="str">
        <f>'Fun Patches'!C53</f>
        <v>&lt;LIST PATCH HERE&gt;</v>
      </c>
      <c r="F189" s="634"/>
      <c r="G189" s="358" t="str">
        <f>IF('Fun Patches'!P53="A","A"," ")</f>
        <v xml:space="preserve"> </v>
      </c>
      <c r="J189" s="355"/>
      <c r="K189" s="355"/>
    </row>
    <row r="190" spans="1:19" x14ac:dyDescent="0.2">
      <c r="E190" s="633" t="str">
        <f>'Fun Patches'!C54</f>
        <v>&lt;LIST PATCH HERE&gt;</v>
      </c>
      <c r="F190" s="634"/>
      <c r="G190" s="358" t="str">
        <f>IF('Fun Patches'!P54="A","A","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tmh2LPy0+93FPuwSoppGNDoD79oI+36IWzpz8hBxjxj4DlEYTJrxGGXQMd0Q+XGh5DTpoSK0sMUt4Qqk1ehgxA==" saltValue="mf9+JAWoFEsypO72ixT1Sg=="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W229"/>
  <sheetViews>
    <sheetView showGridLines="0" topLeftCell="A40" zoomScale="90" zoomScaleNormal="90" workbookViewId="0">
      <selection activeCell="J55" sqref="J55"/>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14</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IF(Badges!Q58="A","A"," ")</f>
        <v xml:space="preserve"> </v>
      </c>
      <c r="I4" s="348"/>
      <c r="J4" s="349" t="str">
        <f>Badges!C132</f>
        <v>Fold method and glue method</v>
      </c>
      <c r="K4" s="351" t="str">
        <f>IF(Badges!Q132="A","A"," ")</f>
        <v xml:space="preserve"> </v>
      </c>
      <c r="M4" s="348"/>
      <c r="N4" s="349" t="str">
        <f>Badges!C205</f>
        <v>Learn how to purify water</v>
      </c>
      <c r="O4" s="351" t="str">
        <f>IF(Badges!Q205="A","A"," ")</f>
        <v xml:space="preserve"> </v>
      </c>
      <c r="Q4" s="348"/>
      <c r="R4" s="349" t="str">
        <f>Badges!C279</f>
        <v>Get a sense of different animals'</v>
      </c>
      <c r="S4" s="351" t="str">
        <f>IF(Badges!Q279="A","A"," ")</f>
        <v xml:space="preserve"> </v>
      </c>
      <c r="T4" s="340"/>
      <c r="U4" s="340"/>
    </row>
    <row r="5" spans="1:21" ht="12.75" customHeight="1" x14ac:dyDescent="0.2">
      <c r="A5" s="619" t="str">
        <f>Summary!A4</f>
        <v>Digital Movie Maker</v>
      </c>
      <c r="B5" s="620"/>
      <c r="C5" s="352" t="str">
        <f>IF(Badges!Q28="C","C",IF(Badges!Q28="P","P",""))</f>
        <v/>
      </c>
      <c r="E5" s="348"/>
      <c r="F5" s="349" t="str">
        <f>Badges!C59</f>
        <v>Videotape yourself miming one</v>
      </c>
      <c r="G5" s="351" t="str">
        <f>IF(Badges!Q59="A","A"," ")</f>
        <v xml:space="preserve"> </v>
      </c>
      <c r="I5" s="348"/>
      <c r="J5" s="349" t="str">
        <f>Badges!C133</f>
        <v>Fold method and stitch method</v>
      </c>
      <c r="K5" s="351" t="str">
        <f>IF(Badges!Q133="A","A"," ")</f>
        <v xml:space="preserve"> </v>
      </c>
      <c r="M5" s="348"/>
      <c r="N5" s="349" t="str">
        <f>Badges!C206</f>
        <v>Practice navigating with a map and</v>
      </c>
      <c r="O5" s="351" t="str">
        <f>IF(Badges!Q206="A","A"," ")</f>
        <v xml:space="preserve"> </v>
      </c>
      <c r="Q5" s="348"/>
      <c r="R5" s="349" t="str">
        <f>Badges!C280</f>
        <v>Talk to an animal expert at a zoo</v>
      </c>
      <c r="S5" s="351" t="str">
        <f>IF(Badges!Q280="A","A"," ")</f>
        <v xml:space="preserve"> </v>
      </c>
      <c r="T5" s="340"/>
      <c r="U5" s="340"/>
    </row>
    <row r="6" spans="1:21" ht="12.75" customHeight="1" x14ac:dyDescent="0.2">
      <c r="A6" s="612" t="str">
        <f>Summary!A5</f>
        <v>Eating for Beauty</v>
      </c>
      <c r="B6" s="613"/>
      <c r="C6" s="353" t="str">
        <f>IF(Badges!Q51="C","C",IF(Badges!Q51="P","P",""))</f>
        <v/>
      </c>
      <c r="E6" s="348"/>
      <c r="F6" s="349" t="str">
        <f>Badges!C60</f>
        <v>Pretend an item is something else</v>
      </c>
      <c r="G6" s="351" t="str">
        <f>IF(Badges!Q60="A","A"," ")</f>
        <v xml:space="preserve"> </v>
      </c>
      <c r="I6" s="348"/>
      <c r="J6" s="349" t="str">
        <f>Badges!C134</f>
        <v>Glue method and stitch method</v>
      </c>
      <c r="K6" s="351" t="str">
        <f>IF(Badges!Q134="A","A"," ")</f>
        <v xml:space="preserve"> </v>
      </c>
      <c r="M6" s="348"/>
      <c r="N6" s="349" t="str">
        <f>Badges!C207</f>
        <v>Pitch your tent three times in three</v>
      </c>
      <c r="O6" s="351" t="str">
        <f>IF(Badges!Q207="A","A"," ")</f>
        <v xml:space="preserve"> </v>
      </c>
      <c r="Q6" s="348"/>
      <c r="R6" s="349" t="str">
        <f>Badges!C281</f>
        <v>Practice being a scientist</v>
      </c>
      <c r="S6" s="351" t="str">
        <f>IF(Badges!Q281="A","A"," ")</f>
        <v xml:space="preserve"> </v>
      </c>
      <c r="T6" s="340"/>
      <c r="U6" s="340"/>
    </row>
    <row r="7" spans="1:21" x14ac:dyDescent="0.2">
      <c r="A7" s="612" t="str">
        <f>Summary!A6</f>
        <v>Public Speaker</v>
      </c>
      <c r="B7" s="613"/>
      <c r="C7" s="353" t="str">
        <f>IF(Badges!Q74="C","C",IF(Badges!Q74="P","P",""))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IF(Badges!Q97="C","C",IF(Badges!Q97="P","P",""))</f>
        <v/>
      </c>
      <c r="E8" s="348"/>
      <c r="F8" s="349" t="str">
        <f>Badges!C62</f>
        <v>Repeat one word, one sentence, and</v>
      </c>
      <c r="G8" s="351" t="str">
        <f>IF(Badges!Q62="A","A"," ")</f>
        <v xml:space="preserve"> </v>
      </c>
      <c r="I8" s="348"/>
      <c r="J8" s="349" t="str">
        <f>Badges!C136</f>
        <v>Make an organizational book</v>
      </c>
      <c r="K8" s="351" t="str">
        <f>IF(Badges!Q136="A","A"," ")</f>
        <v xml:space="preserve"> </v>
      </c>
      <c r="M8" s="348"/>
      <c r="N8" s="349" t="str">
        <f>Badges!C209</f>
        <v>Play stuff-sack dramatics</v>
      </c>
      <c r="O8" s="351" t="str">
        <f>IF(Badges!Q209="A","A"," ")</f>
        <v xml:space="preserve"> </v>
      </c>
      <c r="Q8" s="348">
        <v>1</v>
      </c>
      <c r="R8" s="349" t="str">
        <f>Badges!C285</f>
        <v>Team up and dress up</v>
      </c>
      <c r="S8" s="350"/>
    </row>
    <row r="9" spans="1:21" x14ac:dyDescent="0.2">
      <c r="A9" s="614" t="str">
        <f>Summary!A8</f>
        <v>Screenwriter</v>
      </c>
      <c r="B9" s="615"/>
      <c r="C9" s="354" t="str">
        <f>IF(Badges!Q120="C","C",IF(Badges!Q120="P","P",""))</f>
        <v/>
      </c>
      <c r="E9" s="348"/>
      <c r="F9" s="349" t="str">
        <f>Badges!C63</f>
        <v>Tell your own story, from birth until</v>
      </c>
      <c r="G9" s="351" t="str">
        <f>IF(Badges!Q63="A","A"," ")</f>
        <v xml:space="preserve"> </v>
      </c>
      <c r="I9" s="348"/>
      <c r="J9" s="349" t="str">
        <f>Badges!C137</f>
        <v>Make a scrapbook, memory book,</v>
      </c>
      <c r="K9" s="351" t="str">
        <f>IF(Badges!Q137="A","A"," ")</f>
        <v xml:space="preserve"> </v>
      </c>
      <c r="M9" s="348"/>
      <c r="N9" s="349" t="str">
        <f>Badges!C210</f>
        <v>See the stars</v>
      </c>
      <c r="O9" s="351" t="str">
        <f>IF(Badges!Q210="A","A"," ")</f>
        <v xml:space="preserve"> </v>
      </c>
      <c r="Q9" s="348"/>
      <c r="R9" s="349" t="str">
        <f>Badges!C286</f>
        <v>Go, Blue! Go, Red!</v>
      </c>
      <c r="S9" s="351" t="str">
        <f>IF(Badges!Q286="A","A"," ")</f>
        <v xml:space="preserve"> </v>
      </c>
    </row>
    <row r="10" spans="1:21" x14ac:dyDescent="0.2">
      <c r="A10" s="616" t="str">
        <f>Summary!A9</f>
        <v>It's Your Planet -- Love It!</v>
      </c>
      <c r="B10" s="617"/>
      <c r="C10" s="618"/>
      <c r="E10" s="348"/>
      <c r="F10" s="349" t="str">
        <f>Badges!C64</f>
        <v>Practice impressions of three</v>
      </c>
      <c r="G10" s="351" t="str">
        <f>IF(Badges!Q64="A","A"," ")</f>
        <v xml:space="preserve"> </v>
      </c>
      <c r="I10" s="348"/>
      <c r="J10" s="349" t="str">
        <f>Badges!C138</f>
        <v>Make a gift book</v>
      </c>
      <c r="K10" s="351" t="str">
        <f>IF(Badges!Q138="A","A"," ")</f>
        <v xml:space="preserve"> </v>
      </c>
      <c r="M10" s="348"/>
      <c r="N10" s="349" t="str">
        <f>Badges!C211</f>
        <v>Tell a progressive story</v>
      </c>
      <c r="O10" s="351" t="str">
        <f>IF(Badges!Q211="A","A"," ")</f>
        <v xml:space="preserve"> </v>
      </c>
      <c r="Q10" s="348"/>
      <c r="R10" s="349" t="str">
        <f>Badges!C287</f>
        <v>Unique uniforms</v>
      </c>
      <c r="S10" s="351" t="str">
        <f>IF(Badges!Q287="A","A"," ")</f>
        <v xml:space="preserve"> </v>
      </c>
    </row>
    <row r="11" spans="1:21" x14ac:dyDescent="0.2">
      <c r="A11" s="619" t="str">
        <f>Summary!A10</f>
        <v>Book Artist</v>
      </c>
      <c r="B11" s="620"/>
      <c r="C11" s="352" t="str">
        <f>IF(Badges!Q144="C","C",IF(Badges!Q144="P","P",""))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IF(Badges!Q288="A","A"," ")</f>
        <v xml:space="preserve"> </v>
      </c>
    </row>
    <row r="12" spans="1:21" x14ac:dyDescent="0.2">
      <c r="A12" s="612" t="str">
        <f>Summary!A11</f>
        <v>Woodworker</v>
      </c>
      <c r="B12" s="613"/>
      <c r="C12" s="353" t="str">
        <f>IF(Badges!Q167="C","C",IF(Badges!Q167="P","P",""))</f>
        <v/>
      </c>
      <c r="E12" s="348"/>
      <c r="F12" s="349" t="str">
        <f>Badges!C66</f>
        <v>Write a speech about something</v>
      </c>
      <c r="G12" s="351" t="str">
        <f>IF(Badges!Q66="A","A"," ")</f>
        <v xml:space="preserve"> </v>
      </c>
      <c r="I12" s="348"/>
      <c r="J12" s="349" t="str">
        <f>Badges!C140</f>
        <v xml:space="preserve">Make a book from something </v>
      </c>
      <c r="K12" s="351" t="str">
        <f>IF(Badges!Q140="A","A","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IF(Badges!Q190="C","C",IF(Badges!Q190="P","P",""))</f>
        <v/>
      </c>
      <c r="E13" s="348"/>
      <c r="F13" s="349" t="str">
        <f>Badges!C67</f>
        <v>Create a piece for a character</v>
      </c>
      <c r="G13" s="351" t="str">
        <f>IF(Badges!Q67="A","A"," ")</f>
        <v xml:space="preserve"> </v>
      </c>
      <c r="I13" s="348"/>
      <c r="J13" s="349" t="str">
        <f>Badges!C141</f>
        <v>Try a different binding technique or</v>
      </c>
      <c r="K13" s="351" t="str">
        <f>IF(Badges!Q141="A","A"," ")</f>
        <v xml:space="preserve"> </v>
      </c>
      <c r="M13" s="348"/>
      <c r="N13" s="349" t="str">
        <f>Badges!C216</f>
        <v>Observe kids in person for at least</v>
      </c>
      <c r="O13" s="351" t="str">
        <f>IF(Badges!Q216="A","A"," ")</f>
        <v xml:space="preserve"> </v>
      </c>
      <c r="Q13" s="348"/>
      <c r="R13" s="349" t="str">
        <f>Badges!C290</f>
        <v>An amazing race</v>
      </c>
      <c r="S13" s="351" t="str">
        <f>IF(Badges!Q290="A","A"," ")</f>
        <v xml:space="preserve"> </v>
      </c>
    </row>
    <row r="14" spans="1:21" x14ac:dyDescent="0.2">
      <c r="A14" s="612" t="str">
        <f>Summary!A13</f>
        <v>Trailblazing</v>
      </c>
      <c r="B14" s="613"/>
      <c r="C14" s="353" t="str">
        <f>IF(Badges!Q213="C","C",IF(Badges!Q213="P","P",""))</f>
        <v/>
      </c>
      <c r="E14" s="348"/>
      <c r="F14" s="349" t="str">
        <f>Badges!C68</f>
        <v>Pick an existing piece</v>
      </c>
      <c r="G14" s="351" t="str">
        <f>IF(Badges!Q68="A","A"," ")</f>
        <v xml:space="preserve"> </v>
      </c>
      <c r="I14" s="348"/>
      <c r="J14" s="349" t="str">
        <f>Badges!C142</f>
        <v>Get creative with the definition of</v>
      </c>
      <c r="K14" s="351" t="str">
        <f>IF(Badges!Q142="A","A"," ")</f>
        <v xml:space="preserve"> </v>
      </c>
      <c r="M14" s="348"/>
      <c r="N14" s="349" t="str">
        <f>Badges!C217</f>
        <v xml:space="preserve">Ask an expert  </v>
      </c>
      <c r="O14" s="351" t="str">
        <f>IF(Badges!Q217="A","A"," ")</f>
        <v xml:space="preserve"> </v>
      </c>
      <c r="Q14" s="348"/>
      <c r="R14" s="349" t="str">
        <f>Badges!C291</f>
        <v>Target practice</v>
      </c>
      <c r="S14" s="351" t="str">
        <f>IF(Badges!Q291="A","A"," ")</f>
        <v xml:space="preserve"> </v>
      </c>
    </row>
    <row r="15" spans="1:21" x14ac:dyDescent="0.2">
      <c r="A15" s="614" t="str">
        <f>Summary!A14</f>
        <v>Babysitter</v>
      </c>
      <c r="B15" s="615"/>
      <c r="C15" s="354" t="str">
        <f>IF(Badges!Q236="C","C",IF(Badges!Q236="P","P",""))</f>
        <v/>
      </c>
      <c r="E15" s="348">
        <v>5</v>
      </c>
      <c r="F15" s="349" t="str">
        <f>Badges!C69</f>
        <v>Get onstage</v>
      </c>
      <c r="G15" s="350"/>
      <c r="I15" s="602" t="str">
        <f>Badges!B145</f>
        <v>Woodworker</v>
      </c>
      <c r="J15" s="603"/>
      <c r="K15" s="603"/>
      <c r="M15" s="348"/>
      <c r="N15" s="349" t="str">
        <f>Badges!C218</f>
        <v>Find information at the library or</v>
      </c>
      <c r="O15" s="351" t="str">
        <f>IF(Badges!Q218="A","A"," ")</f>
        <v xml:space="preserve"> </v>
      </c>
      <c r="Q15" s="348"/>
      <c r="R15" s="349" t="str">
        <f>Badges!C292</f>
        <v>Tests of strength</v>
      </c>
      <c r="S15" s="351" t="str">
        <f>IF(Badges!Q292="A","A"," ")</f>
        <v xml:space="preserve"> </v>
      </c>
    </row>
    <row r="16" spans="1:21" x14ac:dyDescent="0.2">
      <c r="A16" s="616" t="str">
        <f>Summary!A15</f>
        <v>It's Your Story -- Tell It!</v>
      </c>
      <c r="B16" s="617"/>
      <c r="C16" s="618"/>
      <c r="E16" s="348"/>
      <c r="F16" s="349" t="str">
        <f>Badges!C70</f>
        <v>Create a theater in your own home</v>
      </c>
      <c r="G16" s="351" t="str">
        <f>IF(Badges!Q70="A","A","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IF(Badges!Q260="C","C",IF(Badges!Q260="P","P",""))</f>
        <v/>
      </c>
      <c r="E17" s="348"/>
      <c r="F17" s="349" t="str">
        <f>Badges!C71</f>
        <v>Perform at school</v>
      </c>
      <c r="G17" s="351" t="str">
        <f>IF(Badges!Q71="A","A"," ")</f>
        <v xml:space="preserve"> </v>
      </c>
      <c r="I17" s="348"/>
      <c r="J17" s="349" t="str">
        <f>Badges!C147</f>
        <v>Write your name in nails</v>
      </c>
      <c r="K17" s="351" t="str">
        <f>IF(Badges!Q146="A","A"," ")</f>
        <v xml:space="preserve"> </v>
      </c>
      <c r="M17" s="348"/>
      <c r="N17" s="349" t="str">
        <f>Badges!C220</f>
        <v>Attend a babysitter training course</v>
      </c>
      <c r="O17" s="351" t="str">
        <f>IF(Badges!Q220="A","A"," ")</f>
        <v xml:space="preserve"> </v>
      </c>
      <c r="Q17" s="348"/>
      <c r="R17" s="349" t="str">
        <f>Badges!C294</f>
        <v>Construction challenge</v>
      </c>
      <c r="S17" s="351" t="str">
        <f>IF(Badges!Q294="A","A"," ")</f>
        <v xml:space="preserve"> </v>
      </c>
    </row>
    <row r="18" spans="1:19" x14ac:dyDescent="0.2">
      <c r="A18" s="612" t="str">
        <f>Summary!A17</f>
        <v>Animal Helpers</v>
      </c>
      <c r="B18" s="613"/>
      <c r="C18" s="353" t="str">
        <f>IF(Badges!Q283="C","C",IF(Badges!Q283="P","P",""))</f>
        <v/>
      </c>
      <c r="E18" s="348"/>
      <c r="F18" s="349" t="str">
        <f>Badges!C72</f>
        <v>Go to your audience</v>
      </c>
      <c r="G18" s="351" t="str">
        <f>IF(Badges!Q72="A","A"," ")</f>
        <v xml:space="preserve"> </v>
      </c>
      <c r="I18" s="348"/>
      <c r="J18" s="349" t="str">
        <f>Badges!C148</f>
        <v>Make a design with nails on wood</v>
      </c>
      <c r="K18" s="351" t="str">
        <f>IF(Badges!Q147="A","A"," ")</f>
        <v xml:space="preserve"> </v>
      </c>
      <c r="M18" s="348"/>
      <c r="N18" s="349" t="str">
        <f>Badges!C221</f>
        <v>Interview five moms about what they</v>
      </c>
      <c r="O18" s="351" t="str">
        <f>IF(Badges!Q221="A","A"," ")</f>
        <v xml:space="preserve"> </v>
      </c>
      <c r="Q18" s="348"/>
      <c r="R18" s="349" t="str">
        <f>Badges!C295</f>
        <v>Soar winners</v>
      </c>
      <c r="S18" s="351" t="str">
        <f>IF(Badges!Q295="A","A"," ")</f>
        <v xml:space="preserve"> </v>
      </c>
    </row>
    <row r="19" spans="1:19" x14ac:dyDescent="0.2">
      <c r="A19" s="612" t="str">
        <f>Summary!A18</f>
        <v>Field Day</v>
      </c>
      <c r="B19" s="613"/>
      <c r="C19" s="353" t="str">
        <f>IF(Badges!Q306="C","C",IF(Badges!Q306="P","P",""))</f>
        <v/>
      </c>
      <c r="E19" s="602" t="str">
        <f>Badges!B75</f>
        <v>Science of Happiness</v>
      </c>
      <c r="F19" s="603"/>
      <c r="G19" s="603"/>
      <c r="I19" s="348"/>
      <c r="J19" s="349" t="str">
        <f>Badges!C149</f>
        <v>Create a sculpture</v>
      </c>
      <c r="K19" s="351" t="str">
        <f>IF(Badges!Q148="A","A"," ")</f>
        <v xml:space="preserve"> </v>
      </c>
      <c r="M19" s="348"/>
      <c r="N19" s="349" t="str">
        <f>Badges!C222</f>
        <v>Interview five experienced babysitters</v>
      </c>
      <c r="O19" s="351" t="str">
        <f>IF(Badges!Q222="A","A"," ")</f>
        <v xml:space="preserve"> </v>
      </c>
      <c r="Q19" s="348"/>
      <c r="R19" s="349" t="str">
        <f>Badges!C296</f>
        <v>Make it "flink."</v>
      </c>
      <c r="S19" s="351" t="str">
        <f>IF(Badges!Q296="A","A"," ")</f>
        <v xml:space="preserve"> </v>
      </c>
    </row>
    <row r="20" spans="1:19" x14ac:dyDescent="0.2">
      <c r="A20" s="612" t="str">
        <f>Summary!A19</f>
        <v>Entrepreneur</v>
      </c>
      <c r="B20" s="613"/>
      <c r="C20" s="353" t="str">
        <f>IF(Badges!Q329="C","C",IF(Badges!Q329="P","P",""))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IF(Badges!Q352="C","C",IF(Badges!Q352="P","P",""))</f>
        <v/>
      </c>
      <c r="E21" s="348"/>
      <c r="F21" s="349" t="str">
        <f>Badges!C77</f>
        <v>Get into a state of "flow"</v>
      </c>
      <c r="G21" s="351" t="str">
        <f>IF(Badges!Q77="A","A"," ")</f>
        <v xml:space="preserve"> </v>
      </c>
      <c r="I21" s="348"/>
      <c r="J21" s="349" t="str">
        <f>Badges!C151</f>
        <v>Level up</v>
      </c>
      <c r="K21" s="351" t="str">
        <f>IF(Badges!Q150="A","A"," ")</f>
        <v xml:space="preserve"> </v>
      </c>
      <c r="M21" s="348"/>
      <c r="N21" s="349" t="str">
        <f>Badges!C224</f>
        <v>Interview an educational toy or game</v>
      </c>
      <c r="O21" s="351" t="str">
        <f>IF(Badges!Q224="A","A"," ")</f>
        <v xml:space="preserve"> </v>
      </c>
      <c r="Q21" s="348"/>
      <c r="R21" s="349" t="str">
        <f>Badges!C298</f>
        <v>From read to reality</v>
      </c>
      <c r="S21" s="351" t="str">
        <f>IF(Badges!Q298="A","A"," ")</f>
        <v xml:space="preserve"> </v>
      </c>
    </row>
    <row r="22" spans="1:19" x14ac:dyDescent="0.2">
      <c r="A22" s="355"/>
      <c r="B22" s="356"/>
      <c r="C22" s="394"/>
      <c r="E22" s="348"/>
      <c r="F22" s="349" t="str">
        <f>Badges!C78</f>
        <v>Count three blessings</v>
      </c>
      <c r="G22" s="351" t="str">
        <f>IF(Badges!Q78="A","A"," ")</f>
        <v xml:space="preserve"> </v>
      </c>
      <c r="I22" s="348"/>
      <c r="J22" s="349" t="str">
        <f>Badges!C152</f>
        <v>Make it right</v>
      </c>
      <c r="K22" s="351" t="str">
        <f>IF(Badges!Q151="A","A"," ")</f>
        <v xml:space="preserve"> </v>
      </c>
      <c r="M22" s="348"/>
      <c r="N22" s="349" t="str">
        <f>Badges!C225</f>
        <v>Observe kids at a toy store for two</v>
      </c>
      <c r="O22" s="351" t="str">
        <f>IF(Badges!Q225="A","A"," ")</f>
        <v xml:space="preserve"> </v>
      </c>
      <c r="Q22" s="348"/>
      <c r="R22" s="349" t="str">
        <f>Badges!C299</f>
        <v>From virtual to reality</v>
      </c>
      <c r="S22" s="351" t="str">
        <f>IF(Badges!Q299="A","A"," ")</f>
        <v xml:space="preserve"> </v>
      </c>
    </row>
    <row r="23" spans="1:19" x14ac:dyDescent="0.2">
      <c r="A23" s="602" t="str">
        <f>Badges!B6</f>
        <v>Digital Movie Maker</v>
      </c>
      <c r="B23" s="603"/>
      <c r="C23" s="603"/>
      <c r="E23" s="348"/>
      <c r="F23" s="349" t="str">
        <f>Badges!C79</f>
        <v>Stop and smell the roses</v>
      </c>
      <c r="G23" s="351" t="str">
        <f>IF(Badges!Q79="A","A"," ")</f>
        <v xml:space="preserve"> </v>
      </c>
      <c r="I23" s="348"/>
      <c r="J23" s="349" t="str">
        <f>Badges!C153</f>
        <v>Do a survey</v>
      </c>
      <c r="K23" s="351" t="str">
        <f>IF(Badges!Q152="A","A"," ")</f>
        <v xml:space="preserve"> </v>
      </c>
      <c r="M23" s="348"/>
      <c r="N23" s="349" t="str">
        <f>Badges!C226</f>
        <v>Volunteer for at least two hours</v>
      </c>
      <c r="O23" s="351" t="str">
        <f>IF(Badges!Q226="A","A"," ")</f>
        <v xml:space="preserve"> </v>
      </c>
      <c r="Q23" s="348"/>
      <c r="R23" s="349" t="str">
        <f>Badges!C300</f>
        <v>From board to reality</v>
      </c>
      <c r="S23" s="351" t="str">
        <f>IF(Badges!Q300="A","A","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IF(Badges!Q8="A","A"," ")</f>
        <v xml:space="preserve"> </v>
      </c>
      <c r="E25" s="348"/>
      <c r="F25" s="349" t="str">
        <f>Badges!C81</f>
        <v>Focus on what's realistic</v>
      </c>
      <c r="G25" s="351" t="str">
        <f>IF(Badges!Q81="A","A"," ")</f>
        <v xml:space="preserve"> </v>
      </c>
      <c r="I25" s="348"/>
      <c r="J25" s="349" t="str">
        <f>Badges!C155</f>
        <v>Fix loose screws</v>
      </c>
      <c r="K25" s="351" t="str">
        <f>IF(Badges!Q154="A","A"," ")</f>
        <v xml:space="preserve"> </v>
      </c>
      <c r="M25" s="348"/>
      <c r="N25" s="349" t="str">
        <f>Badges!C228</f>
        <v>Market yourself</v>
      </c>
      <c r="O25" s="351" t="str">
        <f>IF(Badges!Q228="A","A"," ")</f>
        <v xml:space="preserve"> </v>
      </c>
      <c r="Q25" s="348"/>
      <c r="R25" s="349" t="str">
        <f>Badges!C302</f>
        <v>A puzzle pentathlon</v>
      </c>
      <c r="S25" s="351" t="str">
        <f>IF(Badges!Q302="A","A"," ")</f>
        <v xml:space="preserve"> </v>
      </c>
    </row>
    <row r="26" spans="1:19" x14ac:dyDescent="0.2">
      <c r="A26" s="348"/>
      <c r="B26" s="349" t="str">
        <f>Badges!C9</f>
        <v>Take a class</v>
      </c>
      <c r="C26" s="351" t="str">
        <f>IF(Badges!Q9="A","A"," ")</f>
        <v xml:space="preserve"> </v>
      </c>
      <c r="E26" s="348"/>
      <c r="F26" s="349" t="str">
        <f>Badges!C82</f>
        <v>Try to use your strengths</v>
      </c>
      <c r="G26" s="351" t="str">
        <f>IF(Badges!Q82="A","A"," ")</f>
        <v xml:space="preserve"> </v>
      </c>
      <c r="I26" s="348"/>
      <c r="J26" s="349" t="str">
        <f>Badges!C156</f>
        <v>Attach it, detach it</v>
      </c>
      <c r="K26" s="351" t="str">
        <f>IF(Badges!Q155="A","A"," ")</f>
        <v xml:space="preserve"> </v>
      </c>
      <c r="M26" s="348"/>
      <c r="N26" s="349" t="str">
        <f>Badges!C229</f>
        <v xml:space="preserve">Create a questionnaire to give to </v>
      </c>
      <c r="O26" s="351" t="str">
        <f>IF(Badges!Q229="A","A"," ")</f>
        <v xml:space="preserve"> </v>
      </c>
      <c r="Q26" s="348"/>
      <c r="R26" s="349" t="str">
        <f>Badges!C303</f>
        <v>A relay pentathlon</v>
      </c>
      <c r="S26" s="351" t="str">
        <f>IF(Badges!Q303="A","A"," ")</f>
        <v xml:space="preserve"> </v>
      </c>
    </row>
    <row r="27" spans="1:19" x14ac:dyDescent="0.2">
      <c r="A27" s="348"/>
      <c r="B27" s="349" t="str">
        <f>Badges!C10</f>
        <v>Teach yourself</v>
      </c>
      <c r="C27" s="351" t="str">
        <f>IF(Badges!Q10="A","A"," ")</f>
        <v xml:space="preserve"> </v>
      </c>
      <c r="E27" s="348"/>
      <c r="F27" s="349" t="str">
        <f>Badges!C79</f>
        <v>Stop and smell the roses</v>
      </c>
      <c r="G27" s="351" t="str">
        <f>IF(Badges!Q83="A","A"," ")</f>
        <v xml:space="preserve"> </v>
      </c>
      <c r="I27" s="348"/>
      <c r="J27" s="349" t="str">
        <f>Badges!C157</f>
        <v>Build with a screwdriver</v>
      </c>
      <c r="K27" s="351" t="str">
        <f>IF(Badges!Q156="A","A"," ")</f>
        <v xml:space="preserve"> </v>
      </c>
      <c r="M27" s="348"/>
      <c r="N27" s="349" t="str">
        <f>Badges!C230</f>
        <v>Conduct interviews with potential</v>
      </c>
      <c r="O27" s="351" t="str">
        <f>IF(Badges!Q230="A","A"," ")</f>
        <v xml:space="preserve"> </v>
      </c>
      <c r="Q27" s="348"/>
      <c r="R27" s="349" t="str">
        <f>Badges!C304</f>
        <v>A wheel pentathlon</v>
      </c>
      <c r="S27" s="351" t="str">
        <f>IF(Badges!Q304="A","A","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IF(Badges!Q12="A","A"," ")</f>
        <v xml:space="preserve"> </v>
      </c>
      <c r="E29" s="348"/>
      <c r="F29" s="349" t="str">
        <f>Badges!C85</f>
        <v>Make a gratitude visit</v>
      </c>
      <c r="G29" s="351" t="str">
        <f>IF(Badges!Q85="A","A"," ")</f>
        <v xml:space="preserve"> </v>
      </c>
      <c r="I29" s="348"/>
      <c r="J29" s="349" t="str">
        <f>Badges!C159</f>
        <v>End the alphabet</v>
      </c>
      <c r="K29" s="351" t="str">
        <f>IF(Badges!Q158="A","A"," ")</f>
        <v xml:space="preserve"> </v>
      </c>
      <c r="M29" s="348"/>
      <c r="N29" s="349" t="str">
        <f>Badges!C232</f>
        <v>Come prepared for a game</v>
      </c>
      <c r="O29" s="351" t="str">
        <f>IF(Badges!Q232="A","A"," ")</f>
        <v xml:space="preserve"> </v>
      </c>
      <c r="Q29" s="348">
        <v>1</v>
      </c>
      <c r="R29" s="349" t="str">
        <f>Badges!C308</f>
        <v>Brainstorm business ideas</v>
      </c>
      <c r="S29" s="350"/>
    </row>
    <row r="30" spans="1:19" x14ac:dyDescent="0.2">
      <c r="A30" s="348"/>
      <c r="B30" s="349" t="str">
        <f>Badges!C13</f>
        <v>Film a celebration</v>
      </c>
      <c r="C30" s="351" t="str">
        <f>IF(Badges!Q13="A","A"," ")</f>
        <v xml:space="preserve"> </v>
      </c>
      <c r="E30" s="348"/>
      <c r="F30" s="349" t="str">
        <f>Badges!C86</f>
        <v>Write a forgiveness letter</v>
      </c>
      <c r="G30" s="351" t="str">
        <f>IF(Badges!Q86="A","A"," ")</f>
        <v xml:space="preserve"> </v>
      </c>
      <c r="I30" s="348"/>
      <c r="J30" s="349" t="str">
        <f>Badges!C160</f>
        <v>Square it off</v>
      </c>
      <c r="K30" s="351" t="str">
        <f>IF(Badges!Q159="A","A"," ")</f>
        <v xml:space="preserve"> </v>
      </c>
      <c r="M30" s="348"/>
      <c r="N30" s="349" t="str">
        <f>Badges!C233</f>
        <v>Make a tasty snack</v>
      </c>
      <c r="O30" s="351" t="str">
        <f>IF(Badges!Q233="A","A"," ")</f>
        <v xml:space="preserve"> </v>
      </c>
      <c r="Q30" s="348"/>
      <c r="R30" s="349" t="str">
        <f>Badges!C309</f>
        <v>Interview your client</v>
      </c>
      <c r="S30" s="351" t="str">
        <f>IF(Badges!Q309="A","A"," ")</f>
        <v xml:space="preserve"> </v>
      </c>
    </row>
    <row r="31" spans="1:19" x14ac:dyDescent="0.2">
      <c r="A31" s="348"/>
      <c r="B31" s="349" t="str">
        <f>Badges!C14</f>
        <v>Film a day in your life</v>
      </c>
      <c r="C31" s="351" t="str">
        <f>IF(Badges!Q14="A","A"," ")</f>
        <v xml:space="preserve"> </v>
      </c>
      <c r="E31" s="348"/>
      <c r="F31" s="349" t="str">
        <f>Badges!C83</f>
        <v>Be happy for others</v>
      </c>
      <c r="G31" s="351" t="str">
        <f>IF(Badges!Q87="A","A"," ")</f>
        <v xml:space="preserve"> </v>
      </c>
      <c r="I31" s="348"/>
      <c r="J31" s="349" t="str">
        <f>Badges!C161</f>
        <v>Make a simple doll</v>
      </c>
      <c r="K31" s="351" t="str">
        <f>IF(Badges!Q160="A","A"," ")</f>
        <v xml:space="preserve"> </v>
      </c>
      <c r="M31" s="348"/>
      <c r="N31" s="349" t="str">
        <f>Badges!C234</f>
        <v>Plan a fun craft</v>
      </c>
      <c r="O31" s="351" t="str">
        <f>IF(Badges!Q234="A","A"," ")</f>
        <v xml:space="preserve"> </v>
      </c>
      <c r="Q31" s="348"/>
      <c r="R31" s="349" t="str">
        <f>Badges!C310</f>
        <v>Become a keen observer</v>
      </c>
      <c r="S31" s="351" t="str">
        <f>IF(Badges!Q310="A","A","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IF(Badges!Q311="A","A"," ")</f>
        <v xml:space="preserve"> </v>
      </c>
    </row>
    <row r="33" spans="1:19" x14ac:dyDescent="0.2">
      <c r="A33" s="348"/>
      <c r="B33" s="349" t="str">
        <f>Badges!C16</f>
        <v>Share a scene from a book in the</v>
      </c>
      <c r="C33" s="351" t="str">
        <f>IF(Badges!Q16="A","A"," ")</f>
        <v xml:space="preserve"> </v>
      </c>
      <c r="E33" s="348"/>
      <c r="F33" s="349" t="str">
        <f>Badges!C89</f>
        <v xml:space="preserve">Design your own five-question </v>
      </c>
      <c r="G33" s="351" t="str">
        <f>IF(Badges!Q89="A","A"," ")</f>
        <v xml:space="preserve"> </v>
      </c>
      <c r="I33" s="348"/>
      <c r="J33" s="349" t="str">
        <f>Badges!C163</f>
        <v>Build with your expert</v>
      </c>
      <c r="K33" s="351" t="str">
        <f>IF(Badges!Q162="A","A","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IF(Badges!Q17="A","A"," ")</f>
        <v xml:space="preserve"> </v>
      </c>
      <c r="E34" s="348"/>
      <c r="F34" s="349" t="str">
        <f>Badges!C90</f>
        <v>Try quick polling</v>
      </c>
      <c r="G34" s="351" t="str">
        <f>IF(Badges!Q90="A","A"," ")</f>
        <v xml:space="preserve"> </v>
      </c>
      <c r="I34" s="348"/>
      <c r="J34" s="349" t="str">
        <f>Badges!C164</f>
        <v>Build with home improvers</v>
      </c>
      <c r="K34" s="351" t="str">
        <f>IF(Badges!Q163="A","A"," ")</f>
        <v xml:space="preserve"> </v>
      </c>
      <c r="M34" s="348"/>
      <c r="N34" s="349" t="str">
        <f>Badges!C240</f>
        <v>Share night art</v>
      </c>
      <c r="O34" s="351" t="str">
        <f>IF(Badges!Q240="A","A"," ")</f>
        <v xml:space="preserve"> </v>
      </c>
      <c r="Q34" s="348"/>
      <c r="R34" s="349" t="str">
        <f>Badges!C313</f>
        <v>Divide your idea into different parts</v>
      </c>
      <c r="S34" s="351" t="str">
        <f>IF(Badges!Q313="A","A"," ")</f>
        <v xml:space="preserve"> </v>
      </c>
    </row>
    <row r="35" spans="1:19" x14ac:dyDescent="0.2">
      <c r="A35" s="348"/>
      <c r="B35" s="349" t="str">
        <f>Badges!C18</f>
        <v>Share a family story</v>
      </c>
      <c r="C35" s="351" t="str">
        <f>IF(Badges!Q18="A","A"," ")</f>
        <v xml:space="preserve"> </v>
      </c>
      <c r="E35" s="348"/>
      <c r="F35" s="349" t="str">
        <f>Badges!C87</f>
        <v>Make something meaningful</v>
      </c>
      <c r="G35" s="351" t="str">
        <f>IF(Badges!Q91="A","A"," ")</f>
        <v xml:space="preserve"> </v>
      </c>
      <c r="I35" s="348"/>
      <c r="J35" s="349" t="str">
        <f>Badges!C165</f>
        <v>Build at a craft store or artisan</v>
      </c>
      <c r="K35" s="351" t="str">
        <f>IF(Badges!Q164="A","A"," ")</f>
        <v xml:space="preserve"> </v>
      </c>
      <c r="M35" s="348"/>
      <c r="N35" s="349" t="str">
        <f>Badges!C241</f>
        <v>Get into nightlife</v>
      </c>
      <c r="O35" s="351" t="str">
        <f>IF(Badges!Q241="A","A"," ")</f>
        <v xml:space="preserve"> </v>
      </c>
      <c r="Q35" s="348"/>
      <c r="R35" s="349" t="str">
        <f>Badges!C314</f>
        <v>Beat your competitors</v>
      </c>
      <c r="S35" s="351" t="str">
        <f>IF(Badges!Q314="A","A","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IF(Badges!Q242="A","A"," ")</f>
        <v xml:space="preserve"> </v>
      </c>
      <c r="Q36" s="348"/>
      <c r="R36" s="349" t="str">
        <f>Badges!C315</f>
        <v>Use a "guideline."</v>
      </c>
      <c r="S36" s="351" t="str">
        <f>IF(Badges!Q315="A","A"," ")</f>
        <v xml:space="preserve"> </v>
      </c>
    </row>
    <row r="37" spans="1:19" ht="12.75" customHeight="1" x14ac:dyDescent="0.2">
      <c r="A37" s="348"/>
      <c r="B37" s="349" t="str">
        <f>Badges!C20</f>
        <v>Work solo</v>
      </c>
      <c r="C37" s="351" t="str">
        <f>IF(Badges!Q20="A","A"," ")</f>
        <v xml:space="preserve"> </v>
      </c>
      <c r="E37" s="348"/>
      <c r="F37" s="349" t="str">
        <f>Badges!C93</f>
        <v>Find a happiness helper</v>
      </c>
      <c r="G37" s="351" t="str">
        <f>IF(Badges!Q93="A","A","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IF(Badges!Q21="A","A"," ")</f>
        <v xml:space="preserve"> </v>
      </c>
      <c r="E38" s="348"/>
      <c r="F38" s="349" t="str">
        <f>Badges!C94</f>
        <v>Create an inspiration collage with</v>
      </c>
      <c r="G38" s="351" t="str">
        <f>IF(Badges!Q94="A","A"," ")</f>
        <v xml:space="preserve"> </v>
      </c>
      <c r="I38" s="348"/>
      <c r="J38" s="349" t="str">
        <f>Badges!C170</f>
        <v>Organize a CSI-themed night for</v>
      </c>
      <c r="K38" s="351" t="str">
        <f>IF(Badges!Q170="A","A"," ")</f>
        <v xml:space="preserve"> </v>
      </c>
      <c r="M38" s="348"/>
      <c r="N38" s="349" t="str">
        <f>Badges!C244</f>
        <v>Tour your neighborhood at night</v>
      </c>
      <c r="O38" s="351" t="str">
        <f>IF(Badges!Q244="A","A"," ")</f>
        <v xml:space="preserve"> </v>
      </c>
      <c r="Q38" s="348"/>
      <c r="R38" s="349" t="str">
        <f>Badges!C317</f>
        <v>Seed money</v>
      </c>
      <c r="S38" s="351" t="str">
        <f>IF(Badges!Q317="A","A"," ")</f>
        <v xml:space="preserve"> </v>
      </c>
    </row>
    <row r="39" spans="1:19" x14ac:dyDescent="0.2">
      <c r="A39" s="348"/>
      <c r="B39" s="349" t="str">
        <f>Badges!C22</f>
        <v>Work with a mentor</v>
      </c>
      <c r="C39" s="351" t="str">
        <f>IF(Badges!Q22="A","A"," ")</f>
        <v xml:space="preserve"> </v>
      </c>
      <c r="E39" s="348"/>
      <c r="F39" s="349" t="str">
        <f>Badges!C91</f>
        <v>Focus on one friend</v>
      </c>
      <c r="G39" s="351" t="str">
        <f>IF(Badges!Q95="A","A"," ")</f>
        <v xml:space="preserve"> </v>
      </c>
      <c r="I39" s="348"/>
      <c r="J39" s="349" t="str">
        <f>Badges!C171</f>
        <v>Host an "Identity Crisis" party</v>
      </c>
      <c r="K39" s="351" t="str">
        <f>IF(Badges!Q171="A","A"," ")</f>
        <v xml:space="preserve"> </v>
      </c>
      <c r="M39" s="348"/>
      <c r="N39" s="349" t="str">
        <f>Badges!C245</f>
        <v>Visit a park, trail, lake, stream, or</v>
      </c>
      <c r="O39" s="351" t="str">
        <f>IF(Badges!Q245="A","A"," ")</f>
        <v xml:space="preserve"> </v>
      </c>
      <c r="Q39" s="348"/>
      <c r="R39" s="349" t="str">
        <f>Badges!C318</f>
        <v>Business models</v>
      </c>
      <c r="S39" s="351" t="str">
        <f>IF(Badges!Q318="A","A","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IF(Badges!Q172="A","A"," ")</f>
        <v xml:space="preserve"> </v>
      </c>
      <c r="M40" s="348"/>
      <c r="N40" s="349" t="str">
        <f>Badges!C246</f>
        <v>Visit a place that's open 24 hours</v>
      </c>
      <c r="O40" s="351" t="str">
        <f>IF(Badges!Q246="A","A"," ")</f>
        <v xml:space="preserve"> </v>
      </c>
      <c r="Q40" s="348"/>
      <c r="R40" s="349" t="str">
        <f>Badges!C319</f>
        <v>Merchandising</v>
      </c>
      <c r="S40" s="351" t="str">
        <f>IF(Badges!Q319="A","A"," ")</f>
        <v xml:space="preserve"> </v>
      </c>
    </row>
    <row r="41" spans="1:19" x14ac:dyDescent="0.2">
      <c r="A41" s="348"/>
      <c r="B41" s="349" t="str">
        <f>Badges!C24</f>
        <v>Add a sound track</v>
      </c>
      <c r="C41" s="351" t="str">
        <f>IF(Badges!Q24="A","A","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IF(Badges!Q25="A","A"," ")</f>
        <v xml:space="preserve"> </v>
      </c>
      <c r="E42" s="348"/>
      <c r="F42" s="349" t="str">
        <f>Badges!C100</f>
        <v xml:space="preserve">Watch one movie or three shows in </v>
      </c>
      <c r="G42" s="351" t="str">
        <f>IF(Badges!Q100="A","A"," ")</f>
        <v xml:space="preserve"> </v>
      </c>
      <c r="I42" s="348"/>
      <c r="J42" s="349" t="str">
        <f>Badges!C174</f>
        <v>Interview someone in forensics</v>
      </c>
      <c r="K42" s="351" t="str">
        <f>IF(Badges!Q174="A","A"," ")</f>
        <v xml:space="preserve"> </v>
      </c>
      <c r="M42" s="348"/>
      <c r="N42" s="349" t="str">
        <f>Badges!C248</f>
        <v>Be an investigative reporter</v>
      </c>
      <c r="O42" s="351" t="str">
        <f>IF(Badges!Q248="A","A"," ")</f>
        <v xml:space="preserve"> </v>
      </c>
      <c r="Q42" s="348"/>
      <c r="R42" s="349" t="str">
        <f>Badges!C321</f>
        <v>Write up a five-point business plan</v>
      </c>
      <c r="S42" s="351" t="str">
        <f>IF(Badges!Q321="A","A"," ")</f>
        <v xml:space="preserve"> </v>
      </c>
    </row>
    <row r="43" spans="1:19" ht="12.75" customHeight="1" x14ac:dyDescent="0.2">
      <c r="A43" s="348"/>
      <c r="B43" s="349" t="str">
        <f>Badges!C26</f>
        <v>Add transitions</v>
      </c>
      <c r="C43" s="351" t="str">
        <f>IF(Badges!Q26="A","A"," ")</f>
        <v xml:space="preserve"> </v>
      </c>
      <c r="E43" s="348"/>
      <c r="F43" s="349" t="str">
        <f>Badges!C101</f>
        <v>Host a script-dissection party with</v>
      </c>
      <c r="G43" s="351" t="str">
        <f>IF(Badges!Q101="A","A"," ")</f>
        <v xml:space="preserve"> </v>
      </c>
      <c r="I43" s="348"/>
      <c r="J43" s="349" t="str">
        <f>Badges!C175</f>
        <v>Try the eyewitness challenge</v>
      </c>
      <c r="K43" s="351" t="str">
        <f>IF(Badges!Q175="A","A"," ")</f>
        <v xml:space="preserve"> </v>
      </c>
      <c r="M43" s="348"/>
      <c r="N43" s="349" t="str">
        <f>Badges!C249</f>
        <v>Take part in the night shift</v>
      </c>
      <c r="O43" s="351" t="str">
        <f>IF(Badges!Q249="A","A"," ")</f>
        <v xml:space="preserve"> </v>
      </c>
      <c r="Q43" s="348"/>
      <c r="R43" s="349" t="str">
        <f>Badges!C322</f>
        <v>Develop your "pitch."</v>
      </c>
      <c r="S43" s="351" t="str">
        <f>IF(Badges!Q322="A","A"," ")</f>
        <v xml:space="preserve"> </v>
      </c>
    </row>
    <row r="44" spans="1:19" x14ac:dyDescent="0.2">
      <c r="A44" s="602" t="str">
        <f>Badges!B29</f>
        <v>Eating for Beauty</v>
      </c>
      <c r="B44" s="603"/>
      <c r="C44" s="603"/>
      <c r="E44" s="348"/>
      <c r="F44" s="349" t="str">
        <f>Badges!C102</f>
        <v>Read two scripts</v>
      </c>
      <c r="G44" s="351" t="str">
        <f>IF(Badges!Q102="A","A"," ")</f>
        <v xml:space="preserve"> </v>
      </c>
      <c r="I44" s="348"/>
      <c r="J44" s="349" t="str">
        <f>Badges!C176</f>
        <v>Make some impressions</v>
      </c>
      <c r="K44" s="351" t="str">
        <f>IF(Badges!Q176="A","A"," ")</f>
        <v xml:space="preserve"> </v>
      </c>
      <c r="M44" s="348"/>
      <c r="N44" s="349" t="str">
        <f>Badges!C250</f>
        <v>Create a photo essay</v>
      </c>
      <c r="O44" s="351" t="str">
        <f>IF(Badges!Q250="A","A"," ")</f>
        <v xml:space="preserve"> </v>
      </c>
      <c r="Q44" s="348"/>
      <c r="R44" s="349" t="str">
        <f>Badges!C323</f>
        <v>Make a mock up of an</v>
      </c>
      <c r="S44" s="351" t="str">
        <f>IF(Badges!Q323="A","A","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IF(Badges!Q31="A","A"," ")</f>
        <v xml:space="preserve"> </v>
      </c>
      <c r="E46" s="348"/>
      <c r="F46" s="349" t="str">
        <f>Badges!C104</f>
        <v>Look into your own life</v>
      </c>
      <c r="G46" s="351" t="str">
        <f>IF(Badges!Q104="A","A"," ")</f>
        <v xml:space="preserve"> </v>
      </c>
      <c r="I46" s="348"/>
      <c r="J46" s="349" t="str">
        <f>Badges!C178</f>
        <v>Forensic chemistry</v>
      </c>
      <c r="K46" s="351" t="str">
        <f>IF(Badges!Q178="A","A"," ")</f>
        <v xml:space="preserve"> </v>
      </c>
      <c r="M46" s="348"/>
      <c r="N46" s="349" t="str">
        <f>Badges!C252</f>
        <v>Examine the night sky</v>
      </c>
      <c r="O46" s="351" t="str">
        <f>IF(Badges!Q252="A","A"," ")</f>
        <v xml:space="preserve"> </v>
      </c>
      <c r="Q46" s="348"/>
      <c r="R46" s="349" t="str">
        <f>Badges!C325</f>
        <v>Present your idea to someone who</v>
      </c>
      <c r="S46" s="351" t="str">
        <f>IF(Badges!Q325="A","A"," ")</f>
        <v xml:space="preserve"> </v>
      </c>
    </row>
    <row r="47" spans="1:19" x14ac:dyDescent="0.2">
      <c r="A47" s="348"/>
      <c r="B47" s="349" t="str">
        <f>Badges!C32</f>
        <v>Have a food-log challenge with</v>
      </c>
      <c r="C47" s="351" t="str">
        <f>IF(Badges!Q32="A","A"," ")</f>
        <v xml:space="preserve"> </v>
      </c>
      <c r="E47" s="348"/>
      <c r="F47" s="349" t="str">
        <f>Badges!C105</f>
        <v>Add to a story you already know</v>
      </c>
      <c r="G47" s="351" t="str">
        <f>IF(Badges!Q105="A","A"," ")</f>
        <v xml:space="preserve"> </v>
      </c>
      <c r="I47" s="348"/>
      <c r="J47" s="349" t="str">
        <f>Badges!C179</f>
        <v>Forensic physics</v>
      </c>
      <c r="K47" s="351" t="str">
        <f>IF(Badges!Q179="A","A"," ")</f>
        <v xml:space="preserve"> </v>
      </c>
      <c r="M47" s="348"/>
      <c r="N47" s="349" t="str">
        <f>Badges!C253</f>
        <v>Create a nocturnal animal</v>
      </c>
      <c r="O47" s="351" t="str">
        <f>IF(Badges!Q253="A","A"," ")</f>
        <v xml:space="preserve"> </v>
      </c>
      <c r="Q47" s="348"/>
      <c r="R47" s="349" t="str">
        <f>Badges!C326</f>
        <v>Present to an expert</v>
      </c>
      <c r="S47" s="351" t="str">
        <f>IF(Badges!Q326="A","A"," ")</f>
        <v xml:space="preserve"> </v>
      </c>
    </row>
    <row r="48" spans="1:19" x14ac:dyDescent="0.2">
      <c r="A48" s="348"/>
      <c r="B48" s="349" t="str">
        <f>Badges!C33</f>
        <v>Make your own food pyramid</v>
      </c>
      <c r="C48" s="351" t="str">
        <f>IF(Badges!Q33="A","A"," ")</f>
        <v xml:space="preserve"> </v>
      </c>
      <c r="E48" s="348"/>
      <c r="F48" s="349" t="str">
        <f>Badges!C106</f>
        <v>Play Story Maker</v>
      </c>
      <c r="G48" s="351" t="str">
        <f>IF(Badges!Q106="A","A"," ")</f>
        <v xml:space="preserve"> </v>
      </c>
      <c r="I48" s="348"/>
      <c r="J48" s="349" t="str">
        <f>Badges!C180</f>
        <v>Forensic biology</v>
      </c>
      <c r="K48" s="351" t="str">
        <f>IF(Badges!Q180="A","A"," ")</f>
        <v xml:space="preserve"> </v>
      </c>
      <c r="M48" s="348"/>
      <c r="N48" s="349" t="str">
        <f>Badges!C254</f>
        <v>Sketch a landscape plan for your</v>
      </c>
      <c r="O48" s="351" t="str">
        <f>IF(Badges!Q254="A","A"," ")</f>
        <v xml:space="preserve"> </v>
      </c>
      <c r="Q48" s="348"/>
      <c r="R48" s="349" t="str">
        <f>Badges!C327</f>
        <v>Gather a group of clients</v>
      </c>
      <c r="S48" s="351" t="str">
        <f>IF(Badges!Q327="A","A","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IF(Badges!Q35="A","A"," ")</f>
        <v xml:space="preserve"> </v>
      </c>
      <c r="E50" s="348"/>
      <c r="F50" s="349" t="str">
        <f>Badges!C108</f>
        <v>Spend some time people watching</v>
      </c>
      <c r="G50" s="351" t="str">
        <f>IF(Badges!Q108="A","A"," ")</f>
        <v xml:space="preserve"> </v>
      </c>
      <c r="I50" s="348"/>
      <c r="J50" s="349" t="str">
        <f>Badges!C182</f>
        <v>Find out about "tells"</v>
      </c>
      <c r="K50" s="351" t="str">
        <f>IF(Badges!Q182="A","A"," ")</f>
        <v xml:space="preserve"> </v>
      </c>
      <c r="M50" s="348"/>
      <c r="N50" s="349" t="str">
        <f>Badges!C256</f>
        <v>A "night" activity for younger Girl</v>
      </c>
      <c r="O50" s="351" t="str">
        <f>IF(Badges!Q256="A","A"," ")</f>
        <v xml:space="preserve"> </v>
      </c>
      <c r="Q50" s="348">
        <v>1</v>
      </c>
      <c r="R50" s="349" t="str">
        <f>Badges!C331</f>
        <v>Explore "oops!" and "wow!"</v>
      </c>
      <c r="S50" s="350"/>
    </row>
    <row r="51" spans="1:19" x14ac:dyDescent="0.2">
      <c r="A51" s="348"/>
      <c r="B51" s="349" t="str">
        <f>Badges!C36</f>
        <v>Make a Top 10 list of antioxidant-</v>
      </c>
      <c r="C51" s="351" t="str">
        <f>IF(Badges!Q36="A","A"," ")</f>
        <v xml:space="preserve"> </v>
      </c>
      <c r="E51" s="348"/>
      <c r="F51" s="349" t="str">
        <f>Badges!C109</f>
        <v>Exaggerate details about people</v>
      </c>
      <c r="G51" s="351" t="str">
        <f>IF(Badges!Q109="A","A"," ")</f>
        <v xml:space="preserve"> </v>
      </c>
      <c r="I51" s="348"/>
      <c r="J51" s="349" t="str">
        <f>Badges!C183</f>
        <v>Research body language</v>
      </c>
      <c r="K51" s="351" t="str">
        <f>IF(Badges!Q183="A","A"," ")</f>
        <v xml:space="preserve"> </v>
      </c>
      <c r="M51" s="348"/>
      <c r="N51" s="349" t="str">
        <f>Badges!C257</f>
        <v>A "Power Down!" night</v>
      </c>
      <c r="O51" s="351" t="str">
        <f>IF(Badges!Q257="A","A"," ")</f>
        <v xml:space="preserve"> </v>
      </c>
      <c r="Q51" s="348"/>
      <c r="R51" s="349" t="str">
        <f>Badges!C332</f>
        <v>Brainstorm some "oops" and "wow"</v>
      </c>
      <c r="S51" s="351" t="str">
        <f>IF(Badges!Q332="A","A"," ")</f>
        <v xml:space="preserve"> </v>
      </c>
    </row>
    <row r="52" spans="1:19" x14ac:dyDescent="0.2">
      <c r="A52" s="348"/>
      <c r="B52" s="349" t="str">
        <f>Badges!C37</f>
        <v>Do a grocery-store scavenger hunt</v>
      </c>
      <c r="C52" s="351" t="str">
        <f>IF(Badges!Q37="A","A"," ")</f>
        <v xml:space="preserve"> </v>
      </c>
      <c r="E52" s="348"/>
      <c r="F52" s="349" t="str">
        <f>Badges!C110</f>
        <v>Mix and match</v>
      </c>
      <c r="G52" s="351" t="str">
        <f>IF(Badges!Q110="A","A"," ")</f>
        <v xml:space="preserve"> </v>
      </c>
      <c r="I52" s="348"/>
      <c r="J52" s="349" t="str">
        <f>Badges!C184</f>
        <v>Check out voice analysis</v>
      </c>
      <c r="K52" s="351" t="str">
        <f>IF(Badges!Q184="A","A"," ")</f>
        <v xml:space="preserve"> </v>
      </c>
      <c r="M52" s="348"/>
      <c r="N52" s="349" t="str">
        <f>Badges!C258</f>
        <v>A nighttime legend</v>
      </c>
      <c r="O52" s="351" t="str">
        <f>IF(Badges!Q258="A","A"," ")</f>
        <v xml:space="preserve"> </v>
      </c>
      <c r="Q52" s="348"/>
      <c r="R52" s="349" t="str">
        <f>Badges!C333</f>
        <v>Interview someone with a job that</v>
      </c>
      <c r="S52" s="351" t="str">
        <f>IF(Badges!Q333="A","A","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IF(Badges!Q334="A","A"," ")</f>
        <v xml:space="preserve"> </v>
      </c>
    </row>
    <row r="54" spans="1:19" x14ac:dyDescent="0.2">
      <c r="A54" s="348"/>
      <c r="B54" s="349" t="str">
        <f>Badges!C39</f>
        <v>Food makeovers</v>
      </c>
      <c r="C54" s="351" t="str">
        <f>IF(Badges!Q39="A","A"," ")</f>
        <v xml:space="preserve"> </v>
      </c>
      <c r="E54" s="348"/>
      <c r="F54" s="349" t="str">
        <f>Badges!C112</f>
        <v>Fill out the worksheet using your</v>
      </c>
      <c r="G54" s="351" t="str">
        <f>IF(Badges!Q112="A","A"," ")</f>
        <v xml:space="preserve"> </v>
      </c>
      <c r="I54" s="348"/>
      <c r="J54" s="349" t="str">
        <f>Badges!C186</f>
        <v>Write a scene or script for your own</v>
      </c>
      <c r="K54" s="351" t="str">
        <f>IF(Badges!Q186="A","A","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IF(Badges!Q40="A","A"," ")</f>
        <v xml:space="preserve"> </v>
      </c>
      <c r="E55" s="348"/>
      <c r="F55" s="349" t="str">
        <f>Badges!C113</f>
        <v>Find your plot twists in the news</v>
      </c>
      <c r="G55" s="351" t="str">
        <f>IF(Badges!Q113="A","A"," ")</f>
        <v xml:space="preserve"> </v>
      </c>
      <c r="I55" s="348"/>
      <c r="J55" s="349" t="str">
        <f>Badges!C187</f>
        <v>Sketch or sculpt a "suspect" or</v>
      </c>
      <c r="K55" s="351" t="str">
        <f>IF(Badges!Q187="A","A"," ")</f>
        <v xml:space="preserve"> </v>
      </c>
      <c r="M55" s="348"/>
      <c r="N55" s="349" t="str">
        <f>Badges!C263</f>
        <v>Find out how views of animals have</v>
      </c>
      <c r="O55" s="351" t="str">
        <f>IF(Badges!Q263="A","A"," ")</f>
        <v xml:space="preserve"> </v>
      </c>
      <c r="Q55" s="348"/>
      <c r="R55" s="349" t="str">
        <f>Badges!C336</f>
        <v>Go through your last 50 texts</v>
      </c>
      <c r="S55" s="351" t="str">
        <f>IF(Badges!Q336="A","A"," ")</f>
        <v xml:space="preserve"> </v>
      </c>
    </row>
    <row r="56" spans="1:19" x14ac:dyDescent="0.2">
      <c r="A56" s="348"/>
      <c r="B56" s="349" t="str">
        <f>Badges!C41</f>
        <v>Chemical detective</v>
      </c>
      <c r="C56" s="351" t="str">
        <f>IF(Badges!Q41="A","A"," ")</f>
        <v xml:space="preserve"> </v>
      </c>
      <c r="E56" s="348"/>
      <c r="F56" s="349" t="str">
        <f>Badges!C114</f>
        <v>Use plot twists from a familiar story</v>
      </c>
      <c r="G56" s="351" t="str">
        <f>IF(Badges!Q114="A","A"," ")</f>
        <v xml:space="preserve"> </v>
      </c>
      <c r="I56" s="348"/>
      <c r="J56" s="349" t="str">
        <f>Badges!C188</f>
        <v>Create or re-create a spy scenario</v>
      </c>
      <c r="K56" s="351" t="str">
        <f>IF(Badges!Q188="A","A"," ")</f>
        <v xml:space="preserve"> </v>
      </c>
      <c r="M56" s="348"/>
      <c r="N56" s="349" t="str">
        <f>Badges!C264</f>
        <v>Watch a documentary series on the</v>
      </c>
      <c r="O56" s="351" t="str">
        <f>IF(Badges!Q264="A","A"," ")</f>
        <v xml:space="preserve"> </v>
      </c>
      <c r="Q56" s="348"/>
      <c r="R56" s="349" t="str">
        <f>Badges!C337</f>
        <v>Interview a psychologist, guidance</v>
      </c>
      <c r="S56" s="351" t="str">
        <f>IF(Badges!Q337="A","A","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IF(Badges!Q265="A","A"," ")</f>
        <v xml:space="preserve"> </v>
      </c>
      <c r="Q57" s="348"/>
      <c r="R57" s="349" t="str">
        <f>Badges!C338</f>
        <v>Start a kindness practice</v>
      </c>
      <c r="S57" s="351" t="str">
        <f>IF(Badges!Q338="A","A"," ")</f>
        <v xml:space="preserve"> </v>
      </c>
    </row>
    <row r="58" spans="1:19" x14ac:dyDescent="0.2">
      <c r="A58" s="348"/>
      <c r="B58" s="349" t="str">
        <f>Badges!C43</f>
        <v>Make an illustrated chart of snooze/</v>
      </c>
      <c r="C58" s="351" t="str">
        <f>IF(Badges!Q43="A","A"," ")</f>
        <v xml:space="preserve"> </v>
      </c>
      <c r="E58" s="348"/>
      <c r="F58" s="349" t="str">
        <f>Badges!C116</f>
        <v>Work solo</v>
      </c>
      <c r="G58" s="351" t="str">
        <f>IF(Badges!Q116="A","A","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IF(Badges!Q44="A","A"," ")</f>
        <v xml:space="preserve"> </v>
      </c>
      <c r="E59" s="348"/>
      <c r="F59" s="349" t="str">
        <f>Badges!C117</f>
        <v>Work with a friend</v>
      </c>
      <c r="G59" s="351" t="str">
        <f>IF(Badges!Q117="A","A"," ")</f>
        <v xml:space="preserve"> </v>
      </c>
      <c r="I59" s="348"/>
      <c r="J59" s="349" t="str">
        <f>Badges!C193</f>
        <v>Ask an older Girl Scout or Girl Scout</v>
      </c>
      <c r="K59" s="351" t="str">
        <f>IF(Badges!Q193="A","A"," ")</f>
        <v xml:space="preserve"> </v>
      </c>
      <c r="M59" s="348"/>
      <c r="N59" s="349" t="str">
        <f>Badges!C267</f>
        <v>Check out a safety team that uses</v>
      </c>
      <c r="O59" s="351" t="str">
        <f>IF(Badges!Q267="A","A"," ")</f>
        <v xml:space="preserve"> </v>
      </c>
      <c r="Q59" s="348"/>
      <c r="R59" s="349" t="str">
        <f>Badges!C340</f>
        <v>Get into e-mail etiquette</v>
      </c>
      <c r="S59" s="351" t="str">
        <f>IF(Badges!Q340="A","A"," ")</f>
        <v xml:space="preserve"> </v>
      </c>
    </row>
    <row r="60" spans="1:19" x14ac:dyDescent="0.2">
      <c r="A60" s="348"/>
      <c r="B60" s="349" t="str">
        <f>Badges!C45</f>
        <v>REM it up</v>
      </c>
      <c r="C60" s="351" t="str">
        <f>IF(Badges!Q45="A","A"," ")</f>
        <v xml:space="preserve"> </v>
      </c>
      <c r="E60" s="348"/>
      <c r="F60" s="349" t="str">
        <f>Badges!C118</f>
        <v>Work with a mentor</v>
      </c>
      <c r="G60" s="351" t="str">
        <f>IF(Badges!Q118="A","A"," ")</f>
        <v xml:space="preserve"> </v>
      </c>
      <c r="I60" s="348"/>
      <c r="J60" s="349" t="str">
        <f>Badges!C194</f>
        <v>Check with a member of a local</v>
      </c>
      <c r="K60" s="351" t="str">
        <f>IF(Badges!Q194="A","A"," ")</f>
        <v xml:space="preserve"> </v>
      </c>
      <c r="M60" s="348"/>
      <c r="N60" s="349" t="str">
        <f>Badges!C268</f>
        <v>Talk to a trainer</v>
      </c>
      <c r="O60" s="351" t="str">
        <f>IF(Badges!Q268="A","A"," ")</f>
        <v xml:space="preserve"> </v>
      </c>
      <c r="Q60" s="348"/>
      <c r="R60" s="349" t="str">
        <f>Badges!C341</f>
        <v>Find your best commenting voice</v>
      </c>
      <c r="S60" s="351" t="str">
        <f>IF(Badges!Q341="A","A","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IF(Badges!Q195="A","A"," ")</f>
        <v xml:space="preserve"> </v>
      </c>
      <c r="M61" s="348"/>
      <c r="N61" s="349" t="str">
        <f>Badges!C269</f>
        <v>Read stories about animal heroes</v>
      </c>
      <c r="O61" s="351" t="str">
        <f>IF(Badges!Q269="A","A"," ")</f>
        <v xml:space="preserve"> </v>
      </c>
      <c r="Q61" s="348"/>
      <c r="R61" s="349" t="str">
        <f>Badges!C342</f>
        <v>Good net sportsmanship</v>
      </c>
      <c r="S61" s="351" t="str">
        <f>IF(Badges!Q342="A","A"," ")</f>
        <v xml:space="preserve"> </v>
      </c>
    </row>
    <row r="62" spans="1:19" ht="12.75" customHeight="1" x14ac:dyDescent="0.2">
      <c r="A62" s="348"/>
      <c r="B62" s="349" t="str">
        <f>Badges!C47</f>
        <v>Take a poll of friends and family</v>
      </c>
      <c r="C62" s="351" t="str">
        <f>IF(Badges!Q47="A","A","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IF(Badges!Q48="A","A"," ")</f>
        <v xml:space="preserve"> </v>
      </c>
      <c r="E63" s="348"/>
      <c r="F63" s="349" t="str">
        <f>Badges!C124</f>
        <v>Survey a book collection</v>
      </c>
      <c r="G63" s="351" t="str">
        <f>IF(Badges!Q124="A","A"," ")</f>
        <v xml:space="preserve"> </v>
      </c>
      <c r="I63" s="348"/>
      <c r="J63" s="349" t="str">
        <f>Badges!C197</f>
        <v>Participate in a physically</v>
      </c>
      <c r="K63" s="351" t="str">
        <f>IF(Badges!Q197="A","A"," ")</f>
        <v xml:space="preserve"> </v>
      </c>
      <c r="M63" s="348"/>
      <c r="N63" s="349" t="str">
        <f>Badges!C271</f>
        <v>Talk to a vet or psychologist</v>
      </c>
      <c r="O63" s="351" t="str">
        <f>IF(Badges!Q271="A","A"," ")</f>
        <v xml:space="preserve"> </v>
      </c>
      <c r="Q63" s="348"/>
      <c r="R63" s="349" t="str">
        <f>Badges!C344</f>
        <v>Discuss some character profiles</v>
      </c>
      <c r="S63" s="351" t="str">
        <f>IF(Badges!Q344="A","A"," ")</f>
        <v xml:space="preserve"> </v>
      </c>
    </row>
    <row r="64" spans="1:19" x14ac:dyDescent="0.2">
      <c r="A64" s="348"/>
      <c r="B64" s="349" t="str">
        <f>Badges!C49</f>
        <v>Create a chart or blog post</v>
      </c>
      <c r="C64" s="351" t="str">
        <f>IF(Badges!Q49="A","A"," ")</f>
        <v xml:space="preserve"> </v>
      </c>
      <c r="E64" s="348"/>
      <c r="F64" s="349" t="str">
        <f>Badges!C125</f>
        <v>Interview or visit a book artist or</v>
      </c>
      <c r="G64" s="351" t="str">
        <f>IF(Badges!Q125="A","A"," ")</f>
        <v xml:space="preserve"> </v>
      </c>
      <c r="I64" s="348"/>
      <c r="J64" s="349" t="str">
        <f>Badges!C198</f>
        <v>Build a teamwork and endurance</v>
      </c>
      <c r="K64" s="351" t="str">
        <f>IF(Badges!Q198="A","A"," ")</f>
        <v xml:space="preserve"> </v>
      </c>
      <c r="M64" s="348"/>
      <c r="N64" s="349" t="str">
        <f>Badges!C272</f>
        <v>Visit an organization that uses</v>
      </c>
      <c r="O64" s="351" t="str">
        <f>IF(Badges!Q272="A","A"," ")</f>
        <v xml:space="preserve"> </v>
      </c>
      <c r="Q64" s="348"/>
      <c r="R64" s="349" t="str">
        <f>Badges!C345</f>
        <v>Get feedback on a profile of your</v>
      </c>
      <c r="S64" s="351" t="str">
        <f>IF(Badges!Q345="A","A"," ")</f>
        <v xml:space="preserve"> </v>
      </c>
    </row>
    <row r="65" spans="1:19" x14ac:dyDescent="0.2">
      <c r="A65" s="602" t="str">
        <f>Badges!B52</f>
        <v>Public Speaker</v>
      </c>
      <c r="B65" s="603"/>
      <c r="C65" s="603"/>
      <c r="E65" s="348"/>
      <c r="F65" s="349" t="str">
        <f>Badges!C126</f>
        <v>Tour a book arts center or art</v>
      </c>
      <c r="G65" s="351" t="str">
        <f>IF(Badges!Q126="A","A"," ")</f>
        <v xml:space="preserve"> </v>
      </c>
      <c r="I65" s="348"/>
      <c r="J65" s="349" t="str">
        <f>Badges!C199</f>
        <v>Try a "boot camp" exercise course</v>
      </c>
      <c r="K65" s="351" t="str">
        <f>IF(Badges!Q199="A","A"," ")</f>
        <v xml:space="preserve"> </v>
      </c>
      <c r="M65" s="348"/>
      <c r="N65" s="349" t="str">
        <f>Badges!C273</f>
        <v>Interview at least five pet owners</v>
      </c>
      <c r="O65" s="351" t="str">
        <f>IF(Badges!Q273="A","A"," ")</f>
        <v xml:space="preserve"> </v>
      </c>
      <c r="Q65" s="348"/>
      <c r="R65" s="349" t="str">
        <f>Badges!C346</f>
        <v>Read three stories that discuss</v>
      </c>
      <c r="S65" s="351" t="str">
        <f>IF(Badges!Q346="A","A","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IF(Badges!Q54="A","A"," ")</f>
        <v xml:space="preserve"> </v>
      </c>
      <c r="E67" s="348"/>
      <c r="F67" s="349" t="str">
        <f>Badges!C128</f>
        <v>Mend an old book</v>
      </c>
      <c r="G67" s="351" t="str">
        <f>IF(Badges!Q128="A","A"," ")</f>
        <v xml:space="preserve"> </v>
      </c>
      <c r="I67" s="348"/>
      <c r="J67" s="349" t="str">
        <f>Badges!C201</f>
        <v>Find three recipes for quick meals</v>
      </c>
      <c r="K67" s="351" t="str">
        <f>IF(Badges!Q201="A","A"," ")</f>
        <v xml:space="preserve"> </v>
      </c>
      <c r="M67" s="348"/>
      <c r="N67" s="349" t="str">
        <f>Badges!C275</f>
        <v>Talk to someone who trains</v>
      </c>
      <c r="O67" s="351" t="str">
        <f>IF(Badges!Q275="A","A"," ")</f>
        <v xml:space="preserve"> </v>
      </c>
      <c r="Q67" s="348"/>
      <c r="R67" s="349" t="str">
        <f>Badges!C348</f>
        <v>Make it a pledge</v>
      </c>
      <c r="S67" s="351" t="str">
        <f>IF(Badges!Q348="A","A"," ")</f>
        <v xml:space="preserve"> </v>
      </c>
    </row>
    <row r="68" spans="1:19" x14ac:dyDescent="0.2">
      <c r="A68" s="348"/>
      <c r="B68" s="349" t="str">
        <f>Badges!C55</f>
        <v>Read aloud two political speeches</v>
      </c>
      <c r="C68" s="351" t="str">
        <f>IF(Badges!Q55="A","A"," ")</f>
        <v xml:space="preserve"> </v>
      </c>
      <c r="E68" s="348"/>
      <c r="F68" s="349" t="str">
        <f>Badges!C129</f>
        <v>Take an old book apart</v>
      </c>
      <c r="G68" s="351" t="str">
        <f>IF(Badges!Q129="A","A"," ")</f>
        <v xml:space="preserve"> </v>
      </c>
      <c r="I68" s="348"/>
      <c r="J68" s="349" t="str">
        <f>Badges!C202</f>
        <v>Get into quick-energy snacks</v>
      </c>
      <c r="K68" s="351" t="str">
        <f>IF(Badges!Q202="A","A"," ")</f>
        <v xml:space="preserve"> </v>
      </c>
      <c r="M68" s="348"/>
      <c r="N68" s="349" t="str">
        <f>Badges!C276</f>
        <v>Speak to someone who has an</v>
      </c>
      <c r="O68" s="351" t="str">
        <f>IF(Badges!Q276="A","A"," ")</f>
        <v xml:space="preserve"> </v>
      </c>
      <c r="Q68" s="348"/>
      <c r="R68" s="349" t="str">
        <f>Badges!C349</f>
        <v>Edit into a top 10</v>
      </c>
      <c r="S68" s="351" t="str">
        <f>IF(Badges!Q349="A","A"," ")</f>
        <v xml:space="preserve"> </v>
      </c>
    </row>
    <row r="69" spans="1:19" x14ac:dyDescent="0.2">
      <c r="A69" s="348"/>
      <c r="B69" s="447" t="str">
        <f>Badges!C56</f>
        <v>Read aloud three poems or one</v>
      </c>
      <c r="C69" s="448" t="str">
        <f>IF(Badges!Q56="A","A"," ")</f>
        <v xml:space="preserve"> </v>
      </c>
      <c r="E69" s="348"/>
      <c r="F69" s="349" t="str">
        <f>Badges!C130</f>
        <v>Visit an antique or rare bookseller</v>
      </c>
      <c r="G69" s="351" t="str">
        <f>IF(Badges!Q130="A","A"," ")</f>
        <v xml:space="preserve"> </v>
      </c>
      <c r="I69" s="348"/>
      <c r="J69" s="447" t="str">
        <f>Badges!C203</f>
        <v>Trash the trash challenge</v>
      </c>
      <c r="K69" s="448" t="str">
        <f>IF(Badges!Q203="A","A"," ")</f>
        <v xml:space="preserve"> </v>
      </c>
      <c r="M69" s="348"/>
      <c r="N69" s="447" t="str">
        <f>Badges!C277</f>
        <v xml:space="preserve">Research the pros and cons of </v>
      </c>
      <c r="O69" s="448" t="str">
        <f>IF(Badges!Q277="A","A"," ")</f>
        <v xml:space="preserve"> </v>
      </c>
      <c r="Q69" s="348"/>
      <c r="R69" s="447" t="str">
        <f>Badges!C350</f>
        <v>Present it</v>
      </c>
      <c r="S69" s="448" t="str">
        <f>IF(Badges!Q350="A","A"," ")</f>
        <v xml:space="preserve"> </v>
      </c>
    </row>
    <row r="70" spans="1:19" ht="23.25" x14ac:dyDescent="0.35">
      <c r="A70" s="623" t="str">
        <f ca="1">MID(CELL("filename",A8),FIND(IF(ISERROR(FIND("]",CELL("filename",A8))),"$","]"),CELL("filename",A8))+1,256)</f>
        <v>Cadette 14</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IF(Badges!Q376="C","C",IF(Badges!Q376="P","P",""))</f>
        <v/>
      </c>
      <c r="E73" s="348"/>
      <c r="F73" s="349" t="str">
        <f>Badges!C383</f>
        <v>Make an illustrated quote book</v>
      </c>
      <c r="G73" s="351" t="str">
        <f>IF(Badges!Q383="A","A"," ")</f>
        <v xml:space="preserve"> </v>
      </c>
      <c r="I73" s="348"/>
      <c r="J73" s="349" t="str">
        <f>Badges!C456</f>
        <v>Talk to first aiders</v>
      </c>
      <c r="K73" s="351" t="str">
        <f>IF(Badges!Q456="A","A"," ")</f>
        <v xml:space="preserve"> </v>
      </c>
      <c r="M73" s="348"/>
      <c r="N73" s="349" t="str">
        <f>Badges!C530</f>
        <v>Lead with your heart</v>
      </c>
      <c r="O73" s="351" t="str">
        <f>IF(Badges!Q530="A","A"," ")</f>
        <v xml:space="preserve"> </v>
      </c>
      <c r="Q73" s="348"/>
      <c r="R73" s="349" t="str">
        <f>Badges!C640</f>
        <v>Take an archery class on a range, in your community center, or at a
recreational facility.</v>
      </c>
      <c r="S73" s="351" t="str">
        <f>IF(Badges!Q640="A","A"," ")</f>
        <v xml:space="preserve"> </v>
      </c>
    </row>
    <row r="74" spans="1:19" x14ac:dyDescent="0.2">
      <c r="A74" s="612" t="str">
        <f>Summary!A23</f>
        <v>Good Sportsmanship</v>
      </c>
      <c r="B74" s="613"/>
      <c r="C74" s="353" t="str">
        <f>IF(Badges!Q399="C","C",IF(Badges!Q399="P","P",""))</f>
        <v/>
      </c>
      <c r="E74" s="348"/>
      <c r="F74" s="349" t="str">
        <f>Badges!C384</f>
        <v>Talk to an athletic director, coach</v>
      </c>
      <c r="G74" s="351" t="str">
        <f>IF(Badges!Q384="A","A"," ")</f>
        <v xml:space="preserve"> </v>
      </c>
      <c r="I74" s="348"/>
      <c r="J74" s="349" t="str">
        <f>Badges!C457</f>
        <v>Ask a wilderness expert</v>
      </c>
      <c r="K74" s="351" t="str">
        <f>IF(Badges!Q457="A","A"," ")</f>
        <v xml:space="preserve"> </v>
      </c>
      <c r="M74" s="348"/>
      <c r="N74" s="349" t="str">
        <f>Badges!C531</f>
        <v>Team up with others</v>
      </c>
      <c r="O74" s="351" t="str">
        <f>IF(Badges!Q531="A","A"," ")</f>
        <v xml:space="preserve"> </v>
      </c>
      <c r="Q74" s="348"/>
      <c r="R74" s="349" t="str">
        <f>Badges!C641</f>
        <v>Work with an instructor or archery expert.</v>
      </c>
      <c r="S74" s="351" t="str">
        <f>IF(Badges!Q641="A","A"," ")</f>
        <v xml:space="preserve"> </v>
      </c>
    </row>
    <row r="75" spans="1:19" x14ac:dyDescent="0.2">
      <c r="A75" s="612" t="str">
        <f>Summary!A24</f>
        <v>Finding Common Ground</v>
      </c>
      <c r="B75" s="613"/>
      <c r="C75" s="353" t="str">
        <f>IF(Badges!Q422="C","C",IF(Badges!Q422="P","P",""))</f>
        <v/>
      </c>
      <c r="E75" s="348"/>
      <c r="F75" s="447" t="str">
        <f>Badges!C385</f>
        <v>Get a biography of a female athlete</v>
      </c>
      <c r="G75" s="448" t="str">
        <f>IF(Badges!Q385="A","A"," ")</f>
        <v xml:space="preserve"> </v>
      </c>
      <c r="I75" s="348"/>
      <c r="J75" s="349" t="str">
        <f>Badges!C458</f>
        <v>Find out about common injuries</v>
      </c>
      <c r="K75" s="351" t="str">
        <f>IF(Badges!Q458="A","A"," ")</f>
        <v xml:space="preserve"> </v>
      </c>
      <c r="M75" s="348"/>
      <c r="N75" s="349" t="str">
        <f>Badges!C532</f>
        <v>Learn from a professional</v>
      </c>
      <c r="O75" s="351" t="str">
        <f>IF(Badges!Q532="A","A"," ")</f>
        <v xml:space="preserve"> </v>
      </c>
      <c r="Q75" s="348"/>
      <c r="R75" s="349" t="str">
        <f>Badges!C642</f>
        <v>Take part in archery at a Girl Scout camp</v>
      </c>
      <c r="S75" s="351" t="str">
        <f>IF(Badges!Q642="A","A"," ")</f>
        <v xml:space="preserve"> </v>
      </c>
    </row>
    <row r="76" spans="1:19" x14ac:dyDescent="0.2">
      <c r="A76" s="612" t="str">
        <f>Summary!A25</f>
        <v>New Cuisines</v>
      </c>
      <c r="B76" s="613"/>
      <c r="C76" s="353" t="str">
        <f>IF(Badges!Q445="C","C",IF(Badges!Q445="P","P",""))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IF(Badges!Q468="C","C",IF(Badges!Q468="P","P",""))</f>
        <v/>
      </c>
      <c r="E77" s="348"/>
      <c r="F77" s="349" t="str">
        <f>Badges!C387</f>
        <v>Play Trust, like they did on Survivor</v>
      </c>
      <c r="G77" s="351" t="str">
        <f>IF(Badges!Q387="A","A"," ")</f>
        <v xml:space="preserve"> </v>
      </c>
      <c r="I77" s="348"/>
      <c r="J77" s="349" t="str">
        <f>Badges!C460</f>
        <v>Research the signs of shock and</v>
      </c>
      <c r="K77" s="351" t="str">
        <f>IF(Badges!Q460="A","A"," ")</f>
        <v xml:space="preserve"> </v>
      </c>
      <c r="M77" s="348"/>
      <c r="N77" s="349" t="str">
        <f>Badges!C534</f>
        <v>Make a savings action plan</v>
      </c>
      <c r="O77" s="351" t="str">
        <f>IF(Badges!Q534="A","A"," ")</f>
        <v xml:space="preserve"> </v>
      </c>
      <c r="Q77" s="348"/>
      <c r="R77" s="349" t="str">
        <f>Badges!C644</f>
        <v>Challenge yourself</v>
      </c>
      <c r="S77" s="351" t="str">
        <f>IF(Badges!Q644="A","A"," ")</f>
        <v xml:space="preserve"> </v>
      </c>
    </row>
    <row r="78" spans="1:19" x14ac:dyDescent="0.2">
      <c r="A78" s="612" t="str">
        <f>Summary!A27</f>
        <v>Cadette Girl Scout Way</v>
      </c>
      <c r="B78" s="613"/>
      <c r="C78" s="353" t="str">
        <f>IF(Badges!Q491="C","C",IF(Badges!Q491="P","P",""))</f>
        <v/>
      </c>
      <c r="E78" s="348"/>
      <c r="F78" s="349" t="str">
        <f>Badges!C388</f>
        <v>Play three team-building games</v>
      </c>
      <c r="G78" s="351" t="str">
        <f>IF(Badges!Q388="A","A"," ")</f>
        <v xml:space="preserve"> </v>
      </c>
      <c r="I78" s="348"/>
      <c r="J78" s="349" t="str">
        <f>Badges!C461</f>
        <v>Interview a doctor or nurse about the</v>
      </c>
      <c r="K78" s="351" t="str">
        <f>IF(Badges!Q461="A","A"," ")</f>
        <v xml:space="preserve"> </v>
      </c>
      <c r="M78" s="348"/>
      <c r="N78" s="349" t="str">
        <f>Badges!C535</f>
        <v>Form a support group</v>
      </c>
      <c r="O78" s="351" t="str">
        <f>IF(Badges!Q535="A","A"," ")</f>
        <v xml:space="preserve"> </v>
      </c>
      <c r="Q78" s="348"/>
      <c r="R78" s="349" t="str">
        <f>Badges!C645</f>
        <v>Take part in a group challenge</v>
      </c>
      <c r="S78" s="351" t="str">
        <f>IF(Badges!Q645="A","A"," ")</f>
        <v xml:space="preserve"> </v>
      </c>
    </row>
    <row r="79" spans="1:19" x14ac:dyDescent="0.2">
      <c r="A79" s="614" t="str">
        <f>Summary!A28</f>
        <v>Trees</v>
      </c>
      <c r="B79" s="615"/>
      <c r="C79" s="354" t="str">
        <f>IF(Badges!Q514="C","C",IF(Badges!Q514="P","P",""))</f>
        <v/>
      </c>
      <c r="E79" s="348"/>
      <c r="F79" s="349" t="str">
        <f>Badges!C389</f>
        <v>Play Capture the Flag</v>
      </c>
      <c r="G79" s="351" t="str">
        <f>IF(Badges!Q389="A","A"," ")</f>
        <v xml:space="preserve"> </v>
      </c>
      <c r="I79" s="348"/>
      <c r="J79" s="349" t="str">
        <f>Badges!C462</f>
        <v>Ask an EMT or first responder to</v>
      </c>
      <c r="K79" s="351" t="str">
        <f>IF(Badges!Q462="A","A"," ")</f>
        <v xml:space="preserve"> </v>
      </c>
      <c r="M79" s="348"/>
      <c r="N79" s="349" t="str">
        <f>Badges!C536</f>
        <v>Imagine yourself in the future</v>
      </c>
      <c r="O79" s="351" t="str">
        <f>IF(Badges!Q536="A","A"," ")</f>
        <v xml:space="preserve"> </v>
      </c>
      <c r="Q79" s="348"/>
      <c r="R79" s="349" t="str">
        <f>Badges!C646</f>
        <v>Create a contest for a younger group of girls</v>
      </c>
      <c r="S79" s="351" t="str">
        <f>IF(Badges!Q646="A","A","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IF(Badges!Q538="C","C",IF(Badges!Q538="P","P",""))</f>
        <v/>
      </c>
      <c r="E81" s="348"/>
      <c r="F81" s="349" t="str">
        <f>Badges!C391</f>
        <v>But I landed my triple axel</v>
      </c>
      <c r="G81" s="351" t="str">
        <f>IF(Badges!Q391="A","A"," ")</f>
        <v xml:space="preserve"> </v>
      </c>
      <c r="I81" s="348"/>
      <c r="J81" s="349" t="str">
        <f>Badges!C464</f>
        <v>Take a first aid course</v>
      </c>
      <c r="K81" s="351" t="str">
        <f>IF(Badges!Q464="A","A"," ")</f>
        <v xml:space="preserve"> </v>
      </c>
      <c r="M81" s="348">
        <v>1</v>
      </c>
      <c r="N81" s="349" t="str">
        <f>Badges!C563</f>
        <v>Explore dream jobs</v>
      </c>
      <c r="O81" s="350"/>
      <c r="Q81" s="630" t="str">
        <f>'Age-Level'!B5</f>
        <v>Silver Torch Award</v>
      </c>
      <c r="R81" s="630"/>
      <c r="S81" s="352" t="str">
        <f>IF('Age-Level'!Q8="C","C",IF('Age-Level'!Q8="P","P",""))</f>
        <v/>
      </c>
    </row>
    <row r="82" spans="1:22" x14ac:dyDescent="0.2">
      <c r="A82" s="619" t="str">
        <f>Summary!A31</f>
        <v>Comparison Shopping</v>
      </c>
      <c r="B82" s="620"/>
      <c r="C82" s="352" t="str">
        <f>IF(Badges!Q539="C","C",IF(Badges!Q539="P","P",""))</f>
        <v/>
      </c>
      <c r="E82" s="348"/>
      <c r="F82" s="349" t="str">
        <f>Badges!C392</f>
        <v>Mind over matter</v>
      </c>
      <c r="G82" s="351" t="str">
        <f>IF(Badges!Q392="A","A"," ")</f>
        <v xml:space="preserve"> </v>
      </c>
      <c r="I82" s="348"/>
      <c r="J82" s="349" t="str">
        <f>Badges!C465</f>
        <v>Ask a park ranger, lifeguard, or ski</v>
      </c>
      <c r="K82" s="351" t="str">
        <f>IF(Badges!Q465="A","A"," ")</f>
        <v xml:space="preserve"> </v>
      </c>
      <c r="M82" s="348"/>
      <c r="N82" s="349" t="str">
        <f>Badges!C564</f>
        <v>Track your dreams</v>
      </c>
      <c r="O82" s="351" t="str">
        <f>IF(Badges!Q564="A","A"," ")</f>
        <v xml:space="preserve"> </v>
      </c>
      <c r="Q82" s="630" t="str">
        <f>'Age-Level'!B9</f>
        <v>Cadette Community Service bar</v>
      </c>
      <c r="R82" s="630"/>
      <c r="S82" s="352" t="str">
        <f>IF('Age-Level'!Q10="A","A"," ")</f>
        <v xml:space="preserve"> </v>
      </c>
    </row>
    <row r="83" spans="1:22" x14ac:dyDescent="0.2">
      <c r="A83" s="612" t="str">
        <f>Summary!A32</f>
        <v>Financing My Dreams</v>
      </c>
      <c r="B83" s="613"/>
      <c r="C83" s="353" t="str">
        <f>IF(Badges!Q584="C","C",IF(Badges!Q584="P","P",""))</f>
        <v/>
      </c>
      <c r="D83" s="344"/>
      <c r="E83" s="348"/>
      <c r="F83" s="349" t="str">
        <f>Badges!C393</f>
        <v>Play sports psychology games</v>
      </c>
      <c r="G83" s="351" t="str">
        <f>IF(Badges!Q393="A","A"," ")</f>
        <v xml:space="preserve"> </v>
      </c>
      <c r="I83" s="348"/>
      <c r="J83" s="349" t="str">
        <f>Badges!C466</f>
        <v xml:space="preserve">Interview a doctor or nurse  </v>
      </c>
      <c r="K83" s="351" t="str">
        <f>IF(Badges!Q466="A","A"," ")</f>
        <v xml:space="preserve"> </v>
      </c>
      <c r="M83" s="348"/>
      <c r="N83" s="349" t="str">
        <f>Badges!C565</f>
        <v>Talk to people about their jobs</v>
      </c>
      <c r="O83" s="351" t="str">
        <f>IF(Badges!Q565="A","A"," ")</f>
        <v xml:space="preserve"> </v>
      </c>
      <c r="Q83" s="630" t="str">
        <f>'Age-Level'!B12</f>
        <v>Cadette Service to Girl Scouting bar</v>
      </c>
      <c r="R83" s="630"/>
      <c r="S83" s="352" t="str">
        <f>IF('Age-Level'!Q13="A","A","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IF(Badges!Q566="A","A"," ")</f>
        <v xml:space="preserve"> </v>
      </c>
      <c r="Q84" s="630" t="str">
        <f>'Age-Level'!B15</f>
        <v>Cadette Program Aide</v>
      </c>
      <c r="R84" s="630"/>
      <c r="S84" s="352" t="str">
        <f>IF('Age-Level'!Q19="C","C",IF('Age-Level'!Q19="P","P",""))</f>
        <v/>
      </c>
    </row>
    <row r="85" spans="1:22" x14ac:dyDescent="0.2">
      <c r="A85" s="612" t="str">
        <f>Summary!A34</f>
        <v>Business Plan</v>
      </c>
      <c r="B85" s="613"/>
      <c r="C85" s="353" t="str">
        <f>IF(Badges!Q598="C","C",IF(Badges!Q598="P","P",""))</f>
        <v/>
      </c>
      <c r="E85" s="348"/>
      <c r="F85" s="349" t="str">
        <f>Badges!C395</f>
        <v>Compete</v>
      </c>
      <c r="G85" s="351" t="str">
        <f>IF(Badges!Q395="A","A","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IF('Age-Level'!Q21="C","C",IF('Age-Level'!Q21="P","P",""))</f>
        <v/>
      </c>
    </row>
    <row r="86" spans="1:22" x14ac:dyDescent="0.2">
      <c r="A86" s="612" t="str">
        <f>Summary!A35</f>
        <v>Marketing</v>
      </c>
      <c r="B86" s="613"/>
      <c r="C86" s="353" t="str">
        <f>IF(Badges!Q599="C","C",IF(Badges!Q599="P","P",""))</f>
        <v/>
      </c>
      <c r="E86" s="348"/>
      <c r="F86" s="349" t="str">
        <f>Badges!C396</f>
        <v>Play with little kids</v>
      </c>
      <c r="G86" s="351" t="str">
        <f>IF(Badges!Q396="A","A"," ")</f>
        <v xml:space="preserve"> </v>
      </c>
      <c r="I86" s="348"/>
      <c r="J86" s="349" t="str">
        <f>Badges!C471</f>
        <v>Organize a songfest</v>
      </c>
      <c r="K86" s="351" t="str">
        <f>IF(Badges!Q471="A","A"," ")</f>
        <v xml:space="preserve"> </v>
      </c>
      <c r="M86" s="348"/>
      <c r="N86" s="349" t="str">
        <f>Badges!C568</f>
        <v>Go house hunting</v>
      </c>
      <c r="O86" s="351" t="str">
        <f>IF(Badges!Q568="A","A"," ")</f>
        <v xml:space="preserve"> </v>
      </c>
      <c r="Q86" s="629" t="str">
        <f>'Age-Level'!C23</f>
        <v>Cookie Rally (Year 1)</v>
      </c>
      <c r="R86" s="629"/>
      <c r="S86" s="358" t="str">
        <f>IF('Age-Level'!Q23="A","A"," ")</f>
        <v xml:space="preserve"> </v>
      </c>
    </row>
    <row r="87" spans="1:22" x14ac:dyDescent="0.2">
      <c r="A87" s="612" t="str">
        <f>Summary!A36</f>
        <v>Think Big</v>
      </c>
      <c r="B87" s="613"/>
      <c r="C87" s="353" t="str">
        <f>IF(Badges!Q624="C","C",IF(Badges!Q624="P","P",""))</f>
        <v/>
      </c>
      <c r="E87" s="348"/>
      <c r="F87" s="349" t="str">
        <f>Badges!C397</f>
        <v>Take on the role of referee, umpire</v>
      </c>
      <c r="G87" s="351" t="str">
        <f>IF(Badges!Q397="A","A"," ")</f>
        <v xml:space="preserve"> </v>
      </c>
      <c r="I87" s="348"/>
      <c r="J87" s="349" t="str">
        <f>Badges!C472</f>
        <v>Teach an international song</v>
      </c>
      <c r="K87" s="351" t="str">
        <f>IF(Badges!Q472="A","A"," ")</f>
        <v xml:space="preserve"> </v>
      </c>
      <c r="M87" s="348"/>
      <c r="N87" s="349" t="str">
        <f>Badges!C569</f>
        <v>Get expert real estate device</v>
      </c>
      <c r="O87" s="351" t="str">
        <f>IF(Badges!Q569="A","A"," ")</f>
        <v xml:space="preserve"> </v>
      </c>
      <c r="Q87" s="629" t="str">
        <f>'Age-Level'!C24</f>
        <v>Cookie Sales (Year 1)</v>
      </c>
      <c r="R87" s="629"/>
      <c r="S87" s="358" t="str">
        <f>IF('Age-Level'!Q24="A","A","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IF(Badges!Q473="A","A"," ")</f>
        <v xml:space="preserve"> </v>
      </c>
      <c r="M88" s="348"/>
      <c r="N88" s="349" t="str">
        <f>Badges!C570</f>
        <v>Browse real estate ads</v>
      </c>
      <c r="O88" s="351" t="str">
        <f>IF(Badges!Q570="A","A"," ")</f>
        <v xml:space="preserve"> </v>
      </c>
      <c r="Q88" s="629" t="str">
        <f>'Age-Level'!C25</f>
        <v>Cookie Pin (Year 1)</v>
      </c>
      <c r="R88" s="629"/>
      <c r="S88" s="358" t="str">
        <f>IF('Age-Level'!Q25="A","A"," ")</f>
        <v xml:space="preserve"> </v>
      </c>
    </row>
    <row r="89" spans="1:22" x14ac:dyDescent="0.2">
      <c r="A89" s="612" t="str">
        <f>Summary!A38</f>
        <v>Archery</v>
      </c>
      <c r="B89" s="613"/>
      <c r="C89" s="353" t="str">
        <f>IF(Badges!Q648="C","C",IF(Badges!Q648="P","P",""))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IF('Age-Level'!Q26="A","A"," ")</f>
        <v xml:space="preserve"> </v>
      </c>
    </row>
    <row r="90" spans="1:22" x14ac:dyDescent="0.2">
      <c r="A90" s="497"/>
      <c r="B90" s="497"/>
      <c r="C90" s="368"/>
      <c r="E90" s="348"/>
      <c r="F90" s="349" t="str">
        <f>Badges!C402</f>
        <v>Difference of background</v>
      </c>
      <c r="G90" s="351" t="str">
        <f>IF(Badges!Q402="A","A"," ")</f>
        <v xml:space="preserve"> </v>
      </c>
      <c r="I90" s="348"/>
      <c r="J90" s="349" t="str">
        <f>Badges!C475</f>
        <v>Focus on "be courageous and</v>
      </c>
      <c r="K90" s="351" t="str">
        <f>IF(Badges!Q475="A","A"," ")</f>
        <v xml:space="preserve"> </v>
      </c>
      <c r="M90" s="348"/>
      <c r="N90" s="349" t="str">
        <f>Badges!C572</f>
        <v>Explore the world of travel</v>
      </c>
      <c r="O90" s="351" t="str">
        <f>IF(Badges!Q572="A","A"," ")</f>
        <v xml:space="preserve"> </v>
      </c>
      <c r="Q90" s="629" t="str">
        <f>'Age-Level'!C27</f>
        <v>Cookie Sales (Year 2)</v>
      </c>
      <c r="R90" s="629"/>
      <c r="S90" s="358" t="str">
        <f>IF('Age-Level'!Q27="A","A"," ")</f>
        <v xml:space="preserve"> </v>
      </c>
    </row>
    <row r="91" spans="1:22" x14ac:dyDescent="0.2">
      <c r="A91" s="635" t="s">
        <v>81</v>
      </c>
      <c r="B91" s="636"/>
      <c r="C91" s="637"/>
      <c r="E91" s="348"/>
      <c r="F91" s="349" t="str">
        <f>Badges!C403</f>
        <v>Difference of belief</v>
      </c>
      <c r="G91" s="351" t="str">
        <f>IF(Badges!Q403="A","A"," ")</f>
        <v xml:space="preserve"> </v>
      </c>
      <c r="I91" s="348"/>
      <c r="J91" s="349" t="str">
        <f>Badges!C476</f>
        <v>Be confident and courageous</v>
      </c>
      <c r="K91" s="351" t="str">
        <f>IF(Badges!Q476="A","A"," ")</f>
        <v xml:space="preserve"> </v>
      </c>
      <c r="M91" s="348"/>
      <c r="N91" s="349" t="str">
        <f>Badges!C573</f>
        <v>Visit a travel agent</v>
      </c>
      <c r="O91" s="351" t="str">
        <f>IF(Badges!Q573="A","A"," ")</f>
        <v xml:space="preserve"> </v>
      </c>
      <c r="Q91" s="629" t="str">
        <f>'Age-Level'!C28</f>
        <v>Cookie Pin (Year 2)</v>
      </c>
      <c r="R91" s="629"/>
      <c r="S91" s="358" t="str">
        <f>IF('Age-Level'!Q28="A","A"," ")</f>
        <v xml:space="preserve"> </v>
      </c>
    </row>
    <row r="92" spans="1:22" x14ac:dyDescent="0.2">
      <c r="B92" s="638" t="str">
        <f>Journey!A6</f>
        <v>aMAZE!</v>
      </c>
      <c r="C92" s="639"/>
      <c r="E92" s="348"/>
      <c r="F92" s="349" t="str">
        <f>Badges!C404</f>
        <v>Difference of opinion</v>
      </c>
      <c r="G92" s="351" t="str">
        <f>IF(Badges!Q404="A","A"," ")</f>
        <v xml:space="preserve"> </v>
      </c>
      <c r="I92" s="348"/>
      <c r="J92" s="349" t="str">
        <f>Badges!C477</f>
        <v>Create a project honoring the</v>
      </c>
      <c r="K92" s="351" t="str">
        <f>IF(Badges!Q477="A","A"," ")</f>
        <v xml:space="preserve"> </v>
      </c>
      <c r="M92" s="348"/>
      <c r="N92" s="349" t="str">
        <f>Badges!C574</f>
        <v>Create a tour group</v>
      </c>
      <c r="O92" s="351" t="str">
        <f>IF(Badges!Q574="A","A"," ")</f>
        <v xml:space="preserve"> </v>
      </c>
      <c r="Q92" s="629" t="str">
        <f>'Age-Level'!C29</f>
        <v>Cookie Rally (Year 3)</v>
      </c>
      <c r="R92" s="629"/>
      <c r="S92" s="358" t="str">
        <f>IF('Age-Level'!Q29="A","A"," ")</f>
        <v xml:space="preserve"> </v>
      </c>
    </row>
    <row r="93" spans="1:22" x14ac:dyDescent="0.2">
      <c r="B93" s="357" t="str">
        <f>Journey!B7</f>
        <v>The Interact Award</v>
      </c>
      <c r="C93" s="353" t="str">
        <f>IF(Journey!Q17="C","C",IF(Journey!Q17="P","P",""))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IF('Age-Level'!Q30="A","A"," ")</f>
        <v xml:space="preserve"> </v>
      </c>
    </row>
    <row r="94" spans="1:22" x14ac:dyDescent="0.2">
      <c r="B94" s="357" t="str">
        <f>Journey!B18</f>
        <v>The Diplomat Award</v>
      </c>
      <c r="C94" s="353" t="str">
        <f>IF(Journey!Q26="C","C",IF(Journey!Q26="P","P",""))</f>
        <v/>
      </c>
      <c r="E94" s="348"/>
      <c r="F94" s="349" t="str">
        <f>Badges!C406</f>
        <v>Use one of the methods from the</v>
      </c>
      <c r="G94" s="351" t="str">
        <f>IF(Badges!Q406="A","A"," ")</f>
        <v xml:space="preserve"> </v>
      </c>
      <c r="I94" s="348"/>
      <c r="J94" s="349" t="str">
        <f>Badges!C479</f>
        <v>Throw a community sisterhood</v>
      </c>
      <c r="K94" s="351" t="str">
        <f>IF(Badges!Q479="A","A"," ")</f>
        <v xml:space="preserve"> </v>
      </c>
      <c r="M94" s="348"/>
      <c r="N94" s="349" t="str">
        <f>Badges!C576</f>
        <v>Find local philanthropists</v>
      </c>
      <c r="O94" s="351" t="str">
        <f>IF(Badges!Q576="A","A"," ")</f>
        <v xml:space="preserve"> </v>
      </c>
      <c r="Q94" s="487" t="str">
        <f>'Age-Level'!C31</f>
        <v>Cookie Pin (Year 3)</v>
      </c>
      <c r="R94" s="487"/>
      <c r="S94" s="358" t="str">
        <f>IF('Age-Level'!Q31="A","A"," ")</f>
        <v xml:space="preserve"> </v>
      </c>
    </row>
    <row r="95" spans="1:22" x14ac:dyDescent="0.2">
      <c r="B95" s="357" t="str">
        <f>Journey!B27</f>
        <v>The Peacemaker Award</v>
      </c>
      <c r="C95" s="353" t="str">
        <f>IF(Journey!Q29="C","C",IF(Journey!Q29="P","P",""))</f>
        <v/>
      </c>
      <c r="E95" s="348"/>
      <c r="F95" s="349" t="str">
        <f>Badges!C407</f>
        <v>Use two of the methods</v>
      </c>
      <c r="G95" s="351" t="str">
        <f>IF(Badges!Q407="A","A"," ")</f>
        <v xml:space="preserve"> </v>
      </c>
      <c r="I95" s="348"/>
      <c r="J95" s="349" t="str">
        <f>Badges!C480</f>
        <v>Spotlight a hidden heroine</v>
      </c>
      <c r="K95" s="351" t="str">
        <f>IF(Badges!Q480="A","A"," ")</f>
        <v xml:space="preserve"> </v>
      </c>
      <c r="M95" s="348"/>
      <c r="N95" s="349" t="str">
        <f>Badges!C577</f>
        <v>Learn what's going on in the world of</v>
      </c>
      <c r="O95" s="351" t="str">
        <f>IF(Badges!Q577="A","A"," ")</f>
        <v xml:space="preserve"> </v>
      </c>
      <c r="Q95" s="487" t="str">
        <f>'Age-Level'!C33</f>
        <v>Fall Sales (Year 1)</v>
      </c>
      <c r="R95" s="487"/>
      <c r="S95" s="353" t="str">
        <f>IF('Age-Level'!Q33="A","A","")</f>
        <v/>
      </c>
      <c r="U95" s="346"/>
      <c r="V95" s="346"/>
    </row>
    <row r="96" spans="1:22" x14ac:dyDescent="0.2">
      <c r="B96" s="357" t="str">
        <f>Journey!B31</f>
        <v>Leader in Action</v>
      </c>
      <c r="C96" s="353" t="str">
        <f>IF(Journey!Q38="C","C",IF(Journey!Q38="P","P",""))</f>
        <v/>
      </c>
      <c r="E96" s="348"/>
      <c r="F96" s="349" t="str">
        <f>Badges!C408</f>
        <v>Try them all</v>
      </c>
      <c r="G96" s="351" t="str">
        <f>IF(Badges!Q408="A","A"," ")</f>
        <v xml:space="preserve"> </v>
      </c>
      <c r="I96" s="348"/>
      <c r="J96" s="349" t="str">
        <f>Badges!C481</f>
        <v>Team up for sisterhood</v>
      </c>
      <c r="K96" s="351" t="str">
        <f>IF(Badges!Q481="A","A"," ")</f>
        <v xml:space="preserve"> </v>
      </c>
      <c r="M96" s="348"/>
      <c r="N96" s="349" t="str">
        <f>Badges!C578</f>
        <v>Research your favorite charity</v>
      </c>
      <c r="O96" s="351" t="str">
        <f>IF(Badges!Q578="A","A"," ")</f>
        <v xml:space="preserve"> </v>
      </c>
      <c r="Q96" s="487" t="str">
        <f>'Age-Level'!C34</f>
        <v>Fall Sales (Year 2)</v>
      </c>
      <c r="R96" s="487"/>
      <c r="S96" s="353" t="str">
        <f>IF('Age-Level'!Q34="A","A","")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IF('Age-Level'!Q35="A","A","")</f>
        <v/>
      </c>
      <c r="U97" s="346"/>
      <c r="V97" s="346"/>
    </row>
    <row r="98" spans="1:23" ht="14.25" customHeight="1" x14ac:dyDescent="0.2">
      <c r="A98" s="486"/>
      <c r="B98" s="357" t="str">
        <f>Journey!B42</f>
        <v>Aware</v>
      </c>
      <c r="C98" s="353" t="str">
        <f>IF(Journey!Q22="C","C",IF(Journey!Q22="P","P",""))</f>
        <v/>
      </c>
      <c r="E98" s="348"/>
      <c r="F98" s="349" t="str">
        <f>Badges!C410</f>
        <v>Ask an expert to teach you the</v>
      </c>
      <c r="G98" s="351" t="str">
        <f>IF(Badges!Q410="A","A"," ")</f>
        <v xml:space="preserve"> </v>
      </c>
      <c r="I98" s="348"/>
      <c r="J98" s="349" t="str">
        <f>Badges!C483</f>
        <v>Clean up a hiking trail-or clear a new</v>
      </c>
      <c r="K98" s="351" t="str">
        <f>IF(Badges!Q483="A","A"," ")</f>
        <v xml:space="preserve"> </v>
      </c>
      <c r="M98" s="348"/>
      <c r="N98" s="349" t="str">
        <f>Badges!C580</f>
        <v>Plan with friends</v>
      </c>
      <c r="O98" s="351" t="str">
        <f>IF(Badges!Q580="A","A"," ")</f>
        <v xml:space="preserve"> </v>
      </c>
      <c r="Q98" s="487" t="str">
        <f>'Age-Level'!C37</f>
        <v>Thinking Day (Year 1)</v>
      </c>
      <c r="R98" s="487"/>
      <c r="S98" s="353" t="str">
        <f>IF('Age-Level'!Q37="A","A","")</f>
        <v/>
      </c>
      <c r="U98" s="346"/>
      <c r="V98" s="346"/>
    </row>
    <row r="99" spans="1:23" x14ac:dyDescent="0.2">
      <c r="A99" s="486"/>
      <c r="B99" s="357" t="str">
        <f>Journey!B48</f>
        <v>Alert</v>
      </c>
      <c r="C99" s="353" t="str">
        <f>IF(Journey!Q31="C","C",IF(Journey!Q31="P","P",""))</f>
        <v/>
      </c>
      <c r="E99" s="348"/>
      <c r="F99" s="349" t="str">
        <f>Badges!C411</f>
        <v>Watch candidates for elected office</v>
      </c>
      <c r="G99" s="351" t="str">
        <f>IF(Badges!Q411="A","A"," ")</f>
        <v xml:space="preserve"> </v>
      </c>
      <c r="I99" s="348"/>
      <c r="J99" s="349" t="str">
        <f>Badges!C484</f>
        <v>Help clear an invasive species from</v>
      </c>
      <c r="K99" s="351" t="str">
        <f>IF(Badges!Q484="A","A"," ")</f>
        <v xml:space="preserve"> </v>
      </c>
      <c r="M99" s="348"/>
      <c r="N99" s="349" t="str">
        <f>Badges!C581</f>
        <v>Plan with your family</v>
      </c>
      <c r="O99" s="351" t="str">
        <f>IF(Badges!Q581="A","A"," ")</f>
        <v xml:space="preserve"> </v>
      </c>
      <c r="Q99" s="487" t="str">
        <f>'Age-Level'!C38</f>
        <v>Thinking Day (Year 2)</v>
      </c>
      <c r="R99" s="487"/>
      <c r="S99" s="353" t="str">
        <f>IF('Age-Level'!Q38="A","A","")</f>
        <v/>
      </c>
      <c r="U99" s="488"/>
      <c r="V99" s="489"/>
      <c r="W99" s="439"/>
    </row>
    <row r="100" spans="1:23" x14ac:dyDescent="0.2">
      <c r="A100" s="486"/>
      <c r="B100" s="357" t="str">
        <f>Journey!B55</f>
        <v>Affirm</v>
      </c>
      <c r="C100" s="353" t="str">
        <f>IF(Journey!Q34="C","C",IF(Journey!Q34="P","P",""))</f>
        <v/>
      </c>
      <c r="E100" s="348"/>
      <c r="F100" s="349" t="str">
        <f>Badges!C412</f>
        <v>Understand a famous debate in</v>
      </c>
      <c r="G100" s="351" t="str">
        <f>IF(Badges!Q412="A","A"," ")</f>
        <v xml:space="preserve"> </v>
      </c>
      <c r="I100" s="348"/>
      <c r="J100" s="349" t="str">
        <f>Badges!C485</f>
        <v>Help with three general-maintenance</v>
      </c>
      <c r="K100" s="351" t="str">
        <f>IF(Badges!Q485="A","A"," ")</f>
        <v xml:space="preserve"> </v>
      </c>
      <c r="M100" s="348"/>
      <c r="N100" s="349" t="str">
        <f>Badges!C582</f>
        <v>Plan over and over again</v>
      </c>
      <c r="O100" s="351" t="str">
        <f>IF(Badges!Q582="A","A"," ")</f>
        <v xml:space="preserve"> </v>
      </c>
      <c r="Q100" s="487" t="str">
        <f>'Age-Level'!C39</f>
        <v>Thinking Day (Year 3)</v>
      </c>
      <c r="R100" s="487"/>
      <c r="S100" s="353" t="str">
        <f>IF('Age-Level'!Q39="A","A","")</f>
        <v/>
      </c>
      <c r="U100" s="346"/>
      <c r="V100" s="346"/>
    </row>
    <row r="101" spans="1:23" x14ac:dyDescent="0.2">
      <c r="A101" s="355"/>
      <c r="B101" s="357" t="str">
        <f>Journey!B62</f>
        <v>Leader in Action</v>
      </c>
      <c r="C101" s="353" t="str">
        <f>IF(Journey!Q43="C","C",IF(Journey!Q43="P","P",""))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IF('Age-Level'!Q41="A","A","")</f>
        <v/>
      </c>
      <c r="U101" s="346"/>
      <c r="V101" s="346"/>
    </row>
    <row r="102" spans="1:23" x14ac:dyDescent="0.2">
      <c r="B102" s="494" t="str">
        <f>Journey!A75</f>
        <v>MEdia</v>
      </c>
      <c r="C102" s="495"/>
      <c r="E102" s="348"/>
      <c r="F102" s="349" t="str">
        <f>Badges!C414</f>
        <v>A community compromise</v>
      </c>
      <c r="G102" s="351" t="str">
        <f>IF(Badges!Q414="A","A"," ")</f>
        <v xml:space="preserve"> </v>
      </c>
      <c r="I102" s="348"/>
      <c r="J102" s="349" t="str">
        <f>Badges!C487</f>
        <v>Make a tradition "to do" list</v>
      </c>
      <c r="K102" s="351" t="str">
        <f>IF(Badges!Q487="A","A"," ")</f>
        <v xml:space="preserve"> </v>
      </c>
      <c r="M102" s="348">
        <v>1</v>
      </c>
      <c r="N102" s="349" t="str">
        <f>Badges!C587</f>
        <v>Write your mission statement and</v>
      </c>
      <c r="O102" s="350"/>
      <c r="Q102" s="487" t="str">
        <f>'Age-Level'!C43</f>
        <v>International Friendship Recognition</v>
      </c>
      <c r="R102" s="487"/>
      <c r="S102" s="353" t="str">
        <f>IF('Age-Level'!Q43="A","A","")</f>
        <v/>
      </c>
      <c r="U102" s="346"/>
      <c r="V102" s="346"/>
    </row>
    <row r="103" spans="1:23" x14ac:dyDescent="0.2">
      <c r="B103" s="357" t="str">
        <f>Journey!C77</f>
        <v>Monitor</v>
      </c>
      <c r="C103" s="353" t="str">
        <f>IF(Journey!Q78="C","C",IF(Journey!Q78="P","P",""))</f>
        <v/>
      </c>
      <c r="E103" s="348"/>
      <c r="F103" s="349" t="str">
        <f>Badges!C415</f>
        <v>A family or friendship compromise</v>
      </c>
      <c r="G103" s="351" t="str">
        <f>IF(Badges!Q415="A","A"," ")</f>
        <v xml:space="preserve"> </v>
      </c>
      <c r="I103" s="348"/>
      <c r="J103" s="349" t="str">
        <f>Badges!C488</f>
        <v>Go global</v>
      </c>
      <c r="K103" s="351" t="str">
        <f>IF(Badges!Q488="A","A"," ")</f>
        <v xml:space="preserve"> </v>
      </c>
      <c r="M103" s="348"/>
      <c r="N103" s="349" t="str">
        <f>Badges!C588</f>
        <v>A mission statement is a short</v>
      </c>
      <c r="O103" s="351" t="str">
        <f>IF(Badges!Q588="A","A"," ")</f>
        <v xml:space="preserve"> </v>
      </c>
      <c r="Q103" s="487" t="str">
        <f>'Age-Level'!C45</f>
        <v>Investiture</v>
      </c>
      <c r="R103" s="487"/>
      <c r="S103" s="353" t="str">
        <f>IF('Age-Level'!Q45="A","A","")</f>
        <v/>
      </c>
      <c r="U103" s="346"/>
      <c r="V103" s="346"/>
    </row>
    <row r="104" spans="1:23" x14ac:dyDescent="0.2">
      <c r="B104" s="357" t="str">
        <f>Journey!C80</f>
        <v>Influence</v>
      </c>
      <c r="C104" s="353" t="str">
        <f>IF(Journey!Q81="C","C",IF(Journey!Q81="P","P",""))</f>
        <v/>
      </c>
      <c r="E104" s="348"/>
      <c r="F104" s="349" t="str">
        <f>Badges!C416</f>
        <v>A state or national compromise</v>
      </c>
      <c r="G104" s="351" t="str">
        <f>IF(Badges!Q416="A","A"," ")</f>
        <v xml:space="preserve"> </v>
      </c>
      <c r="I104" s="348"/>
      <c r="J104" s="349" t="str">
        <f>Badges!C489</f>
        <v>Learn the history of your Girl Scout</v>
      </c>
      <c r="K104" s="351" t="str">
        <f>IF(Badges!Q489="A","A"," ")</f>
        <v xml:space="preserve"> </v>
      </c>
      <c r="M104" s="348">
        <v>2</v>
      </c>
      <c r="N104" s="349" t="str">
        <f>Badges!C589</f>
        <v>Increase your customer base</v>
      </c>
      <c r="O104" s="350"/>
      <c r="Q104" s="487" t="str">
        <f>'Age-Level'!C46</f>
        <v>Rededication (1st year)</v>
      </c>
      <c r="R104" s="487"/>
      <c r="S104" s="363" t="str">
        <f>IF('Age-Level'!Q46="A","A","")</f>
        <v/>
      </c>
      <c r="U104" s="346"/>
      <c r="V104" s="346"/>
    </row>
    <row r="105" spans="1:23" x14ac:dyDescent="0.2">
      <c r="B105" s="357" t="str">
        <f>Journey!C83</f>
        <v>Cultivate</v>
      </c>
      <c r="C105" s="353" t="str">
        <f>IF(Journey!Q84="C","C",IF(Journey!Q84="P","P",""))</f>
        <v/>
      </c>
      <c r="E105" s="348">
        <v>5</v>
      </c>
      <c r="F105" s="349" t="str">
        <f>Badges!C417</f>
        <v>Find common ground through</v>
      </c>
      <c r="G105" s="350"/>
      <c r="I105" s="492" t="str">
        <f>Badges!B492</f>
        <v>Trees</v>
      </c>
      <c r="J105" s="493"/>
      <c r="K105" s="493"/>
      <c r="M105" s="348"/>
      <c r="N105" s="349" t="str">
        <f>Badges!C590</f>
        <v>What's the number one reason</v>
      </c>
      <c r="O105" s="351" t="str">
        <f>IF(Badges!Q590="A","A"," ")</f>
        <v xml:space="preserve"> </v>
      </c>
      <c r="Q105" s="487" t="str">
        <f>'Age-Level'!C47</f>
        <v>Rededication (2nd year)</v>
      </c>
      <c r="R105" s="487"/>
      <c r="S105" s="363" t="str">
        <f>IF('Age-Level'!Q47="A","A","")</f>
        <v/>
      </c>
      <c r="U105" s="346"/>
      <c r="V105" s="346"/>
    </row>
    <row r="106" spans="1:23" x14ac:dyDescent="0.2">
      <c r="B106" s="357" t="str">
        <f>Journey!B86</f>
        <v>Leader in Action</v>
      </c>
      <c r="C106" s="353" t="str">
        <f>IF(Journey!Q96="C","C",IF(Journey!Q96="P","P",""))</f>
        <v/>
      </c>
      <c r="E106" s="348"/>
      <c r="F106" s="349" t="str">
        <f>Badges!C418</f>
        <v>Mediate a cookie conflict</v>
      </c>
      <c r="G106" s="351" t="str">
        <f>IF(Badges!Q418="A","A","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IF('Age-Level'!Q48="A","A","")</f>
        <v/>
      </c>
      <c r="U106" s="346"/>
      <c r="V106" s="346"/>
    </row>
    <row r="107" spans="1:23" x14ac:dyDescent="0.2">
      <c r="B107" s="365"/>
      <c r="C107" s="365"/>
      <c r="E107" s="348"/>
      <c r="F107" s="349" t="str">
        <f>Badges!C419</f>
        <v>Mediate with a pro</v>
      </c>
      <c r="G107" s="351" t="str">
        <f>IF(Badges!Q419="A","A"," ")</f>
        <v xml:space="preserve"> </v>
      </c>
      <c r="I107" s="348"/>
      <c r="J107" s="349" t="str">
        <f>Badges!C494</f>
        <v>Take a tree trip</v>
      </c>
      <c r="K107" s="351" t="str">
        <f>IF(Badges!Q494="A","A"," ")</f>
        <v xml:space="preserve"> </v>
      </c>
      <c r="M107" s="348"/>
      <c r="N107" s="349" t="str">
        <f>Badges!C592</f>
        <v>Decide what you want to do with</v>
      </c>
      <c r="O107" s="351" t="str">
        <f>IF(Badges!Q592="A","A"," ")</f>
        <v xml:space="preserve"> </v>
      </c>
      <c r="Q107" s="487" t="str">
        <f>'Age-Level'!C49</f>
        <v>Rededication (4th year)</v>
      </c>
      <c r="R107" s="487"/>
      <c r="S107" s="363" t="str">
        <f>IF('Age-Level'!Q49="A","A","")</f>
        <v/>
      </c>
      <c r="U107" s="346"/>
      <c r="V107" s="346"/>
    </row>
    <row r="108" spans="1:23" x14ac:dyDescent="0.2">
      <c r="A108" s="635" t="s">
        <v>138</v>
      </c>
      <c r="B108" s="636"/>
      <c r="C108" s="637"/>
      <c r="E108" s="348"/>
      <c r="F108" s="349" t="str">
        <f>Badges!C420</f>
        <v>Suggest solutions for a current</v>
      </c>
      <c r="G108" s="351" t="str">
        <f>IF(Badges!Q420="A","A"," ")</f>
        <v xml:space="preserve"> </v>
      </c>
      <c r="I108" s="348"/>
      <c r="J108" s="349" t="str">
        <f>Badges!C495</f>
        <v>Design a tree house</v>
      </c>
      <c r="K108" s="351" t="str">
        <f>IF(Badges!Q495="A","A"," ")</f>
        <v xml:space="preserve"> </v>
      </c>
      <c r="M108" s="348">
        <v>4</v>
      </c>
      <c r="N108" s="349" t="str">
        <f>Badges!C593</f>
        <v>Make a risk management plan</v>
      </c>
      <c r="O108" s="350"/>
      <c r="Q108" s="487" t="str">
        <f>'Age-Level'!C50</f>
        <v>Rededication (5th year)</v>
      </c>
      <c r="R108" s="487"/>
      <c r="S108" s="363" t="str">
        <f>IF('Age-Level'!Q50="A","A","")</f>
        <v/>
      </c>
      <c r="U108" s="346"/>
      <c r="V108" s="346"/>
    </row>
    <row r="109" spans="1:23" x14ac:dyDescent="0.2">
      <c r="A109" s="360"/>
      <c r="B109" s="496" t="str">
        <f>Bridging!B6</f>
        <v>Pass It On!</v>
      </c>
      <c r="C109" s="352" t="str">
        <f>IF(Bridging!Q10="C","C",IF(Bridging!Q10="P","P",""))</f>
        <v/>
      </c>
      <c r="E109" s="492" t="str">
        <f>Badges!B423</f>
        <v>New Cuisines</v>
      </c>
      <c r="F109" s="493"/>
      <c r="G109" s="493"/>
      <c r="I109" s="348"/>
      <c r="J109" s="349" t="str">
        <f>Badges!C496</f>
        <v>Cook a tree dish</v>
      </c>
      <c r="K109" s="351" t="str">
        <f>IF(Badges!Q496="A","A"," ")</f>
        <v xml:space="preserve"> </v>
      </c>
      <c r="M109" s="348"/>
      <c r="N109" s="349" t="str">
        <f>Badges!C594</f>
        <v>A risk management plan gets you</v>
      </c>
      <c r="O109" s="351" t="str">
        <f>IF(Badges!Q594="A","A"," ")</f>
        <v xml:space="preserve"> </v>
      </c>
      <c r="Q109" s="487" t="str">
        <f>'Age-Level'!C51</f>
        <v>Rededication (6th year)</v>
      </c>
      <c r="R109" s="487"/>
      <c r="S109" s="363" t="str">
        <f>IF('Age-Level'!Q51="A","A","")</f>
        <v/>
      </c>
      <c r="U109" s="346"/>
      <c r="V109" s="346"/>
    </row>
    <row r="110" spans="1:23" x14ac:dyDescent="0.2">
      <c r="A110" s="360"/>
      <c r="B110" s="361" t="str">
        <f>Bridging!B11</f>
        <v>Look Ahead!</v>
      </c>
      <c r="C110" s="352" t="str">
        <f>IF(Bridging!Q15="C","C",IF(Bridging!Q15="P","P",""))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IF('Age-Level'!Q52="A","A","")</f>
        <v/>
      </c>
      <c r="U110" s="489"/>
      <c r="V110" s="489"/>
      <c r="W110" s="439"/>
    </row>
    <row r="111" spans="1:23" x14ac:dyDescent="0.2">
      <c r="A111" s="360"/>
      <c r="B111" s="487" t="str">
        <f>Bridging!C16</f>
        <v>Plan a Ceremony</v>
      </c>
      <c r="C111" s="352" t="str">
        <f>IF(Bridging!Q17="C","C",IF(Bridging!Q17="P","P",""))</f>
        <v/>
      </c>
      <c r="E111" s="348"/>
      <c r="F111" s="349" t="str">
        <f>Badges!C425</f>
        <v>Cook something from an area of the</v>
      </c>
      <c r="G111" s="351" t="str">
        <f>IF(Badges!Q425="A","A"," ")</f>
        <v xml:space="preserve"> </v>
      </c>
      <c r="I111" s="348"/>
      <c r="J111" s="349" t="str">
        <f>Badges!C498</f>
        <v>Be a naturalist in your neighborhood</v>
      </c>
      <c r="K111" s="351" t="str">
        <f>IF(Badges!Q498="A","A"," ")</f>
        <v xml:space="preserve"> </v>
      </c>
      <c r="M111" s="348"/>
      <c r="N111" s="349" t="str">
        <f>Badges!C596</f>
        <v>Once you have your business plan</v>
      </c>
      <c r="O111" s="351" t="str">
        <f>IF(Badges!Q596="A","A"," ")</f>
        <v xml:space="preserve"> </v>
      </c>
      <c r="Q111" s="487" t="str">
        <f>'Age-Level'!C53</f>
        <v>Rededication (8th year)</v>
      </c>
      <c r="R111" s="487"/>
      <c r="S111" s="363" t="str">
        <f>IF('Age-Level'!Q53="A","A","")</f>
        <v/>
      </c>
      <c r="U111" s="346"/>
      <c r="V111" s="346"/>
    </row>
    <row r="112" spans="1:23" x14ac:dyDescent="0.2">
      <c r="B112" s="362" t="s">
        <v>139</v>
      </c>
      <c r="C112" s="352" t="str">
        <f>IF(Bridging!Q18="C","C",IF(Bridging!Q18="P","P",""))</f>
        <v/>
      </c>
      <c r="E112" s="348"/>
      <c r="F112" s="349" t="str">
        <f>Badges!C426</f>
        <v>Find a relative, friend, or neighbor</v>
      </c>
      <c r="G112" s="351" t="str">
        <f>IF(Badges!Q426="A","A"," ")</f>
        <v xml:space="preserve"> </v>
      </c>
      <c r="I112" s="348"/>
      <c r="J112" s="349" t="str">
        <f>Badges!C499</f>
        <v>Sketch and label the parts of a tree</v>
      </c>
      <c r="K112" s="351" t="str">
        <f>IF(Badges!Q499="A","A","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IF(Badges!Q427="A","A"," ")</f>
        <v xml:space="preserve"> </v>
      </c>
      <c r="I113" s="348"/>
      <c r="J113" s="349" t="str">
        <f>Badges!C500</f>
        <v>Delve into the forest life cycle</v>
      </c>
      <c r="K113" s="351" t="str">
        <f>IF(Badges!Q500="A","A"," ")</f>
        <v xml:space="preserve"> </v>
      </c>
      <c r="M113" s="348">
        <v>1</v>
      </c>
      <c r="N113" s="349" t="str">
        <f>Badges!C613</f>
        <v>Come up with a big idea</v>
      </c>
      <c r="O113" s="350"/>
      <c r="Q113" s="372">
        <v>1</v>
      </c>
      <c r="R113" s="487" t="str">
        <f>'Age-Level'!C55</f>
        <v>Choose one line from the Law</v>
      </c>
      <c r="S113" s="363" t="str">
        <f>IF('Age-Level'!Q55="A","A","")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IF(Badges!Q614="A","A"," ")</f>
        <v xml:space="preserve"> </v>
      </c>
      <c r="Q114" s="371">
        <v>2</v>
      </c>
      <c r="R114" s="487" t="str">
        <f>'Age-Level'!C56</f>
        <v>Find a woman in your community</v>
      </c>
      <c r="S114" s="363" t="str">
        <f>IF('Age-Level'!Q56="A","A","")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IF(Badges!Q429="A","A"," ")</f>
        <v xml:space="preserve"> </v>
      </c>
      <c r="I115" s="348"/>
      <c r="J115" s="349" t="str">
        <f>Badges!C502</f>
        <v>Get tree crafty</v>
      </c>
      <c r="K115" s="351" t="str">
        <f>IF(Badges!Q502="A","A"," ")</f>
        <v xml:space="preserve"> </v>
      </c>
      <c r="M115" s="348">
        <v>2</v>
      </c>
      <c r="N115" s="349" t="str">
        <f>Badges!C615</f>
        <v>Take your sales to the next level</v>
      </c>
      <c r="O115" s="350"/>
      <c r="Q115" s="371">
        <v>3</v>
      </c>
      <c r="R115" s="487" t="str">
        <f>'Age-Level'!C57</f>
        <v>Gather three inspirational quotes</v>
      </c>
      <c r="S115" s="363" t="str">
        <f>IF('Age-Level'!Q57="A","A","")</f>
        <v/>
      </c>
      <c r="U115" s="346"/>
      <c r="V115" s="346"/>
    </row>
    <row r="116" spans="1:22" x14ac:dyDescent="0.2">
      <c r="A116" s="348"/>
      <c r="B116" s="349" t="str">
        <f>Badges!C356</f>
        <v>Collect comic strips from the</v>
      </c>
      <c r="C116" s="351" t="str">
        <f>IF(Badges!Q356="A","A"," ")</f>
        <v xml:space="preserve"> </v>
      </c>
      <c r="E116" s="348"/>
      <c r="F116" s="349" t="str">
        <f>Badges!C430</f>
        <v>Research and cook a regional</v>
      </c>
      <c r="G116" s="351" t="str">
        <f>IF(Badges!Q430="A","A"," ")</f>
        <v xml:space="preserve"> </v>
      </c>
      <c r="I116" s="348"/>
      <c r="J116" s="349" t="str">
        <f>Badges!C503</f>
        <v>Capture a tree on your canvas or the</v>
      </c>
      <c r="K116" s="351" t="str">
        <f>IF(Badges!Q503="A","A"," ")</f>
        <v xml:space="preserve"> </v>
      </c>
      <c r="M116" s="348"/>
      <c r="N116" s="349" t="str">
        <f>Badges!C616</f>
        <v>When you have a big goal, you have</v>
      </c>
      <c r="O116" s="351" t="str">
        <f>IF(Badges!Q616="A","A"," ")</f>
        <v xml:space="preserve"> </v>
      </c>
      <c r="Q116" s="371">
        <v>4</v>
      </c>
      <c r="R116" s="487" t="str">
        <f>'Age-Level'!C58</f>
        <v>Make something to remind you</v>
      </c>
      <c r="S116" s="363" t="str">
        <f>IF('Age-Level'!Q58="A","A","")</f>
        <v/>
      </c>
    </row>
    <row r="117" spans="1:22" x14ac:dyDescent="0.2">
      <c r="A117" s="348"/>
      <c r="B117" s="349" t="str">
        <f>Badges!C357</f>
        <v>Visit with a comic artist</v>
      </c>
      <c r="C117" s="351" t="str">
        <f>IF(Badges!Q357="A","A"," ")</f>
        <v xml:space="preserve"> </v>
      </c>
      <c r="E117" s="348"/>
      <c r="F117" s="349" t="str">
        <f>Badges!C431</f>
        <v>Find out how well you know your</v>
      </c>
      <c r="G117" s="351" t="str">
        <f>IF(Badges!Q431="A","A"," ")</f>
        <v xml:space="preserve"> </v>
      </c>
      <c r="I117" s="348"/>
      <c r="J117" s="349" t="str">
        <f>Badges!C504</f>
        <v>Create your own tree legend</v>
      </c>
      <c r="K117" s="351" t="str">
        <f>IF(Badges!Q504="A","A"," ")</f>
        <v xml:space="preserve"> </v>
      </c>
      <c r="M117" s="348">
        <v>3</v>
      </c>
      <c r="N117" s="349" t="str">
        <f>Badges!C617</f>
        <v>Sell your big dream to others</v>
      </c>
      <c r="O117" s="350"/>
      <c r="Q117" s="371">
        <v>5</v>
      </c>
      <c r="R117" s="487" t="str">
        <f>'Age-Level'!C59</f>
        <v xml:space="preserve">Make a commitment to live what </v>
      </c>
      <c r="S117" s="363" t="str">
        <f>IF('Age-Level'!Q59="A","A","")</f>
        <v/>
      </c>
    </row>
    <row r="118" spans="1:22" x14ac:dyDescent="0.2">
      <c r="A118" s="348"/>
      <c r="B118" s="349" t="str">
        <f>Badges!C358</f>
        <v>Make sticky-note comics</v>
      </c>
      <c r="C118" s="351" t="str">
        <f>IF(Badges!Q358="A","A","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IF(Badges!Q618="A","A","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IF(Badges!Q433="A","A"," ")</f>
        <v xml:space="preserve"> </v>
      </c>
      <c r="I119" s="348"/>
      <c r="J119" s="349" t="str">
        <f>Badges!C506</f>
        <v>Debate logging, clear-cutting, and</v>
      </c>
      <c r="K119" s="351" t="str">
        <f>IF(Badges!Q506="A","A"," ")</f>
        <v xml:space="preserve"> </v>
      </c>
      <c r="M119" s="348">
        <v>4</v>
      </c>
      <c r="N119" s="349" t="str">
        <f>Badges!C619</f>
        <v>Ask experts to help you take your</v>
      </c>
      <c r="O119" s="350"/>
      <c r="Q119" s="372">
        <v>1</v>
      </c>
      <c r="R119" s="487" t="str">
        <f>'Age-Level'!C62</f>
        <v>Choose one line from the Law</v>
      </c>
      <c r="S119" s="363" t="str">
        <f>IF('Age-Level'!Q62="A","A","")</f>
        <v/>
      </c>
    </row>
    <row r="120" spans="1:22" x14ac:dyDescent="0.2">
      <c r="A120" s="348"/>
      <c r="B120" s="349" t="str">
        <f>Badges!C360</f>
        <v>Think of a story from your life</v>
      </c>
      <c r="C120" s="351" t="str">
        <f>IF(Badges!Q360="A","A"," ")</f>
        <v xml:space="preserve"> </v>
      </c>
      <c r="E120" s="348"/>
      <c r="F120" s="349" t="str">
        <f>Badges!C434</f>
        <v>Ask a grandparent or other relative</v>
      </c>
      <c r="G120" s="351" t="str">
        <f>IF(Badges!Q434="A","A"," ")</f>
        <v xml:space="preserve"> </v>
      </c>
      <c r="I120" s="348"/>
      <c r="J120" s="349" t="str">
        <f>Badges!C507</f>
        <v>Chart how wood travels</v>
      </c>
      <c r="K120" s="351" t="str">
        <f>IF(Badges!Q507="A","A"," ")</f>
        <v xml:space="preserve"> </v>
      </c>
      <c r="M120" s="348"/>
      <c r="N120" s="349" t="str">
        <f>Badges!C620</f>
        <v>Show your plan to a businesswoman</v>
      </c>
      <c r="O120" s="351" t="str">
        <f>IF(Badges!Q620="A","A"," ")</f>
        <v xml:space="preserve"> </v>
      </c>
      <c r="Q120" s="371">
        <v>2</v>
      </c>
      <c r="R120" s="487" t="str">
        <f>'Age-Level'!C63</f>
        <v>Find a woman in your community</v>
      </c>
      <c r="S120" s="363" t="str">
        <f>IF('Age-Level'!Q63="A","A","")</f>
        <v/>
      </c>
    </row>
    <row r="121" spans="1:22" x14ac:dyDescent="0.2">
      <c r="A121" s="348"/>
      <c r="B121" s="349" t="str">
        <f>Badges!C361</f>
        <v>Think of a story from a book or</v>
      </c>
      <c r="C121" s="351" t="str">
        <f>IF(Badges!Q361="A","A"," ")</f>
        <v xml:space="preserve"> </v>
      </c>
      <c r="E121" s="348"/>
      <c r="F121" s="349" t="str">
        <f>Badges!C435</f>
        <v>Pick a piece of the past that excites</v>
      </c>
      <c r="G121" s="351" t="str">
        <f>IF(Badges!Q435="A","A"," ")</f>
        <v xml:space="preserve"> </v>
      </c>
      <c r="I121" s="348"/>
      <c r="J121" s="349" t="str">
        <f>Badges!C508</f>
        <v>Create a dream tree garden</v>
      </c>
      <c r="K121" s="351" t="str">
        <f>IF(Badges!Q508="A","A"," ")</f>
        <v xml:space="preserve"> </v>
      </c>
      <c r="M121" s="348">
        <v>5</v>
      </c>
      <c r="N121" s="349" t="str">
        <f>Badges!C621</f>
        <v>Share your experience in a big way</v>
      </c>
      <c r="O121" s="350"/>
      <c r="Q121" s="371">
        <v>3</v>
      </c>
      <c r="R121" s="487" t="str">
        <f>'Age-Level'!C64</f>
        <v>Gather three inspirational quotes</v>
      </c>
      <c r="S121" s="363" t="str">
        <f>IF('Age-Level'!Q64="A","A","")</f>
        <v/>
      </c>
    </row>
    <row r="122" spans="1:22" x14ac:dyDescent="0.2">
      <c r="A122" s="348"/>
      <c r="B122" s="349" t="str">
        <f>Badges!C362</f>
        <v>Make something up</v>
      </c>
      <c r="C122" s="351" t="str">
        <f>IF(Badges!Q362="A","A","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IF(Badges!Q622="A","A"," ")</f>
        <v xml:space="preserve"> </v>
      </c>
      <c r="Q122" s="371">
        <v>4</v>
      </c>
      <c r="R122" s="487" t="str">
        <f>'Age-Level'!C65</f>
        <v>Make something to remind you</v>
      </c>
      <c r="S122" s="363" t="str">
        <f>IF('Age-Level'!Q65="A","A","")</f>
        <v/>
      </c>
    </row>
    <row r="123" spans="1:22" x14ac:dyDescent="0.2">
      <c r="A123" s="348">
        <v>3</v>
      </c>
      <c r="B123" s="349" t="str">
        <f>Badges!C363</f>
        <v>Draw it out</v>
      </c>
      <c r="C123" s="350"/>
      <c r="E123" s="348"/>
      <c r="F123" s="349" t="str">
        <f>Badges!C437</f>
        <v>Take a processed food you love and</v>
      </c>
      <c r="G123" s="351" t="str">
        <f>IF(Badges!Q437="A","A"," ")</f>
        <v xml:space="preserve"> </v>
      </c>
      <c r="I123" s="348"/>
      <c r="J123" s="349" t="str">
        <f>Badges!C510</f>
        <v>Plant a tree</v>
      </c>
      <c r="K123" s="351" t="str">
        <f>IF(Badges!Q510="A","A"," ")</f>
        <v xml:space="preserve"> </v>
      </c>
      <c r="M123" s="492" t="str">
        <f>Badges!B626</f>
        <v>Archery</v>
      </c>
      <c r="N123" s="493"/>
      <c r="O123" s="493"/>
      <c r="Q123" s="371">
        <v>5</v>
      </c>
      <c r="R123" s="487" t="str">
        <f>'Age-Level'!C66</f>
        <v xml:space="preserve">Make a commitment to live what </v>
      </c>
      <c r="S123" s="363" t="str">
        <f>IF('Age-Level'!Q66="A","A","")</f>
        <v/>
      </c>
    </row>
    <row r="124" spans="1:22" x14ac:dyDescent="0.2">
      <c r="A124" s="348"/>
      <c r="B124" s="349" t="str">
        <f>Badges!C364</f>
        <v>Use tracing paper</v>
      </c>
      <c r="C124" s="351" t="str">
        <f>IF(Badges!Q364="A","A"," ")</f>
        <v xml:space="preserve"> </v>
      </c>
      <c r="E124" s="348"/>
      <c r="F124" s="349" t="str">
        <f>Badges!C438</f>
        <v>Choose a veggie protein and find a</v>
      </c>
      <c r="G124" s="351" t="str">
        <f>IF(Badges!Q438="A","A"," ")</f>
        <v xml:space="preserve"> </v>
      </c>
      <c r="I124" s="348"/>
      <c r="J124" s="349" t="str">
        <f>Badges!C511</f>
        <v>Tend to a tree somewhere in your</v>
      </c>
      <c r="K124" s="351" t="str">
        <f>IF(Badges!Q511="A","A","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IF(Badges!Q365="A","A"," ")</f>
        <v xml:space="preserve"> </v>
      </c>
      <c r="E125" s="348"/>
      <c r="F125" s="349" t="str">
        <f>Badges!C439</f>
        <v>Try a recipe for a special diet</v>
      </c>
      <c r="G125" s="351" t="str">
        <f>IF(Badges!Q439="A","A"," ")</f>
        <v xml:space="preserve"> </v>
      </c>
      <c r="I125" s="348"/>
      <c r="J125" s="349" t="str">
        <f>Badges!C512</f>
        <v>Shadow one of the tree caretakers</v>
      </c>
      <c r="K125" s="351" t="str">
        <f>IF(Badges!Q512="A","A"," ")</f>
        <v xml:space="preserve"> </v>
      </c>
      <c r="M125" s="348"/>
      <c r="N125" s="349" t="str">
        <f>Badges!C628</f>
        <v>Visit an outdoor outfitter or a sporting goods store</v>
      </c>
      <c r="O125" s="351" t="str">
        <f>IF(Badges!Q628="A","A"," ")</f>
        <v xml:space="preserve"> </v>
      </c>
      <c r="Q125" s="372">
        <v>1</v>
      </c>
      <c r="R125" s="487" t="str">
        <f>'Age-Level'!C69</f>
        <v>Choose one line from the Law</v>
      </c>
      <c r="S125" s="363" t="str">
        <f>IF('Age-Level'!Q69="A","A","")</f>
        <v/>
      </c>
    </row>
    <row r="126" spans="1:22" x14ac:dyDescent="0.2">
      <c r="A126" s="348"/>
      <c r="B126" s="349" t="str">
        <f>Badges!C366</f>
        <v>Use a how-to book, video, or</v>
      </c>
      <c r="C126" s="351" t="str">
        <f>IF(Badges!Q366="A","A","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IF(Badges!Q629="A","A"," ")</f>
        <v xml:space="preserve"> </v>
      </c>
      <c r="Q126" s="371">
        <v>2</v>
      </c>
      <c r="R126" s="487" t="str">
        <f>'Age-Level'!C70</f>
        <v>Find a woman in your community</v>
      </c>
      <c r="S126" s="363" t="str">
        <f>IF('Age-Level'!Q70="A","A","")</f>
        <v/>
      </c>
    </row>
    <row r="127" spans="1:22" x14ac:dyDescent="0.2">
      <c r="A127" s="348">
        <v>4</v>
      </c>
      <c r="B127" s="349" t="str">
        <f>Badges!C367</f>
        <v>Frame it in four panels</v>
      </c>
      <c r="C127" s="350"/>
      <c r="E127" s="348"/>
      <c r="F127" s="349" t="str">
        <f>Badges!C441</f>
        <v>Throw a potluck party</v>
      </c>
      <c r="G127" s="351" t="str">
        <f>IF(Badges!Q441="A","A"," ")</f>
        <v xml:space="preserve"> </v>
      </c>
      <c r="I127" s="348">
        <v>1</v>
      </c>
      <c r="J127" s="349" t="str">
        <f>Badges!C517</f>
        <v>Practice budgeting for your values</v>
      </c>
      <c r="K127" s="350"/>
      <c r="M127" s="348"/>
      <c r="N127" s="349" t="str">
        <f>Badges!C630</f>
        <v>Work with an archery expert at a range or Girl Scout camp</v>
      </c>
      <c r="O127" s="351" t="str">
        <f>IF(Badges!Q630="A","A"," ")</f>
        <v xml:space="preserve"> </v>
      </c>
      <c r="Q127" s="371">
        <v>3</v>
      </c>
      <c r="R127" s="487" t="str">
        <f>'Age-Level'!C71</f>
        <v>Gather three inspirational quotes</v>
      </c>
      <c r="S127" s="363" t="str">
        <f>IF('Age-Level'!Q71="A","A","")</f>
        <v/>
      </c>
    </row>
    <row r="128" spans="1:22" x14ac:dyDescent="0.2">
      <c r="A128" s="348"/>
      <c r="B128" s="349" t="str">
        <f>Badges!C368</f>
        <v>Use facial expressions</v>
      </c>
      <c r="C128" s="351" t="str">
        <f>IF(Badges!Q368="A","A"," ")</f>
        <v xml:space="preserve"> </v>
      </c>
      <c r="E128" s="348"/>
      <c r="F128" s="349" t="str">
        <f>Badges!C442</f>
        <v>Host a "new cuisine" party</v>
      </c>
      <c r="G128" s="351" t="str">
        <f>IF(Badges!Q442="A","A"," ")</f>
        <v xml:space="preserve"> </v>
      </c>
      <c r="I128" s="348"/>
      <c r="J128" s="349" t="str">
        <f>Badges!C518</f>
        <v>Create a team values list</v>
      </c>
      <c r="K128" s="351" t="str">
        <f>IF(Badges!Q518="A","A"," ")</f>
        <v xml:space="preserve"> </v>
      </c>
      <c r="M128" s="348">
        <v>2</v>
      </c>
      <c r="N128" s="349" t="str">
        <f>Badges!C631</f>
        <v>Learn about archery safety</v>
      </c>
      <c r="O128" s="350"/>
      <c r="Q128" s="371">
        <v>4</v>
      </c>
      <c r="R128" s="487" t="str">
        <f>'Age-Level'!C72</f>
        <v>Make something to remind you</v>
      </c>
      <c r="S128" s="363" t="str">
        <f>IF('Age-Level'!Q72="A","A","")</f>
        <v/>
      </c>
    </row>
    <row r="129" spans="1:20" x14ac:dyDescent="0.2">
      <c r="A129" s="348"/>
      <c r="B129" s="349" t="str">
        <f>Badges!C369</f>
        <v>Use body postures</v>
      </c>
      <c r="C129" s="351" t="str">
        <f>IF(Badges!Q369="A","A"," ")</f>
        <v xml:space="preserve"> </v>
      </c>
      <c r="E129" s="348"/>
      <c r="F129" s="349" t="str">
        <f>Badges!C443</f>
        <v>Hold a progressive dinner with</v>
      </c>
      <c r="G129" s="351" t="str">
        <f>IF(Badges!Q443="A","A"," ")</f>
        <v xml:space="preserve"> </v>
      </c>
      <c r="I129" s="348"/>
      <c r="J129" s="349" t="str">
        <f>Badges!C519</f>
        <v>Make your own values list</v>
      </c>
      <c r="K129" s="351" t="str">
        <f>IF(Badges!Q519="A","A"," ")</f>
        <v xml:space="preserve"> </v>
      </c>
      <c r="M129" s="348"/>
      <c r="N129" s="349" t="str">
        <f>Badges!C632</f>
        <v>Visti an archery range</v>
      </c>
      <c r="O129" s="351" t="str">
        <f>IF(Badges!Q632="A","A"," ")</f>
        <v xml:space="preserve"> </v>
      </c>
      <c r="Q129" s="371">
        <v>5</v>
      </c>
      <c r="R129" s="487" t="str">
        <f>'Age-Level'!C73</f>
        <v xml:space="preserve">Make a commitment to live what </v>
      </c>
      <c r="S129" s="363" t="str">
        <f>IF('Age-Level'!Q73="A","A","")</f>
        <v/>
      </c>
    </row>
    <row r="130" spans="1:20" x14ac:dyDescent="0.2">
      <c r="A130" s="348"/>
      <c r="B130" s="349" t="str">
        <f>Badges!C370</f>
        <v xml:space="preserve">Use both facial expressions and </v>
      </c>
      <c r="C130" s="351" t="str">
        <f>IF(Badges!Q370="A","A"," ")</f>
        <v xml:space="preserve"> </v>
      </c>
      <c r="E130" s="492" t="str">
        <f>Badges!B446</f>
        <v>Cadette First Aid</v>
      </c>
      <c r="F130" s="493"/>
      <c r="G130" s="493"/>
      <c r="I130" s="348"/>
      <c r="J130" s="349" t="str">
        <f>Badges!C520</f>
        <v>Find out how other people budget to</v>
      </c>
      <c r="K130" s="351" t="str">
        <f>IF(Badges!Q520="A","A"," ")</f>
        <v xml:space="preserve"> </v>
      </c>
      <c r="M130" s="348"/>
      <c r="N130" s="349" t="str">
        <f>Badges!C633</f>
        <v>Invite an archery expert to talk to your troop</v>
      </c>
      <c r="O130" s="351" t="str">
        <f>IF(Badges!Q633="A","A","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IF(Badges!Q634="A","A"," ")</f>
        <v xml:space="preserve"> </v>
      </c>
      <c r="Q131" s="372">
        <v>1</v>
      </c>
      <c r="R131" s="487" t="str">
        <f>'Age-Level'!C76</f>
        <v>Learn how to make a room safe for a</v>
      </c>
      <c r="S131" s="363" t="str">
        <f>IF('Age-Level'!Q76="A","A","")</f>
        <v/>
      </c>
    </row>
    <row r="132" spans="1:20" x14ac:dyDescent="0.2">
      <c r="A132" s="348"/>
      <c r="B132" s="349" t="str">
        <f>Badges!C372</f>
        <v>Add some dialogue</v>
      </c>
      <c r="C132" s="351" t="str">
        <f>IF(Badges!Q372="A","A"," ")</f>
        <v xml:space="preserve"> </v>
      </c>
      <c r="E132" s="348"/>
      <c r="F132" s="349" t="str">
        <f>Badges!C448</f>
        <v>Take a babysitting class</v>
      </c>
      <c r="G132" s="351" t="str">
        <f>IF(Badges!Q448="A","A"," ")</f>
        <v xml:space="preserve"> </v>
      </c>
      <c r="I132" s="348"/>
      <c r="J132" s="349" t="str">
        <f>Badges!C522</f>
        <v>Get on the "write" track</v>
      </c>
      <c r="K132" s="351" t="str">
        <f>IF(Badges!Q522="A","A"," ")</f>
        <v xml:space="preserve"> </v>
      </c>
      <c r="M132" s="348">
        <v>3</v>
      </c>
      <c r="N132" s="349" t="str">
        <f>Badges!C635</f>
        <v>Practice archery before you go on a range</v>
      </c>
      <c r="O132" s="350"/>
      <c r="Q132" s="371">
        <v>2</v>
      </c>
      <c r="R132" s="487" t="str">
        <f>'Age-Level'!C77</f>
        <v>Find out about water safety</v>
      </c>
      <c r="S132" s="363" t="str">
        <f>IF('Age-Level'!Q77="A","A","")</f>
        <v/>
      </c>
    </row>
    <row r="133" spans="1:20" x14ac:dyDescent="0.2">
      <c r="A133" s="348"/>
      <c r="B133" s="349" t="str">
        <f>Badges!C373</f>
        <v>Add thought bubbles</v>
      </c>
      <c r="C133" s="351" t="str">
        <f>IF(Badges!Q373="A","A"," ")</f>
        <v xml:space="preserve"> </v>
      </c>
      <c r="E133" s="348"/>
      <c r="F133" s="349" t="str">
        <f>Badges!C449</f>
        <v>Ask a medical professional</v>
      </c>
      <c r="G133" s="351" t="str">
        <f>IF(Badges!Q449="A","A"," ")</f>
        <v xml:space="preserve"> </v>
      </c>
      <c r="I133" s="348"/>
      <c r="J133" s="349" t="str">
        <f>Badges!C523</f>
        <v>Spot spending habits</v>
      </c>
      <c r="K133" s="351" t="str">
        <f>IF(Badges!Q523="A","A"," ")</f>
        <v xml:space="preserve"> </v>
      </c>
      <c r="M133" s="348"/>
      <c r="N133" s="349" t="str">
        <f>Badges!C636</f>
        <v>Work with an instructor or older girl with archery experience</v>
      </c>
      <c r="O133" s="351" t="str">
        <f>IF(Badges!Q636="A","A"," ")</f>
        <v xml:space="preserve"> </v>
      </c>
      <c r="Q133" s="371">
        <v>3</v>
      </c>
      <c r="R133" s="487" t="str">
        <f>'Age-Level'!C78</f>
        <v>Teach a Daisy or Brownie what to do if</v>
      </c>
      <c r="S133" s="363" t="str">
        <f>IF('Age-Level'!Q78="A","A","")</f>
        <v/>
      </c>
    </row>
    <row r="134" spans="1:20" x14ac:dyDescent="0.2">
      <c r="A134" s="348"/>
      <c r="B134" s="349" t="str">
        <f>Badges!C374</f>
        <v>Run a narrative in separate</v>
      </c>
      <c r="C134" s="351" t="str">
        <f>IF(Badges!Q374="A","A"," ")</f>
        <v xml:space="preserve"> </v>
      </c>
      <c r="E134" s="348"/>
      <c r="F134" s="349" t="str">
        <f>Badges!C450</f>
        <v>Talk to child care professionals</v>
      </c>
      <c r="G134" s="351" t="str">
        <f>IF(Badges!Q450="A","A"," ")</f>
        <v xml:space="preserve"> </v>
      </c>
      <c r="I134" s="348"/>
      <c r="J134" s="349" t="str">
        <f>Badges!C524</f>
        <v>Pretend you're a psychologist</v>
      </c>
      <c r="K134" s="351" t="str">
        <f>IF(Badges!Q524="A","A"," ")</f>
        <v xml:space="preserve"> </v>
      </c>
      <c r="M134" s="348"/>
      <c r="N134" s="349" t="str">
        <f>Badges!C637</f>
        <v>Join an archery class at a community center, range, or Girl Scout camp</v>
      </c>
      <c r="O134" s="351" t="str">
        <f>IF(Badges!Q637="A","A"," ")</f>
        <v xml:space="preserve"> </v>
      </c>
      <c r="Q134" s="371">
        <v>4</v>
      </c>
      <c r="R134" s="487" t="str">
        <f>'Age-Level'!C79</f>
        <v>With your family, make sure you have</v>
      </c>
      <c r="S134" s="363" t="str">
        <f>IF('Age-Level'!Q79="A","A","")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IF(Badges!Q638="A","A"," ")</f>
        <v xml:space="preserve"> </v>
      </c>
      <c r="Q135" s="371">
        <v>5</v>
      </c>
      <c r="R135" s="487" t="str">
        <f>'Age-Level'!C80</f>
        <v>Discuss bullying with your Girl Scout</v>
      </c>
      <c r="S135" s="363" t="str">
        <f>IF('Age-Level'!Q80="A","A","")</f>
        <v/>
      </c>
    </row>
    <row r="136" spans="1:20" x14ac:dyDescent="0.2">
      <c r="A136" s="348">
        <v>1</v>
      </c>
      <c r="B136" s="349" t="str">
        <f>Badges!C378</f>
        <v>Create your own definition of</v>
      </c>
      <c r="C136" s="350"/>
      <c r="E136" s="348"/>
      <c r="F136" s="349" t="str">
        <f>Badges!C452</f>
        <v>Talk to a medical professional</v>
      </c>
      <c r="G136" s="351" t="str">
        <f>IF(Badges!Q452="A","A"," ")</f>
        <v xml:space="preserve"> </v>
      </c>
      <c r="I136" s="348"/>
      <c r="J136" s="349" t="str">
        <f>Badges!C526</f>
        <v>Do field research</v>
      </c>
      <c r="K136" s="351" t="str">
        <f>IF(Badges!Q526="A","A"," ")</f>
        <v xml:space="preserve"> </v>
      </c>
      <c r="Q136" s="371"/>
      <c r="R136" s="372"/>
      <c r="S136" s="500"/>
      <c r="T136" s="355"/>
    </row>
    <row r="137" spans="1:20" x14ac:dyDescent="0.2">
      <c r="A137" s="348"/>
      <c r="B137" s="349" t="str">
        <f>Badges!C379</f>
        <v>Go to a sports event</v>
      </c>
      <c r="C137" s="351" t="str">
        <f>IF(Badges!Q379="A","A"," ")</f>
        <v xml:space="preserve"> </v>
      </c>
      <c r="E137" s="348"/>
      <c r="F137" s="349" t="str">
        <f>Badges!C453</f>
        <v>Take a course</v>
      </c>
      <c r="G137" s="351" t="str">
        <f>IF(Badges!Q453="A","A"," ")</f>
        <v xml:space="preserve"> </v>
      </c>
      <c r="I137" s="348"/>
      <c r="J137" s="349" t="str">
        <f>Badges!C527</f>
        <v>Let money talk</v>
      </c>
      <c r="K137" s="351" t="str">
        <f>IF(Badges!Q527="A","A"," ")</f>
        <v xml:space="preserve"> </v>
      </c>
      <c r="Q137" s="371"/>
      <c r="R137" s="371"/>
      <c r="S137" s="341"/>
    </row>
    <row r="138" spans="1:20" x14ac:dyDescent="0.2">
      <c r="A138" s="348"/>
      <c r="B138" s="349" t="str">
        <f>Badges!C380</f>
        <v>Watch a sports series</v>
      </c>
      <c r="C138" s="351" t="str">
        <f>IF(Badges!Q380="A","A"," ")</f>
        <v xml:space="preserve"> </v>
      </c>
      <c r="E138" s="348"/>
      <c r="F138" s="349" t="str">
        <f>Badges!C454</f>
        <v>Talk to an emergency responder</v>
      </c>
      <c r="G138" s="351" t="str">
        <f>IF(Badges!Q454="A","A"," ")</f>
        <v xml:space="preserve"> </v>
      </c>
      <c r="I138" s="348"/>
      <c r="J138" s="349" t="str">
        <f>Badges!C528</f>
        <v>Hit the books</v>
      </c>
      <c r="K138" s="351" t="str">
        <f>IF(Badges!Q528="A","A"," ")</f>
        <v xml:space="preserve"> </v>
      </c>
      <c r="Q138" s="371"/>
      <c r="R138" s="371"/>
      <c r="S138" s="341"/>
    </row>
    <row r="139" spans="1:20" x14ac:dyDescent="0.2">
      <c r="A139" s="348"/>
      <c r="B139" s="349" t="str">
        <f>Badges!C381</f>
        <v>Head to the Web</v>
      </c>
      <c r="C139" s="351" t="str">
        <f>IF(Badges!Q381="A","A","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14</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Patches'!Q5="A","A","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Patches'!Q6="A","A"," ")</f>
        <v xml:space="preserve"> </v>
      </c>
      <c r="H142" s="355"/>
      <c r="I142" s="348">
        <v>1</v>
      </c>
      <c r="J142" s="396" t="str">
        <f>'Council Own'!C7</f>
        <v>&lt;List Requirement Here&gt;</v>
      </c>
      <c r="K142" s="358" t="str">
        <f>IF('Council Own'!Q7="A","A"," ")</f>
        <v xml:space="preserve"> </v>
      </c>
      <c r="L142" s="355"/>
      <c r="M142" s="348">
        <v>1</v>
      </c>
      <c r="N142" s="396" t="str">
        <f>'Council Own'!C55</f>
        <v>&lt;List Requirement Here&gt;</v>
      </c>
      <c r="O142" s="358" t="str">
        <f>IF('Council Own'!Q55="A","A"," ")</f>
        <v xml:space="preserve"> </v>
      </c>
      <c r="Q142" s="348">
        <v>1</v>
      </c>
      <c r="R142" s="396" t="str">
        <f>'Council Own'!C103</f>
        <v>&lt;List Requirement Here&gt;</v>
      </c>
      <c r="S142" s="358" t="str">
        <f>IF('Council Own'!Q103="A","A"," ")</f>
        <v xml:space="preserve"> </v>
      </c>
    </row>
    <row r="143" spans="1:20" x14ac:dyDescent="0.2">
      <c r="A143" s="612" t="str">
        <f>'Council Own'!B6</f>
        <v>&lt;&lt;List Badge Here&gt;&gt;</v>
      </c>
      <c r="B143" s="613"/>
      <c r="C143" s="353" t="str">
        <f>IF('Council Own'!Q28="C","C",IF('Council Own'!Q28="P","P",""))</f>
        <v/>
      </c>
      <c r="E143" s="633" t="str">
        <f>'Fun Patches'!C7</f>
        <v>&lt;LIST PATCH HERE&gt;</v>
      </c>
      <c r="F143" s="634"/>
      <c r="G143" s="358" t="str">
        <f>IF('Fun Patches'!Q7="A","A"," ")</f>
        <v xml:space="preserve"> </v>
      </c>
      <c r="H143" s="355"/>
      <c r="I143" s="348"/>
      <c r="J143" s="396" t="str">
        <f>'Council Own'!C8</f>
        <v>&lt;List Requirement Here&gt;</v>
      </c>
      <c r="K143" s="358" t="str">
        <f>IF('Council Own'!Q8="A","A"," ")</f>
        <v xml:space="preserve"> </v>
      </c>
      <c r="L143" s="355"/>
      <c r="M143" s="348"/>
      <c r="N143" s="396" t="str">
        <f>'Council Own'!C56</f>
        <v>&lt;List Requirement Here&gt;</v>
      </c>
      <c r="O143" s="358" t="str">
        <f>IF('Council Own'!Q56="A","A"," ")</f>
        <v xml:space="preserve"> </v>
      </c>
      <c r="Q143" s="348"/>
      <c r="R143" s="396" t="str">
        <f>'Council Own'!C104</f>
        <v>&lt;List Requirement Here&gt;</v>
      </c>
      <c r="S143" s="358" t="str">
        <f>IF('Council Own'!Q104="A","A"," ")</f>
        <v xml:space="preserve"> </v>
      </c>
    </row>
    <row r="144" spans="1:20" x14ac:dyDescent="0.2">
      <c r="A144" s="612" t="str">
        <f>'Council Own'!B30</f>
        <v>&lt;&lt;List Badge Here&gt;&gt;</v>
      </c>
      <c r="B144" s="613"/>
      <c r="C144" s="353" t="str">
        <f>IF('Council Own'!Q52="C","C",IF('Council Own'!Q52="P","P",""))</f>
        <v/>
      </c>
      <c r="E144" s="633" t="str">
        <f>'Fun Patches'!C8</f>
        <v>&lt;LIST PATCH HERE&gt;</v>
      </c>
      <c r="F144" s="634"/>
      <c r="G144" s="358" t="str">
        <f>IF('Fun Patches'!Q8="A","A"," ")</f>
        <v xml:space="preserve"> </v>
      </c>
      <c r="H144" s="355"/>
      <c r="I144" s="348"/>
      <c r="J144" s="396" t="str">
        <f>'Council Own'!C9</f>
        <v>&lt;List Requirement Here&gt;</v>
      </c>
      <c r="K144" s="358" t="str">
        <f>IF('Council Own'!Q9="A","A"," ")</f>
        <v xml:space="preserve"> </v>
      </c>
      <c r="L144" s="355"/>
      <c r="M144" s="348"/>
      <c r="N144" s="396" t="str">
        <f>'Council Own'!C57</f>
        <v>&lt;List Requirement Here&gt;</v>
      </c>
      <c r="O144" s="358" t="str">
        <f>IF('Council Own'!Q57="A","A"," ")</f>
        <v xml:space="preserve"> </v>
      </c>
      <c r="Q144" s="348"/>
      <c r="R144" s="396" t="str">
        <f>'Council Own'!C105</f>
        <v>&lt;List Requirement Here&gt;</v>
      </c>
      <c r="S144" s="358" t="str">
        <f>IF('Council Own'!Q105="A","A"," ")</f>
        <v xml:space="preserve"> </v>
      </c>
    </row>
    <row r="145" spans="1:19" x14ac:dyDescent="0.2">
      <c r="A145" s="612" t="str">
        <f>'Council Own'!B54</f>
        <v>&lt;&lt;List Badge Here&gt;&gt;</v>
      </c>
      <c r="B145" s="613"/>
      <c r="C145" s="353" t="str">
        <f>IF('Council Own'!Q76="C","C",IF('Council Own'!Q76="P","P",""))</f>
        <v/>
      </c>
      <c r="E145" s="633" t="str">
        <f>'Fun Patches'!C9</f>
        <v>&lt;LIST PATCH HERE&gt;</v>
      </c>
      <c r="F145" s="634"/>
      <c r="G145" s="358" t="str">
        <f>IF('Fun Patches'!Q9="A","A"," ")</f>
        <v xml:space="preserve"> </v>
      </c>
      <c r="H145" s="355"/>
      <c r="I145" s="348"/>
      <c r="J145" s="396" t="str">
        <f>'Council Own'!C10</f>
        <v>&lt;List Requirement Here&gt;</v>
      </c>
      <c r="K145" s="358" t="str">
        <f>IF('Council Own'!Q10="A","A"," ")</f>
        <v xml:space="preserve"> </v>
      </c>
      <c r="L145" s="355"/>
      <c r="M145" s="348"/>
      <c r="N145" s="396" t="str">
        <f>'Council Own'!C58</f>
        <v>&lt;List Requirement Here&gt;</v>
      </c>
      <c r="O145" s="358" t="str">
        <f>IF('Council Own'!Q58="A","A"," ")</f>
        <v xml:space="preserve"> </v>
      </c>
      <c r="Q145" s="348"/>
      <c r="R145" s="396" t="str">
        <f>'Council Own'!C106</f>
        <v>&lt;List Requirement Here&gt;</v>
      </c>
      <c r="S145" s="358" t="str">
        <f>IF('Council Own'!Q106="A","A"," ")</f>
        <v xml:space="preserve"> </v>
      </c>
    </row>
    <row r="146" spans="1:19" x14ac:dyDescent="0.2">
      <c r="A146" s="612" t="str">
        <f>'Council Own'!B78</f>
        <v>&lt;&lt;List Badge Here&gt;&gt;</v>
      </c>
      <c r="B146" s="613"/>
      <c r="C146" s="353" t="str">
        <f>IF('Council Own'!Q100="C","C",IF('Council Own'!Q100="P","P",""))</f>
        <v/>
      </c>
      <c r="E146" s="633" t="str">
        <f>'Fun Patches'!C10</f>
        <v>&lt;LIST PATCH HERE&gt;</v>
      </c>
      <c r="F146" s="634"/>
      <c r="G146" s="358" t="str">
        <f>IF('Fun Patches'!Q10="A","A"," ")</f>
        <v xml:space="preserve"> </v>
      </c>
      <c r="I146" s="348">
        <v>2</v>
      </c>
      <c r="J146" s="396" t="str">
        <f>'Council Own'!C11</f>
        <v>&lt;List Requirement Here&gt;</v>
      </c>
      <c r="K146" s="358" t="str">
        <f>IF('Council Own'!Q11="A","A"," ")</f>
        <v xml:space="preserve"> </v>
      </c>
      <c r="M146" s="348">
        <v>2</v>
      </c>
      <c r="N146" s="396" t="str">
        <f>'Council Own'!C59</f>
        <v>&lt;List Requirement Here&gt;</v>
      </c>
      <c r="O146" s="358" t="str">
        <f>IF('Council Own'!Q59="A","A"," ")</f>
        <v xml:space="preserve"> </v>
      </c>
      <c r="Q146" s="348">
        <v>2</v>
      </c>
      <c r="R146" s="396" t="str">
        <f>'Council Own'!C107</f>
        <v>&lt;List Requirement Here&gt;</v>
      </c>
      <c r="S146" s="358" t="str">
        <f>IF('Council Own'!Q107="A","A"," ")</f>
        <v xml:space="preserve"> </v>
      </c>
    </row>
    <row r="147" spans="1:19" ht="12.75" customHeight="1" x14ac:dyDescent="0.2">
      <c r="A147" s="612" t="str">
        <f>'Council Own'!B102</f>
        <v>&lt;&lt;List Badge Here&gt;&gt;</v>
      </c>
      <c r="B147" s="613"/>
      <c r="C147" s="353" t="str">
        <f>IF('Council Own'!Q124="C","C",IF('Council Own'!Q124="P","P",""))</f>
        <v/>
      </c>
      <c r="E147" s="633" t="str">
        <f>'Fun Patches'!C11</f>
        <v>&lt;LIST PATCH HERE&gt;</v>
      </c>
      <c r="F147" s="634"/>
      <c r="G147" s="358" t="str">
        <f>IF('Fun Patches'!Q11="A","A"," ")</f>
        <v xml:space="preserve"> </v>
      </c>
      <c r="I147" s="348"/>
      <c r="J147" s="396" t="str">
        <f>'Council Own'!C12</f>
        <v>&lt;List Requirement Here&gt;</v>
      </c>
      <c r="K147" s="358" t="str">
        <f>IF('Council Own'!Q12="A","A"," ")</f>
        <v xml:space="preserve"> </v>
      </c>
      <c r="M147" s="348"/>
      <c r="N147" s="396" t="str">
        <f>'Council Own'!C60</f>
        <v>&lt;List Requirement Here&gt;</v>
      </c>
      <c r="O147" s="358" t="str">
        <f>IF('Council Own'!Q60="A","A"," ")</f>
        <v xml:space="preserve"> </v>
      </c>
      <c r="Q147" s="348"/>
      <c r="R147" s="396" t="str">
        <f>'Council Own'!C108</f>
        <v>&lt;List Requirement Here&gt;</v>
      </c>
      <c r="S147" s="358" t="str">
        <f>IF('Council Own'!Q108="A","A"," ")</f>
        <v xml:space="preserve"> </v>
      </c>
    </row>
    <row r="148" spans="1:19" ht="12.75" customHeight="1" x14ac:dyDescent="0.2">
      <c r="A148" s="612" t="str">
        <f>'Council Own'!B126</f>
        <v>&lt;&lt;List Badge Here&gt;&gt;</v>
      </c>
      <c r="B148" s="613"/>
      <c r="C148" s="353" t="str">
        <f>IF('Council Own'!Q148="C","C",IF('Council Own'!Q148="P","P",""))</f>
        <v/>
      </c>
      <c r="E148" s="633" t="str">
        <f>'Fun Patches'!C12</f>
        <v>&lt;LIST PATCH HERE&gt;</v>
      </c>
      <c r="F148" s="634"/>
      <c r="G148" s="358" t="str">
        <f>IF('Fun Patches'!Q12="A","A"," ")</f>
        <v xml:space="preserve"> </v>
      </c>
      <c r="I148" s="348"/>
      <c r="J148" s="396" t="str">
        <f>'Council Own'!C13</f>
        <v>&lt;List Requirement Here&gt;</v>
      </c>
      <c r="K148" s="358" t="str">
        <f>IF('Council Own'!Q13="A","A"," ")</f>
        <v xml:space="preserve"> </v>
      </c>
      <c r="M148" s="348"/>
      <c r="N148" s="396" t="str">
        <f>'Council Own'!C61</f>
        <v>&lt;List Requirement Here&gt;</v>
      </c>
      <c r="O148" s="358" t="str">
        <f>IF('Council Own'!Q61="A","A"," ")</f>
        <v xml:space="preserve"> </v>
      </c>
      <c r="Q148" s="348"/>
      <c r="R148" s="396" t="str">
        <f>'Council Own'!C109</f>
        <v>&lt;List Requirement Here&gt;</v>
      </c>
      <c r="S148" s="358" t="str">
        <f>IF('Council Own'!Q109="A","A"," ")</f>
        <v xml:space="preserve"> </v>
      </c>
    </row>
    <row r="149" spans="1:19" x14ac:dyDescent="0.2">
      <c r="E149" s="633" t="str">
        <f>'Fun Patches'!C13</f>
        <v>&lt;LIST PATCH HERE&gt;</v>
      </c>
      <c r="F149" s="634"/>
      <c r="G149" s="358" t="str">
        <f>IF('Fun Patches'!Q13="A","A"," ")</f>
        <v xml:space="preserve"> </v>
      </c>
      <c r="I149" s="348"/>
      <c r="J149" s="396" t="str">
        <f>'Council Own'!C14</f>
        <v>&lt;List Requirement Here&gt;</v>
      </c>
      <c r="K149" s="358" t="str">
        <f>IF('Council Own'!Q14="A","A"," ")</f>
        <v xml:space="preserve"> </v>
      </c>
      <c r="M149" s="348"/>
      <c r="N149" s="396" t="str">
        <f>'Council Own'!C62</f>
        <v>&lt;List Requirement Here&gt;</v>
      </c>
      <c r="O149" s="358" t="str">
        <f>IF('Council Own'!Q62="A","A"," ")</f>
        <v xml:space="preserve"> </v>
      </c>
      <c r="Q149" s="348"/>
      <c r="R149" s="396" t="str">
        <f>'Council Own'!C110</f>
        <v>&lt;List Requirement Here&gt;</v>
      </c>
      <c r="S149" s="358" t="str">
        <f>IF('Council Own'!Q110="A","A"," ")</f>
        <v xml:space="preserve"> </v>
      </c>
    </row>
    <row r="150" spans="1:19" x14ac:dyDescent="0.2">
      <c r="E150" s="633" t="str">
        <f>'Fun Patches'!C14</f>
        <v>&lt;LIST PATCH HERE&gt;</v>
      </c>
      <c r="F150" s="634"/>
      <c r="G150" s="358" t="str">
        <f>IF('Fun Patches'!Q14="A","A"," ")</f>
        <v xml:space="preserve"> </v>
      </c>
      <c r="I150" s="348">
        <v>3</v>
      </c>
      <c r="J150" s="396" t="str">
        <f>'Council Own'!C15</f>
        <v>&lt;List Requirement Here&gt;</v>
      </c>
      <c r="K150" s="358" t="str">
        <f>IF('Council Own'!Q15="A","A"," ")</f>
        <v xml:space="preserve"> </v>
      </c>
      <c r="M150" s="348">
        <v>3</v>
      </c>
      <c r="N150" s="396" t="str">
        <f>'Council Own'!C63</f>
        <v>&lt;List Requirement Here&gt;</v>
      </c>
      <c r="O150" s="358" t="str">
        <f>IF('Council Own'!Q63="A","A"," ")</f>
        <v xml:space="preserve"> </v>
      </c>
      <c r="Q150" s="348">
        <v>3</v>
      </c>
      <c r="R150" s="396" t="str">
        <f>'Council Own'!C111</f>
        <v>&lt;List Requirement Here&gt;</v>
      </c>
      <c r="S150" s="358" t="str">
        <f>IF('Council Own'!Q111="A","A"," ")</f>
        <v xml:space="preserve"> </v>
      </c>
    </row>
    <row r="151" spans="1:19" x14ac:dyDescent="0.2">
      <c r="E151" s="633" t="str">
        <f>'Fun Patches'!C15</f>
        <v>&lt;LIST PATCH HERE&gt;</v>
      </c>
      <c r="F151" s="634"/>
      <c r="G151" s="358" t="str">
        <f>IF('Fun Patches'!Q15="A","A"," ")</f>
        <v xml:space="preserve"> </v>
      </c>
      <c r="I151" s="348"/>
      <c r="J151" s="396" t="str">
        <f>'Council Own'!C16</f>
        <v>&lt;List Requirement Here&gt;</v>
      </c>
      <c r="K151" s="358" t="str">
        <f>IF('Council Own'!Q16="A","A"," ")</f>
        <v xml:space="preserve"> </v>
      </c>
      <c r="M151" s="348"/>
      <c r="N151" s="396" t="str">
        <f>'Council Own'!C64</f>
        <v>&lt;List Requirement Here&gt;</v>
      </c>
      <c r="O151" s="358" t="str">
        <f>IF('Council Own'!Q64="A","A"," ")</f>
        <v xml:space="preserve"> </v>
      </c>
      <c r="Q151" s="348"/>
      <c r="R151" s="396" t="str">
        <f>'Council Own'!C112</f>
        <v>&lt;List Requirement Here&gt;</v>
      </c>
      <c r="S151" s="358" t="str">
        <f>IF('Council Own'!Q112="A","A"," ")</f>
        <v xml:space="preserve"> </v>
      </c>
    </row>
    <row r="152" spans="1:19" x14ac:dyDescent="0.2">
      <c r="A152" s="616" t="s">
        <v>834</v>
      </c>
      <c r="B152" s="617"/>
      <c r="C152" s="618"/>
      <c r="E152" s="633" t="str">
        <f>'Fun Patches'!C16</f>
        <v>&lt;LIST PATCH HERE&gt;</v>
      </c>
      <c r="F152" s="634"/>
      <c r="G152" s="358" t="str">
        <f>IF('Fun Patches'!Q16="A","A"," ")</f>
        <v xml:space="preserve"> </v>
      </c>
      <c r="I152" s="348"/>
      <c r="J152" s="396" t="str">
        <f>'Council Own'!C17</f>
        <v>&lt;List Requirement Here&gt;</v>
      </c>
      <c r="K152" s="358" t="str">
        <f>IF('Council Own'!Q17="A","A"," ")</f>
        <v xml:space="preserve"> </v>
      </c>
      <c r="M152" s="348"/>
      <c r="N152" s="396" t="str">
        <f>'Council Own'!C65</f>
        <v>&lt;List Requirement Here&gt;</v>
      </c>
      <c r="O152" s="358" t="str">
        <f>IF('Council Own'!Q65="A","A"," ")</f>
        <v xml:space="preserve"> </v>
      </c>
      <c r="Q152" s="348"/>
      <c r="R152" s="396" t="str">
        <f>'Council Own'!C113</f>
        <v>&lt;List Requirement Here&gt;</v>
      </c>
      <c r="S152" s="358" t="str">
        <f>IF('Council Own'!Q113="A","A"," ")</f>
        <v xml:space="preserve"> </v>
      </c>
    </row>
    <row r="153" spans="1:19" x14ac:dyDescent="0.2">
      <c r="A153" s="257" t="str">
        <f>Silver!C8</f>
        <v>Go on a Cadette Journey</v>
      </c>
      <c r="B153" s="257"/>
      <c r="C153" s="445" t="str">
        <f>IF(Silver!Q8="C","C"," ")</f>
        <v xml:space="preserve"> </v>
      </c>
      <c r="E153" s="650" t="str">
        <f>'Fun Patches'!C17</f>
        <v>&lt;LIST PATCH HERE&gt;</v>
      </c>
      <c r="F153" s="651"/>
      <c r="G153" s="351" t="str">
        <f>IF('Fun Patches'!Q17="A","A"," ")</f>
        <v xml:space="preserve"> </v>
      </c>
      <c r="I153" s="348"/>
      <c r="J153" s="396" t="str">
        <f>'Council Own'!C18</f>
        <v>&lt;List Requirement Here&gt;</v>
      </c>
      <c r="K153" s="358" t="str">
        <f>IF('Council Own'!Q18="A","A"," ")</f>
        <v xml:space="preserve"> </v>
      </c>
      <c r="M153" s="348"/>
      <c r="N153" s="396" t="str">
        <f>'Council Own'!C66</f>
        <v>&lt;List Requirement Here&gt;</v>
      </c>
      <c r="O153" s="358" t="str">
        <f>IF('Council Own'!Q66="A","A"," ")</f>
        <v xml:space="preserve"> </v>
      </c>
      <c r="Q153" s="348"/>
      <c r="R153" s="396" t="str">
        <f>'Council Own'!C114</f>
        <v>&lt;List Requirement Here&gt;</v>
      </c>
      <c r="S153" s="358" t="str">
        <f>IF('Council Own'!Q114="A","A"," ")</f>
        <v xml:space="preserve"> </v>
      </c>
    </row>
    <row r="154" spans="1:19" x14ac:dyDescent="0.2">
      <c r="A154" s="257" t="str">
        <f>Silver!C9</f>
        <v>Identify issues you care about</v>
      </c>
      <c r="B154" s="257"/>
      <c r="C154" s="445" t="str">
        <f>IF(Silver!Q9="A","A"," ")</f>
        <v xml:space="preserve"> </v>
      </c>
      <c r="E154" s="633" t="str">
        <f>'Fun Patches'!C18</f>
        <v>&lt;LIST PATCH HERE&gt;</v>
      </c>
      <c r="F154" s="634"/>
      <c r="G154" s="358" t="str">
        <f>IF('Fun Patches'!Q18="A","A"," ")</f>
        <v xml:space="preserve"> </v>
      </c>
      <c r="I154" s="348">
        <v>4</v>
      </c>
      <c r="J154" s="396" t="str">
        <f>'Council Own'!C19</f>
        <v>&lt;List Requirement Here&gt;</v>
      </c>
      <c r="K154" s="358" t="str">
        <f>IF('Council Own'!Q19="A","A"," ")</f>
        <v xml:space="preserve"> </v>
      </c>
      <c r="M154" s="348">
        <v>4</v>
      </c>
      <c r="N154" s="396" t="str">
        <f>'Council Own'!C67</f>
        <v>&lt;List Requirement Here&gt;</v>
      </c>
      <c r="O154" s="358" t="str">
        <f>IF('Council Own'!Q67="A","A"," ")</f>
        <v xml:space="preserve"> </v>
      </c>
      <c r="Q154" s="348">
        <v>4</v>
      </c>
      <c r="R154" s="396" t="str">
        <f>'Council Own'!C115</f>
        <v>&lt;List Requirement Here&gt;</v>
      </c>
      <c r="S154" s="358" t="str">
        <f>IF('Council Own'!Q115="A","A"," ")</f>
        <v xml:space="preserve"> </v>
      </c>
    </row>
    <row r="155" spans="1:19" x14ac:dyDescent="0.2">
      <c r="A155" s="257" t="str">
        <f>Silver!C10</f>
        <v>Build your GS Silver Team or go solo</v>
      </c>
      <c r="B155" s="257"/>
      <c r="C155" s="445" t="str">
        <f>IF(Silver!Q10="A","A"," ")</f>
        <v xml:space="preserve"> </v>
      </c>
      <c r="E155" s="633" t="str">
        <f>'Fun Patches'!C19</f>
        <v>&lt;LIST PATCH HERE&gt;</v>
      </c>
      <c r="F155" s="634"/>
      <c r="G155" s="358" t="str">
        <f>IF('Fun Patches'!Q19="A","A"," ")</f>
        <v xml:space="preserve"> </v>
      </c>
      <c r="I155" s="348"/>
      <c r="J155" s="396" t="str">
        <f>'Council Own'!C20</f>
        <v>&lt;List Requirement Here&gt;</v>
      </c>
      <c r="K155" s="358" t="str">
        <f>IF('Council Own'!Q20="A","A"," ")</f>
        <v xml:space="preserve"> </v>
      </c>
      <c r="M155" s="348"/>
      <c r="N155" s="396" t="str">
        <f>'Council Own'!C68</f>
        <v>&lt;List Requirement Here&gt;</v>
      </c>
      <c r="O155" s="358" t="str">
        <f>IF('Council Own'!Q68="A","A"," ")</f>
        <v xml:space="preserve"> </v>
      </c>
      <c r="Q155" s="348"/>
      <c r="R155" s="396" t="str">
        <f>'Council Own'!C116</f>
        <v>&lt;List Requirement Here&gt;</v>
      </c>
      <c r="S155" s="358" t="str">
        <f>IF('Council Own'!Q116="A","A"," ")</f>
        <v xml:space="preserve"> </v>
      </c>
    </row>
    <row r="156" spans="1:19" x14ac:dyDescent="0.2">
      <c r="A156" s="257" t="str">
        <f>Silver!C11</f>
        <v>Explore your community</v>
      </c>
      <c r="B156" s="257"/>
      <c r="C156" s="445" t="str">
        <f>IF(Silver!Q11="A","A"," ")</f>
        <v xml:space="preserve"> </v>
      </c>
      <c r="E156" s="633" t="str">
        <f>'Fun Patches'!C20</f>
        <v>&lt;LIST PATCH HERE&gt;</v>
      </c>
      <c r="F156" s="634"/>
      <c r="G156" s="358" t="str">
        <f>IF('Fun Patches'!Q20="A","A"," ")</f>
        <v xml:space="preserve"> </v>
      </c>
      <c r="I156" s="348"/>
      <c r="J156" s="396" t="str">
        <f>'Council Own'!C21</f>
        <v>&lt;List Requirement Here&gt;</v>
      </c>
      <c r="K156" s="358" t="str">
        <f>IF('Council Own'!Q21="A","A"," ")</f>
        <v xml:space="preserve"> </v>
      </c>
      <c r="M156" s="348"/>
      <c r="N156" s="396" t="str">
        <f>'Council Own'!C69</f>
        <v>&lt;List Requirement Here&gt;</v>
      </c>
      <c r="O156" s="358" t="str">
        <f>IF('Council Own'!Q69="A","A"," ")</f>
        <v xml:space="preserve"> </v>
      </c>
      <c r="Q156" s="348"/>
      <c r="R156" s="396" t="str">
        <f>'Council Own'!C117</f>
        <v>&lt;List Requirement Here&gt;</v>
      </c>
      <c r="S156" s="358" t="str">
        <f>IF('Council Own'!Q117="A","A"," ")</f>
        <v xml:space="preserve"> </v>
      </c>
    </row>
    <row r="157" spans="1:19" x14ac:dyDescent="0.2">
      <c r="A157" s="257" t="str">
        <f>Silver!C12</f>
        <v>Pick your Take Action Project</v>
      </c>
      <c r="B157" s="257"/>
      <c r="C157" s="445" t="str">
        <f>IF(Silver!Q12="A","A"," ")</f>
        <v xml:space="preserve"> </v>
      </c>
      <c r="E157" s="633" t="str">
        <f>'Fun Patches'!C21</f>
        <v>&lt;LIST PATCH HERE&gt;</v>
      </c>
      <c r="F157" s="634"/>
      <c r="G157" s="358" t="str">
        <f>IF('Fun Patches'!Q21="A","A"," ")</f>
        <v xml:space="preserve"> </v>
      </c>
      <c r="I157" s="348"/>
      <c r="J157" s="396" t="str">
        <f>'Council Own'!C22</f>
        <v>&lt;List Requirement Here&gt;</v>
      </c>
      <c r="K157" s="358" t="str">
        <f>IF('Council Own'!Q22="A","A"," ")</f>
        <v xml:space="preserve"> </v>
      </c>
      <c r="M157" s="348"/>
      <c r="N157" s="396" t="str">
        <f>'Council Own'!C70</f>
        <v>&lt;List Requirement Here&gt;</v>
      </c>
      <c r="O157" s="358" t="str">
        <f>IF('Council Own'!Q70="A","A"," ")</f>
        <v xml:space="preserve"> </v>
      </c>
      <c r="Q157" s="348"/>
      <c r="R157" s="396" t="str">
        <f>'Council Own'!C118</f>
        <v>&lt;List Requirement Here&gt;</v>
      </c>
      <c r="S157" s="358" t="str">
        <f>IF('Council Own'!Q118="A","A"," ")</f>
        <v xml:space="preserve"> </v>
      </c>
    </row>
    <row r="158" spans="1:19" x14ac:dyDescent="0.2">
      <c r="A158" s="257" t="str">
        <f>Silver!C13</f>
        <v>Develop your Project</v>
      </c>
      <c r="B158" s="257"/>
      <c r="C158" s="445" t="str">
        <f>IF(Silver!Q13="A","A"," ")</f>
        <v xml:space="preserve"> </v>
      </c>
      <c r="E158" s="633" t="str">
        <f>'Fun Patches'!C22</f>
        <v>&lt;LIST PATCH HERE&gt;</v>
      </c>
      <c r="F158" s="634"/>
      <c r="G158" s="358" t="str">
        <f>IF('Fun Patches'!Q22="A","A"," ")</f>
        <v xml:space="preserve"> </v>
      </c>
      <c r="I158" s="348">
        <v>5</v>
      </c>
      <c r="J158" s="396" t="str">
        <f>'Council Own'!C23</f>
        <v>&lt;List Requirement Here&gt;</v>
      </c>
      <c r="K158" s="358" t="str">
        <f>IF('Council Own'!Q23="A","A"," ")</f>
        <v xml:space="preserve"> </v>
      </c>
      <c r="M158" s="348">
        <v>5</v>
      </c>
      <c r="N158" s="396" t="str">
        <f>'Council Own'!C71</f>
        <v>&lt;List Requirement Here&gt;</v>
      </c>
      <c r="O158" s="358" t="str">
        <f>IF('Council Own'!Q71="A","A"," ")</f>
        <v xml:space="preserve"> </v>
      </c>
      <c r="Q158" s="348">
        <v>5</v>
      </c>
      <c r="R158" s="396" t="str">
        <f>'Council Own'!C119</f>
        <v>&lt;List Requirement Here&gt;</v>
      </c>
      <c r="S158" s="358" t="str">
        <f>IF('Council Own'!Q119="A","A"," ")</f>
        <v xml:space="preserve"> </v>
      </c>
    </row>
    <row r="159" spans="1:19" x14ac:dyDescent="0.2">
      <c r="A159" s="257" t="str">
        <f>Silver!C14</f>
        <v>Make a plan and put it into motion</v>
      </c>
      <c r="B159" s="257"/>
      <c r="C159" s="445" t="str">
        <f>IF(Silver!Q14="A","A"," ")</f>
        <v xml:space="preserve"> </v>
      </c>
      <c r="E159" s="633" t="str">
        <f>'Fun Patches'!C23</f>
        <v>&lt;LIST PATCH HERE&gt;</v>
      </c>
      <c r="F159" s="634"/>
      <c r="G159" s="358" t="str">
        <f>IF('Fun Patches'!Q23="A","A"," ")</f>
        <v xml:space="preserve"> </v>
      </c>
      <c r="I159" s="348"/>
      <c r="J159" s="396" t="str">
        <f>'Council Own'!C24</f>
        <v>&lt;List Requirement Here&gt;</v>
      </c>
      <c r="K159" s="358" t="str">
        <f>IF('Council Own'!Q24="A","A"," ")</f>
        <v xml:space="preserve"> </v>
      </c>
      <c r="M159" s="348"/>
      <c r="N159" s="396" t="str">
        <f>'Council Own'!C72</f>
        <v>&lt;List Requirement Here&gt;</v>
      </c>
      <c r="O159" s="358" t="str">
        <f>IF('Council Own'!Q72="A","A"," ")</f>
        <v xml:space="preserve"> </v>
      </c>
      <c r="Q159" s="348"/>
      <c r="R159" s="396" t="str">
        <f>'Council Own'!C120</f>
        <v>&lt;List Requirement Here&gt;</v>
      </c>
      <c r="S159" s="358" t="str">
        <f>IF('Council Own'!Q120="A","A"," ")</f>
        <v xml:space="preserve"> </v>
      </c>
    </row>
    <row r="160" spans="1:19" x14ac:dyDescent="0.2">
      <c r="A160" s="257" t="str">
        <f>Silver!C15</f>
        <v>Reflect, share your story, and celebrate</v>
      </c>
      <c r="B160" s="257"/>
      <c r="C160" s="445" t="str">
        <f>IF(Silver!Q15="A","A"," ")</f>
        <v xml:space="preserve"> </v>
      </c>
      <c r="E160" s="633" t="str">
        <f>'Fun Patches'!C24</f>
        <v>&lt;LIST PATCH HERE&gt;</v>
      </c>
      <c r="F160" s="634"/>
      <c r="G160" s="358" t="str">
        <f>IF('Fun Patches'!Q24="A","A"," ")</f>
        <v xml:space="preserve"> </v>
      </c>
      <c r="I160" s="348"/>
      <c r="J160" s="396" t="str">
        <f>'Council Own'!C25</f>
        <v>&lt;List Requirement Here&gt;</v>
      </c>
      <c r="K160" s="358" t="str">
        <f>IF('Council Own'!Q25="A","A"," ")</f>
        <v xml:space="preserve"> </v>
      </c>
      <c r="M160" s="348"/>
      <c r="N160" s="396" t="str">
        <f>'Council Own'!C73</f>
        <v>&lt;List Requirement Here&gt;</v>
      </c>
      <c r="O160" s="358" t="str">
        <f>IF('Council Own'!Q73="A","A"," ")</f>
        <v xml:space="preserve"> </v>
      </c>
      <c r="Q160" s="348"/>
      <c r="R160" s="396" t="str">
        <f>'Council Own'!C121</f>
        <v>&lt;List Requirement Here&gt;</v>
      </c>
      <c r="S160" s="358" t="str">
        <f>IF('Council Own'!Q121="A","A"," ")</f>
        <v xml:space="preserve"> </v>
      </c>
    </row>
    <row r="161" spans="2:19" x14ac:dyDescent="0.2">
      <c r="B161" s="435" t="s">
        <v>139</v>
      </c>
      <c r="C161" s="445" t="str">
        <f>IF(Silver!Q16="C","C",IF(Silver!Q16="P","P",""))</f>
        <v/>
      </c>
      <c r="E161" s="633" t="str">
        <f>'Fun Patches'!C25</f>
        <v>&lt;LIST PATCH HERE&gt;</v>
      </c>
      <c r="F161" s="634"/>
      <c r="G161" s="358" t="str">
        <f>IF('Fun Patches'!Q25="A","A"," ")</f>
        <v xml:space="preserve"> </v>
      </c>
      <c r="I161" s="348"/>
      <c r="J161" s="396" t="str">
        <f>'Council Own'!C26</f>
        <v>&lt;List Requirement Here&gt;</v>
      </c>
      <c r="K161" s="358" t="str">
        <f>IF('Council Own'!Q26="A","A"," ")</f>
        <v xml:space="preserve"> </v>
      </c>
      <c r="M161" s="348"/>
      <c r="N161" s="396" t="str">
        <f>'Council Own'!C74</f>
        <v>&lt;List Requirement Here&gt;</v>
      </c>
      <c r="O161" s="358" t="str">
        <f>IF('Council Own'!Q68="A","A"," ")</f>
        <v xml:space="preserve"> </v>
      </c>
      <c r="Q161" s="348"/>
      <c r="R161" s="396" t="str">
        <f>'Council Own'!C122</f>
        <v>&lt;List Requirement Here&gt;</v>
      </c>
      <c r="S161" s="358" t="str">
        <f>IF('Council Own'!Q122="A","A"," ")</f>
        <v xml:space="preserve"> </v>
      </c>
    </row>
    <row r="162" spans="2:19" x14ac:dyDescent="0.2">
      <c r="E162" s="633" t="str">
        <f>'Fun Patches'!C26</f>
        <v>&lt;LIST PATCH HERE&gt;</v>
      </c>
      <c r="F162" s="634"/>
      <c r="G162" s="358" t="str">
        <f>IF('Fun Patches'!Q26="A","A","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Patches'!Q27="A","A"," ")</f>
        <v xml:space="preserve"> </v>
      </c>
      <c r="I163" s="348">
        <v>1</v>
      </c>
      <c r="J163" s="396" t="str">
        <f>'Council Own'!C31</f>
        <v>&lt;List Requirement Here&gt;</v>
      </c>
      <c r="K163" s="358" t="str">
        <f>IF('Council Own'!Q31="A","A"," ")</f>
        <v xml:space="preserve"> </v>
      </c>
      <c r="M163" s="348">
        <v>1</v>
      </c>
      <c r="N163" s="396" t="str">
        <f>'Council Own'!C79</f>
        <v>&lt;List Requirement Here&gt;</v>
      </c>
      <c r="O163" s="358" t="str">
        <f>IF('Council Own'!Q79="A","A"," ")</f>
        <v xml:space="preserve"> </v>
      </c>
      <c r="Q163" s="348">
        <v>1</v>
      </c>
      <c r="R163" s="396" t="str">
        <f>'Council Own'!C127</f>
        <v>&lt;List Requirement Here&gt;</v>
      </c>
      <c r="S163" s="358" t="str">
        <f>IF('Council Own'!Q127="A","A"," ")</f>
        <v xml:space="preserve"> </v>
      </c>
    </row>
    <row r="164" spans="2:19" x14ac:dyDescent="0.2">
      <c r="E164" s="633" t="str">
        <f>'Fun Patches'!C28</f>
        <v>&lt;LIST PATCH HERE&gt;</v>
      </c>
      <c r="F164" s="634"/>
      <c r="G164" s="358" t="str">
        <f>IF('Fun Patches'!Q28="A","A"," ")</f>
        <v xml:space="preserve"> </v>
      </c>
      <c r="I164" s="348"/>
      <c r="J164" s="396" t="str">
        <f>'Council Own'!C32</f>
        <v>&lt;List Requirement Here&gt;</v>
      </c>
      <c r="K164" s="358" t="str">
        <f>IF('Council Own'!Q32="A","A"," ")</f>
        <v xml:space="preserve"> </v>
      </c>
      <c r="M164" s="348"/>
      <c r="N164" s="396" t="str">
        <f>'Council Own'!C80</f>
        <v>&lt;List Requirement Here&gt;</v>
      </c>
      <c r="O164" s="358" t="str">
        <f>IF('Council Own'!Q80="A","A"," ")</f>
        <v xml:space="preserve"> </v>
      </c>
      <c r="Q164" s="348"/>
      <c r="R164" s="396" t="str">
        <f>'Council Own'!C128</f>
        <v>&lt;List Requirement Here&gt;</v>
      </c>
      <c r="S164" s="358" t="str">
        <f>IF('Council Own'!Q128="A","A"," ")</f>
        <v xml:space="preserve"> </v>
      </c>
    </row>
    <row r="165" spans="2:19" x14ac:dyDescent="0.2">
      <c r="E165" s="633" t="str">
        <f>'Fun Patches'!C29</f>
        <v>&lt;LIST PATCH HERE&gt;</v>
      </c>
      <c r="F165" s="634"/>
      <c r="G165" s="358" t="str">
        <f>IF('Fun Patches'!Q29="A","A"," ")</f>
        <v xml:space="preserve"> </v>
      </c>
      <c r="I165" s="348"/>
      <c r="J165" s="396" t="str">
        <f>'Council Own'!C33</f>
        <v>&lt;List Requirement Here&gt;</v>
      </c>
      <c r="K165" s="358" t="str">
        <f>IF('Council Own'!Q33="A","A"," ")</f>
        <v xml:space="preserve"> </v>
      </c>
      <c r="M165" s="348"/>
      <c r="N165" s="396" t="str">
        <f>'Council Own'!C81</f>
        <v>&lt;List Requirement Here&gt;</v>
      </c>
      <c r="O165" s="358" t="str">
        <f>IF('Council Own'!Q81="A","A"," ")</f>
        <v xml:space="preserve"> </v>
      </c>
      <c r="Q165" s="348"/>
      <c r="R165" s="396" t="str">
        <f>'Council Own'!C129</f>
        <v>&lt;List Requirement Here&gt;</v>
      </c>
      <c r="S165" s="358" t="str">
        <f>IF('Council Own'!Q129="A","A"," ")</f>
        <v xml:space="preserve"> </v>
      </c>
    </row>
    <row r="166" spans="2:19" x14ac:dyDescent="0.2">
      <c r="E166" s="633" t="str">
        <f>'Fun Patches'!C30</f>
        <v>&lt;LIST PATCH HERE&gt;</v>
      </c>
      <c r="F166" s="634"/>
      <c r="G166" s="358" t="str">
        <f>IF('Fun Patches'!Q30="A","A"," ")</f>
        <v xml:space="preserve"> </v>
      </c>
      <c r="I166" s="348"/>
      <c r="J166" s="396" t="str">
        <f>'Council Own'!C34</f>
        <v>&lt;List Requirement Here&gt;</v>
      </c>
      <c r="K166" s="358" t="str">
        <f>IF('Council Own'!Q34="A","A"," ")</f>
        <v xml:space="preserve"> </v>
      </c>
      <c r="M166" s="348"/>
      <c r="N166" s="396" t="str">
        <f>'Council Own'!C82</f>
        <v>&lt;List Requirement Here&gt;</v>
      </c>
      <c r="O166" s="358" t="str">
        <f>IF('Council Own'!Q82="A","A"," ")</f>
        <v xml:space="preserve"> </v>
      </c>
      <c r="Q166" s="348"/>
      <c r="R166" s="396" t="str">
        <f>'Council Own'!C130</f>
        <v>&lt;List Requirement Here&gt;</v>
      </c>
      <c r="S166" s="358" t="str">
        <f>IF('Council Own'!Q130="A","A"," ")</f>
        <v xml:space="preserve"> </v>
      </c>
    </row>
    <row r="167" spans="2:19" x14ac:dyDescent="0.2">
      <c r="E167" s="633" t="str">
        <f>'Fun Patches'!C31</f>
        <v>&lt;LIST PATCH HERE&gt;</v>
      </c>
      <c r="F167" s="634"/>
      <c r="G167" s="358" t="str">
        <f>IF('Fun Patches'!Q31="A","A"," ")</f>
        <v xml:space="preserve"> </v>
      </c>
      <c r="I167" s="348">
        <v>2</v>
      </c>
      <c r="J167" s="396" t="str">
        <f>'Council Own'!C35</f>
        <v>&lt;List Requirement Here&gt;</v>
      </c>
      <c r="K167" s="358" t="str">
        <f>IF('Council Own'!Q35="A","A"," ")</f>
        <v xml:space="preserve"> </v>
      </c>
      <c r="M167" s="348">
        <v>2</v>
      </c>
      <c r="N167" s="396" t="str">
        <f>'Council Own'!C83</f>
        <v>&lt;List Requirement Here&gt;</v>
      </c>
      <c r="O167" s="358" t="str">
        <f>IF('Council Own'!Q83="A","A"," ")</f>
        <v xml:space="preserve"> </v>
      </c>
      <c r="Q167" s="348">
        <v>2</v>
      </c>
      <c r="R167" s="396" t="str">
        <f>'Council Own'!C131</f>
        <v>&lt;List Requirement Here&gt;</v>
      </c>
      <c r="S167" s="358" t="str">
        <f>IF('Council Own'!Q131="A","A"," ")</f>
        <v xml:space="preserve"> </v>
      </c>
    </row>
    <row r="168" spans="2:19" x14ac:dyDescent="0.2">
      <c r="E168" s="633" t="str">
        <f>'Fun Patches'!C32</f>
        <v>&lt;LIST PATCH HERE&gt;</v>
      </c>
      <c r="F168" s="634"/>
      <c r="G168" s="358" t="str">
        <f>IF('Fun Patches'!Q32="A","A"," ")</f>
        <v xml:space="preserve"> </v>
      </c>
      <c r="I168" s="348"/>
      <c r="J168" s="396" t="str">
        <f>'Council Own'!C36</f>
        <v>&lt;List Requirement Here&gt;</v>
      </c>
      <c r="K168" s="358" t="str">
        <f>IF('Council Own'!Q36="A","A"," ")</f>
        <v xml:space="preserve"> </v>
      </c>
      <c r="M168" s="348"/>
      <c r="N168" s="396" t="str">
        <f>'Council Own'!C84</f>
        <v>&lt;List Requirement Here&gt;</v>
      </c>
      <c r="O168" s="358" t="str">
        <f>IF('Council Own'!Q84="A","A"," ")</f>
        <v xml:space="preserve"> </v>
      </c>
      <c r="Q168" s="348"/>
      <c r="R168" s="396" t="str">
        <f>'Council Own'!C132</f>
        <v>&lt;List Requirement Here&gt;</v>
      </c>
      <c r="S168" s="358" t="str">
        <f>IF('Council Own'!Q132="A","A"," ")</f>
        <v xml:space="preserve"> </v>
      </c>
    </row>
    <row r="169" spans="2:19" x14ac:dyDescent="0.2">
      <c r="E169" s="633" t="str">
        <f>'Fun Patches'!C33</f>
        <v>&lt;LIST PATCH HERE&gt;</v>
      </c>
      <c r="F169" s="634"/>
      <c r="G169" s="358" t="str">
        <f>IF('Fun Patches'!Q33="A","A"," ")</f>
        <v xml:space="preserve"> </v>
      </c>
      <c r="I169" s="348"/>
      <c r="J169" s="396" t="str">
        <f>'Council Own'!C37</f>
        <v>&lt;List Requirement Here&gt;</v>
      </c>
      <c r="K169" s="358" t="str">
        <f>IF('Council Own'!Q37="A","A"," ")</f>
        <v xml:space="preserve"> </v>
      </c>
      <c r="M169" s="348"/>
      <c r="N169" s="396" t="str">
        <f>'Council Own'!C85</f>
        <v>&lt;List Requirement Here&gt;</v>
      </c>
      <c r="O169" s="358" t="str">
        <f>IF('Council Own'!Q85="A","A"," ")</f>
        <v xml:space="preserve"> </v>
      </c>
      <c r="Q169" s="348"/>
      <c r="R169" s="396" t="str">
        <f>'Council Own'!C133</f>
        <v>&lt;List Requirement Here&gt;</v>
      </c>
      <c r="S169" s="358" t="str">
        <f>IF('Council Own'!Q133="A","A"," ")</f>
        <v xml:space="preserve"> </v>
      </c>
    </row>
    <row r="170" spans="2:19" x14ac:dyDescent="0.2">
      <c r="E170" s="633" t="str">
        <f>'Fun Patches'!C34</f>
        <v>&lt;LIST PATCH HERE&gt;</v>
      </c>
      <c r="F170" s="634"/>
      <c r="G170" s="358" t="str">
        <f>IF('Fun Patches'!Q34="A","A"," ")</f>
        <v xml:space="preserve"> </v>
      </c>
      <c r="I170" s="348"/>
      <c r="J170" s="396" t="str">
        <f>'Council Own'!C38</f>
        <v>&lt;List Requirement Here&gt;</v>
      </c>
      <c r="K170" s="358" t="str">
        <f>IF('Council Own'!Q38="A","A"," ")</f>
        <v xml:space="preserve"> </v>
      </c>
      <c r="M170" s="348"/>
      <c r="N170" s="396" t="str">
        <f>'Council Own'!C86</f>
        <v>&lt;List Requirement Here&gt;</v>
      </c>
      <c r="O170" s="358" t="str">
        <f>IF('Council Own'!Q86="A","A"," ")</f>
        <v xml:space="preserve"> </v>
      </c>
      <c r="Q170" s="348"/>
      <c r="R170" s="396" t="str">
        <f>'Council Own'!C134</f>
        <v>&lt;List Requirement Here&gt;</v>
      </c>
      <c r="S170" s="358" t="str">
        <f>IF('Council Own'!Q134="A","A"," ")</f>
        <v xml:space="preserve"> </v>
      </c>
    </row>
    <row r="171" spans="2:19" x14ac:dyDescent="0.2">
      <c r="E171" s="633" t="str">
        <f>'Fun Patches'!C35</f>
        <v>&lt;LIST PATCH HERE&gt;</v>
      </c>
      <c r="F171" s="634"/>
      <c r="G171" s="358" t="str">
        <f>IF('Fun Patches'!Q35="A","A"," ")</f>
        <v xml:space="preserve"> </v>
      </c>
      <c r="I171" s="348">
        <v>3</v>
      </c>
      <c r="J171" s="396" t="str">
        <f>'Council Own'!C39</f>
        <v>&lt;List Requirement Here&gt;</v>
      </c>
      <c r="K171" s="358" t="str">
        <f>IF('Council Own'!Q39="A","A"," ")</f>
        <v xml:space="preserve"> </v>
      </c>
      <c r="M171" s="348">
        <v>3</v>
      </c>
      <c r="N171" s="396" t="str">
        <f>'Council Own'!C87</f>
        <v>&lt;List Requirement Here&gt;</v>
      </c>
      <c r="O171" s="358" t="str">
        <f>IF('Council Own'!Q87="A","A"," ")</f>
        <v xml:space="preserve"> </v>
      </c>
      <c r="Q171" s="348">
        <v>3</v>
      </c>
      <c r="R171" s="396" t="str">
        <f>'Council Own'!C135</f>
        <v>&lt;List Requirement Here&gt;</v>
      </c>
      <c r="S171" s="358" t="str">
        <f>IF('Council Own'!Q135="A","A"," ")</f>
        <v xml:space="preserve"> </v>
      </c>
    </row>
    <row r="172" spans="2:19" ht="12.75" customHeight="1" x14ac:dyDescent="0.2">
      <c r="E172" s="633" t="str">
        <f>'Fun Patches'!C36</f>
        <v>&lt;LIST PATCH HERE&gt;</v>
      </c>
      <c r="F172" s="634"/>
      <c r="G172" s="358" t="str">
        <f>IF('Fun Patches'!Q36="A","A"," ")</f>
        <v xml:space="preserve"> </v>
      </c>
      <c r="I172" s="348"/>
      <c r="J172" s="396" t="str">
        <f>'Council Own'!C40</f>
        <v>&lt;List Requirement Here&gt;</v>
      </c>
      <c r="K172" s="358" t="str">
        <f>IF('Council Own'!Q40="A","A"," ")</f>
        <v xml:space="preserve"> </v>
      </c>
      <c r="M172" s="348"/>
      <c r="N172" s="396" t="str">
        <f>'Council Own'!C88</f>
        <v>&lt;List Requirement Here&gt;</v>
      </c>
      <c r="O172" s="358" t="str">
        <f>IF('Council Own'!Q88="A","A"," ")</f>
        <v xml:space="preserve"> </v>
      </c>
      <c r="Q172" s="348"/>
      <c r="R172" s="396" t="str">
        <f>'Council Own'!C136</f>
        <v>&lt;List Requirement Here&gt;</v>
      </c>
      <c r="S172" s="358" t="str">
        <f>IF('Council Own'!Q136="A","A"," ")</f>
        <v xml:space="preserve"> </v>
      </c>
    </row>
    <row r="173" spans="2:19" ht="12.75" customHeight="1" x14ac:dyDescent="0.2">
      <c r="E173" s="633" t="str">
        <f>'Fun Patches'!C37</f>
        <v>&lt;LIST PATCH HERE&gt;</v>
      </c>
      <c r="F173" s="634"/>
      <c r="G173" s="358" t="str">
        <f>IF('Fun Patches'!Q37="A","A"," ")</f>
        <v xml:space="preserve"> </v>
      </c>
      <c r="I173" s="348"/>
      <c r="J173" s="396" t="str">
        <f>'Council Own'!C41</f>
        <v>&lt;List Requirement Here&gt;</v>
      </c>
      <c r="K173" s="358" t="str">
        <f>IF('Council Own'!Q41="A","A"," ")</f>
        <v xml:space="preserve"> </v>
      </c>
      <c r="M173" s="348"/>
      <c r="N173" s="396" t="str">
        <f>'Council Own'!C89</f>
        <v>&lt;List Requirement Here&gt;</v>
      </c>
      <c r="O173" s="358" t="str">
        <f>IF('Council Own'!Q89="A","A"," ")</f>
        <v xml:space="preserve"> </v>
      </c>
      <c r="Q173" s="348"/>
      <c r="R173" s="396" t="str">
        <f>'Council Own'!C137</f>
        <v>&lt;List Requirement Here&gt;</v>
      </c>
      <c r="S173" s="358" t="str">
        <f>IF('Council Own'!Q137="A","A"," ")</f>
        <v xml:space="preserve"> </v>
      </c>
    </row>
    <row r="174" spans="2:19" x14ac:dyDescent="0.2">
      <c r="E174" s="633" t="str">
        <f>'Fun Patches'!C38</f>
        <v>&lt;LIST PATCH HERE&gt;</v>
      </c>
      <c r="F174" s="634"/>
      <c r="G174" s="358" t="str">
        <f>IF('Fun Patches'!Q38="A","A"," ")</f>
        <v xml:space="preserve"> </v>
      </c>
      <c r="I174" s="348"/>
      <c r="J174" s="396" t="str">
        <f>'Council Own'!C42</f>
        <v>&lt;List Requirement Here&gt;</v>
      </c>
      <c r="K174" s="358" t="str">
        <f>IF('Council Own'!Q42="A","A"," ")</f>
        <v xml:space="preserve"> </v>
      </c>
      <c r="M174" s="348"/>
      <c r="N174" s="396" t="str">
        <f>'Council Own'!C90</f>
        <v>&lt;List Requirement Here&gt;</v>
      </c>
      <c r="O174" s="358" t="str">
        <f>IF('Council Own'!Q90="A","A"," ")</f>
        <v xml:space="preserve"> </v>
      </c>
      <c r="Q174" s="348"/>
      <c r="R174" s="396" t="str">
        <f>'Council Own'!C138</f>
        <v>&lt;List Requirement Here&gt;</v>
      </c>
      <c r="S174" s="358" t="str">
        <f>IF('Council Own'!Q138="A","A"," ")</f>
        <v xml:space="preserve"> </v>
      </c>
    </row>
    <row r="175" spans="2:19" x14ac:dyDescent="0.2">
      <c r="E175" s="633" t="str">
        <f>'Fun Patches'!C39</f>
        <v>&lt;LIST PATCH HERE&gt;</v>
      </c>
      <c r="F175" s="634"/>
      <c r="G175" s="358" t="str">
        <f>IF('Fun Patches'!Q39="A","A"," ")</f>
        <v xml:space="preserve"> </v>
      </c>
      <c r="I175" s="348">
        <v>4</v>
      </c>
      <c r="J175" s="396" t="str">
        <f>'Council Own'!C43</f>
        <v>&lt;List Requirement Here&gt;</v>
      </c>
      <c r="K175" s="358" t="str">
        <f>IF('Council Own'!Q43="A","A"," ")</f>
        <v xml:space="preserve"> </v>
      </c>
      <c r="M175" s="348">
        <v>4</v>
      </c>
      <c r="N175" s="396" t="str">
        <f>'Council Own'!C91</f>
        <v>&lt;List Requirement Here&gt;</v>
      </c>
      <c r="O175" s="358" t="str">
        <f>IF('Council Own'!Q91="A","A"," ")</f>
        <v xml:space="preserve"> </v>
      </c>
      <c r="Q175" s="348">
        <v>4</v>
      </c>
      <c r="R175" s="396" t="str">
        <f>'Council Own'!C139</f>
        <v>&lt;List Requirement Here&gt;</v>
      </c>
      <c r="S175" s="358" t="str">
        <f>IF('Council Own'!Q139="A","A"," ")</f>
        <v xml:space="preserve"> </v>
      </c>
    </row>
    <row r="176" spans="2:19" x14ac:dyDescent="0.2">
      <c r="E176" s="633" t="str">
        <f>'Fun Patches'!C40</f>
        <v>&lt;LIST PATCH HERE&gt;</v>
      </c>
      <c r="F176" s="634"/>
      <c r="G176" s="358" t="str">
        <f>IF('Fun Patches'!Q40="A","A"," ")</f>
        <v xml:space="preserve"> </v>
      </c>
      <c r="I176" s="348"/>
      <c r="J176" s="396" t="str">
        <f>'Council Own'!C44</f>
        <v>&lt;List Requirement Here&gt;</v>
      </c>
      <c r="K176" s="358" t="str">
        <f>IF('Council Own'!Q44="A","A"," ")</f>
        <v xml:space="preserve"> </v>
      </c>
      <c r="M176" s="348"/>
      <c r="N176" s="396" t="str">
        <f>'Council Own'!C92</f>
        <v>&lt;List Requirement Here&gt;</v>
      </c>
      <c r="O176" s="358" t="str">
        <f>IF('Council Own'!Q92="A","A"," ")</f>
        <v xml:space="preserve"> </v>
      </c>
      <c r="Q176" s="348"/>
      <c r="R176" s="396" t="str">
        <f>'Council Own'!C140</f>
        <v>&lt;List Requirement Here&gt;</v>
      </c>
      <c r="S176" s="358" t="str">
        <f>IF('Council Own'!Q140="A","A"," ")</f>
        <v xml:space="preserve"> </v>
      </c>
    </row>
    <row r="177" spans="1:19" x14ac:dyDescent="0.2">
      <c r="E177" s="633" t="str">
        <f>'Fun Patches'!C41</f>
        <v>&lt;LIST PATCH HERE&gt;</v>
      </c>
      <c r="F177" s="634"/>
      <c r="G177" s="358" t="str">
        <f>IF('Fun Patches'!Q41="A","A"," ")</f>
        <v xml:space="preserve"> </v>
      </c>
      <c r="I177" s="348"/>
      <c r="J177" s="396" t="str">
        <f>'Council Own'!C45</f>
        <v>&lt;List Requirement Here&gt;</v>
      </c>
      <c r="K177" s="358" t="str">
        <f>IF('Council Own'!Q45="A","A"," ")</f>
        <v xml:space="preserve"> </v>
      </c>
      <c r="M177" s="348"/>
      <c r="N177" s="396" t="str">
        <f>'Council Own'!C93</f>
        <v>&lt;List Requirement Here&gt;</v>
      </c>
      <c r="O177" s="358" t="str">
        <f>IF('Council Own'!Q93="A","A"," ")</f>
        <v xml:space="preserve"> </v>
      </c>
      <c r="Q177" s="348"/>
      <c r="R177" s="396" t="str">
        <f>'Council Own'!C141</f>
        <v>&lt;List Requirement Here&gt;</v>
      </c>
      <c r="S177" s="358" t="str">
        <f>IF('Council Own'!Q141="A","A"," ")</f>
        <v xml:space="preserve"> </v>
      </c>
    </row>
    <row r="178" spans="1:19" x14ac:dyDescent="0.2">
      <c r="E178" s="633" t="str">
        <f>'Fun Patches'!C42</f>
        <v>&lt;LIST PATCH HERE&gt;</v>
      </c>
      <c r="F178" s="634"/>
      <c r="G178" s="358" t="str">
        <f>IF('Fun Patches'!Q42="A","A"," ")</f>
        <v xml:space="preserve"> </v>
      </c>
      <c r="I178" s="348"/>
      <c r="J178" s="396" t="str">
        <f>'Council Own'!C46</f>
        <v>&lt;List Requirement Here&gt;</v>
      </c>
      <c r="K178" s="358" t="str">
        <f>IF('Council Own'!Q46="A","A"," ")</f>
        <v xml:space="preserve"> </v>
      </c>
      <c r="M178" s="348"/>
      <c r="N178" s="396" t="str">
        <f>'Council Own'!C94</f>
        <v>&lt;List Requirement Here&gt;</v>
      </c>
      <c r="O178" s="358" t="str">
        <f>IF('Council Own'!Q94="A","A"," ")</f>
        <v xml:space="preserve"> </v>
      </c>
      <c r="Q178" s="348"/>
      <c r="R178" s="396" t="str">
        <f>'Council Own'!C142</f>
        <v>&lt;List Requirement Here&gt;</v>
      </c>
      <c r="S178" s="358" t="str">
        <f>IF('Council Own'!Q142="A","A"," ")</f>
        <v xml:space="preserve"> </v>
      </c>
    </row>
    <row r="179" spans="1:19" x14ac:dyDescent="0.2">
      <c r="E179" s="633" t="str">
        <f>'Fun Patches'!C43</f>
        <v>&lt;LIST PATCH HERE&gt;</v>
      </c>
      <c r="F179" s="634"/>
      <c r="G179" s="358" t="str">
        <f>IF('Fun Patches'!Q43="A","A"," ")</f>
        <v xml:space="preserve"> </v>
      </c>
      <c r="I179" s="348">
        <v>5</v>
      </c>
      <c r="J179" s="396" t="str">
        <f>'Council Own'!C47</f>
        <v>&lt;List Requirement Here&gt;</v>
      </c>
      <c r="K179" s="358" t="str">
        <f>IF('Council Own'!Q47="A","A"," ")</f>
        <v xml:space="preserve"> </v>
      </c>
      <c r="M179" s="348">
        <v>5</v>
      </c>
      <c r="N179" s="396" t="str">
        <f>'Council Own'!C95</f>
        <v>&lt;List Requirement Here&gt;</v>
      </c>
      <c r="O179" s="358" t="str">
        <f>IF('Council Own'!Q95="A","A"," ")</f>
        <v xml:space="preserve"> </v>
      </c>
      <c r="Q179" s="348">
        <v>5</v>
      </c>
      <c r="R179" s="396" t="str">
        <f>'Council Own'!C143</f>
        <v>&lt;List Requirement Here&gt;</v>
      </c>
      <c r="S179" s="358" t="str">
        <f>IF('Council Own'!Q143="A","A"," ")</f>
        <v xml:space="preserve"> </v>
      </c>
    </row>
    <row r="180" spans="1:19" x14ac:dyDescent="0.2">
      <c r="E180" s="633" t="str">
        <f>'Fun Patches'!C44</f>
        <v>&lt;LIST PATCH HERE&gt;</v>
      </c>
      <c r="F180" s="634"/>
      <c r="G180" s="358" t="str">
        <f>IF('Fun Patches'!Q44="A","A"," ")</f>
        <v xml:space="preserve"> </v>
      </c>
      <c r="I180" s="348"/>
      <c r="J180" s="396" t="str">
        <f>'Council Own'!C48</f>
        <v>&lt;List Requirement Here&gt;</v>
      </c>
      <c r="K180" s="358" t="str">
        <f>IF('Council Own'!Q48="A","A"," ")</f>
        <v xml:space="preserve"> </v>
      </c>
      <c r="M180" s="348"/>
      <c r="N180" s="396" t="str">
        <f>'Council Own'!C96</f>
        <v>&lt;List Requirement Here&gt;</v>
      </c>
      <c r="O180" s="358" t="str">
        <f>IF('Council Own'!Q96="A","A"," ")</f>
        <v xml:space="preserve"> </v>
      </c>
      <c r="Q180" s="348"/>
      <c r="R180" s="396" t="str">
        <f>'Council Own'!C144</f>
        <v>&lt;List Requirement Here&gt;</v>
      </c>
      <c r="S180" s="358" t="str">
        <f>IF('Council Own'!Q144="A","A"," ")</f>
        <v xml:space="preserve"> </v>
      </c>
    </row>
    <row r="181" spans="1:19" x14ac:dyDescent="0.2">
      <c r="E181" s="633" t="str">
        <f>'Fun Patches'!C45</f>
        <v>&lt;LIST PATCH HERE&gt;</v>
      </c>
      <c r="F181" s="634"/>
      <c r="G181" s="358" t="str">
        <f>IF('Fun Patches'!Q45="A","A"," ")</f>
        <v xml:space="preserve"> </v>
      </c>
      <c r="I181" s="348"/>
      <c r="J181" s="396" t="str">
        <f>'Council Own'!C49</f>
        <v>&lt;List Requirement Here&gt;</v>
      </c>
      <c r="K181" s="358" t="str">
        <f>IF('Council Own'!Q49="A","A"," ")</f>
        <v xml:space="preserve"> </v>
      </c>
      <c r="M181" s="348"/>
      <c r="N181" s="396" t="str">
        <f>'Council Own'!C97</f>
        <v>&lt;List Requirement Here&gt;</v>
      </c>
      <c r="O181" s="358" t="str">
        <f>IF('Council Own'!Q97="A","A"," ")</f>
        <v xml:space="preserve"> </v>
      </c>
      <c r="Q181" s="348"/>
      <c r="R181" s="396" t="str">
        <f>'Council Own'!C145</f>
        <v>&lt;List Requirement Here&gt;</v>
      </c>
      <c r="S181" s="358" t="str">
        <f>IF('Council Own'!Q145="A","A"," ")</f>
        <v xml:space="preserve"> </v>
      </c>
    </row>
    <row r="182" spans="1:19" x14ac:dyDescent="0.2">
      <c r="E182" s="633" t="str">
        <f>'Fun Patches'!C46</f>
        <v>&lt;LIST PATCH HERE&gt;</v>
      </c>
      <c r="F182" s="634"/>
      <c r="G182" s="358" t="str">
        <f>IF('Fun Patches'!Q46="A","A"," ")</f>
        <v xml:space="preserve"> </v>
      </c>
      <c r="I182" s="348"/>
      <c r="J182" s="396" t="str">
        <f>'Council Own'!C50</f>
        <v>&lt;List Requirement Here&gt;</v>
      </c>
      <c r="K182" s="358" t="str">
        <f>IF('Council Own'!Q50="A","A"," ")</f>
        <v xml:space="preserve"> </v>
      </c>
      <c r="M182" s="348"/>
      <c r="N182" s="396" t="str">
        <f>'Council Own'!C98</f>
        <v>&lt;List Requirement Here&gt;</v>
      </c>
      <c r="O182" s="358" t="str">
        <f>IF('Council Own'!Q98="A","A"," ")</f>
        <v xml:space="preserve"> </v>
      </c>
      <c r="Q182" s="348"/>
      <c r="R182" s="396" t="str">
        <f>'Council Own'!C146</f>
        <v>&lt;List Requirement Here&gt;</v>
      </c>
      <c r="S182" s="358" t="str">
        <f>IF('Council Own'!Q146="A","A"," ")</f>
        <v xml:space="preserve"> </v>
      </c>
    </row>
    <row r="183" spans="1:19" x14ac:dyDescent="0.2">
      <c r="E183" s="650" t="str">
        <f>'Fun Patches'!C47</f>
        <v>&lt;LIST PATCH HERE&gt;</v>
      </c>
      <c r="F183" s="651"/>
      <c r="G183" s="351" t="str">
        <f>IF('Fun Patches'!Q47="A","A"," ")</f>
        <v xml:space="preserve"> </v>
      </c>
      <c r="I183" s="395"/>
      <c r="J183" s="364"/>
      <c r="K183" s="398"/>
    </row>
    <row r="184" spans="1:19" x14ac:dyDescent="0.2">
      <c r="E184" s="633" t="str">
        <f>'Fun Patches'!C48</f>
        <v>&lt;LIST PATCH HERE&gt;</v>
      </c>
      <c r="F184" s="634"/>
      <c r="G184" s="358" t="str">
        <f>IF('Fun Patches'!Q48="A","A"," ")</f>
        <v xml:space="preserve"> </v>
      </c>
      <c r="I184" s="395"/>
      <c r="J184" s="364"/>
      <c r="K184" s="398"/>
    </row>
    <row r="185" spans="1:19" x14ac:dyDescent="0.2">
      <c r="E185" s="633" t="str">
        <f>'Fun Patches'!C49</f>
        <v>&lt;LIST PATCH HERE&gt;</v>
      </c>
      <c r="F185" s="634"/>
      <c r="G185" s="358" t="str">
        <f>IF('Fun Patches'!Q49="A","A"," ")</f>
        <v xml:space="preserve"> </v>
      </c>
      <c r="I185" s="395"/>
      <c r="J185" s="364"/>
      <c r="K185" s="398"/>
    </row>
    <row r="186" spans="1:19" x14ac:dyDescent="0.2">
      <c r="A186" s="635" t="s">
        <v>70</v>
      </c>
      <c r="B186" s="636"/>
      <c r="C186" s="637"/>
      <c r="E186" s="633" t="str">
        <f>'Fun Patches'!C50</f>
        <v>&lt;LIST PATCH HERE&gt;</v>
      </c>
      <c r="F186" s="634"/>
      <c r="G186" s="358" t="str">
        <f>IF('Fun Patches'!Q50="A","A"," ")</f>
        <v xml:space="preserve"> </v>
      </c>
      <c r="I186" s="395"/>
      <c r="J186" s="364"/>
      <c r="K186" s="398"/>
    </row>
    <row r="187" spans="1:19" x14ac:dyDescent="0.2">
      <c r="A187" s="644" t="s">
        <v>67</v>
      </c>
      <c r="B187" s="645"/>
      <c r="C187" s="646"/>
      <c r="E187" s="633" t="str">
        <f>'Fun Patches'!C51</f>
        <v>&lt;LIST PATCH HERE&gt;</v>
      </c>
      <c r="F187" s="634"/>
      <c r="G187" s="358" t="str">
        <f>IF('Fun Patches'!Q51="A","A"," ")</f>
        <v xml:space="preserve"> </v>
      </c>
      <c r="I187" s="395"/>
      <c r="J187" s="364"/>
      <c r="K187" s="398"/>
    </row>
    <row r="188" spans="1:19" x14ac:dyDescent="0.2">
      <c r="A188" s="644" t="s">
        <v>68</v>
      </c>
      <c r="B188" s="645"/>
      <c r="C188" s="646"/>
      <c r="E188" s="633" t="str">
        <f>'Fun Patches'!C52</f>
        <v>&lt;LIST PATCH HERE&gt;</v>
      </c>
      <c r="F188" s="634"/>
      <c r="G188" s="358" t="str">
        <f>IF('Fun Patches'!Q52="A","A"," ")</f>
        <v xml:space="preserve"> </v>
      </c>
      <c r="I188" s="395"/>
      <c r="J188" s="364"/>
      <c r="K188" s="398"/>
    </row>
    <row r="189" spans="1:19" x14ac:dyDescent="0.2">
      <c r="A189" s="640" t="s">
        <v>69</v>
      </c>
      <c r="B189" s="641"/>
      <c r="C189" s="642"/>
      <c r="E189" s="633" t="str">
        <f>'Fun Patches'!C53</f>
        <v>&lt;LIST PATCH HERE&gt;</v>
      </c>
      <c r="F189" s="634"/>
      <c r="G189" s="358" t="str">
        <f>IF('Fun Patches'!Q53="A","A"," ")</f>
        <v xml:space="preserve"> </v>
      </c>
      <c r="J189" s="355"/>
      <c r="K189" s="355"/>
    </row>
    <row r="190" spans="1:19" x14ac:dyDescent="0.2">
      <c r="E190" s="633" t="str">
        <f>'Fun Patches'!C54</f>
        <v>&lt;LIST PATCH HERE&gt;</v>
      </c>
      <c r="F190" s="634"/>
      <c r="G190" s="358" t="str">
        <f>IF('Fun Patches'!Q54="A","A","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fcTCbOtdMPQuGVZITrblELNhcoLHhdxjam/RM1Ccp9dwMrI0UIoSLYgaRZ7GCAoo+B4vcgpXFUcZ/JxzxmF+YQ==" saltValue="srCpdOm/mqk6CYBFf/wNiQ=="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229"/>
  <sheetViews>
    <sheetView showGridLines="0" topLeftCell="A31" zoomScale="90" zoomScaleNormal="90" workbookViewId="0">
      <selection activeCell="N59" sqref="N59"/>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15</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IF(Badges!R58="A","A"," ")</f>
        <v xml:space="preserve"> </v>
      </c>
      <c r="I4" s="348"/>
      <c r="J4" s="349" t="str">
        <f>Badges!C132</f>
        <v>Fold method and glue method</v>
      </c>
      <c r="K4" s="351" t="str">
        <f>IF(Badges!R132="A","A"," ")</f>
        <v xml:space="preserve"> </v>
      </c>
      <c r="M4" s="348"/>
      <c r="N4" s="349" t="str">
        <f>Badges!C205</f>
        <v>Learn how to purify water</v>
      </c>
      <c r="O4" s="351" t="str">
        <f>IF(Badges!R205="A","A"," ")</f>
        <v xml:space="preserve"> </v>
      </c>
      <c r="Q4" s="348"/>
      <c r="R4" s="349" t="str">
        <f>Badges!C279</f>
        <v>Get a sense of different animals'</v>
      </c>
      <c r="S4" s="351" t="str">
        <f>IF(Badges!R279="A","A"," ")</f>
        <v xml:space="preserve"> </v>
      </c>
      <c r="T4" s="340"/>
      <c r="U4" s="340"/>
    </row>
    <row r="5" spans="1:21" ht="12.75" customHeight="1" x14ac:dyDescent="0.2">
      <c r="A5" s="619" t="str">
        <f>Summary!A4</f>
        <v>Digital Movie Maker</v>
      </c>
      <c r="B5" s="620"/>
      <c r="C5" s="352" t="str">
        <f>IF(Badges!R28="C","C",IF(Badges!R28="P","P",""))</f>
        <v/>
      </c>
      <c r="E5" s="348"/>
      <c r="F5" s="349" t="str">
        <f>Badges!C59</f>
        <v>Videotape yourself miming one</v>
      </c>
      <c r="G5" s="351" t="str">
        <f>IF(Badges!R59="A","A"," ")</f>
        <v xml:space="preserve"> </v>
      </c>
      <c r="I5" s="348"/>
      <c r="J5" s="349" t="str">
        <f>Badges!C133</f>
        <v>Fold method and stitch method</v>
      </c>
      <c r="K5" s="351" t="str">
        <f>IF(Badges!R133="A","A"," ")</f>
        <v xml:space="preserve"> </v>
      </c>
      <c r="M5" s="348"/>
      <c r="N5" s="349" t="str">
        <f>Badges!C206</f>
        <v>Practice navigating with a map and</v>
      </c>
      <c r="O5" s="351" t="str">
        <f>IF(Badges!R206="A","A"," ")</f>
        <v xml:space="preserve"> </v>
      </c>
      <c r="Q5" s="348"/>
      <c r="R5" s="349" t="str">
        <f>Badges!C280</f>
        <v>Talk to an animal expert at a zoo</v>
      </c>
      <c r="S5" s="351" t="str">
        <f>IF(Badges!R280="A","A"," ")</f>
        <v xml:space="preserve"> </v>
      </c>
      <c r="T5" s="340"/>
      <c r="U5" s="340"/>
    </row>
    <row r="6" spans="1:21" ht="12.75" customHeight="1" x14ac:dyDescent="0.2">
      <c r="A6" s="612" t="str">
        <f>Summary!A5</f>
        <v>Eating for Beauty</v>
      </c>
      <c r="B6" s="613"/>
      <c r="C6" s="353" t="str">
        <f>IF(Badges!R51="C","C",IF(Badges!R51="P","P",""))</f>
        <v/>
      </c>
      <c r="E6" s="348"/>
      <c r="F6" s="349" t="str">
        <f>Badges!C60</f>
        <v>Pretend an item is something else</v>
      </c>
      <c r="G6" s="351" t="str">
        <f>IF(Badges!R60="A","A"," ")</f>
        <v xml:space="preserve"> </v>
      </c>
      <c r="I6" s="348"/>
      <c r="J6" s="349" t="str">
        <f>Badges!C134</f>
        <v>Glue method and stitch method</v>
      </c>
      <c r="K6" s="351" t="str">
        <f>IF(Badges!R134="A","A"," ")</f>
        <v xml:space="preserve"> </v>
      </c>
      <c r="M6" s="348"/>
      <c r="N6" s="349" t="str">
        <f>Badges!C207</f>
        <v>Pitch your tent three times in three</v>
      </c>
      <c r="O6" s="351" t="str">
        <f>IF(Badges!R207="A","A"," ")</f>
        <v xml:space="preserve"> </v>
      </c>
      <c r="Q6" s="348"/>
      <c r="R6" s="349" t="str">
        <f>Badges!C281</f>
        <v>Practice being a scientist</v>
      </c>
      <c r="S6" s="351" t="str">
        <f>IF(Badges!R281="A","A"," ")</f>
        <v xml:space="preserve"> </v>
      </c>
      <c r="T6" s="340"/>
      <c r="U6" s="340"/>
    </row>
    <row r="7" spans="1:21" x14ac:dyDescent="0.2">
      <c r="A7" s="612" t="str">
        <f>Summary!A6</f>
        <v>Public Speaker</v>
      </c>
      <c r="B7" s="613"/>
      <c r="C7" s="353" t="str">
        <f>IF(Badges!R74="C","C",IF(Badges!R74="P","P",""))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IF(Badges!R97="C","C",IF(Badges!R97="P","P",""))</f>
        <v/>
      </c>
      <c r="E8" s="348"/>
      <c r="F8" s="349" t="str">
        <f>Badges!C62</f>
        <v>Repeat one word, one sentence, and</v>
      </c>
      <c r="G8" s="351" t="str">
        <f>IF(Badges!R62="A","A"," ")</f>
        <v xml:space="preserve"> </v>
      </c>
      <c r="I8" s="348"/>
      <c r="J8" s="349" t="str">
        <f>Badges!C136</f>
        <v>Make an organizational book</v>
      </c>
      <c r="K8" s="351" t="str">
        <f>IF(Badges!R136="A","A"," ")</f>
        <v xml:space="preserve"> </v>
      </c>
      <c r="M8" s="348"/>
      <c r="N8" s="349" t="str">
        <f>Badges!C209</f>
        <v>Play stuff-sack dramatics</v>
      </c>
      <c r="O8" s="351" t="str">
        <f>IF(Badges!R209="A","A"," ")</f>
        <v xml:space="preserve"> </v>
      </c>
      <c r="Q8" s="348">
        <v>1</v>
      </c>
      <c r="R8" s="349" t="str">
        <f>Badges!C285</f>
        <v>Team up and dress up</v>
      </c>
      <c r="S8" s="350"/>
    </row>
    <row r="9" spans="1:21" x14ac:dyDescent="0.2">
      <c r="A9" s="614" t="str">
        <f>Summary!A8</f>
        <v>Screenwriter</v>
      </c>
      <c r="B9" s="615"/>
      <c r="C9" s="354" t="str">
        <f>IF(Badges!R120="C","C",IF(Badges!R120="P","P",""))</f>
        <v/>
      </c>
      <c r="E9" s="348"/>
      <c r="F9" s="349" t="str">
        <f>Badges!C63</f>
        <v>Tell your own story, from birth until</v>
      </c>
      <c r="G9" s="351" t="str">
        <f>IF(Badges!R63="A","A"," ")</f>
        <v xml:space="preserve"> </v>
      </c>
      <c r="I9" s="348"/>
      <c r="J9" s="349" t="str">
        <f>Badges!C137</f>
        <v>Make a scrapbook, memory book,</v>
      </c>
      <c r="K9" s="351" t="str">
        <f>IF(Badges!R137="A","A"," ")</f>
        <v xml:space="preserve"> </v>
      </c>
      <c r="M9" s="348"/>
      <c r="N9" s="349" t="str">
        <f>Badges!C210</f>
        <v>See the stars</v>
      </c>
      <c r="O9" s="351" t="str">
        <f>IF(Badges!R210="A","A"," ")</f>
        <v xml:space="preserve"> </v>
      </c>
      <c r="Q9" s="348"/>
      <c r="R9" s="349" t="str">
        <f>Badges!C286</f>
        <v>Go, Blue! Go, Red!</v>
      </c>
      <c r="S9" s="351" t="str">
        <f>IF(Badges!R286="A","A"," ")</f>
        <v xml:space="preserve"> </v>
      </c>
    </row>
    <row r="10" spans="1:21" x14ac:dyDescent="0.2">
      <c r="A10" s="616" t="str">
        <f>Summary!A9</f>
        <v>It's Your Planet -- Love It!</v>
      </c>
      <c r="B10" s="617"/>
      <c r="C10" s="618"/>
      <c r="E10" s="348"/>
      <c r="F10" s="349" t="str">
        <f>Badges!C64</f>
        <v>Practice impressions of three</v>
      </c>
      <c r="G10" s="351" t="str">
        <f>IF(Badges!R64="A","A"," ")</f>
        <v xml:space="preserve"> </v>
      </c>
      <c r="I10" s="348"/>
      <c r="J10" s="349" t="str">
        <f>Badges!C138</f>
        <v>Make a gift book</v>
      </c>
      <c r="K10" s="351" t="str">
        <f>IF(Badges!R138="A","A"," ")</f>
        <v xml:space="preserve"> </v>
      </c>
      <c r="M10" s="348"/>
      <c r="N10" s="349" t="str">
        <f>Badges!C211</f>
        <v>Tell a progressive story</v>
      </c>
      <c r="O10" s="351" t="str">
        <f>IF(Badges!R211="A","A"," ")</f>
        <v xml:space="preserve"> </v>
      </c>
      <c r="Q10" s="348"/>
      <c r="R10" s="349" t="str">
        <f>Badges!C287</f>
        <v>Unique uniforms</v>
      </c>
      <c r="S10" s="351" t="str">
        <f>IF(Badges!R287="A","A"," ")</f>
        <v xml:space="preserve"> </v>
      </c>
    </row>
    <row r="11" spans="1:21" x14ac:dyDescent="0.2">
      <c r="A11" s="619" t="str">
        <f>Summary!A10</f>
        <v>Book Artist</v>
      </c>
      <c r="B11" s="620"/>
      <c r="C11" s="352" t="str">
        <f>IF(Badges!R144="C","C",IF(Badges!R144="P","P",""))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IF(Badges!R288="A","A"," ")</f>
        <v xml:space="preserve"> </v>
      </c>
    </row>
    <row r="12" spans="1:21" x14ac:dyDescent="0.2">
      <c r="A12" s="612" t="str">
        <f>Summary!A11</f>
        <v>Woodworker</v>
      </c>
      <c r="B12" s="613"/>
      <c r="C12" s="353" t="str">
        <f>IF(Badges!R167="C","C",IF(Badges!R167="P","P",""))</f>
        <v/>
      </c>
      <c r="E12" s="348"/>
      <c r="F12" s="349" t="str">
        <f>Badges!C66</f>
        <v>Write a speech about something</v>
      </c>
      <c r="G12" s="351" t="str">
        <f>IF(Badges!R66="A","A"," ")</f>
        <v xml:space="preserve"> </v>
      </c>
      <c r="I12" s="348"/>
      <c r="J12" s="349" t="str">
        <f>Badges!C140</f>
        <v xml:space="preserve">Make a book from something </v>
      </c>
      <c r="K12" s="351" t="str">
        <f>IF(Badges!R140="A","A","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IF(Badges!R190="C","C",IF(Badges!R190="P","P",""))</f>
        <v/>
      </c>
      <c r="E13" s="348"/>
      <c r="F13" s="349" t="str">
        <f>Badges!C67</f>
        <v>Create a piece for a character</v>
      </c>
      <c r="G13" s="351" t="str">
        <f>IF(Badges!R67="A","A"," ")</f>
        <v xml:space="preserve"> </v>
      </c>
      <c r="I13" s="348"/>
      <c r="J13" s="349" t="str">
        <f>Badges!C141</f>
        <v>Try a different binding technique or</v>
      </c>
      <c r="K13" s="351" t="str">
        <f>IF(Badges!R141="A","A"," ")</f>
        <v xml:space="preserve"> </v>
      </c>
      <c r="M13" s="348"/>
      <c r="N13" s="349" t="str">
        <f>Badges!C216</f>
        <v>Observe kids in person for at least</v>
      </c>
      <c r="O13" s="351" t="str">
        <f>IF(Badges!R216="A","A"," ")</f>
        <v xml:space="preserve"> </v>
      </c>
      <c r="Q13" s="348"/>
      <c r="R13" s="349" t="str">
        <f>Badges!C290</f>
        <v>An amazing race</v>
      </c>
      <c r="S13" s="351" t="str">
        <f>IF(Badges!R290="A","A"," ")</f>
        <v xml:space="preserve"> </v>
      </c>
    </row>
    <row r="14" spans="1:21" x14ac:dyDescent="0.2">
      <c r="A14" s="612" t="str">
        <f>Summary!A13</f>
        <v>Trailblazing</v>
      </c>
      <c r="B14" s="613"/>
      <c r="C14" s="353" t="str">
        <f>IF(Badges!R213="C","C",IF(Badges!R213="P","P",""))</f>
        <v/>
      </c>
      <c r="E14" s="348"/>
      <c r="F14" s="349" t="str">
        <f>Badges!C68</f>
        <v>Pick an existing piece</v>
      </c>
      <c r="G14" s="351" t="str">
        <f>IF(Badges!R68="A","A"," ")</f>
        <v xml:space="preserve"> </v>
      </c>
      <c r="I14" s="348"/>
      <c r="J14" s="349" t="str">
        <f>Badges!C142</f>
        <v>Get creative with the definition of</v>
      </c>
      <c r="K14" s="351" t="str">
        <f>IF(Badges!R142="A","A"," ")</f>
        <v xml:space="preserve"> </v>
      </c>
      <c r="M14" s="348"/>
      <c r="N14" s="349" t="str">
        <f>Badges!C217</f>
        <v xml:space="preserve">Ask an expert  </v>
      </c>
      <c r="O14" s="351" t="str">
        <f>IF(Badges!R217="A","A"," ")</f>
        <v xml:space="preserve"> </v>
      </c>
      <c r="Q14" s="348"/>
      <c r="R14" s="349" t="str">
        <f>Badges!C291</f>
        <v>Target practice</v>
      </c>
      <c r="S14" s="351" t="str">
        <f>IF(Badges!R291="A","A"," ")</f>
        <v xml:space="preserve"> </v>
      </c>
    </row>
    <row r="15" spans="1:21" x14ac:dyDescent="0.2">
      <c r="A15" s="614" t="str">
        <f>Summary!A14</f>
        <v>Babysitter</v>
      </c>
      <c r="B15" s="615"/>
      <c r="C15" s="354" t="str">
        <f>IF(Badges!R236="C","C",IF(Badges!R236="P","P",""))</f>
        <v/>
      </c>
      <c r="E15" s="348">
        <v>5</v>
      </c>
      <c r="F15" s="349" t="str">
        <f>Badges!C69</f>
        <v>Get onstage</v>
      </c>
      <c r="G15" s="350"/>
      <c r="I15" s="602" t="str">
        <f>Badges!B145</f>
        <v>Woodworker</v>
      </c>
      <c r="J15" s="603"/>
      <c r="K15" s="603"/>
      <c r="M15" s="348"/>
      <c r="N15" s="349" t="str">
        <f>Badges!C218</f>
        <v>Find information at the library or</v>
      </c>
      <c r="O15" s="351" t="str">
        <f>IF(Badges!R218="A","A"," ")</f>
        <v xml:space="preserve"> </v>
      </c>
      <c r="Q15" s="348"/>
      <c r="R15" s="349" t="str">
        <f>Badges!C292</f>
        <v>Tests of strength</v>
      </c>
      <c r="S15" s="351" t="str">
        <f>IF(Badges!R292="A","A"," ")</f>
        <v xml:space="preserve"> </v>
      </c>
    </row>
    <row r="16" spans="1:21" x14ac:dyDescent="0.2">
      <c r="A16" s="616" t="str">
        <f>Summary!A15</f>
        <v>It's Your Story -- Tell It!</v>
      </c>
      <c r="B16" s="617"/>
      <c r="C16" s="618"/>
      <c r="E16" s="348"/>
      <c r="F16" s="349" t="str">
        <f>Badges!C70</f>
        <v>Create a theater in your own home</v>
      </c>
      <c r="G16" s="351" t="str">
        <f>IF(Badges!R70="A","A","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IF(Badges!R260="C","C",IF(Badges!R260="P","P",""))</f>
        <v/>
      </c>
      <c r="E17" s="348"/>
      <c r="F17" s="349" t="str">
        <f>Badges!C71</f>
        <v>Perform at school</v>
      </c>
      <c r="G17" s="351" t="str">
        <f>IF(Badges!R71="A","A"," ")</f>
        <v xml:space="preserve"> </v>
      </c>
      <c r="I17" s="348"/>
      <c r="J17" s="349" t="str">
        <f>Badges!C147</f>
        <v>Write your name in nails</v>
      </c>
      <c r="K17" s="351" t="str">
        <f>IF(Badges!R146="A","A"," ")</f>
        <v xml:space="preserve"> </v>
      </c>
      <c r="M17" s="348"/>
      <c r="N17" s="349" t="str">
        <f>Badges!C220</f>
        <v>Attend a babysitter training course</v>
      </c>
      <c r="O17" s="351" t="str">
        <f>IF(Badges!R220="A","A"," ")</f>
        <v xml:space="preserve"> </v>
      </c>
      <c r="Q17" s="348"/>
      <c r="R17" s="349" t="str">
        <f>Badges!C294</f>
        <v>Construction challenge</v>
      </c>
      <c r="S17" s="351" t="str">
        <f>IF(Badges!R294="A","A"," ")</f>
        <v xml:space="preserve"> </v>
      </c>
    </row>
    <row r="18" spans="1:19" x14ac:dyDescent="0.2">
      <c r="A18" s="612" t="str">
        <f>Summary!A17</f>
        <v>Animal Helpers</v>
      </c>
      <c r="B18" s="613"/>
      <c r="C18" s="353" t="str">
        <f>IF(Badges!R283="C","C",IF(Badges!R283="P","P",""))</f>
        <v/>
      </c>
      <c r="E18" s="348"/>
      <c r="F18" s="349" t="str">
        <f>Badges!C72</f>
        <v>Go to your audience</v>
      </c>
      <c r="G18" s="351" t="str">
        <f>IF(Badges!R72="A","A"," ")</f>
        <v xml:space="preserve"> </v>
      </c>
      <c r="I18" s="348"/>
      <c r="J18" s="349" t="str">
        <f>Badges!C148</f>
        <v>Make a design with nails on wood</v>
      </c>
      <c r="K18" s="351" t="str">
        <f>IF(Badges!R147="A","A"," ")</f>
        <v xml:space="preserve"> </v>
      </c>
      <c r="M18" s="348"/>
      <c r="N18" s="349" t="str">
        <f>Badges!C221</f>
        <v>Interview five moms about what they</v>
      </c>
      <c r="O18" s="351" t="str">
        <f>IF(Badges!R221="A","A"," ")</f>
        <v xml:space="preserve"> </v>
      </c>
      <c r="Q18" s="348"/>
      <c r="R18" s="349" t="str">
        <f>Badges!C295</f>
        <v>Soar winners</v>
      </c>
      <c r="S18" s="351" t="str">
        <f>IF(Badges!R295="A","A"," ")</f>
        <v xml:space="preserve"> </v>
      </c>
    </row>
    <row r="19" spans="1:19" x14ac:dyDescent="0.2">
      <c r="A19" s="612" t="str">
        <f>Summary!A18</f>
        <v>Field Day</v>
      </c>
      <c r="B19" s="613"/>
      <c r="C19" s="353" t="str">
        <f>IF(Badges!R306="C","C",IF(Badges!R306="P","P",""))</f>
        <v/>
      </c>
      <c r="E19" s="602" t="str">
        <f>Badges!B75</f>
        <v>Science of Happiness</v>
      </c>
      <c r="F19" s="603"/>
      <c r="G19" s="603"/>
      <c r="I19" s="348"/>
      <c r="J19" s="349" t="str">
        <f>Badges!C149</f>
        <v>Create a sculpture</v>
      </c>
      <c r="K19" s="351" t="str">
        <f>IF(Badges!R148="A","A"," ")</f>
        <v xml:space="preserve"> </v>
      </c>
      <c r="M19" s="348"/>
      <c r="N19" s="349" t="str">
        <f>Badges!C222</f>
        <v>Interview five experienced babysitters</v>
      </c>
      <c r="O19" s="351" t="str">
        <f>IF(Badges!R222="A","A"," ")</f>
        <v xml:space="preserve"> </v>
      </c>
      <c r="Q19" s="348"/>
      <c r="R19" s="349" t="str">
        <f>Badges!C296</f>
        <v>Make it "flink."</v>
      </c>
      <c r="S19" s="351" t="str">
        <f>IF(Badges!R296="A","A"," ")</f>
        <v xml:space="preserve"> </v>
      </c>
    </row>
    <row r="20" spans="1:19" x14ac:dyDescent="0.2">
      <c r="A20" s="612" t="str">
        <f>Summary!A19</f>
        <v>Entrepreneur</v>
      </c>
      <c r="B20" s="613"/>
      <c r="C20" s="353" t="str">
        <f>IF(Badges!R329="C","C",IF(Badges!R329="P","P",""))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IF(Badges!R352="C","C",IF(Badges!R352="P","P",""))</f>
        <v/>
      </c>
      <c r="E21" s="348"/>
      <c r="F21" s="349" t="str">
        <f>Badges!C77</f>
        <v>Get into a state of "flow"</v>
      </c>
      <c r="G21" s="351" t="str">
        <f>IF(Badges!R77="A","A"," ")</f>
        <v xml:space="preserve"> </v>
      </c>
      <c r="I21" s="348"/>
      <c r="J21" s="349" t="str">
        <f>Badges!C151</f>
        <v>Level up</v>
      </c>
      <c r="K21" s="351" t="str">
        <f>IF(Badges!R150="A","A"," ")</f>
        <v xml:space="preserve"> </v>
      </c>
      <c r="M21" s="348"/>
      <c r="N21" s="349" t="str">
        <f>Badges!C224</f>
        <v>Interview an educational toy or game</v>
      </c>
      <c r="O21" s="351" t="str">
        <f>IF(Badges!R224="A","A"," ")</f>
        <v xml:space="preserve"> </v>
      </c>
      <c r="Q21" s="348"/>
      <c r="R21" s="349" t="str">
        <f>Badges!C298</f>
        <v>From read to reality</v>
      </c>
      <c r="S21" s="351" t="str">
        <f>IF(Badges!R298="A","A"," ")</f>
        <v xml:space="preserve"> </v>
      </c>
    </row>
    <row r="22" spans="1:19" x14ac:dyDescent="0.2">
      <c r="A22" s="355"/>
      <c r="B22" s="356"/>
      <c r="C22" s="394"/>
      <c r="E22" s="348"/>
      <c r="F22" s="349" t="str">
        <f>Badges!C78</f>
        <v>Count three blessings</v>
      </c>
      <c r="G22" s="351" t="str">
        <f>IF(Badges!R78="A","A"," ")</f>
        <v xml:space="preserve"> </v>
      </c>
      <c r="I22" s="348"/>
      <c r="J22" s="349" t="str">
        <f>Badges!C152</f>
        <v>Make it right</v>
      </c>
      <c r="K22" s="351" t="str">
        <f>IF(Badges!R151="A","A"," ")</f>
        <v xml:space="preserve"> </v>
      </c>
      <c r="M22" s="348"/>
      <c r="N22" s="349" t="str">
        <f>Badges!C225</f>
        <v>Observe kids at a toy store for two</v>
      </c>
      <c r="O22" s="351" t="str">
        <f>IF(Badges!R225="A","A"," ")</f>
        <v xml:space="preserve"> </v>
      </c>
      <c r="Q22" s="348"/>
      <c r="R22" s="349" t="str">
        <f>Badges!C299</f>
        <v>From virtual to reality</v>
      </c>
      <c r="S22" s="351" t="str">
        <f>IF(Badges!R299="A","A"," ")</f>
        <v xml:space="preserve"> </v>
      </c>
    </row>
    <row r="23" spans="1:19" x14ac:dyDescent="0.2">
      <c r="A23" s="602" t="str">
        <f>Badges!B6</f>
        <v>Digital Movie Maker</v>
      </c>
      <c r="B23" s="603"/>
      <c r="C23" s="603"/>
      <c r="E23" s="348"/>
      <c r="F23" s="349" t="str">
        <f>Badges!C79</f>
        <v>Stop and smell the roses</v>
      </c>
      <c r="G23" s="351" t="str">
        <f>IF(Badges!R79="A","A"," ")</f>
        <v xml:space="preserve"> </v>
      </c>
      <c r="I23" s="348"/>
      <c r="J23" s="349" t="str">
        <f>Badges!C153</f>
        <v>Do a survey</v>
      </c>
      <c r="K23" s="351" t="str">
        <f>IF(Badges!R152="A","A"," ")</f>
        <v xml:space="preserve"> </v>
      </c>
      <c r="M23" s="348"/>
      <c r="N23" s="349" t="str">
        <f>Badges!C226</f>
        <v>Volunteer for at least two hours</v>
      </c>
      <c r="O23" s="351" t="str">
        <f>IF(Badges!R226="A","A"," ")</f>
        <v xml:space="preserve"> </v>
      </c>
      <c r="Q23" s="348"/>
      <c r="R23" s="349" t="str">
        <f>Badges!C300</f>
        <v>From board to reality</v>
      </c>
      <c r="S23" s="351" t="str">
        <f>IF(Badges!R300="A","A","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IF(Badges!R8="A","A"," ")</f>
        <v xml:space="preserve"> </v>
      </c>
      <c r="E25" s="348"/>
      <c r="F25" s="349" t="str">
        <f>Badges!C81</f>
        <v>Focus on what's realistic</v>
      </c>
      <c r="G25" s="351" t="str">
        <f>IF(Badges!R81="A","A"," ")</f>
        <v xml:space="preserve"> </v>
      </c>
      <c r="I25" s="348"/>
      <c r="J25" s="349" t="str">
        <f>Badges!C155</f>
        <v>Fix loose screws</v>
      </c>
      <c r="K25" s="351" t="str">
        <f>IF(Badges!R154="A","A"," ")</f>
        <v xml:space="preserve"> </v>
      </c>
      <c r="M25" s="348"/>
      <c r="N25" s="349" t="str">
        <f>Badges!C228</f>
        <v>Market yourself</v>
      </c>
      <c r="O25" s="351" t="str">
        <f>IF(Badges!R228="A","A"," ")</f>
        <v xml:space="preserve"> </v>
      </c>
      <c r="Q25" s="348"/>
      <c r="R25" s="349" t="str">
        <f>Badges!C302</f>
        <v>A puzzle pentathlon</v>
      </c>
      <c r="S25" s="351" t="str">
        <f>IF(Badges!R302="A","A"," ")</f>
        <v xml:space="preserve"> </v>
      </c>
    </row>
    <row r="26" spans="1:19" x14ac:dyDescent="0.2">
      <c r="A26" s="348"/>
      <c r="B26" s="349" t="str">
        <f>Badges!C9</f>
        <v>Take a class</v>
      </c>
      <c r="C26" s="351" t="str">
        <f>IF(Badges!R9="A","A"," ")</f>
        <v xml:space="preserve"> </v>
      </c>
      <c r="E26" s="348"/>
      <c r="F26" s="349" t="str">
        <f>Badges!C82</f>
        <v>Try to use your strengths</v>
      </c>
      <c r="G26" s="351" t="str">
        <f>IF(Badges!R82="A","A"," ")</f>
        <v xml:space="preserve"> </v>
      </c>
      <c r="I26" s="348"/>
      <c r="J26" s="349" t="str">
        <f>Badges!C156</f>
        <v>Attach it, detach it</v>
      </c>
      <c r="K26" s="351" t="str">
        <f>IF(Badges!R155="A","A"," ")</f>
        <v xml:space="preserve"> </v>
      </c>
      <c r="M26" s="348"/>
      <c r="N26" s="349" t="str">
        <f>Badges!C229</f>
        <v xml:space="preserve">Create a questionnaire to give to </v>
      </c>
      <c r="O26" s="351" t="str">
        <f>IF(Badges!R229="A","A"," ")</f>
        <v xml:space="preserve"> </v>
      </c>
      <c r="Q26" s="348"/>
      <c r="R26" s="349" t="str">
        <f>Badges!C303</f>
        <v>A relay pentathlon</v>
      </c>
      <c r="S26" s="351" t="str">
        <f>IF(Badges!R303="A","A"," ")</f>
        <v xml:space="preserve"> </v>
      </c>
    </row>
    <row r="27" spans="1:19" x14ac:dyDescent="0.2">
      <c r="A27" s="348"/>
      <c r="B27" s="349" t="str">
        <f>Badges!C10</f>
        <v>Teach yourself</v>
      </c>
      <c r="C27" s="351" t="str">
        <f>IF(Badges!R10="A","A"," ")</f>
        <v xml:space="preserve"> </v>
      </c>
      <c r="E27" s="348"/>
      <c r="F27" s="349" t="str">
        <f>Badges!C79</f>
        <v>Stop and smell the roses</v>
      </c>
      <c r="G27" s="351" t="str">
        <f>IF(Badges!R83="A","A"," ")</f>
        <v xml:space="preserve"> </v>
      </c>
      <c r="I27" s="348"/>
      <c r="J27" s="349" t="str">
        <f>Badges!C157</f>
        <v>Build with a screwdriver</v>
      </c>
      <c r="K27" s="351" t="str">
        <f>IF(Badges!R156="A","A"," ")</f>
        <v xml:space="preserve"> </v>
      </c>
      <c r="M27" s="348"/>
      <c r="N27" s="349" t="str">
        <f>Badges!C230</f>
        <v>Conduct interviews with potential</v>
      </c>
      <c r="O27" s="351" t="str">
        <f>IF(Badges!R230="A","A"," ")</f>
        <v xml:space="preserve"> </v>
      </c>
      <c r="Q27" s="348"/>
      <c r="R27" s="349" t="str">
        <f>Badges!C304</f>
        <v>A wheel pentathlon</v>
      </c>
      <c r="S27" s="351" t="str">
        <f>IF(Badges!R304="A","A","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IF(Badges!R12="A","A"," ")</f>
        <v xml:space="preserve"> </v>
      </c>
      <c r="E29" s="348"/>
      <c r="F29" s="349" t="str">
        <f>Badges!C85</f>
        <v>Make a gratitude visit</v>
      </c>
      <c r="G29" s="351" t="str">
        <f>IF(Badges!R85="A","A"," ")</f>
        <v xml:space="preserve"> </v>
      </c>
      <c r="I29" s="348"/>
      <c r="J29" s="349" t="str">
        <f>Badges!C159</f>
        <v>End the alphabet</v>
      </c>
      <c r="K29" s="351" t="str">
        <f>IF(Badges!R158="A","A"," ")</f>
        <v xml:space="preserve"> </v>
      </c>
      <c r="M29" s="348"/>
      <c r="N29" s="349" t="str">
        <f>Badges!C232</f>
        <v>Come prepared for a game</v>
      </c>
      <c r="O29" s="351" t="str">
        <f>IF(Badges!R232="A","A"," ")</f>
        <v xml:space="preserve"> </v>
      </c>
      <c r="Q29" s="348">
        <v>1</v>
      </c>
      <c r="R29" s="349" t="str">
        <f>Badges!C308</f>
        <v>Brainstorm business ideas</v>
      </c>
      <c r="S29" s="350"/>
    </row>
    <row r="30" spans="1:19" x14ac:dyDescent="0.2">
      <c r="A30" s="348"/>
      <c r="B30" s="349" t="str">
        <f>Badges!C13</f>
        <v>Film a celebration</v>
      </c>
      <c r="C30" s="351" t="str">
        <f>IF(Badges!R13="A","A"," ")</f>
        <v xml:space="preserve"> </v>
      </c>
      <c r="E30" s="348"/>
      <c r="F30" s="349" t="str">
        <f>Badges!C86</f>
        <v>Write a forgiveness letter</v>
      </c>
      <c r="G30" s="351" t="str">
        <f>IF(Badges!R86="A","A"," ")</f>
        <v xml:space="preserve"> </v>
      </c>
      <c r="I30" s="348"/>
      <c r="J30" s="349" t="str">
        <f>Badges!C160</f>
        <v>Square it off</v>
      </c>
      <c r="K30" s="351" t="str">
        <f>IF(Badges!R159="A","A"," ")</f>
        <v xml:space="preserve"> </v>
      </c>
      <c r="M30" s="348"/>
      <c r="N30" s="349" t="str">
        <f>Badges!C233</f>
        <v>Make a tasty snack</v>
      </c>
      <c r="O30" s="351" t="str">
        <f>IF(Badges!R233="A","A"," ")</f>
        <v xml:space="preserve"> </v>
      </c>
      <c r="Q30" s="348"/>
      <c r="R30" s="349" t="str">
        <f>Badges!C309</f>
        <v>Interview your client</v>
      </c>
      <c r="S30" s="351" t="str">
        <f>IF(Badges!R309="A","A"," ")</f>
        <v xml:space="preserve"> </v>
      </c>
    </row>
    <row r="31" spans="1:19" x14ac:dyDescent="0.2">
      <c r="A31" s="348"/>
      <c r="B31" s="349" t="str">
        <f>Badges!C14</f>
        <v>Film a day in your life</v>
      </c>
      <c r="C31" s="351" t="str">
        <f>IF(Badges!R14="A","A"," ")</f>
        <v xml:space="preserve"> </v>
      </c>
      <c r="E31" s="348"/>
      <c r="F31" s="349" t="str">
        <f>Badges!C83</f>
        <v>Be happy for others</v>
      </c>
      <c r="G31" s="351" t="str">
        <f>IF(Badges!R87="A","A"," ")</f>
        <v xml:space="preserve"> </v>
      </c>
      <c r="I31" s="348"/>
      <c r="J31" s="349" t="str">
        <f>Badges!C161</f>
        <v>Make a simple doll</v>
      </c>
      <c r="K31" s="351" t="str">
        <f>IF(Badges!R160="A","A"," ")</f>
        <v xml:space="preserve"> </v>
      </c>
      <c r="M31" s="348"/>
      <c r="N31" s="349" t="str">
        <f>Badges!C234</f>
        <v>Plan a fun craft</v>
      </c>
      <c r="O31" s="351" t="str">
        <f>IF(Badges!R234="A","A"," ")</f>
        <v xml:space="preserve"> </v>
      </c>
      <c r="Q31" s="348"/>
      <c r="R31" s="349" t="str">
        <f>Badges!C310</f>
        <v>Become a keen observer</v>
      </c>
      <c r="S31" s="351" t="str">
        <f>IF(Badges!R310="A","A","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IF(Badges!R311="A","A"," ")</f>
        <v xml:space="preserve"> </v>
      </c>
    </row>
    <row r="33" spans="1:19" x14ac:dyDescent="0.2">
      <c r="A33" s="348"/>
      <c r="B33" s="349" t="str">
        <f>Badges!C16</f>
        <v>Share a scene from a book in the</v>
      </c>
      <c r="C33" s="351" t="str">
        <f>IF(Badges!R16="A","A"," ")</f>
        <v xml:space="preserve"> </v>
      </c>
      <c r="E33" s="348"/>
      <c r="F33" s="349" t="str">
        <f>Badges!C89</f>
        <v xml:space="preserve">Design your own five-question </v>
      </c>
      <c r="G33" s="351" t="str">
        <f>IF(Badges!R89="A","A"," ")</f>
        <v xml:space="preserve"> </v>
      </c>
      <c r="I33" s="348"/>
      <c r="J33" s="349" t="str">
        <f>Badges!C163</f>
        <v>Build with your expert</v>
      </c>
      <c r="K33" s="351" t="str">
        <f>IF(Badges!R162="A","A","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IF(Badges!R17="A","A"," ")</f>
        <v xml:space="preserve"> </v>
      </c>
      <c r="E34" s="348"/>
      <c r="F34" s="349" t="str">
        <f>Badges!C90</f>
        <v>Try quick polling</v>
      </c>
      <c r="G34" s="351" t="str">
        <f>IF(Badges!R90="A","A"," ")</f>
        <v xml:space="preserve"> </v>
      </c>
      <c r="I34" s="348"/>
      <c r="J34" s="349" t="str">
        <f>Badges!C164</f>
        <v>Build with home improvers</v>
      </c>
      <c r="K34" s="351" t="str">
        <f>IF(Badges!R163="A","A"," ")</f>
        <v xml:space="preserve"> </v>
      </c>
      <c r="M34" s="348"/>
      <c r="N34" s="349" t="str">
        <f>Badges!C240</f>
        <v>Share night art</v>
      </c>
      <c r="O34" s="351" t="str">
        <f>IF(Badges!R240="A","A"," ")</f>
        <v xml:space="preserve"> </v>
      </c>
      <c r="Q34" s="348"/>
      <c r="R34" s="349" t="str">
        <f>Badges!C313</f>
        <v>Divide your idea into different parts</v>
      </c>
      <c r="S34" s="351" t="str">
        <f>IF(Badges!R313="A","A"," ")</f>
        <v xml:space="preserve"> </v>
      </c>
    </row>
    <row r="35" spans="1:19" x14ac:dyDescent="0.2">
      <c r="A35" s="348"/>
      <c r="B35" s="349" t="str">
        <f>Badges!C18</f>
        <v>Share a family story</v>
      </c>
      <c r="C35" s="351" t="str">
        <f>IF(Badges!R18="A","A"," ")</f>
        <v xml:space="preserve"> </v>
      </c>
      <c r="E35" s="348"/>
      <c r="F35" s="349" t="str">
        <f>Badges!C87</f>
        <v>Make something meaningful</v>
      </c>
      <c r="G35" s="351" t="str">
        <f>IF(Badges!R91="A","A"," ")</f>
        <v xml:space="preserve"> </v>
      </c>
      <c r="I35" s="348"/>
      <c r="J35" s="349" t="str">
        <f>Badges!C165</f>
        <v>Build at a craft store or artisan</v>
      </c>
      <c r="K35" s="351" t="str">
        <f>IF(Badges!R164="A","A"," ")</f>
        <v xml:space="preserve"> </v>
      </c>
      <c r="M35" s="348"/>
      <c r="N35" s="349" t="str">
        <f>Badges!C241</f>
        <v>Get into nightlife</v>
      </c>
      <c r="O35" s="351" t="str">
        <f>IF(Badges!R241="A","A"," ")</f>
        <v xml:space="preserve"> </v>
      </c>
      <c r="Q35" s="348"/>
      <c r="R35" s="349" t="str">
        <f>Badges!C314</f>
        <v>Beat your competitors</v>
      </c>
      <c r="S35" s="351" t="str">
        <f>IF(Badges!R314="A","A","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IF(Badges!R242="A","A"," ")</f>
        <v xml:space="preserve"> </v>
      </c>
      <c r="Q36" s="348"/>
      <c r="R36" s="349" t="str">
        <f>Badges!C315</f>
        <v>Use a "guideline."</v>
      </c>
      <c r="S36" s="351" t="str">
        <f>IF(Badges!R315="A","A"," ")</f>
        <v xml:space="preserve"> </v>
      </c>
    </row>
    <row r="37" spans="1:19" ht="12.75" customHeight="1" x14ac:dyDescent="0.2">
      <c r="A37" s="348"/>
      <c r="B37" s="349" t="str">
        <f>Badges!C20</f>
        <v>Work solo</v>
      </c>
      <c r="C37" s="351" t="str">
        <f>IF(Badges!R20="A","A"," ")</f>
        <v xml:space="preserve"> </v>
      </c>
      <c r="E37" s="348"/>
      <c r="F37" s="349" t="str">
        <f>Badges!C93</f>
        <v>Find a happiness helper</v>
      </c>
      <c r="G37" s="351" t="str">
        <f>IF(Badges!R93="A","A","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IF(Badges!R21="A","A"," ")</f>
        <v xml:space="preserve"> </v>
      </c>
      <c r="E38" s="348"/>
      <c r="F38" s="349" t="str">
        <f>Badges!C94</f>
        <v>Create an inspiration collage with</v>
      </c>
      <c r="G38" s="351" t="str">
        <f>IF(Badges!R94="A","A"," ")</f>
        <v xml:space="preserve"> </v>
      </c>
      <c r="I38" s="348"/>
      <c r="J38" s="349" t="str">
        <f>Badges!C170</f>
        <v>Organize a CSI-themed night for</v>
      </c>
      <c r="K38" s="351" t="str">
        <f>IF(Badges!R170="A","A"," ")</f>
        <v xml:space="preserve"> </v>
      </c>
      <c r="M38" s="348"/>
      <c r="N38" s="349" t="str">
        <f>Badges!C244</f>
        <v>Tour your neighborhood at night</v>
      </c>
      <c r="O38" s="351" t="str">
        <f>IF(Badges!R244="A","A"," ")</f>
        <v xml:space="preserve"> </v>
      </c>
      <c r="Q38" s="348"/>
      <c r="R38" s="349" t="str">
        <f>Badges!C317</f>
        <v>Seed money</v>
      </c>
      <c r="S38" s="351" t="str">
        <f>IF(Badges!R317="A","A"," ")</f>
        <v xml:space="preserve"> </v>
      </c>
    </row>
    <row r="39" spans="1:19" x14ac:dyDescent="0.2">
      <c r="A39" s="348"/>
      <c r="B39" s="349" t="str">
        <f>Badges!C22</f>
        <v>Work with a mentor</v>
      </c>
      <c r="C39" s="351" t="str">
        <f>IF(Badges!R22="A","A"," ")</f>
        <v xml:space="preserve"> </v>
      </c>
      <c r="E39" s="348"/>
      <c r="F39" s="349" t="str">
        <f>Badges!C91</f>
        <v>Focus on one friend</v>
      </c>
      <c r="G39" s="351" t="str">
        <f>IF(Badges!R95="A","A"," ")</f>
        <v xml:space="preserve"> </v>
      </c>
      <c r="I39" s="348"/>
      <c r="J39" s="349" t="str">
        <f>Badges!C171</f>
        <v>Host an "Identity Crisis" party</v>
      </c>
      <c r="K39" s="351" t="str">
        <f>IF(Badges!R171="A","A"," ")</f>
        <v xml:space="preserve"> </v>
      </c>
      <c r="M39" s="348"/>
      <c r="N39" s="349" t="str">
        <f>Badges!C245</f>
        <v>Visit a park, trail, lake, stream, or</v>
      </c>
      <c r="O39" s="351" t="str">
        <f>IF(Badges!R245="A","A"," ")</f>
        <v xml:space="preserve"> </v>
      </c>
      <c r="Q39" s="348"/>
      <c r="R39" s="349" t="str">
        <f>Badges!C318</f>
        <v>Business models</v>
      </c>
      <c r="S39" s="351" t="str">
        <f>IF(Badges!R318="A","A","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IF(Badges!R172="A","A"," ")</f>
        <v xml:space="preserve"> </v>
      </c>
      <c r="M40" s="348"/>
      <c r="N40" s="349" t="str">
        <f>Badges!C246</f>
        <v>Visit a place that's open 24 hours</v>
      </c>
      <c r="O40" s="351" t="str">
        <f>IF(Badges!R246="A","A"," ")</f>
        <v xml:space="preserve"> </v>
      </c>
      <c r="Q40" s="348"/>
      <c r="R40" s="349" t="str">
        <f>Badges!C319</f>
        <v>Merchandising</v>
      </c>
      <c r="S40" s="351" t="str">
        <f>IF(Badges!R319="A","A"," ")</f>
        <v xml:space="preserve"> </v>
      </c>
    </row>
    <row r="41" spans="1:19" x14ac:dyDescent="0.2">
      <c r="A41" s="348"/>
      <c r="B41" s="349" t="str">
        <f>Badges!C24</f>
        <v>Add a sound track</v>
      </c>
      <c r="C41" s="351" t="str">
        <f>IF(Badges!R24="A","A","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IF(Badges!R25="A","A"," ")</f>
        <v xml:space="preserve"> </v>
      </c>
      <c r="E42" s="348"/>
      <c r="F42" s="349" t="str">
        <f>Badges!C100</f>
        <v xml:space="preserve">Watch one movie or three shows in </v>
      </c>
      <c r="G42" s="351" t="str">
        <f>IF(Badges!R100="A","A"," ")</f>
        <v xml:space="preserve"> </v>
      </c>
      <c r="I42" s="348"/>
      <c r="J42" s="349" t="str">
        <f>Badges!C174</f>
        <v>Interview someone in forensics</v>
      </c>
      <c r="K42" s="351" t="str">
        <f>IF(Badges!R174="A","A"," ")</f>
        <v xml:space="preserve"> </v>
      </c>
      <c r="M42" s="348"/>
      <c r="N42" s="349" t="str">
        <f>Badges!C248</f>
        <v>Be an investigative reporter</v>
      </c>
      <c r="O42" s="351" t="str">
        <f>IF(Badges!R248="A","A"," ")</f>
        <v xml:space="preserve"> </v>
      </c>
      <c r="Q42" s="348"/>
      <c r="R42" s="349" t="str">
        <f>Badges!C321</f>
        <v>Write up a five-point business plan</v>
      </c>
      <c r="S42" s="351" t="str">
        <f>IF(Badges!R321="A","A"," ")</f>
        <v xml:space="preserve"> </v>
      </c>
    </row>
    <row r="43" spans="1:19" ht="12.75" customHeight="1" x14ac:dyDescent="0.2">
      <c r="A43" s="348"/>
      <c r="B43" s="349" t="str">
        <f>Badges!C26</f>
        <v>Add transitions</v>
      </c>
      <c r="C43" s="351" t="str">
        <f>IF(Badges!R26="A","A"," ")</f>
        <v xml:space="preserve"> </v>
      </c>
      <c r="E43" s="348"/>
      <c r="F43" s="349" t="str">
        <f>Badges!C101</f>
        <v>Host a script-dissection party with</v>
      </c>
      <c r="G43" s="351" t="str">
        <f>IF(Badges!R101="A","A"," ")</f>
        <v xml:space="preserve"> </v>
      </c>
      <c r="I43" s="348"/>
      <c r="J43" s="349" t="str">
        <f>Badges!C175</f>
        <v>Try the eyewitness challenge</v>
      </c>
      <c r="K43" s="351" t="str">
        <f>IF(Badges!R175="A","A"," ")</f>
        <v xml:space="preserve"> </v>
      </c>
      <c r="M43" s="348"/>
      <c r="N43" s="349" t="str">
        <f>Badges!C249</f>
        <v>Take part in the night shift</v>
      </c>
      <c r="O43" s="351" t="str">
        <f>IF(Badges!R249="A","A"," ")</f>
        <v xml:space="preserve"> </v>
      </c>
      <c r="Q43" s="348"/>
      <c r="R43" s="349" t="str">
        <f>Badges!C322</f>
        <v>Develop your "pitch."</v>
      </c>
      <c r="S43" s="351" t="str">
        <f>IF(Badges!R322="A","A"," ")</f>
        <v xml:space="preserve"> </v>
      </c>
    </row>
    <row r="44" spans="1:19" x14ac:dyDescent="0.2">
      <c r="A44" s="602" t="str">
        <f>Badges!B29</f>
        <v>Eating for Beauty</v>
      </c>
      <c r="B44" s="603"/>
      <c r="C44" s="603"/>
      <c r="E44" s="348"/>
      <c r="F44" s="349" t="str">
        <f>Badges!C102</f>
        <v>Read two scripts</v>
      </c>
      <c r="G44" s="351" t="str">
        <f>IF(Badges!R102="A","A"," ")</f>
        <v xml:space="preserve"> </v>
      </c>
      <c r="I44" s="348"/>
      <c r="J44" s="349" t="str">
        <f>Badges!C176</f>
        <v>Make some impressions</v>
      </c>
      <c r="K44" s="351" t="str">
        <f>IF(Badges!R176="A","A"," ")</f>
        <v xml:space="preserve"> </v>
      </c>
      <c r="M44" s="348"/>
      <c r="N44" s="349" t="str">
        <f>Badges!C250</f>
        <v>Create a photo essay</v>
      </c>
      <c r="O44" s="351" t="str">
        <f>IF(Badges!R250="A","A"," ")</f>
        <v xml:space="preserve"> </v>
      </c>
      <c r="Q44" s="348"/>
      <c r="R44" s="349" t="str">
        <f>Badges!C323</f>
        <v>Make a mock up of an</v>
      </c>
      <c r="S44" s="351" t="str">
        <f>IF(Badges!R323="A","A","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IF(Badges!R31="A","A"," ")</f>
        <v xml:space="preserve"> </v>
      </c>
      <c r="E46" s="348"/>
      <c r="F46" s="349" t="str">
        <f>Badges!C104</f>
        <v>Look into your own life</v>
      </c>
      <c r="G46" s="351" t="str">
        <f>IF(Badges!R104="A","A"," ")</f>
        <v xml:space="preserve"> </v>
      </c>
      <c r="I46" s="348"/>
      <c r="J46" s="349" t="str">
        <f>Badges!C178</f>
        <v>Forensic chemistry</v>
      </c>
      <c r="K46" s="351" t="str">
        <f>IF(Badges!R178="A","A"," ")</f>
        <v xml:space="preserve"> </v>
      </c>
      <c r="M46" s="348"/>
      <c r="N46" s="349" t="str">
        <f>Badges!C252</f>
        <v>Examine the night sky</v>
      </c>
      <c r="O46" s="351" t="str">
        <f>IF(Badges!R252="A","A"," ")</f>
        <v xml:space="preserve"> </v>
      </c>
      <c r="Q46" s="348"/>
      <c r="R46" s="349" t="str">
        <f>Badges!C325</f>
        <v>Present your idea to someone who</v>
      </c>
      <c r="S46" s="351" t="str">
        <f>IF(Badges!R325="A","A"," ")</f>
        <v xml:space="preserve"> </v>
      </c>
    </row>
    <row r="47" spans="1:19" x14ac:dyDescent="0.2">
      <c r="A47" s="348"/>
      <c r="B47" s="349" t="str">
        <f>Badges!C32</f>
        <v>Have a food-log challenge with</v>
      </c>
      <c r="C47" s="351" t="str">
        <f>IF(Badges!R32="A","A"," ")</f>
        <v xml:space="preserve"> </v>
      </c>
      <c r="E47" s="348"/>
      <c r="F47" s="349" t="str">
        <f>Badges!C105</f>
        <v>Add to a story you already know</v>
      </c>
      <c r="G47" s="351" t="str">
        <f>IF(Badges!R105="A","A"," ")</f>
        <v xml:space="preserve"> </v>
      </c>
      <c r="I47" s="348"/>
      <c r="J47" s="349" t="str">
        <f>Badges!C179</f>
        <v>Forensic physics</v>
      </c>
      <c r="K47" s="351" t="str">
        <f>IF(Badges!R179="A","A"," ")</f>
        <v xml:space="preserve"> </v>
      </c>
      <c r="M47" s="348"/>
      <c r="N47" s="349" t="str">
        <f>Badges!C253</f>
        <v>Create a nocturnal animal</v>
      </c>
      <c r="O47" s="351" t="str">
        <f>IF(Badges!R253="A","A"," ")</f>
        <v xml:space="preserve"> </v>
      </c>
      <c r="Q47" s="348"/>
      <c r="R47" s="349" t="str">
        <f>Badges!C326</f>
        <v>Present to an expert</v>
      </c>
      <c r="S47" s="351" t="str">
        <f>IF(Badges!R326="A","A"," ")</f>
        <v xml:space="preserve"> </v>
      </c>
    </row>
    <row r="48" spans="1:19" x14ac:dyDescent="0.2">
      <c r="A48" s="348"/>
      <c r="B48" s="349" t="str">
        <f>Badges!C33</f>
        <v>Make your own food pyramid</v>
      </c>
      <c r="C48" s="351" t="str">
        <f>IF(Badges!R33="A","A"," ")</f>
        <v xml:space="preserve"> </v>
      </c>
      <c r="E48" s="348"/>
      <c r="F48" s="349" t="str">
        <f>Badges!C106</f>
        <v>Play Story Maker</v>
      </c>
      <c r="G48" s="351" t="str">
        <f>IF(Badges!R106="A","A"," ")</f>
        <v xml:space="preserve"> </v>
      </c>
      <c r="I48" s="348"/>
      <c r="J48" s="349" t="str">
        <f>Badges!C180</f>
        <v>Forensic biology</v>
      </c>
      <c r="K48" s="351" t="str">
        <f>IF(Badges!R180="A","A"," ")</f>
        <v xml:space="preserve"> </v>
      </c>
      <c r="M48" s="348"/>
      <c r="N48" s="349" t="str">
        <f>Badges!C254</f>
        <v>Sketch a landscape plan for your</v>
      </c>
      <c r="O48" s="351" t="str">
        <f>IF(Badges!R254="A","A"," ")</f>
        <v xml:space="preserve"> </v>
      </c>
      <c r="Q48" s="348"/>
      <c r="R48" s="349" t="str">
        <f>Badges!C327</f>
        <v>Gather a group of clients</v>
      </c>
      <c r="S48" s="351" t="str">
        <f>IF(Badges!R327="A","A","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IF(Badges!R35="A","A"," ")</f>
        <v xml:space="preserve"> </v>
      </c>
      <c r="E50" s="348"/>
      <c r="F50" s="349" t="str">
        <f>Badges!C108</f>
        <v>Spend some time people watching</v>
      </c>
      <c r="G50" s="351" t="str">
        <f>IF(Badges!R108="A","A"," ")</f>
        <v xml:space="preserve"> </v>
      </c>
      <c r="I50" s="348"/>
      <c r="J50" s="349" t="str">
        <f>Badges!C182</f>
        <v>Find out about "tells"</v>
      </c>
      <c r="K50" s="351" t="str">
        <f>IF(Badges!R182="A","A"," ")</f>
        <v xml:space="preserve"> </v>
      </c>
      <c r="M50" s="348"/>
      <c r="N50" s="349" t="str">
        <f>Badges!C256</f>
        <v>A "night" activity for younger Girl</v>
      </c>
      <c r="O50" s="351" t="str">
        <f>IF(Badges!R256="A","A"," ")</f>
        <v xml:space="preserve"> </v>
      </c>
      <c r="Q50" s="348">
        <v>1</v>
      </c>
      <c r="R50" s="349" t="str">
        <f>Badges!C331</f>
        <v>Explore "oops!" and "wow!"</v>
      </c>
      <c r="S50" s="350"/>
    </row>
    <row r="51" spans="1:19" x14ac:dyDescent="0.2">
      <c r="A51" s="348"/>
      <c r="B51" s="349" t="str">
        <f>Badges!C36</f>
        <v>Make a Top 10 list of antioxidant-</v>
      </c>
      <c r="C51" s="351" t="str">
        <f>IF(Badges!R36="A","A"," ")</f>
        <v xml:space="preserve"> </v>
      </c>
      <c r="E51" s="348"/>
      <c r="F51" s="349" t="str">
        <f>Badges!C109</f>
        <v>Exaggerate details about people</v>
      </c>
      <c r="G51" s="351" t="str">
        <f>IF(Badges!R109="A","A"," ")</f>
        <v xml:space="preserve"> </v>
      </c>
      <c r="I51" s="348"/>
      <c r="J51" s="349" t="str">
        <f>Badges!C183</f>
        <v>Research body language</v>
      </c>
      <c r="K51" s="351" t="str">
        <f>IF(Badges!R183="A","A"," ")</f>
        <v xml:space="preserve"> </v>
      </c>
      <c r="M51" s="348"/>
      <c r="N51" s="349" t="str">
        <f>Badges!C257</f>
        <v>A "Power Down!" night</v>
      </c>
      <c r="O51" s="351" t="str">
        <f>IF(Badges!R257="A","A"," ")</f>
        <v xml:space="preserve"> </v>
      </c>
      <c r="Q51" s="348"/>
      <c r="R51" s="349" t="str">
        <f>Badges!C332</f>
        <v>Brainstorm some "oops" and "wow"</v>
      </c>
      <c r="S51" s="351" t="str">
        <f>IF(Badges!R332="A","A"," ")</f>
        <v xml:space="preserve"> </v>
      </c>
    </row>
    <row r="52" spans="1:19" x14ac:dyDescent="0.2">
      <c r="A52" s="348"/>
      <c r="B52" s="349" t="str">
        <f>Badges!C37</f>
        <v>Do a grocery-store scavenger hunt</v>
      </c>
      <c r="C52" s="351" t="str">
        <f>IF(Badges!R37="A","A"," ")</f>
        <v xml:space="preserve"> </v>
      </c>
      <c r="E52" s="348"/>
      <c r="F52" s="349" t="str">
        <f>Badges!C110</f>
        <v>Mix and match</v>
      </c>
      <c r="G52" s="351" t="str">
        <f>IF(Badges!R110="A","A"," ")</f>
        <v xml:space="preserve"> </v>
      </c>
      <c r="I52" s="348"/>
      <c r="J52" s="349" t="str">
        <f>Badges!C184</f>
        <v>Check out voice analysis</v>
      </c>
      <c r="K52" s="351" t="str">
        <f>IF(Badges!R184="A","A"," ")</f>
        <v xml:space="preserve"> </v>
      </c>
      <c r="M52" s="348"/>
      <c r="N52" s="349" t="str">
        <f>Badges!C258</f>
        <v>A nighttime legend</v>
      </c>
      <c r="O52" s="351" t="str">
        <f>IF(Badges!R258="A","A"," ")</f>
        <v xml:space="preserve"> </v>
      </c>
      <c r="Q52" s="348"/>
      <c r="R52" s="349" t="str">
        <f>Badges!C333</f>
        <v>Interview someone with a job that</v>
      </c>
      <c r="S52" s="351" t="str">
        <f>IF(Badges!R333="A","A","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IF(Badges!R334="A","A"," ")</f>
        <v xml:space="preserve"> </v>
      </c>
    </row>
    <row r="54" spans="1:19" x14ac:dyDescent="0.2">
      <c r="A54" s="348"/>
      <c r="B54" s="349" t="str">
        <f>Badges!C39</f>
        <v>Food makeovers</v>
      </c>
      <c r="C54" s="351" t="str">
        <f>IF(Badges!R39="A","A"," ")</f>
        <v xml:space="preserve"> </v>
      </c>
      <c r="E54" s="348"/>
      <c r="F54" s="349" t="str">
        <f>Badges!C112</f>
        <v>Fill out the worksheet using your</v>
      </c>
      <c r="G54" s="351" t="str">
        <f>IF(Badges!R112="A","A"," ")</f>
        <v xml:space="preserve"> </v>
      </c>
      <c r="I54" s="348"/>
      <c r="J54" s="349" t="str">
        <f>Badges!C186</f>
        <v>Write a scene or script for your own</v>
      </c>
      <c r="K54" s="351" t="str">
        <f>IF(Badges!R186="A","A","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IF(Badges!R40="A","A"," ")</f>
        <v xml:space="preserve"> </v>
      </c>
      <c r="E55" s="348"/>
      <c r="F55" s="349" t="str">
        <f>Badges!C113</f>
        <v>Find your plot twists in the news</v>
      </c>
      <c r="G55" s="351" t="str">
        <f>IF(Badges!R113="A","A"," ")</f>
        <v xml:space="preserve"> </v>
      </c>
      <c r="I55" s="348"/>
      <c r="J55" s="349" t="str">
        <f>Badges!C187</f>
        <v>Sketch or sculpt a "suspect" or</v>
      </c>
      <c r="K55" s="351" t="str">
        <f>IF(Badges!R187="A","A"," ")</f>
        <v xml:space="preserve"> </v>
      </c>
      <c r="M55" s="348"/>
      <c r="N55" s="349" t="str">
        <f>Badges!C263</f>
        <v>Find out how views of animals have</v>
      </c>
      <c r="O55" s="351" t="str">
        <f>IF(Badges!R263="A","A"," ")</f>
        <v xml:space="preserve"> </v>
      </c>
      <c r="Q55" s="348"/>
      <c r="R55" s="349" t="str">
        <f>Badges!C336</f>
        <v>Go through your last 50 texts</v>
      </c>
      <c r="S55" s="351" t="str">
        <f>IF(Badges!R336="A","A"," ")</f>
        <v xml:space="preserve"> </v>
      </c>
    </row>
    <row r="56" spans="1:19" x14ac:dyDescent="0.2">
      <c r="A56" s="348"/>
      <c r="B56" s="349" t="str">
        <f>Badges!C41</f>
        <v>Chemical detective</v>
      </c>
      <c r="C56" s="351" t="str">
        <f>IF(Badges!R41="A","A"," ")</f>
        <v xml:space="preserve"> </v>
      </c>
      <c r="E56" s="348"/>
      <c r="F56" s="349" t="str">
        <f>Badges!C114</f>
        <v>Use plot twists from a familiar story</v>
      </c>
      <c r="G56" s="351" t="str">
        <f>IF(Badges!R114="A","A"," ")</f>
        <v xml:space="preserve"> </v>
      </c>
      <c r="I56" s="348"/>
      <c r="J56" s="349" t="str">
        <f>Badges!C188</f>
        <v>Create or re-create a spy scenario</v>
      </c>
      <c r="K56" s="351" t="str">
        <f>IF(Badges!R188="A","A"," ")</f>
        <v xml:space="preserve"> </v>
      </c>
      <c r="M56" s="348"/>
      <c r="N56" s="349" t="str">
        <f>Badges!C264</f>
        <v>Watch a documentary series on the</v>
      </c>
      <c r="O56" s="351" t="str">
        <f>IF(Badges!R264="A","A"," ")</f>
        <v xml:space="preserve"> </v>
      </c>
      <c r="Q56" s="348"/>
      <c r="R56" s="349" t="str">
        <f>Badges!C337</f>
        <v>Interview a psychologist, guidance</v>
      </c>
      <c r="S56" s="351" t="str">
        <f>IF(Badges!R337="A","A","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IF(Badges!R265="A","A"," ")</f>
        <v xml:space="preserve"> </v>
      </c>
      <c r="Q57" s="348"/>
      <c r="R57" s="349" t="str">
        <f>Badges!C338</f>
        <v>Start a kindness practice</v>
      </c>
      <c r="S57" s="351" t="str">
        <f>IF(Badges!R338="A","A"," ")</f>
        <v xml:space="preserve"> </v>
      </c>
    </row>
    <row r="58" spans="1:19" x14ac:dyDescent="0.2">
      <c r="A58" s="348"/>
      <c r="B58" s="349" t="str">
        <f>Badges!C43</f>
        <v>Make an illustrated chart of snooze/</v>
      </c>
      <c r="C58" s="351" t="str">
        <f>IF(Badges!R43="A","A"," ")</f>
        <v xml:space="preserve"> </v>
      </c>
      <c r="E58" s="348"/>
      <c r="F58" s="349" t="str">
        <f>Badges!C116</f>
        <v>Work solo</v>
      </c>
      <c r="G58" s="351" t="str">
        <f>IF(Badges!R116="A","A","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IF(Badges!R44="A","A"," ")</f>
        <v xml:space="preserve"> </v>
      </c>
      <c r="E59" s="348"/>
      <c r="F59" s="349" t="str">
        <f>Badges!C117</f>
        <v>Work with a friend</v>
      </c>
      <c r="G59" s="351" t="str">
        <f>IF(Badges!R117="A","A"," ")</f>
        <v xml:space="preserve"> </v>
      </c>
      <c r="I59" s="348"/>
      <c r="J59" s="349" t="str">
        <f>Badges!C193</f>
        <v>Ask an older Girl Scout or Girl Scout</v>
      </c>
      <c r="K59" s="351" t="str">
        <f>IF(Badges!R193="A","A"," ")</f>
        <v xml:space="preserve"> </v>
      </c>
      <c r="M59" s="348"/>
      <c r="N59" s="349" t="str">
        <f>Badges!C267</f>
        <v>Check out a safety team that uses</v>
      </c>
      <c r="O59" s="351" t="str">
        <f>IF(Badges!R267="A","A"," ")</f>
        <v xml:space="preserve"> </v>
      </c>
      <c r="Q59" s="348"/>
      <c r="R59" s="349" t="str">
        <f>Badges!C340</f>
        <v>Get into e-mail etiquette</v>
      </c>
      <c r="S59" s="351" t="str">
        <f>IF(Badges!R340="A","A"," ")</f>
        <v xml:space="preserve"> </v>
      </c>
    </row>
    <row r="60" spans="1:19" x14ac:dyDescent="0.2">
      <c r="A60" s="348"/>
      <c r="B60" s="349" t="str">
        <f>Badges!C45</f>
        <v>REM it up</v>
      </c>
      <c r="C60" s="351" t="str">
        <f>IF(Badges!R45="A","A"," ")</f>
        <v xml:space="preserve"> </v>
      </c>
      <c r="E60" s="348"/>
      <c r="F60" s="349" t="str">
        <f>Badges!C118</f>
        <v>Work with a mentor</v>
      </c>
      <c r="G60" s="351" t="str">
        <f>IF(Badges!R118="A","A"," ")</f>
        <v xml:space="preserve"> </v>
      </c>
      <c r="I60" s="348"/>
      <c r="J60" s="349" t="str">
        <f>Badges!C194</f>
        <v>Check with a member of a local</v>
      </c>
      <c r="K60" s="351" t="str">
        <f>IF(Badges!R194="A","A"," ")</f>
        <v xml:space="preserve"> </v>
      </c>
      <c r="M60" s="348"/>
      <c r="N60" s="349" t="str">
        <f>Badges!C268</f>
        <v>Talk to a trainer</v>
      </c>
      <c r="O60" s="351" t="str">
        <f>IF(Badges!R268="A","A"," ")</f>
        <v xml:space="preserve"> </v>
      </c>
      <c r="Q60" s="348"/>
      <c r="R60" s="349" t="str">
        <f>Badges!C341</f>
        <v>Find your best commenting voice</v>
      </c>
      <c r="S60" s="351" t="str">
        <f>IF(Badges!R341="A","A","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IF(Badges!R195="A","A"," ")</f>
        <v xml:space="preserve"> </v>
      </c>
      <c r="M61" s="348"/>
      <c r="N61" s="349" t="str">
        <f>Badges!C269</f>
        <v>Read stories about animal heroes</v>
      </c>
      <c r="O61" s="351" t="str">
        <f>IF(Badges!R269="A","A"," ")</f>
        <v xml:space="preserve"> </v>
      </c>
      <c r="Q61" s="348"/>
      <c r="R61" s="349" t="str">
        <f>Badges!C342</f>
        <v>Good net sportsmanship</v>
      </c>
      <c r="S61" s="351" t="str">
        <f>IF(Badges!R342="A","A"," ")</f>
        <v xml:space="preserve"> </v>
      </c>
    </row>
    <row r="62" spans="1:19" ht="12.75" customHeight="1" x14ac:dyDescent="0.2">
      <c r="A62" s="348"/>
      <c r="B62" s="349" t="str">
        <f>Badges!C47</f>
        <v>Take a poll of friends and family</v>
      </c>
      <c r="C62" s="351" t="str">
        <f>IF(Badges!R47="A","A","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IF(Badges!R48="A","A"," ")</f>
        <v xml:space="preserve"> </v>
      </c>
      <c r="E63" s="348"/>
      <c r="F63" s="349" t="str">
        <f>Badges!C124</f>
        <v>Survey a book collection</v>
      </c>
      <c r="G63" s="351" t="str">
        <f>IF(Badges!R124="A","A"," ")</f>
        <v xml:space="preserve"> </v>
      </c>
      <c r="I63" s="348"/>
      <c r="J63" s="349" t="str">
        <f>Badges!C197</f>
        <v>Participate in a physically</v>
      </c>
      <c r="K63" s="351" t="str">
        <f>IF(Badges!R197="A","A"," ")</f>
        <v xml:space="preserve"> </v>
      </c>
      <c r="M63" s="348"/>
      <c r="N63" s="349" t="str">
        <f>Badges!C271</f>
        <v>Talk to a vet or psychologist</v>
      </c>
      <c r="O63" s="351" t="str">
        <f>IF(Badges!R271="A","A"," ")</f>
        <v xml:space="preserve"> </v>
      </c>
      <c r="Q63" s="348"/>
      <c r="R63" s="349" t="str">
        <f>Badges!C344</f>
        <v>Discuss some character profiles</v>
      </c>
      <c r="S63" s="351" t="str">
        <f>IF(Badges!R344="A","A"," ")</f>
        <v xml:space="preserve"> </v>
      </c>
    </row>
    <row r="64" spans="1:19" x14ac:dyDescent="0.2">
      <c r="A64" s="348"/>
      <c r="B64" s="349" t="str">
        <f>Badges!C49</f>
        <v>Create a chart or blog post</v>
      </c>
      <c r="C64" s="351" t="str">
        <f>IF(Badges!R49="A","A"," ")</f>
        <v xml:space="preserve"> </v>
      </c>
      <c r="E64" s="348"/>
      <c r="F64" s="349" t="str">
        <f>Badges!C125</f>
        <v>Interview or visit a book artist or</v>
      </c>
      <c r="G64" s="351" t="str">
        <f>IF(Badges!R125="A","A"," ")</f>
        <v xml:space="preserve"> </v>
      </c>
      <c r="I64" s="348"/>
      <c r="J64" s="349" t="str">
        <f>Badges!C198</f>
        <v>Build a teamwork and endurance</v>
      </c>
      <c r="K64" s="351" t="str">
        <f>IF(Badges!R198="A","A"," ")</f>
        <v xml:space="preserve"> </v>
      </c>
      <c r="M64" s="348"/>
      <c r="N64" s="349" t="str">
        <f>Badges!C272</f>
        <v>Visit an organization that uses</v>
      </c>
      <c r="O64" s="351" t="str">
        <f>IF(Badges!R272="A","A"," ")</f>
        <v xml:space="preserve"> </v>
      </c>
      <c r="Q64" s="348"/>
      <c r="R64" s="349" t="str">
        <f>Badges!C345</f>
        <v>Get feedback on a profile of your</v>
      </c>
      <c r="S64" s="351" t="str">
        <f>IF(Badges!R345="A","A"," ")</f>
        <v xml:space="preserve"> </v>
      </c>
    </row>
    <row r="65" spans="1:19" x14ac:dyDescent="0.2">
      <c r="A65" s="602" t="str">
        <f>Badges!B52</f>
        <v>Public Speaker</v>
      </c>
      <c r="B65" s="603"/>
      <c r="C65" s="603"/>
      <c r="E65" s="348"/>
      <c r="F65" s="349" t="str">
        <f>Badges!C126</f>
        <v>Tour a book arts center or art</v>
      </c>
      <c r="G65" s="351" t="str">
        <f>IF(Badges!R126="A","A"," ")</f>
        <v xml:space="preserve"> </v>
      </c>
      <c r="I65" s="348"/>
      <c r="J65" s="349" t="str">
        <f>Badges!C199</f>
        <v>Try a "boot camp" exercise course</v>
      </c>
      <c r="K65" s="351" t="str">
        <f>IF(Badges!R199="A","A"," ")</f>
        <v xml:space="preserve"> </v>
      </c>
      <c r="M65" s="348"/>
      <c r="N65" s="349" t="str">
        <f>Badges!C273</f>
        <v>Interview at least five pet owners</v>
      </c>
      <c r="O65" s="351" t="str">
        <f>IF(Badges!R273="A","A"," ")</f>
        <v xml:space="preserve"> </v>
      </c>
      <c r="Q65" s="348"/>
      <c r="R65" s="349" t="str">
        <f>Badges!C346</f>
        <v>Read three stories that discuss</v>
      </c>
      <c r="S65" s="351" t="str">
        <f>IF(Badges!R346="A","A","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IF(Badges!R54="A","A"," ")</f>
        <v xml:space="preserve"> </v>
      </c>
      <c r="E67" s="348"/>
      <c r="F67" s="349" t="str">
        <f>Badges!C128</f>
        <v>Mend an old book</v>
      </c>
      <c r="G67" s="351" t="str">
        <f>IF(Badges!R128="A","A"," ")</f>
        <v xml:space="preserve"> </v>
      </c>
      <c r="I67" s="348"/>
      <c r="J67" s="349" t="str">
        <f>Badges!C201</f>
        <v>Find three recipes for quick meals</v>
      </c>
      <c r="K67" s="351" t="str">
        <f>IF(Badges!R201="A","A"," ")</f>
        <v xml:space="preserve"> </v>
      </c>
      <c r="M67" s="348"/>
      <c r="N67" s="349" t="str">
        <f>Badges!C275</f>
        <v>Talk to someone who trains</v>
      </c>
      <c r="O67" s="351" t="str">
        <f>IF(Badges!R275="A","A"," ")</f>
        <v xml:space="preserve"> </v>
      </c>
      <c r="Q67" s="348"/>
      <c r="R67" s="349" t="str">
        <f>Badges!C348</f>
        <v>Make it a pledge</v>
      </c>
      <c r="S67" s="351" t="str">
        <f>IF(Badges!R348="A","A"," ")</f>
        <v xml:space="preserve"> </v>
      </c>
    </row>
    <row r="68" spans="1:19" x14ac:dyDescent="0.2">
      <c r="A68" s="348"/>
      <c r="B68" s="349" t="str">
        <f>Badges!C55</f>
        <v>Read aloud two political speeches</v>
      </c>
      <c r="C68" s="351" t="str">
        <f>IF(Badges!R55="A","A"," ")</f>
        <v xml:space="preserve"> </v>
      </c>
      <c r="E68" s="348"/>
      <c r="F68" s="349" t="str">
        <f>Badges!C129</f>
        <v>Take an old book apart</v>
      </c>
      <c r="G68" s="351" t="str">
        <f>IF(Badges!R129="A","A"," ")</f>
        <v xml:space="preserve"> </v>
      </c>
      <c r="I68" s="348"/>
      <c r="J68" s="349" t="str">
        <f>Badges!C202</f>
        <v>Get into quick-energy snacks</v>
      </c>
      <c r="K68" s="351" t="str">
        <f>IF(Badges!R202="A","A"," ")</f>
        <v xml:space="preserve"> </v>
      </c>
      <c r="M68" s="348"/>
      <c r="N68" s="349" t="str">
        <f>Badges!C276</f>
        <v>Speak to someone who has an</v>
      </c>
      <c r="O68" s="351" t="str">
        <f>IF(Badges!R276="A","A"," ")</f>
        <v xml:space="preserve"> </v>
      </c>
      <c r="Q68" s="348"/>
      <c r="R68" s="349" t="str">
        <f>Badges!C349</f>
        <v>Edit into a top 10</v>
      </c>
      <c r="S68" s="351" t="str">
        <f>IF(Badges!R349="A","A"," ")</f>
        <v xml:space="preserve"> </v>
      </c>
    </row>
    <row r="69" spans="1:19" x14ac:dyDescent="0.2">
      <c r="A69" s="348"/>
      <c r="B69" s="447" t="str">
        <f>Badges!C56</f>
        <v>Read aloud three poems or one</v>
      </c>
      <c r="C69" s="448" t="str">
        <f>IF(Badges!R56="A","A"," ")</f>
        <v xml:space="preserve"> </v>
      </c>
      <c r="E69" s="348"/>
      <c r="F69" s="349" t="str">
        <f>Badges!C130</f>
        <v>Visit an antique or rare bookseller</v>
      </c>
      <c r="G69" s="351" t="str">
        <f>IF(Badges!R130="A","A"," ")</f>
        <v xml:space="preserve"> </v>
      </c>
      <c r="I69" s="348"/>
      <c r="J69" s="447" t="str">
        <f>Badges!C203</f>
        <v>Trash the trash challenge</v>
      </c>
      <c r="K69" s="448" t="str">
        <f>IF(Badges!R203="A","A"," ")</f>
        <v xml:space="preserve"> </v>
      </c>
      <c r="M69" s="348"/>
      <c r="N69" s="447" t="str">
        <f>Badges!C277</f>
        <v xml:space="preserve">Research the pros and cons of </v>
      </c>
      <c r="O69" s="448" t="str">
        <f>IF(Badges!R277="A","A"," ")</f>
        <v xml:space="preserve"> </v>
      </c>
      <c r="Q69" s="348"/>
      <c r="R69" s="447" t="str">
        <f>Badges!C350</f>
        <v>Present it</v>
      </c>
      <c r="S69" s="448" t="str">
        <f>IF(Badges!R350="A","A"," ")</f>
        <v xml:space="preserve"> </v>
      </c>
    </row>
    <row r="70" spans="1:19" ht="23.25" x14ac:dyDescent="0.35">
      <c r="A70" s="623" t="str">
        <f ca="1">MID(CELL("filename",A8),FIND(IF(ISERROR(FIND("]",CELL("filename",A8))),"$","]"),CELL("filename",A8))+1,256)</f>
        <v>Cadette 15</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IF(Badges!R376="C","C",IF(Badges!R376="P","P",""))</f>
        <v/>
      </c>
      <c r="E73" s="348"/>
      <c r="F73" s="349" t="str">
        <f>Badges!C383</f>
        <v>Make an illustrated quote book</v>
      </c>
      <c r="G73" s="351" t="str">
        <f>IF(Badges!R383="A","A"," ")</f>
        <v xml:space="preserve"> </v>
      </c>
      <c r="I73" s="348"/>
      <c r="J73" s="349" t="str">
        <f>Badges!C456</f>
        <v>Talk to first aiders</v>
      </c>
      <c r="K73" s="351" t="str">
        <f>IF(Badges!R456="A","A"," ")</f>
        <v xml:space="preserve"> </v>
      </c>
      <c r="M73" s="348"/>
      <c r="N73" s="349" t="str">
        <f>Badges!C530</f>
        <v>Lead with your heart</v>
      </c>
      <c r="O73" s="351" t="str">
        <f>IF(Badges!R530="A","A"," ")</f>
        <v xml:space="preserve"> </v>
      </c>
      <c r="Q73" s="348"/>
      <c r="R73" s="349" t="str">
        <f>Badges!C640</f>
        <v>Take an archery class on a range, in your community center, or at a
recreational facility.</v>
      </c>
      <c r="S73" s="351" t="str">
        <f>IF(Badges!R640="A","A"," ")</f>
        <v xml:space="preserve"> </v>
      </c>
    </row>
    <row r="74" spans="1:19" x14ac:dyDescent="0.2">
      <c r="A74" s="612" t="str">
        <f>Summary!A23</f>
        <v>Good Sportsmanship</v>
      </c>
      <c r="B74" s="613"/>
      <c r="C74" s="353" t="str">
        <f>IF(Badges!R399="C","C",IF(Badges!R399="P","P",""))</f>
        <v/>
      </c>
      <c r="E74" s="348"/>
      <c r="F74" s="349" t="str">
        <f>Badges!C384</f>
        <v>Talk to an athletic director, coach</v>
      </c>
      <c r="G74" s="351" t="str">
        <f>IF(Badges!R384="A","A"," ")</f>
        <v xml:space="preserve"> </v>
      </c>
      <c r="I74" s="348"/>
      <c r="J74" s="349" t="str">
        <f>Badges!C457</f>
        <v>Ask a wilderness expert</v>
      </c>
      <c r="K74" s="351" t="str">
        <f>IF(Badges!R457="A","A"," ")</f>
        <v xml:space="preserve"> </v>
      </c>
      <c r="M74" s="348"/>
      <c r="N74" s="349" t="str">
        <f>Badges!C531</f>
        <v>Team up with others</v>
      </c>
      <c r="O74" s="351" t="str">
        <f>IF(Badges!R531="A","A"," ")</f>
        <v xml:space="preserve"> </v>
      </c>
      <c r="Q74" s="348"/>
      <c r="R74" s="349" t="str">
        <f>Badges!C641</f>
        <v>Work with an instructor or archery expert.</v>
      </c>
      <c r="S74" s="351" t="str">
        <f>IF(Badges!R641="A","A"," ")</f>
        <v xml:space="preserve"> </v>
      </c>
    </row>
    <row r="75" spans="1:19" x14ac:dyDescent="0.2">
      <c r="A75" s="612" t="str">
        <f>Summary!A24</f>
        <v>Finding Common Ground</v>
      </c>
      <c r="B75" s="613"/>
      <c r="C75" s="353" t="str">
        <f>IF(Badges!R422="C","C",IF(Badges!R422="P","P",""))</f>
        <v/>
      </c>
      <c r="E75" s="348"/>
      <c r="F75" s="447" t="str">
        <f>Badges!C385</f>
        <v>Get a biography of a female athlete</v>
      </c>
      <c r="G75" s="448" t="str">
        <f>IF(Badges!R385="A","A"," ")</f>
        <v xml:space="preserve"> </v>
      </c>
      <c r="I75" s="348"/>
      <c r="J75" s="349" t="str">
        <f>Badges!C458</f>
        <v>Find out about common injuries</v>
      </c>
      <c r="K75" s="351" t="str">
        <f>IF(Badges!R458="A","A"," ")</f>
        <v xml:space="preserve"> </v>
      </c>
      <c r="M75" s="348"/>
      <c r="N75" s="349" t="str">
        <f>Badges!C532</f>
        <v>Learn from a professional</v>
      </c>
      <c r="O75" s="351" t="str">
        <f>IF(Badges!R532="A","A"," ")</f>
        <v xml:space="preserve"> </v>
      </c>
      <c r="Q75" s="348"/>
      <c r="R75" s="349" t="str">
        <f>Badges!C642</f>
        <v>Take part in archery at a Girl Scout camp</v>
      </c>
      <c r="S75" s="351" t="str">
        <f>IF(Badges!R642="A","A"," ")</f>
        <v xml:space="preserve"> </v>
      </c>
    </row>
    <row r="76" spans="1:19" x14ac:dyDescent="0.2">
      <c r="A76" s="612" t="str">
        <f>Summary!A25</f>
        <v>New Cuisines</v>
      </c>
      <c r="B76" s="613"/>
      <c r="C76" s="353" t="str">
        <f>IF(Badges!R445="C","C",IF(Badges!R445="P","P",""))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IF(Badges!R468="C","C",IF(Badges!R468="P","P",""))</f>
        <v/>
      </c>
      <c r="E77" s="348"/>
      <c r="F77" s="349" t="str">
        <f>Badges!C387</f>
        <v>Play Trust, like they did on Survivor</v>
      </c>
      <c r="G77" s="351" t="str">
        <f>IF(Badges!R387="A","A"," ")</f>
        <v xml:space="preserve"> </v>
      </c>
      <c r="I77" s="348"/>
      <c r="J77" s="349" t="str">
        <f>Badges!C460</f>
        <v>Research the signs of shock and</v>
      </c>
      <c r="K77" s="351" t="str">
        <f>IF(Badges!R460="A","A"," ")</f>
        <v xml:space="preserve"> </v>
      </c>
      <c r="M77" s="348"/>
      <c r="N77" s="349" t="str">
        <f>Badges!C534</f>
        <v>Make a savings action plan</v>
      </c>
      <c r="O77" s="351" t="str">
        <f>IF(Badges!R534="A","A"," ")</f>
        <v xml:space="preserve"> </v>
      </c>
      <c r="Q77" s="348"/>
      <c r="R77" s="349" t="str">
        <f>Badges!C644</f>
        <v>Challenge yourself</v>
      </c>
      <c r="S77" s="351" t="str">
        <f>IF(Badges!R644="A","A"," ")</f>
        <v xml:space="preserve"> </v>
      </c>
    </row>
    <row r="78" spans="1:19" x14ac:dyDescent="0.2">
      <c r="A78" s="612" t="str">
        <f>Summary!A27</f>
        <v>Cadette Girl Scout Way</v>
      </c>
      <c r="B78" s="613"/>
      <c r="C78" s="353" t="str">
        <f>IF(Badges!R491="C","C",IF(Badges!R491="P","P",""))</f>
        <v/>
      </c>
      <c r="E78" s="348"/>
      <c r="F78" s="349" t="str">
        <f>Badges!C388</f>
        <v>Play three team-building games</v>
      </c>
      <c r="G78" s="351" t="str">
        <f>IF(Badges!R388="A","A"," ")</f>
        <v xml:space="preserve"> </v>
      </c>
      <c r="I78" s="348"/>
      <c r="J78" s="349" t="str">
        <f>Badges!C461</f>
        <v>Interview a doctor or nurse about the</v>
      </c>
      <c r="K78" s="351" t="str">
        <f>IF(Badges!R461="A","A"," ")</f>
        <v xml:space="preserve"> </v>
      </c>
      <c r="M78" s="348"/>
      <c r="N78" s="349" t="str">
        <f>Badges!C535</f>
        <v>Form a support group</v>
      </c>
      <c r="O78" s="351" t="str">
        <f>IF(Badges!R535="A","A"," ")</f>
        <v xml:space="preserve"> </v>
      </c>
      <c r="Q78" s="348"/>
      <c r="R78" s="349" t="str">
        <f>Badges!C645</f>
        <v>Take part in a group challenge</v>
      </c>
      <c r="S78" s="351" t="str">
        <f>IF(Badges!R645="A","A"," ")</f>
        <v xml:space="preserve"> </v>
      </c>
    </row>
    <row r="79" spans="1:19" x14ac:dyDescent="0.2">
      <c r="A79" s="614" t="str">
        <f>Summary!A28</f>
        <v>Trees</v>
      </c>
      <c r="B79" s="615"/>
      <c r="C79" s="354" t="str">
        <f>IF(Badges!R514="C","C",IF(Badges!R514="P","P",""))</f>
        <v/>
      </c>
      <c r="E79" s="348"/>
      <c r="F79" s="349" t="str">
        <f>Badges!C389</f>
        <v>Play Capture the Flag</v>
      </c>
      <c r="G79" s="351" t="str">
        <f>IF(Badges!R389="A","A"," ")</f>
        <v xml:space="preserve"> </v>
      </c>
      <c r="I79" s="348"/>
      <c r="J79" s="349" t="str">
        <f>Badges!C462</f>
        <v>Ask an EMT or first responder to</v>
      </c>
      <c r="K79" s="351" t="str">
        <f>IF(Badges!R462="A","A"," ")</f>
        <v xml:space="preserve"> </v>
      </c>
      <c r="M79" s="348"/>
      <c r="N79" s="349" t="str">
        <f>Badges!C536</f>
        <v>Imagine yourself in the future</v>
      </c>
      <c r="O79" s="351" t="str">
        <f>IF(Badges!R536="A","A"," ")</f>
        <v xml:space="preserve"> </v>
      </c>
      <c r="Q79" s="348"/>
      <c r="R79" s="349" t="str">
        <f>Badges!C646</f>
        <v>Create a contest for a younger group of girls</v>
      </c>
      <c r="S79" s="351" t="str">
        <f>IF(Badges!R646="A","A","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IF(Badges!R538="C","C",IF(Badges!R538="P","P",""))</f>
        <v/>
      </c>
      <c r="E81" s="348"/>
      <c r="F81" s="349" t="str">
        <f>Badges!C391</f>
        <v>But I landed my triple axel</v>
      </c>
      <c r="G81" s="351" t="str">
        <f>IF(Badges!R391="A","A"," ")</f>
        <v xml:space="preserve"> </v>
      </c>
      <c r="I81" s="348"/>
      <c r="J81" s="349" t="str">
        <f>Badges!C464</f>
        <v>Take a first aid course</v>
      </c>
      <c r="K81" s="351" t="str">
        <f>IF(Badges!R464="A","A"," ")</f>
        <v xml:space="preserve"> </v>
      </c>
      <c r="M81" s="348">
        <v>1</v>
      </c>
      <c r="N81" s="349" t="str">
        <f>Badges!C563</f>
        <v>Explore dream jobs</v>
      </c>
      <c r="O81" s="350"/>
      <c r="Q81" s="630" t="str">
        <f>'Age-Level'!B5</f>
        <v>Silver Torch Award</v>
      </c>
      <c r="R81" s="630"/>
      <c r="S81" s="352" t="str">
        <f>IF('Age-Level'!R8="C","C",IF('Age-Level'!R8="P","P",""))</f>
        <v/>
      </c>
    </row>
    <row r="82" spans="1:22" x14ac:dyDescent="0.2">
      <c r="A82" s="619" t="str">
        <f>Summary!A31</f>
        <v>Comparison Shopping</v>
      </c>
      <c r="B82" s="620"/>
      <c r="C82" s="352" t="str">
        <f>IF(Badges!R539="C","C",IF(Badges!R539="P","P",""))</f>
        <v/>
      </c>
      <c r="E82" s="348"/>
      <c r="F82" s="349" t="str">
        <f>Badges!C392</f>
        <v>Mind over matter</v>
      </c>
      <c r="G82" s="351" t="str">
        <f>IF(Badges!R392="A","A"," ")</f>
        <v xml:space="preserve"> </v>
      </c>
      <c r="I82" s="348"/>
      <c r="J82" s="349" t="str">
        <f>Badges!C465</f>
        <v>Ask a park ranger, lifeguard, or ski</v>
      </c>
      <c r="K82" s="351" t="str">
        <f>IF(Badges!R465="A","A"," ")</f>
        <v xml:space="preserve"> </v>
      </c>
      <c r="M82" s="348"/>
      <c r="N82" s="349" t="str">
        <f>Badges!C564</f>
        <v>Track your dreams</v>
      </c>
      <c r="O82" s="351" t="str">
        <f>IF(Badges!R564="A","A"," ")</f>
        <v xml:space="preserve"> </v>
      </c>
      <c r="Q82" s="630" t="str">
        <f>'Age-Level'!B9</f>
        <v>Cadette Community Service bar</v>
      </c>
      <c r="R82" s="630"/>
      <c r="S82" s="352" t="str">
        <f>IF('Age-Level'!R10="A","A"," ")</f>
        <v xml:space="preserve"> </v>
      </c>
    </row>
    <row r="83" spans="1:22" x14ac:dyDescent="0.2">
      <c r="A83" s="612" t="str">
        <f>Summary!A32</f>
        <v>Financing My Dreams</v>
      </c>
      <c r="B83" s="613"/>
      <c r="C83" s="353" t="str">
        <f>IF(Badges!R584="C","C",IF(Badges!R584="P","P",""))</f>
        <v/>
      </c>
      <c r="D83" s="344"/>
      <c r="E83" s="348"/>
      <c r="F83" s="349" t="str">
        <f>Badges!C393</f>
        <v>Play sports psychology games</v>
      </c>
      <c r="G83" s="351" t="str">
        <f>IF(Badges!R393="A","A"," ")</f>
        <v xml:space="preserve"> </v>
      </c>
      <c r="I83" s="348"/>
      <c r="J83" s="349" t="str">
        <f>Badges!C466</f>
        <v xml:space="preserve">Interview a doctor or nurse  </v>
      </c>
      <c r="K83" s="351" t="str">
        <f>IF(Badges!R466="A","A"," ")</f>
        <v xml:space="preserve"> </v>
      </c>
      <c r="M83" s="348"/>
      <c r="N83" s="349" t="str">
        <f>Badges!C565</f>
        <v>Talk to people about their jobs</v>
      </c>
      <c r="O83" s="351" t="str">
        <f>IF(Badges!R565="A","A"," ")</f>
        <v xml:space="preserve"> </v>
      </c>
      <c r="Q83" s="630" t="str">
        <f>'Age-Level'!B12</f>
        <v>Cadette Service to Girl Scouting bar</v>
      </c>
      <c r="R83" s="630"/>
      <c r="S83" s="352" t="str">
        <f>IF('Age-Level'!R13="A","A","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IF(Badges!R566="A","A"," ")</f>
        <v xml:space="preserve"> </v>
      </c>
      <c r="Q84" s="630" t="str">
        <f>'Age-Level'!B15</f>
        <v>Cadette Program Aide</v>
      </c>
      <c r="R84" s="630"/>
      <c r="S84" s="352" t="str">
        <f>IF('Age-Level'!R19="C","C",IF('Age-Level'!R19="P","P",""))</f>
        <v/>
      </c>
    </row>
    <row r="85" spans="1:22" x14ac:dyDescent="0.2">
      <c r="A85" s="612" t="str">
        <f>Summary!A34</f>
        <v>Business Plan</v>
      </c>
      <c r="B85" s="613"/>
      <c r="C85" s="353" t="str">
        <f>IF(Badges!R598="C","C",IF(Badges!R598="P","P",""))</f>
        <v/>
      </c>
      <c r="E85" s="348"/>
      <c r="F85" s="349" t="str">
        <f>Badges!C395</f>
        <v>Compete</v>
      </c>
      <c r="G85" s="351" t="str">
        <f>IF(Badges!R395="A","A","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IF('Age-Level'!R21="C","C",IF('Age-Level'!R21="P","P",""))</f>
        <v/>
      </c>
    </row>
    <row r="86" spans="1:22" x14ac:dyDescent="0.2">
      <c r="A86" s="612" t="str">
        <f>Summary!A35</f>
        <v>Marketing</v>
      </c>
      <c r="B86" s="613"/>
      <c r="C86" s="353" t="str">
        <f>IF(Badges!R599="C","C",IF(Badges!R599="P","P",""))</f>
        <v/>
      </c>
      <c r="E86" s="348"/>
      <c r="F86" s="349" t="str">
        <f>Badges!C396</f>
        <v>Play with little kids</v>
      </c>
      <c r="G86" s="351" t="str">
        <f>IF(Badges!R396="A","A"," ")</f>
        <v xml:space="preserve"> </v>
      </c>
      <c r="I86" s="348"/>
      <c r="J86" s="349" t="str">
        <f>Badges!C471</f>
        <v>Organize a songfest</v>
      </c>
      <c r="K86" s="351" t="str">
        <f>IF(Badges!R471="A","A"," ")</f>
        <v xml:space="preserve"> </v>
      </c>
      <c r="M86" s="348"/>
      <c r="N86" s="349" t="str">
        <f>Badges!C568</f>
        <v>Go house hunting</v>
      </c>
      <c r="O86" s="351" t="str">
        <f>IF(Badges!R568="A","A"," ")</f>
        <v xml:space="preserve"> </v>
      </c>
      <c r="Q86" s="629" t="str">
        <f>'Age-Level'!C23</f>
        <v>Cookie Rally (Year 1)</v>
      </c>
      <c r="R86" s="629"/>
      <c r="S86" s="358" t="str">
        <f>IF('Age-Level'!R23="A","A"," ")</f>
        <v xml:space="preserve"> </v>
      </c>
    </row>
    <row r="87" spans="1:22" x14ac:dyDescent="0.2">
      <c r="A87" s="612" t="str">
        <f>Summary!A36</f>
        <v>Think Big</v>
      </c>
      <c r="B87" s="613"/>
      <c r="C87" s="353" t="str">
        <f>IF(Badges!R624="C","C",IF(Badges!R624="P","P",""))</f>
        <v/>
      </c>
      <c r="E87" s="348"/>
      <c r="F87" s="349" t="str">
        <f>Badges!C397</f>
        <v>Take on the role of referee, umpire</v>
      </c>
      <c r="G87" s="351" t="str">
        <f>IF(Badges!R397="A","A"," ")</f>
        <v xml:space="preserve"> </v>
      </c>
      <c r="I87" s="348"/>
      <c r="J87" s="349" t="str">
        <f>Badges!C472</f>
        <v>Teach an international song</v>
      </c>
      <c r="K87" s="351" t="str">
        <f>IF(Badges!R472="A","A"," ")</f>
        <v xml:space="preserve"> </v>
      </c>
      <c r="M87" s="348"/>
      <c r="N87" s="349" t="str">
        <f>Badges!C569</f>
        <v>Get expert real estate device</v>
      </c>
      <c r="O87" s="351" t="str">
        <f>IF(Badges!R569="A","A"," ")</f>
        <v xml:space="preserve"> </v>
      </c>
      <c r="Q87" s="629" t="str">
        <f>'Age-Level'!C24</f>
        <v>Cookie Sales (Year 1)</v>
      </c>
      <c r="R87" s="629"/>
      <c r="S87" s="358" t="str">
        <f>IF('Age-Level'!R24="A","A","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IF(Badges!R473="A","A"," ")</f>
        <v xml:space="preserve"> </v>
      </c>
      <c r="M88" s="348"/>
      <c r="N88" s="349" t="str">
        <f>Badges!C570</f>
        <v>Browse real estate ads</v>
      </c>
      <c r="O88" s="351" t="str">
        <f>IF(Badges!R570="A","A"," ")</f>
        <v xml:space="preserve"> </v>
      </c>
      <c r="Q88" s="629" t="str">
        <f>'Age-Level'!C25</f>
        <v>Cookie Pin (Year 1)</v>
      </c>
      <c r="R88" s="629"/>
      <c r="S88" s="358" t="str">
        <f>IF('Age-Level'!R25="A","A"," ")</f>
        <v xml:space="preserve"> </v>
      </c>
    </row>
    <row r="89" spans="1:22" x14ac:dyDescent="0.2">
      <c r="A89" s="612" t="str">
        <f>Summary!A38</f>
        <v>Archery</v>
      </c>
      <c r="B89" s="613"/>
      <c r="C89" s="353" t="str">
        <f>IF(Badges!R648="C","C",IF(Badges!R648="P","P",""))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IF('Age-Level'!R26="A","A"," ")</f>
        <v xml:space="preserve"> </v>
      </c>
    </row>
    <row r="90" spans="1:22" x14ac:dyDescent="0.2">
      <c r="A90" s="497"/>
      <c r="B90" s="497"/>
      <c r="C90" s="368"/>
      <c r="E90" s="348"/>
      <c r="F90" s="349" t="str">
        <f>Badges!C402</f>
        <v>Difference of background</v>
      </c>
      <c r="G90" s="351" t="str">
        <f>IF(Badges!R402="A","A"," ")</f>
        <v xml:space="preserve"> </v>
      </c>
      <c r="I90" s="348"/>
      <c r="J90" s="349" t="str">
        <f>Badges!C475</f>
        <v>Focus on "be courageous and</v>
      </c>
      <c r="K90" s="351" t="str">
        <f>IF(Badges!R475="A","A"," ")</f>
        <v xml:space="preserve"> </v>
      </c>
      <c r="M90" s="348"/>
      <c r="N90" s="349" t="str">
        <f>Badges!C572</f>
        <v>Explore the world of travel</v>
      </c>
      <c r="O90" s="351" t="str">
        <f>IF(Badges!R572="A","A"," ")</f>
        <v xml:space="preserve"> </v>
      </c>
      <c r="Q90" s="629" t="str">
        <f>'Age-Level'!C27</f>
        <v>Cookie Sales (Year 2)</v>
      </c>
      <c r="R90" s="629"/>
      <c r="S90" s="358" t="str">
        <f>IF('Age-Level'!R27="A","A"," ")</f>
        <v xml:space="preserve"> </v>
      </c>
    </row>
    <row r="91" spans="1:22" x14ac:dyDescent="0.2">
      <c r="A91" s="635" t="s">
        <v>81</v>
      </c>
      <c r="B91" s="636"/>
      <c r="C91" s="637"/>
      <c r="E91" s="348"/>
      <c r="F91" s="349" t="str">
        <f>Badges!C403</f>
        <v>Difference of belief</v>
      </c>
      <c r="G91" s="351" t="str">
        <f>IF(Badges!R403="A","A"," ")</f>
        <v xml:space="preserve"> </v>
      </c>
      <c r="I91" s="348"/>
      <c r="J91" s="349" t="str">
        <f>Badges!C476</f>
        <v>Be confident and courageous</v>
      </c>
      <c r="K91" s="351" t="str">
        <f>IF(Badges!R476="A","A"," ")</f>
        <v xml:space="preserve"> </v>
      </c>
      <c r="M91" s="348"/>
      <c r="N91" s="349" t="str">
        <f>Badges!C573</f>
        <v>Visit a travel agent</v>
      </c>
      <c r="O91" s="351" t="str">
        <f>IF(Badges!R573="A","A"," ")</f>
        <v xml:space="preserve"> </v>
      </c>
      <c r="Q91" s="629" t="str">
        <f>'Age-Level'!C28</f>
        <v>Cookie Pin (Year 2)</v>
      </c>
      <c r="R91" s="629"/>
      <c r="S91" s="358" t="str">
        <f>IF('Age-Level'!R28="A","A"," ")</f>
        <v xml:space="preserve"> </v>
      </c>
    </row>
    <row r="92" spans="1:22" x14ac:dyDescent="0.2">
      <c r="B92" s="638" t="str">
        <f>Journey!A6</f>
        <v>aMAZE!</v>
      </c>
      <c r="C92" s="639"/>
      <c r="E92" s="348"/>
      <c r="F92" s="349" t="str">
        <f>Badges!C404</f>
        <v>Difference of opinion</v>
      </c>
      <c r="G92" s="351" t="str">
        <f>IF(Badges!R404="A","A"," ")</f>
        <v xml:space="preserve"> </v>
      </c>
      <c r="I92" s="348"/>
      <c r="J92" s="349" t="str">
        <f>Badges!C477</f>
        <v>Create a project honoring the</v>
      </c>
      <c r="K92" s="351" t="str">
        <f>IF(Badges!R477="A","A"," ")</f>
        <v xml:space="preserve"> </v>
      </c>
      <c r="M92" s="348"/>
      <c r="N92" s="349" t="str">
        <f>Badges!C574</f>
        <v>Create a tour group</v>
      </c>
      <c r="O92" s="351" t="str">
        <f>IF(Badges!R574="A","A"," ")</f>
        <v xml:space="preserve"> </v>
      </c>
      <c r="Q92" s="629" t="str">
        <f>'Age-Level'!C29</f>
        <v>Cookie Rally (Year 3)</v>
      </c>
      <c r="R92" s="629"/>
      <c r="S92" s="358" t="str">
        <f>IF('Age-Level'!R29="A","A"," ")</f>
        <v xml:space="preserve"> </v>
      </c>
    </row>
    <row r="93" spans="1:22" x14ac:dyDescent="0.2">
      <c r="B93" s="357" t="str">
        <f>Journey!B7</f>
        <v>The Interact Award</v>
      </c>
      <c r="C93" s="353" t="str">
        <f>IF(Journey!R17="C","C",IF(Journey!R17="P","P",""))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IF('Age-Level'!R30="A","A"," ")</f>
        <v xml:space="preserve"> </v>
      </c>
    </row>
    <row r="94" spans="1:22" x14ac:dyDescent="0.2">
      <c r="B94" s="357" t="str">
        <f>Journey!B18</f>
        <v>The Diplomat Award</v>
      </c>
      <c r="C94" s="353" t="str">
        <f>IF(Journey!R26="C","C",IF(Journey!R26="P","P",""))</f>
        <v/>
      </c>
      <c r="E94" s="348"/>
      <c r="F94" s="349" t="str">
        <f>Badges!C406</f>
        <v>Use one of the methods from the</v>
      </c>
      <c r="G94" s="351" t="str">
        <f>IF(Badges!R406="A","A"," ")</f>
        <v xml:space="preserve"> </v>
      </c>
      <c r="I94" s="348"/>
      <c r="J94" s="349" t="str">
        <f>Badges!C479</f>
        <v>Throw a community sisterhood</v>
      </c>
      <c r="K94" s="351" t="str">
        <f>IF(Badges!R479="A","A"," ")</f>
        <v xml:space="preserve"> </v>
      </c>
      <c r="M94" s="348"/>
      <c r="N94" s="349" t="str">
        <f>Badges!C576</f>
        <v>Find local philanthropists</v>
      </c>
      <c r="O94" s="351" t="str">
        <f>IF(Badges!R576="A","A"," ")</f>
        <v xml:space="preserve"> </v>
      </c>
      <c r="Q94" s="487" t="str">
        <f>'Age-Level'!C31</f>
        <v>Cookie Pin (Year 3)</v>
      </c>
      <c r="R94" s="487"/>
      <c r="S94" s="358" t="str">
        <f>IF('Age-Level'!R31="A","A"," ")</f>
        <v xml:space="preserve"> </v>
      </c>
    </row>
    <row r="95" spans="1:22" x14ac:dyDescent="0.2">
      <c r="B95" s="357" t="str">
        <f>Journey!B27</f>
        <v>The Peacemaker Award</v>
      </c>
      <c r="C95" s="353" t="str">
        <f>IF(Journey!R29="C","C",IF(Journey!R29="P","P",""))</f>
        <v/>
      </c>
      <c r="E95" s="348"/>
      <c r="F95" s="349" t="str">
        <f>Badges!C407</f>
        <v>Use two of the methods</v>
      </c>
      <c r="G95" s="351" t="str">
        <f>IF(Badges!R407="A","A"," ")</f>
        <v xml:space="preserve"> </v>
      </c>
      <c r="I95" s="348"/>
      <c r="J95" s="349" t="str">
        <f>Badges!C480</f>
        <v>Spotlight a hidden heroine</v>
      </c>
      <c r="K95" s="351" t="str">
        <f>IF(Badges!R480="A","A"," ")</f>
        <v xml:space="preserve"> </v>
      </c>
      <c r="M95" s="348"/>
      <c r="N95" s="349" t="str">
        <f>Badges!C577</f>
        <v>Learn what's going on in the world of</v>
      </c>
      <c r="O95" s="351" t="str">
        <f>IF(Badges!R577="A","A"," ")</f>
        <v xml:space="preserve"> </v>
      </c>
      <c r="Q95" s="487" t="str">
        <f>'Age-Level'!C33</f>
        <v>Fall Sales (Year 1)</v>
      </c>
      <c r="R95" s="487"/>
      <c r="S95" s="353" t="str">
        <f>IF('Age-Level'!R33="A","A","")</f>
        <v/>
      </c>
      <c r="U95" s="346"/>
      <c r="V95" s="346"/>
    </row>
    <row r="96" spans="1:22" x14ac:dyDescent="0.2">
      <c r="B96" s="357" t="str">
        <f>Journey!B31</f>
        <v>Leader in Action</v>
      </c>
      <c r="C96" s="353" t="str">
        <f>IF(Journey!R38="C","C",IF(Journey!R38="P","P",""))</f>
        <v/>
      </c>
      <c r="E96" s="348"/>
      <c r="F96" s="349" t="str">
        <f>Badges!C408</f>
        <v>Try them all</v>
      </c>
      <c r="G96" s="351" t="str">
        <f>IF(Badges!R408="A","A"," ")</f>
        <v xml:space="preserve"> </v>
      </c>
      <c r="I96" s="348"/>
      <c r="J96" s="349" t="str">
        <f>Badges!C481</f>
        <v>Team up for sisterhood</v>
      </c>
      <c r="K96" s="351" t="str">
        <f>IF(Badges!R481="A","A"," ")</f>
        <v xml:space="preserve"> </v>
      </c>
      <c r="M96" s="348"/>
      <c r="N96" s="349" t="str">
        <f>Badges!C578</f>
        <v>Research your favorite charity</v>
      </c>
      <c r="O96" s="351" t="str">
        <f>IF(Badges!R578="A","A"," ")</f>
        <v xml:space="preserve"> </v>
      </c>
      <c r="Q96" s="487" t="str">
        <f>'Age-Level'!C34</f>
        <v>Fall Sales (Year 2)</v>
      </c>
      <c r="R96" s="487"/>
      <c r="S96" s="353" t="str">
        <f>IF('Age-Level'!R34="A","A","")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IF('Age-Level'!R35="A","A","")</f>
        <v/>
      </c>
      <c r="U97" s="346"/>
      <c r="V97" s="346"/>
    </row>
    <row r="98" spans="1:23" ht="14.25" customHeight="1" x14ac:dyDescent="0.2">
      <c r="A98" s="486"/>
      <c r="B98" s="357" t="str">
        <f>Journey!B42</f>
        <v>Aware</v>
      </c>
      <c r="C98" s="353" t="str">
        <f>IF(Journey!R22="C","C",IF(Journey!R22="P","P",""))</f>
        <v/>
      </c>
      <c r="E98" s="348"/>
      <c r="F98" s="349" t="str">
        <f>Badges!C410</f>
        <v>Ask an expert to teach you the</v>
      </c>
      <c r="G98" s="351" t="str">
        <f>IF(Badges!R410="A","A"," ")</f>
        <v xml:space="preserve"> </v>
      </c>
      <c r="I98" s="348"/>
      <c r="J98" s="349" t="str">
        <f>Badges!C483</f>
        <v>Clean up a hiking trail-or clear a new</v>
      </c>
      <c r="K98" s="351" t="str">
        <f>IF(Badges!R483="A","A"," ")</f>
        <v xml:space="preserve"> </v>
      </c>
      <c r="M98" s="348"/>
      <c r="N98" s="349" t="str">
        <f>Badges!C580</f>
        <v>Plan with friends</v>
      </c>
      <c r="O98" s="351" t="str">
        <f>IF(Badges!R580="A","A"," ")</f>
        <v xml:space="preserve"> </v>
      </c>
      <c r="Q98" s="487" t="str">
        <f>'Age-Level'!C37</f>
        <v>Thinking Day (Year 1)</v>
      </c>
      <c r="R98" s="487"/>
      <c r="S98" s="353" t="str">
        <f>IF('Age-Level'!R37="A","A","")</f>
        <v/>
      </c>
      <c r="U98" s="346"/>
      <c r="V98" s="346"/>
    </row>
    <row r="99" spans="1:23" x14ac:dyDescent="0.2">
      <c r="A99" s="486"/>
      <c r="B99" s="357" t="str">
        <f>Journey!B48</f>
        <v>Alert</v>
      </c>
      <c r="C99" s="353" t="str">
        <f>IF(Journey!R31="C","C",IF(Journey!R31="P","P",""))</f>
        <v/>
      </c>
      <c r="E99" s="348"/>
      <c r="F99" s="349" t="str">
        <f>Badges!C411</f>
        <v>Watch candidates for elected office</v>
      </c>
      <c r="G99" s="351" t="str">
        <f>IF(Badges!R411="A","A"," ")</f>
        <v xml:space="preserve"> </v>
      </c>
      <c r="I99" s="348"/>
      <c r="J99" s="349" t="str">
        <f>Badges!C484</f>
        <v>Help clear an invasive species from</v>
      </c>
      <c r="K99" s="351" t="str">
        <f>IF(Badges!R484="A","A"," ")</f>
        <v xml:space="preserve"> </v>
      </c>
      <c r="M99" s="348"/>
      <c r="N99" s="349" t="str">
        <f>Badges!C581</f>
        <v>Plan with your family</v>
      </c>
      <c r="O99" s="351" t="str">
        <f>IF(Badges!R581="A","A"," ")</f>
        <v xml:space="preserve"> </v>
      </c>
      <c r="Q99" s="487" t="str">
        <f>'Age-Level'!C38</f>
        <v>Thinking Day (Year 2)</v>
      </c>
      <c r="R99" s="487"/>
      <c r="S99" s="353" t="str">
        <f>IF('Age-Level'!R38="A","A","")</f>
        <v/>
      </c>
      <c r="U99" s="488"/>
      <c r="V99" s="489"/>
      <c r="W99" s="439"/>
    </row>
    <row r="100" spans="1:23" x14ac:dyDescent="0.2">
      <c r="A100" s="486"/>
      <c r="B100" s="357" t="str">
        <f>Journey!B55</f>
        <v>Affirm</v>
      </c>
      <c r="C100" s="353" t="str">
        <f>IF(Journey!R34="C","C",IF(Journey!R34="P","P",""))</f>
        <v/>
      </c>
      <c r="E100" s="348"/>
      <c r="F100" s="349" t="str">
        <f>Badges!C412</f>
        <v>Understand a famous debate in</v>
      </c>
      <c r="G100" s="351" t="str">
        <f>IF(Badges!R412="A","A"," ")</f>
        <v xml:space="preserve"> </v>
      </c>
      <c r="I100" s="348"/>
      <c r="J100" s="349" t="str">
        <f>Badges!C485</f>
        <v>Help with three general-maintenance</v>
      </c>
      <c r="K100" s="351" t="str">
        <f>IF(Badges!R485="A","A"," ")</f>
        <v xml:space="preserve"> </v>
      </c>
      <c r="M100" s="348"/>
      <c r="N100" s="349" t="str">
        <f>Badges!C582</f>
        <v>Plan over and over again</v>
      </c>
      <c r="O100" s="351" t="str">
        <f>IF(Badges!R582="A","A"," ")</f>
        <v xml:space="preserve"> </v>
      </c>
      <c r="Q100" s="487" t="str">
        <f>'Age-Level'!C39</f>
        <v>Thinking Day (Year 3)</v>
      </c>
      <c r="R100" s="487"/>
      <c r="S100" s="353" t="str">
        <f>IF('Age-Level'!R39="A","A","")</f>
        <v/>
      </c>
      <c r="U100" s="346"/>
      <c r="V100" s="346"/>
    </row>
    <row r="101" spans="1:23" x14ac:dyDescent="0.2">
      <c r="A101" s="355"/>
      <c r="B101" s="357" t="str">
        <f>Journey!B62</f>
        <v>Leader in Action</v>
      </c>
      <c r="C101" s="353" t="str">
        <f>IF(Journey!R43="C","C",IF(Journey!R43="P","P",""))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IF('Age-Level'!R41="A","A","")</f>
        <v/>
      </c>
      <c r="U101" s="346"/>
      <c r="V101" s="346"/>
    </row>
    <row r="102" spans="1:23" x14ac:dyDescent="0.2">
      <c r="B102" s="494" t="str">
        <f>Journey!A75</f>
        <v>MEdia</v>
      </c>
      <c r="C102" s="495"/>
      <c r="E102" s="348"/>
      <c r="F102" s="349" t="str">
        <f>Badges!C414</f>
        <v>A community compromise</v>
      </c>
      <c r="G102" s="351" t="str">
        <f>IF(Badges!R414="A","A"," ")</f>
        <v xml:space="preserve"> </v>
      </c>
      <c r="I102" s="348"/>
      <c r="J102" s="349" t="str">
        <f>Badges!C487</f>
        <v>Make a tradition "to do" list</v>
      </c>
      <c r="K102" s="351" t="str">
        <f>IF(Badges!R487="A","A"," ")</f>
        <v xml:space="preserve"> </v>
      </c>
      <c r="M102" s="348">
        <v>1</v>
      </c>
      <c r="N102" s="349" t="str">
        <f>Badges!C587</f>
        <v>Write your mission statement and</v>
      </c>
      <c r="O102" s="350"/>
      <c r="Q102" s="487" t="str">
        <f>'Age-Level'!C43</f>
        <v>International Friendship Recognition</v>
      </c>
      <c r="R102" s="487"/>
      <c r="S102" s="353" t="str">
        <f>IF('Age-Level'!R43="A","A","")</f>
        <v/>
      </c>
      <c r="U102" s="346"/>
      <c r="V102" s="346"/>
    </row>
    <row r="103" spans="1:23" x14ac:dyDescent="0.2">
      <c r="B103" s="357" t="str">
        <f>Journey!C77</f>
        <v>Monitor</v>
      </c>
      <c r="C103" s="353" t="str">
        <f>IF(Journey!R78="C","C",IF(Journey!R78="P","P",""))</f>
        <v/>
      </c>
      <c r="E103" s="348"/>
      <c r="F103" s="349" t="str">
        <f>Badges!C415</f>
        <v>A family or friendship compromise</v>
      </c>
      <c r="G103" s="351" t="str">
        <f>IF(Badges!R415="A","A"," ")</f>
        <v xml:space="preserve"> </v>
      </c>
      <c r="I103" s="348"/>
      <c r="J103" s="349" t="str">
        <f>Badges!C488</f>
        <v>Go global</v>
      </c>
      <c r="K103" s="351" t="str">
        <f>IF(Badges!R488="A","A"," ")</f>
        <v xml:space="preserve"> </v>
      </c>
      <c r="M103" s="348"/>
      <c r="N103" s="349" t="str">
        <f>Badges!C588</f>
        <v>A mission statement is a short</v>
      </c>
      <c r="O103" s="351" t="str">
        <f>IF(Badges!R588="A","A"," ")</f>
        <v xml:space="preserve"> </v>
      </c>
      <c r="Q103" s="487" t="str">
        <f>'Age-Level'!C45</f>
        <v>Investiture</v>
      </c>
      <c r="R103" s="487"/>
      <c r="S103" s="353" t="str">
        <f>IF('Age-Level'!R45="A","A","")</f>
        <v/>
      </c>
      <c r="U103" s="346"/>
      <c r="V103" s="346"/>
    </row>
    <row r="104" spans="1:23" x14ac:dyDescent="0.2">
      <c r="B104" s="357" t="str">
        <f>Journey!C80</f>
        <v>Influence</v>
      </c>
      <c r="C104" s="353" t="str">
        <f>IF(Journey!R81="C","C",IF(Journey!R81="P","P",""))</f>
        <v/>
      </c>
      <c r="E104" s="348"/>
      <c r="F104" s="349" t="str">
        <f>Badges!C416</f>
        <v>A state or national compromise</v>
      </c>
      <c r="G104" s="351" t="str">
        <f>IF(Badges!R416="A","A"," ")</f>
        <v xml:space="preserve"> </v>
      </c>
      <c r="I104" s="348"/>
      <c r="J104" s="349" t="str">
        <f>Badges!C489</f>
        <v>Learn the history of your Girl Scout</v>
      </c>
      <c r="K104" s="351" t="str">
        <f>IF(Badges!R489="A","A"," ")</f>
        <v xml:space="preserve"> </v>
      </c>
      <c r="M104" s="348">
        <v>2</v>
      </c>
      <c r="N104" s="349" t="str">
        <f>Badges!C589</f>
        <v>Increase your customer base</v>
      </c>
      <c r="O104" s="350"/>
      <c r="Q104" s="487" t="str">
        <f>'Age-Level'!C46</f>
        <v>Rededication (1st year)</v>
      </c>
      <c r="R104" s="487"/>
      <c r="S104" s="363" t="str">
        <f>IF('Age-Level'!R46="A","A","")</f>
        <v/>
      </c>
      <c r="U104" s="346"/>
      <c r="V104" s="346"/>
    </row>
    <row r="105" spans="1:23" x14ac:dyDescent="0.2">
      <c r="B105" s="357" t="str">
        <f>Journey!C83</f>
        <v>Cultivate</v>
      </c>
      <c r="C105" s="353" t="str">
        <f>IF(Journey!R84="C","C",IF(Journey!R84="P","P",""))</f>
        <v/>
      </c>
      <c r="E105" s="348">
        <v>5</v>
      </c>
      <c r="F105" s="349" t="str">
        <f>Badges!C417</f>
        <v>Find common ground through</v>
      </c>
      <c r="G105" s="350"/>
      <c r="I105" s="492" t="str">
        <f>Badges!B492</f>
        <v>Trees</v>
      </c>
      <c r="J105" s="493"/>
      <c r="K105" s="493"/>
      <c r="M105" s="348"/>
      <c r="N105" s="349" t="str">
        <f>Badges!C590</f>
        <v>What's the number one reason</v>
      </c>
      <c r="O105" s="351" t="str">
        <f>IF(Badges!R590="A","A"," ")</f>
        <v xml:space="preserve"> </v>
      </c>
      <c r="Q105" s="487" t="str">
        <f>'Age-Level'!C47</f>
        <v>Rededication (2nd year)</v>
      </c>
      <c r="R105" s="487"/>
      <c r="S105" s="363" t="str">
        <f>IF('Age-Level'!R47="A","A","")</f>
        <v/>
      </c>
      <c r="U105" s="346"/>
      <c r="V105" s="346"/>
    </row>
    <row r="106" spans="1:23" x14ac:dyDescent="0.2">
      <c r="B106" s="357" t="str">
        <f>Journey!B86</f>
        <v>Leader in Action</v>
      </c>
      <c r="C106" s="353" t="str">
        <f>IF(Journey!R96="C","C",IF(Journey!R96="P","P",""))</f>
        <v/>
      </c>
      <c r="E106" s="348"/>
      <c r="F106" s="349" t="str">
        <f>Badges!C418</f>
        <v>Mediate a cookie conflict</v>
      </c>
      <c r="G106" s="351" t="str">
        <f>IF(Badges!R418="A","A","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IF('Age-Level'!R48="A","A","")</f>
        <v/>
      </c>
      <c r="U106" s="346"/>
      <c r="V106" s="346"/>
    </row>
    <row r="107" spans="1:23" x14ac:dyDescent="0.2">
      <c r="B107" s="365"/>
      <c r="C107" s="365"/>
      <c r="E107" s="348"/>
      <c r="F107" s="349" t="str">
        <f>Badges!C419</f>
        <v>Mediate with a pro</v>
      </c>
      <c r="G107" s="351" t="str">
        <f>IF(Badges!R419="A","A"," ")</f>
        <v xml:space="preserve"> </v>
      </c>
      <c r="I107" s="348"/>
      <c r="J107" s="349" t="str">
        <f>Badges!C494</f>
        <v>Take a tree trip</v>
      </c>
      <c r="K107" s="351" t="str">
        <f>IF(Badges!R494="A","A"," ")</f>
        <v xml:space="preserve"> </v>
      </c>
      <c r="M107" s="348"/>
      <c r="N107" s="349" t="str">
        <f>Badges!C592</f>
        <v>Decide what you want to do with</v>
      </c>
      <c r="O107" s="351" t="str">
        <f>IF(Badges!R592="A","A"," ")</f>
        <v xml:space="preserve"> </v>
      </c>
      <c r="Q107" s="487" t="str">
        <f>'Age-Level'!C49</f>
        <v>Rededication (4th year)</v>
      </c>
      <c r="R107" s="487"/>
      <c r="S107" s="363" t="str">
        <f>IF('Age-Level'!R49="A","A","")</f>
        <v/>
      </c>
      <c r="U107" s="346"/>
      <c r="V107" s="346"/>
    </row>
    <row r="108" spans="1:23" x14ac:dyDescent="0.2">
      <c r="A108" s="635" t="s">
        <v>138</v>
      </c>
      <c r="B108" s="636"/>
      <c r="C108" s="637"/>
      <c r="E108" s="348"/>
      <c r="F108" s="349" t="str">
        <f>Badges!C420</f>
        <v>Suggest solutions for a current</v>
      </c>
      <c r="G108" s="351" t="str">
        <f>IF(Badges!R420="A","A"," ")</f>
        <v xml:space="preserve"> </v>
      </c>
      <c r="I108" s="348"/>
      <c r="J108" s="349" t="str">
        <f>Badges!C495</f>
        <v>Design a tree house</v>
      </c>
      <c r="K108" s="351" t="str">
        <f>IF(Badges!R495="A","A"," ")</f>
        <v xml:space="preserve"> </v>
      </c>
      <c r="M108" s="348">
        <v>4</v>
      </c>
      <c r="N108" s="349" t="str">
        <f>Badges!C593</f>
        <v>Make a risk management plan</v>
      </c>
      <c r="O108" s="350"/>
      <c r="Q108" s="487" t="str">
        <f>'Age-Level'!C50</f>
        <v>Rededication (5th year)</v>
      </c>
      <c r="R108" s="487"/>
      <c r="S108" s="363" t="str">
        <f>IF('Age-Level'!R50="A","A","")</f>
        <v/>
      </c>
      <c r="U108" s="346"/>
      <c r="V108" s="346"/>
    </row>
    <row r="109" spans="1:23" x14ac:dyDescent="0.2">
      <c r="A109" s="360"/>
      <c r="B109" s="496" t="str">
        <f>Bridging!B6</f>
        <v>Pass It On!</v>
      </c>
      <c r="C109" s="352" t="str">
        <f>IF(Bridging!R10="C","C",IF(Bridging!R10="P","P",""))</f>
        <v/>
      </c>
      <c r="E109" s="492" t="str">
        <f>Badges!B423</f>
        <v>New Cuisines</v>
      </c>
      <c r="F109" s="493"/>
      <c r="G109" s="493"/>
      <c r="I109" s="348"/>
      <c r="J109" s="349" t="str">
        <f>Badges!C496</f>
        <v>Cook a tree dish</v>
      </c>
      <c r="K109" s="351" t="str">
        <f>IF(Badges!R496="A","A"," ")</f>
        <v xml:space="preserve"> </v>
      </c>
      <c r="M109" s="348"/>
      <c r="N109" s="349" t="str">
        <f>Badges!C594</f>
        <v>A risk management plan gets you</v>
      </c>
      <c r="O109" s="351" t="str">
        <f>IF(Badges!R594="A","A"," ")</f>
        <v xml:space="preserve"> </v>
      </c>
      <c r="Q109" s="487" t="str">
        <f>'Age-Level'!C51</f>
        <v>Rededication (6th year)</v>
      </c>
      <c r="R109" s="487"/>
      <c r="S109" s="363" t="str">
        <f>IF('Age-Level'!R51="A","A","")</f>
        <v/>
      </c>
      <c r="U109" s="346"/>
      <c r="V109" s="346"/>
    </row>
    <row r="110" spans="1:23" x14ac:dyDescent="0.2">
      <c r="A110" s="360"/>
      <c r="B110" s="361" t="str">
        <f>Bridging!B11</f>
        <v>Look Ahead!</v>
      </c>
      <c r="C110" s="352" t="str">
        <f>IF(Bridging!R15="C","C",IF(Bridging!R15="P","P",""))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IF('Age-Level'!R52="A","A","")</f>
        <v/>
      </c>
      <c r="U110" s="489"/>
      <c r="V110" s="489"/>
      <c r="W110" s="439"/>
    </row>
    <row r="111" spans="1:23" x14ac:dyDescent="0.2">
      <c r="A111" s="360"/>
      <c r="B111" s="487" t="str">
        <f>Bridging!C16</f>
        <v>Plan a Ceremony</v>
      </c>
      <c r="C111" s="352" t="str">
        <f>IF(Bridging!R17="C","C",IF(Bridging!R17="P","P",""))</f>
        <v/>
      </c>
      <c r="E111" s="348"/>
      <c r="F111" s="349" t="str">
        <f>Badges!C425</f>
        <v>Cook something from an area of the</v>
      </c>
      <c r="G111" s="351" t="str">
        <f>IF(Badges!R425="A","A"," ")</f>
        <v xml:space="preserve"> </v>
      </c>
      <c r="I111" s="348"/>
      <c r="J111" s="349" t="str">
        <f>Badges!C498</f>
        <v>Be a naturalist in your neighborhood</v>
      </c>
      <c r="K111" s="351" t="str">
        <f>IF(Badges!R498="A","A"," ")</f>
        <v xml:space="preserve"> </v>
      </c>
      <c r="M111" s="348"/>
      <c r="N111" s="349" t="str">
        <f>Badges!C596</f>
        <v>Once you have your business plan</v>
      </c>
      <c r="O111" s="351" t="str">
        <f>IF(Badges!R596="A","A"," ")</f>
        <v xml:space="preserve"> </v>
      </c>
      <c r="Q111" s="487" t="str">
        <f>'Age-Level'!C53</f>
        <v>Rededication (8th year)</v>
      </c>
      <c r="R111" s="487"/>
      <c r="S111" s="363" t="str">
        <f>IF('Age-Level'!R53="A","A","")</f>
        <v/>
      </c>
      <c r="U111" s="346"/>
      <c r="V111" s="346"/>
    </row>
    <row r="112" spans="1:23" x14ac:dyDescent="0.2">
      <c r="B112" s="362" t="s">
        <v>139</v>
      </c>
      <c r="C112" s="352" t="str">
        <f>IF(Bridging!R18="C","C",IF(Bridging!R18="P","P",""))</f>
        <v/>
      </c>
      <c r="E112" s="348"/>
      <c r="F112" s="349" t="str">
        <f>Badges!C426</f>
        <v>Find a relative, friend, or neighbor</v>
      </c>
      <c r="G112" s="351" t="str">
        <f>IF(Badges!R426="A","A"," ")</f>
        <v xml:space="preserve"> </v>
      </c>
      <c r="I112" s="348"/>
      <c r="J112" s="349" t="str">
        <f>Badges!C499</f>
        <v>Sketch and label the parts of a tree</v>
      </c>
      <c r="K112" s="351" t="str">
        <f>IF(Badges!R499="A","A","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IF(Badges!R427="A","A"," ")</f>
        <v xml:space="preserve"> </v>
      </c>
      <c r="I113" s="348"/>
      <c r="J113" s="349" t="str">
        <f>Badges!C500</f>
        <v>Delve into the forest life cycle</v>
      </c>
      <c r="K113" s="351" t="str">
        <f>IF(Badges!R500="A","A"," ")</f>
        <v xml:space="preserve"> </v>
      </c>
      <c r="M113" s="348">
        <v>1</v>
      </c>
      <c r="N113" s="349" t="str">
        <f>Badges!C613</f>
        <v>Come up with a big idea</v>
      </c>
      <c r="O113" s="350"/>
      <c r="Q113" s="372">
        <v>1</v>
      </c>
      <c r="R113" s="487" t="str">
        <f>'Age-Level'!C55</f>
        <v>Choose one line from the Law</v>
      </c>
      <c r="S113" s="363" t="str">
        <f>IF('Age-Level'!R55="A","A","")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IF(Badges!R614="A","A"," ")</f>
        <v xml:space="preserve"> </v>
      </c>
      <c r="Q114" s="371">
        <v>2</v>
      </c>
      <c r="R114" s="487" t="str">
        <f>'Age-Level'!C56</f>
        <v>Find a woman in your community</v>
      </c>
      <c r="S114" s="363" t="str">
        <f>IF('Age-Level'!R56="A","A","")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IF(Badges!R429="A","A"," ")</f>
        <v xml:space="preserve"> </v>
      </c>
      <c r="I115" s="348"/>
      <c r="J115" s="349" t="str">
        <f>Badges!C502</f>
        <v>Get tree crafty</v>
      </c>
      <c r="K115" s="351" t="str">
        <f>IF(Badges!R502="A","A"," ")</f>
        <v xml:space="preserve"> </v>
      </c>
      <c r="M115" s="348">
        <v>2</v>
      </c>
      <c r="N115" s="349" t="str">
        <f>Badges!C615</f>
        <v>Take your sales to the next level</v>
      </c>
      <c r="O115" s="350"/>
      <c r="Q115" s="371">
        <v>3</v>
      </c>
      <c r="R115" s="487" t="str">
        <f>'Age-Level'!C57</f>
        <v>Gather three inspirational quotes</v>
      </c>
      <c r="S115" s="363" t="str">
        <f>IF('Age-Level'!R57="A","A","")</f>
        <v/>
      </c>
      <c r="U115" s="346"/>
      <c r="V115" s="346"/>
    </row>
    <row r="116" spans="1:22" x14ac:dyDescent="0.2">
      <c r="A116" s="348"/>
      <c r="B116" s="349" t="str">
        <f>Badges!C356</f>
        <v>Collect comic strips from the</v>
      </c>
      <c r="C116" s="351" t="str">
        <f>IF(Badges!R356="A","A"," ")</f>
        <v xml:space="preserve"> </v>
      </c>
      <c r="E116" s="348"/>
      <c r="F116" s="349" t="str">
        <f>Badges!C430</f>
        <v>Research and cook a regional</v>
      </c>
      <c r="G116" s="351" t="str">
        <f>IF(Badges!R430="A","A"," ")</f>
        <v xml:space="preserve"> </v>
      </c>
      <c r="I116" s="348"/>
      <c r="J116" s="349" t="str">
        <f>Badges!C503</f>
        <v>Capture a tree on your canvas or the</v>
      </c>
      <c r="K116" s="351" t="str">
        <f>IF(Badges!R503="A","A"," ")</f>
        <v xml:space="preserve"> </v>
      </c>
      <c r="M116" s="348"/>
      <c r="N116" s="349" t="str">
        <f>Badges!C616</f>
        <v>When you have a big goal, you have</v>
      </c>
      <c r="O116" s="351" t="str">
        <f>IF(Badges!R616="A","A"," ")</f>
        <v xml:space="preserve"> </v>
      </c>
      <c r="Q116" s="371">
        <v>4</v>
      </c>
      <c r="R116" s="487" t="str">
        <f>'Age-Level'!C58</f>
        <v>Make something to remind you</v>
      </c>
      <c r="S116" s="363" t="str">
        <f>IF('Age-Level'!R58="A","A","")</f>
        <v/>
      </c>
    </row>
    <row r="117" spans="1:22" x14ac:dyDescent="0.2">
      <c r="A117" s="348"/>
      <c r="B117" s="349" t="str">
        <f>Badges!C357</f>
        <v>Visit with a comic artist</v>
      </c>
      <c r="C117" s="351" t="str">
        <f>IF(Badges!R357="A","A"," ")</f>
        <v xml:space="preserve"> </v>
      </c>
      <c r="E117" s="348"/>
      <c r="F117" s="349" t="str">
        <f>Badges!C431</f>
        <v>Find out how well you know your</v>
      </c>
      <c r="G117" s="351" t="str">
        <f>IF(Badges!R431="A","A"," ")</f>
        <v xml:space="preserve"> </v>
      </c>
      <c r="I117" s="348"/>
      <c r="J117" s="349" t="str">
        <f>Badges!C504</f>
        <v>Create your own tree legend</v>
      </c>
      <c r="K117" s="351" t="str">
        <f>IF(Badges!R504="A","A"," ")</f>
        <v xml:space="preserve"> </v>
      </c>
      <c r="M117" s="348">
        <v>3</v>
      </c>
      <c r="N117" s="349" t="str">
        <f>Badges!C617</f>
        <v>Sell your big dream to others</v>
      </c>
      <c r="O117" s="350"/>
      <c r="Q117" s="371">
        <v>5</v>
      </c>
      <c r="R117" s="487" t="str">
        <f>'Age-Level'!C59</f>
        <v xml:space="preserve">Make a commitment to live what </v>
      </c>
      <c r="S117" s="363" t="str">
        <f>IF('Age-Level'!R59="A","A","")</f>
        <v/>
      </c>
    </row>
    <row r="118" spans="1:22" x14ac:dyDescent="0.2">
      <c r="A118" s="348"/>
      <c r="B118" s="349" t="str">
        <f>Badges!C358</f>
        <v>Make sticky-note comics</v>
      </c>
      <c r="C118" s="351" t="str">
        <f>IF(Badges!R358="A","A","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IF(Badges!R618="A","A","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IF(Badges!R433="A","A"," ")</f>
        <v xml:space="preserve"> </v>
      </c>
      <c r="I119" s="348"/>
      <c r="J119" s="349" t="str">
        <f>Badges!C506</f>
        <v>Debate logging, clear-cutting, and</v>
      </c>
      <c r="K119" s="351" t="str">
        <f>IF(Badges!R506="A","A"," ")</f>
        <v xml:space="preserve"> </v>
      </c>
      <c r="M119" s="348">
        <v>4</v>
      </c>
      <c r="N119" s="349" t="str">
        <f>Badges!C619</f>
        <v>Ask experts to help you take your</v>
      </c>
      <c r="O119" s="350"/>
      <c r="Q119" s="372">
        <v>1</v>
      </c>
      <c r="R119" s="487" t="str">
        <f>'Age-Level'!C62</f>
        <v>Choose one line from the Law</v>
      </c>
      <c r="S119" s="363" t="str">
        <f>IF('Age-Level'!R62="A","A","")</f>
        <v/>
      </c>
    </row>
    <row r="120" spans="1:22" x14ac:dyDescent="0.2">
      <c r="A120" s="348"/>
      <c r="B120" s="349" t="str">
        <f>Badges!C360</f>
        <v>Think of a story from your life</v>
      </c>
      <c r="C120" s="351" t="str">
        <f>IF(Badges!R360="A","A"," ")</f>
        <v xml:space="preserve"> </v>
      </c>
      <c r="E120" s="348"/>
      <c r="F120" s="349" t="str">
        <f>Badges!C434</f>
        <v>Ask a grandparent or other relative</v>
      </c>
      <c r="G120" s="351" t="str">
        <f>IF(Badges!R434="A","A"," ")</f>
        <v xml:space="preserve"> </v>
      </c>
      <c r="I120" s="348"/>
      <c r="J120" s="349" t="str">
        <f>Badges!C507</f>
        <v>Chart how wood travels</v>
      </c>
      <c r="K120" s="351" t="str">
        <f>IF(Badges!R507="A","A"," ")</f>
        <v xml:space="preserve"> </v>
      </c>
      <c r="M120" s="348"/>
      <c r="N120" s="349" t="str">
        <f>Badges!C620</f>
        <v>Show your plan to a businesswoman</v>
      </c>
      <c r="O120" s="351" t="str">
        <f>IF(Badges!R620="A","A"," ")</f>
        <v xml:space="preserve"> </v>
      </c>
      <c r="Q120" s="371">
        <v>2</v>
      </c>
      <c r="R120" s="487" t="str">
        <f>'Age-Level'!C63</f>
        <v>Find a woman in your community</v>
      </c>
      <c r="S120" s="363" t="str">
        <f>IF('Age-Level'!R63="A","A","")</f>
        <v/>
      </c>
    </row>
    <row r="121" spans="1:22" x14ac:dyDescent="0.2">
      <c r="A121" s="348"/>
      <c r="B121" s="349" t="str">
        <f>Badges!C361</f>
        <v>Think of a story from a book or</v>
      </c>
      <c r="C121" s="351" t="str">
        <f>IF(Badges!R361="A","A"," ")</f>
        <v xml:space="preserve"> </v>
      </c>
      <c r="E121" s="348"/>
      <c r="F121" s="349" t="str">
        <f>Badges!C435</f>
        <v>Pick a piece of the past that excites</v>
      </c>
      <c r="G121" s="351" t="str">
        <f>IF(Badges!R435="A","A"," ")</f>
        <v xml:space="preserve"> </v>
      </c>
      <c r="I121" s="348"/>
      <c r="J121" s="349" t="str">
        <f>Badges!C508</f>
        <v>Create a dream tree garden</v>
      </c>
      <c r="K121" s="351" t="str">
        <f>IF(Badges!R508="A","A"," ")</f>
        <v xml:space="preserve"> </v>
      </c>
      <c r="M121" s="348">
        <v>5</v>
      </c>
      <c r="N121" s="349" t="str">
        <f>Badges!C621</f>
        <v>Share your experience in a big way</v>
      </c>
      <c r="O121" s="350"/>
      <c r="Q121" s="371">
        <v>3</v>
      </c>
      <c r="R121" s="487" t="str">
        <f>'Age-Level'!C64</f>
        <v>Gather three inspirational quotes</v>
      </c>
      <c r="S121" s="363" t="str">
        <f>IF('Age-Level'!R64="A","A","")</f>
        <v/>
      </c>
    </row>
    <row r="122" spans="1:22" x14ac:dyDescent="0.2">
      <c r="A122" s="348"/>
      <c r="B122" s="349" t="str">
        <f>Badges!C362</f>
        <v>Make something up</v>
      </c>
      <c r="C122" s="351" t="str">
        <f>IF(Badges!R362="A","A","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IF(Badges!R622="A","A"," ")</f>
        <v xml:space="preserve"> </v>
      </c>
      <c r="Q122" s="371">
        <v>4</v>
      </c>
      <c r="R122" s="487" t="str">
        <f>'Age-Level'!C65</f>
        <v>Make something to remind you</v>
      </c>
      <c r="S122" s="363" t="str">
        <f>IF('Age-Level'!R65="A","A","")</f>
        <v/>
      </c>
    </row>
    <row r="123" spans="1:22" x14ac:dyDescent="0.2">
      <c r="A123" s="348">
        <v>3</v>
      </c>
      <c r="B123" s="349" t="str">
        <f>Badges!C363</f>
        <v>Draw it out</v>
      </c>
      <c r="C123" s="350"/>
      <c r="E123" s="348"/>
      <c r="F123" s="349" t="str">
        <f>Badges!C437</f>
        <v>Take a processed food you love and</v>
      </c>
      <c r="G123" s="351" t="str">
        <f>IF(Badges!R437="A","A"," ")</f>
        <v xml:space="preserve"> </v>
      </c>
      <c r="I123" s="348"/>
      <c r="J123" s="349" t="str">
        <f>Badges!C510</f>
        <v>Plant a tree</v>
      </c>
      <c r="K123" s="351" t="str">
        <f>IF(Badges!R510="A","A"," ")</f>
        <v xml:space="preserve"> </v>
      </c>
      <c r="M123" s="492" t="str">
        <f>Badges!B626</f>
        <v>Archery</v>
      </c>
      <c r="N123" s="493"/>
      <c r="O123" s="493"/>
      <c r="Q123" s="371">
        <v>5</v>
      </c>
      <c r="R123" s="487" t="str">
        <f>'Age-Level'!C66</f>
        <v xml:space="preserve">Make a commitment to live what </v>
      </c>
      <c r="S123" s="363" t="str">
        <f>IF('Age-Level'!R66="A","A","")</f>
        <v/>
      </c>
    </row>
    <row r="124" spans="1:22" x14ac:dyDescent="0.2">
      <c r="A124" s="348"/>
      <c r="B124" s="349" t="str">
        <f>Badges!C364</f>
        <v>Use tracing paper</v>
      </c>
      <c r="C124" s="351" t="str">
        <f>IF(Badges!R364="A","A"," ")</f>
        <v xml:space="preserve"> </v>
      </c>
      <c r="E124" s="348"/>
      <c r="F124" s="349" t="str">
        <f>Badges!C438</f>
        <v>Choose a veggie protein and find a</v>
      </c>
      <c r="G124" s="351" t="str">
        <f>IF(Badges!R438="A","A"," ")</f>
        <v xml:space="preserve"> </v>
      </c>
      <c r="I124" s="348"/>
      <c r="J124" s="349" t="str">
        <f>Badges!C511</f>
        <v>Tend to a tree somewhere in your</v>
      </c>
      <c r="K124" s="351" t="str">
        <f>IF(Badges!R511="A","A","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IF(Badges!R365="A","A"," ")</f>
        <v xml:space="preserve"> </v>
      </c>
      <c r="E125" s="348"/>
      <c r="F125" s="349" t="str">
        <f>Badges!C439</f>
        <v>Try a recipe for a special diet</v>
      </c>
      <c r="G125" s="351" t="str">
        <f>IF(Badges!R439="A","A"," ")</f>
        <v xml:space="preserve"> </v>
      </c>
      <c r="I125" s="348"/>
      <c r="J125" s="349" t="str">
        <f>Badges!C512</f>
        <v>Shadow one of the tree caretakers</v>
      </c>
      <c r="K125" s="351" t="str">
        <f>IF(Badges!R512="A","A"," ")</f>
        <v xml:space="preserve"> </v>
      </c>
      <c r="M125" s="348"/>
      <c r="N125" s="349" t="str">
        <f>Badges!C628</f>
        <v>Visit an outdoor outfitter or a sporting goods store</v>
      </c>
      <c r="O125" s="351" t="str">
        <f>IF(Badges!R628="A","A"," ")</f>
        <v xml:space="preserve"> </v>
      </c>
      <c r="Q125" s="372">
        <v>1</v>
      </c>
      <c r="R125" s="487" t="str">
        <f>'Age-Level'!C69</f>
        <v>Choose one line from the Law</v>
      </c>
      <c r="S125" s="363" t="str">
        <f>IF('Age-Level'!R69="A","A","")</f>
        <v/>
      </c>
    </row>
    <row r="126" spans="1:22" x14ac:dyDescent="0.2">
      <c r="A126" s="348"/>
      <c r="B126" s="349" t="str">
        <f>Badges!C366</f>
        <v>Use a how-to book, video, or</v>
      </c>
      <c r="C126" s="351" t="str">
        <f>IF(Badges!R366="A","A","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IF(Badges!R629="A","A"," ")</f>
        <v xml:space="preserve"> </v>
      </c>
      <c r="Q126" s="371">
        <v>2</v>
      </c>
      <c r="R126" s="487" t="str">
        <f>'Age-Level'!C70</f>
        <v>Find a woman in your community</v>
      </c>
      <c r="S126" s="363" t="str">
        <f>IF('Age-Level'!R70="A","A","")</f>
        <v/>
      </c>
    </row>
    <row r="127" spans="1:22" x14ac:dyDescent="0.2">
      <c r="A127" s="348">
        <v>4</v>
      </c>
      <c r="B127" s="349" t="str">
        <f>Badges!C367</f>
        <v>Frame it in four panels</v>
      </c>
      <c r="C127" s="350"/>
      <c r="E127" s="348"/>
      <c r="F127" s="349" t="str">
        <f>Badges!C441</f>
        <v>Throw a potluck party</v>
      </c>
      <c r="G127" s="351" t="str">
        <f>IF(Badges!R441="A","A"," ")</f>
        <v xml:space="preserve"> </v>
      </c>
      <c r="I127" s="348">
        <v>1</v>
      </c>
      <c r="J127" s="349" t="str">
        <f>Badges!C517</f>
        <v>Practice budgeting for your values</v>
      </c>
      <c r="K127" s="350"/>
      <c r="M127" s="348"/>
      <c r="N127" s="349" t="str">
        <f>Badges!C630</f>
        <v>Work with an archery expert at a range or Girl Scout camp</v>
      </c>
      <c r="O127" s="351" t="str">
        <f>IF(Badges!R630="A","A"," ")</f>
        <v xml:space="preserve"> </v>
      </c>
      <c r="Q127" s="371">
        <v>3</v>
      </c>
      <c r="R127" s="487" t="str">
        <f>'Age-Level'!C71</f>
        <v>Gather three inspirational quotes</v>
      </c>
      <c r="S127" s="363" t="str">
        <f>IF('Age-Level'!R71="A","A","")</f>
        <v/>
      </c>
    </row>
    <row r="128" spans="1:22" x14ac:dyDescent="0.2">
      <c r="A128" s="348"/>
      <c r="B128" s="349" t="str">
        <f>Badges!C368</f>
        <v>Use facial expressions</v>
      </c>
      <c r="C128" s="351" t="str">
        <f>IF(Badges!R368="A","A"," ")</f>
        <v xml:space="preserve"> </v>
      </c>
      <c r="E128" s="348"/>
      <c r="F128" s="349" t="str">
        <f>Badges!C442</f>
        <v>Host a "new cuisine" party</v>
      </c>
      <c r="G128" s="351" t="str">
        <f>IF(Badges!R442="A","A"," ")</f>
        <v xml:space="preserve"> </v>
      </c>
      <c r="I128" s="348"/>
      <c r="J128" s="349" t="str">
        <f>Badges!C518</f>
        <v>Create a team values list</v>
      </c>
      <c r="K128" s="351" t="str">
        <f>IF(Badges!R518="A","A"," ")</f>
        <v xml:space="preserve"> </v>
      </c>
      <c r="M128" s="348">
        <v>2</v>
      </c>
      <c r="N128" s="349" t="str">
        <f>Badges!C631</f>
        <v>Learn about archery safety</v>
      </c>
      <c r="O128" s="350"/>
      <c r="Q128" s="371">
        <v>4</v>
      </c>
      <c r="R128" s="487" t="str">
        <f>'Age-Level'!C72</f>
        <v>Make something to remind you</v>
      </c>
      <c r="S128" s="363" t="str">
        <f>IF('Age-Level'!R72="A","A","")</f>
        <v/>
      </c>
    </row>
    <row r="129" spans="1:20" x14ac:dyDescent="0.2">
      <c r="A129" s="348"/>
      <c r="B129" s="349" t="str">
        <f>Badges!C369</f>
        <v>Use body postures</v>
      </c>
      <c r="C129" s="351" t="str">
        <f>IF(Badges!R369="A","A"," ")</f>
        <v xml:space="preserve"> </v>
      </c>
      <c r="E129" s="348"/>
      <c r="F129" s="349" t="str">
        <f>Badges!C443</f>
        <v>Hold a progressive dinner with</v>
      </c>
      <c r="G129" s="351" t="str">
        <f>IF(Badges!R443="A","A"," ")</f>
        <v xml:space="preserve"> </v>
      </c>
      <c r="I129" s="348"/>
      <c r="J129" s="349" t="str">
        <f>Badges!C519</f>
        <v>Make your own values list</v>
      </c>
      <c r="K129" s="351" t="str">
        <f>IF(Badges!R519="A","A"," ")</f>
        <v xml:space="preserve"> </v>
      </c>
      <c r="M129" s="348"/>
      <c r="N129" s="349" t="str">
        <f>Badges!C632</f>
        <v>Visti an archery range</v>
      </c>
      <c r="O129" s="351" t="str">
        <f>IF(Badges!R632="A","A"," ")</f>
        <v xml:space="preserve"> </v>
      </c>
      <c r="Q129" s="371">
        <v>5</v>
      </c>
      <c r="R129" s="487" t="str">
        <f>'Age-Level'!C73</f>
        <v xml:space="preserve">Make a commitment to live what </v>
      </c>
      <c r="S129" s="363" t="str">
        <f>IF('Age-Level'!R73="A","A","")</f>
        <v/>
      </c>
    </row>
    <row r="130" spans="1:20" x14ac:dyDescent="0.2">
      <c r="A130" s="348"/>
      <c r="B130" s="349" t="str">
        <f>Badges!C370</f>
        <v xml:space="preserve">Use both facial expressions and </v>
      </c>
      <c r="C130" s="351" t="str">
        <f>IF(Badges!R370="A","A"," ")</f>
        <v xml:space="preserve"> </v>
      </c>
      <c r="E130" s="492" t="str">
        <f>Badges!B446</f>
        <v>Cadette First Aid</v>
      </c>
      <c r="F130" s="493"/>
      <c r="G130" s="493"/>
      <c r="I130" s="348"/>
      <c r="J130" s="349" t="str">
        <f>Badges!C520</f>
        <v>Find out how other people budget to</v>
      </c>
      <c r="K130" s="351" t="str">
        <f>IF(Badges!R520="A","A"," ")</f>
        <v xml:space="preserve"> </v>
      </c>
      <c r="M130" s="348"/>
      <c r="N130" s="349" t="str">
        <f>Badges!C633</f>
        <v>Invite an archery expert to talk to your troop</v>
      </c>
      <c r="O130" s="351" t="str">
        <f>IF(Badges!R633="A","A","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IF(Badges!R634="A","A"," ")</f>
        <v xml:space="preserve"> </v>
      </c>
      <c r="Q131" s="372">
        <v>1</v>
      </c>
      <c r="R131" s="487" t="str">
        <f>'Age-Level'!C76</f>
        <v>Learn how to make a room safe for a</v>
      </c>
      <c r="S131" s="363" t="str">
        <f>IF('Age-Level'!R76="A","A","")</f>
        <v/>
      </c>
    </row>
    <row r="132" spans="1:20" x14ac:dyDescent="0.2">
      <c r="A132" s="348"/>
      <c r="B132" s="349" t="str">
        <f>Badges!C372</f>
        <v>Add some dialogue</v>
      </c>
      <c r="C132" s="351" t="str">
        <f>IF(Badges!R372="A","A"," ")</f>
        <v xml:space="preserve"> </v>
      </c>
      <c r="E132" s="348"/>
      <c r="F132" s="349" t="str">
        <f>Badges!C448</f>
        <v>Take a babysitting class</v>
      </c>
      <c r="G132" s="351" t="str">
        <f>IF(Badges!R448="A","A"," ")</f>
        <v xml:space="preserve"> </v>
      </c>
      <c r="I132" s="348"/>
      <c r="J132" s="349" t="str">
        <f>Badges!C522</f>
        <v>Get on the "write" track</v>
      </c>
      <c r="K132" s="351" t="str">
        <f>IF(Badges!R522="A","A"," ")</f>
        <v xml:space="preserve"> </v>
      </c>
      <c r="M132" s="348">
        <v>3</v>
      </c>
      <c r="N132" s="349" t="str">
        <f>Badges!C635</f>
        <v>Practice archery before you go on a range</v>
      </c>
      <c r="O132" s="350"/>
      <c r="Q132" s="371">
        <v>2</v>
      </c>
      <c r="R132" s="487" t="str">
        <f>'Age-Level'!C77</f>
        <v>Find out about water safety</v>
      </c>
      <c r="S132" s="363" t="str">
        <f>IF('Age-Level'!R77="A","A","")</f>
        <v/>
      </c>
    </row>
    <row r="133" spans="1:20" x14ac:dyDescent="0.2">
      <c r="A133" s="348"/>
      <c r="B133" s="349" t="str">
        <f>Badges!C373</f>
        <v>Add thought bubbles</v>
      </c>
      <c r="C133" s="351" t="str">
        <f>IF(Badges!R373="A","A"," ")</f>
        <v xml:space="preserve"> </v>
      </c>
      <c r="E133" s="348"/>
      <c r="F133" s="349" t="str">
        <f>Badges!C449</f>
        <v>Ask a medical professional</v>
      </c>
      <c r="G133" s="351" t="str">
        <f>IF(Badges!R449="A","A"," ")</f>
        <v xml:space="preserve"> </v>
      </c>
      <c r="I133" s="348"/>
      <c r="J133" s="349" t="str">
        <f>Badges!C523</f>
        <v>Spot spending habits</v>
      </c>
      <c r="K133" s="351" t="str">
        <f>IF(Badges!R523="A","A"," ")</f>
        <v xml:space="preserve"> </v>
      </c>
      <c r="M133" s="348"/>
      <c r="N133" s="349" t="str">
        <f>Badges!C636</f>
        <v>Work with an instructor or older girl with archery experience</v>
      </c>
      <c r="O133" s="351" t="str">
        <f>IF(Badges!R636="A","A"," ")</f>
        <v xml:space="preserve"> </v>
      </c>
      <c r="Q133" s="371">
        <v>3</v>
      </c>
      <c r="R133" s="487" t="str">
        <f>'Age-Level'!C78</f>
        <v>Teach a Daisy or Brownie what to do if</v>
      </c>
      <c r="S133" s="363" t="str">
        <f>IF('Age-Level'!R78="A","A","")</f>
        <v/>
      </c>
    </row>
    <row r="134" spans="1:20" x14ac:dyDescent="0.2">
      <c r="A134" s="348"/>
      <c r="B134" s="349" t="str">
        <f>Badges!C374</f>
        <v>Run a narrative in separate</v>
      </c>
      <c r="C134" s="351" t="str">
        <f>IF(Badges!R374="A","A"," ")</f>
        <v xml:space="preserve"> </v>
      </c>
      <c r="E134" s="348"/>
      <c r="F134" s="349" t="str">
        <f>Badges!C450</f>
        <v>Talk to child care professionals</v>
      </c>
      <c r="G134" s="351" t="str">
        <f>IF(Badges!R450="A","A"," ")</f>
        <v xml:space="preserve"> </v>
      </c>
      <c r="I134" s="348"/>
      <c r="J134" s="349" t="str">
        <f>Badges!C524</f>
        <v>Pretend you're a psychologist</v>
      </c>
      <c r="K134" s="351" t="str">
        <f>IF(Badges!R524="A","A"," ")</f>
        <v xml:space="preserve"> </v>
      </c>
      <c r="M134" s="348"/>
      <c r="N134" s="349" t="str">
        <f>Badges!C637</f>
        <v>Join an archery class at a community center, range, or Girl Scout camp</v>
      </c>
      <c r="O134" s="351" t="str">
        <f>IF(Badges!R637="A","A"," ")</f>
        <v xml:space="preserve"> </v>
      </c>
      <c r="Q134" s="371">
        <v>4</v>
      </c>
      <c r="R134" s="487" t="str">
        <f>'Age-Level'!C79</f>
        <v>With your family, make sure you have</v>
      </c>
      <c r="S134" s="363" t="str">
        <f>IF('Age-Level'!R79="A","A","")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IF(Badges!R638="A","A"," ")</f>
        <v xml:space="preserve"> </v>
      </c>
      <c r="Q135" s="371">
        <v>5</v>
      </c>
      <c r="R135" s="487" t="str">
        <f>'Age-Level'!C80</f>
        <v>Discuss bullying with your Girl Scout</v>
      </c>
      <c r="S135" s="363" t="str">
        <f>IF('Age-Level'!R80="A","A","")</f>
        <v/>
      </c>
    </row>
    <row r="136" spans="1:20" x14ac:dyDescent="0.2">
      <c r="A136" s="348">
        <v>1</v>
      </c>
      <c r="B136" s="349" t="str">
        <f>Badges!C378</f>
        <v>Create your own definition of</v>
      </c>
      <c r="C136" s="350"/>
      <c r="E136" s="348"/>
      <c r="F136" s="349" t="str">
        <f>Badges!C452</f>
        <v>Talk to a medical professional</v>
      </c>
      <c r="G136" s="351" t="str">
        <f>IF(Badges!R452="A","A"," ")</f>
        <v xml:space="preserve"> </v>
      </c>
      <c r="I136" s="348"/>
      <c r="J136" s="349" t="str">
        <f>Badges!C526</f>
        <v>Do field research</v>
      </c>
      <c r="K136" s="351" t="str">
        <f>IF(Badges!R526="A","A"," ")</f>
        <v xml:space="preserve"> </v>
      </c>
      <c r="Q136" s="371"/>
      <c r="R136" s="372"/>
      <c r="S136" s="500"/>
      <c r="T136" s="355"/>
    </row>
    <row r="137" spans="1:20" x14ac:dyDescent="0.2">
      <c r="A137" s="348"/>
      <c r="B137" s="349" t="str">
        <f>Badges!C379</f>
        <v>Go to a sports event</v>
      </c>
      <c r="C137" s="351" t="str">
        <f>IF(Badges!R379="A","A"," ")</f>
        <v xml:space="preserve"> </v>
      </c>
      <c r="E137" s="348"/>
      <c r="F137" s="349" t="str">
        <f>Badges!C453</f>
        <v>Take a course</v>
      </c>
      <c r="G137" s="351" t="str">
        <f>IF(Badges!R453="A","A"," ")</f>
        <v xml:space="preserve"> </v>
      </c>
      <c r="I137" s="348"/>
      <c r="J137" s="349" t="str">
        <f>Badges!C527</f>
        <v>Let money talk</v>
      </c>
      <c r="K137" s="351" t="str">
        <f>IF(Badges!R527="A","A"," ")</f>
        <v xml:space="preserve"> </v>
      </c>
      <c r="Q137" s="371"/>
      <c r="R137" s="371"/>
      <c r="S137" s="341"/>
    </row>
    <row r="138" spans="1:20" x14ac:dyDescent="0.2">
      <c r="A138" s="348"/>
      <c r="B138" s="349" t="str">
        <f>Badges!C380</f>
        <v>Watch a sports series</v>
      </c>
      <c r="C138" s="351" t="str">
        <f>IF(Badges!R380="A","A"," ")</f>
        <v xml:space="preserve"> </v>
      </c>
      <c r="E138" s="348"/>
      <c r="F138" s="349" t="str">
        <f>Badges!C454</f>
        <v>Talk to an emergency responder</v>
      </c>
      <c r="G138" s="351" t="str">
        <f>IF(Badges!R454="A","A"," ")</f>
        <v xml:space="preserve"> </v>
      </c>
      <c r="I138" s="348"/>
      <c r="J138" s="349" t="str">
        <f>Badges!C528</f>
        <v>Hit the books</v>
      </c>
      <c r="K138" s="351" t="str">
        <f>IF(Badges!R528="A","A"," ")</f>
        <v xml:space="preserve"> </v>
      </c>
      <c r="Q138" s="371"/>
      <c r="R138" s="371"/>
      <c r="S138" s="341"/>
    </row>
    <row r="139" spans="1:20" x14ac:dyDescent="0.2">
      <c r="A139" s="348"/>
      <c r="B139" s="349" t="str">
        <f>Badges!C381</f>
        <v>Head to the Web</v>
      </c>
      <c r="C139" s="351" t="str">
        <f>IF(Badges!R381="A","A","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15</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Patches'!R5="A","A","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Patches'!R6="A","A"," ")</f>
        <v xml:space="preserve"> </v>
      </c>
      <c r="H142" s="355"/>
      <c r="I142" s="348">
        <v>1</v>
      </c>
      <c r="J142" s="396" t="str">
        <f>'Council Own'!C7</f>
        <v>&lt;List Requirement Here&gt;</v>
      </c>
      <c r="K142" s="358" t="str">
        <f>IF('Council Own'!R7="A","A"," ")</f>
        <v xml:space="preserve"> </v>
      </c>
      <c r="L142" s="355"/>
      <c r="M142" s="348">
        <v>1</v>
      </c>
      <c r="N142" s="396" t="str">
        <f>'Council Own'!C55</f>
        <v>&lt;List Requirement Here&gt;</v>
      </c>
      <c r="O142" s="358" t="str">
        <f>IF('Council Own'!R55="A","A"," ")</f>
        <v xml:space="preserve"> </v>
      </c>
      <c r="Q142" s="348">
        <v>1</v>
      </c>
      <c r="R142" s="396" t="str">
        <f>'Council Own'!C103</f>
        <v>&lt;List Requirement Here&gt;</v>
      </c>
      <c r="S142" s="358" t="str">
        <f>IF('Council Own'!R103="A","A"," ")</f>
        <v xml:space="preserve"> </v>
      </c>
    </row>
    <row r="143" spans="1:20" x14ac:dyDescent="0.2">
      <c r="A143" s="612" t="str">
        <f>'Council Own'!B6</f>
        <v>&lt;&lt;List Badge Here&gt;&gt;</v>
      </c>
      <c r="B143" s="613"/>
      <c r="C143" s="353" t="str">
        <f>IF('Council Own'!R28="C","C",IF('Council Own'!R28="P","P",""))</f>
        <v/>
      </c>
      <c r="E143" s="633" t="str">
        <f>'Fun Patches'!C7</f>
        <v>&lt;LIST PATCH HERE&gt;</v>
      </c>
      <c r="F143" s="634"/>
      <c r="G143" s="358" t="str">
        <f>IF('Fun Patches'!R7="A","A"," ")</f>
        <v xml:space="preserve"> </v>
      </c>
      <c r="H143" s="355"/>
      <c r="I143" s="348"/>
      <c r="J143" s="396" t="str">
        <f>'Council Own'!C8</f>
        <v>&lt;List Requirement Here&gt;</v>
      </c>
      <c r="K143" s="358" t="str">
        <f>IF('Council Own'!R8="A","A"," ")</f>
        <v xml:space="preserve"> </v>
      </c>
      <c r="L143" s="355"/>
      <c r="M143" s="348"/>
      <c r="N143" s="396" t="str">
        <f>'Council Own'!C56</f>
        <v>&lt;List Requirement Here&gt;</v>
      </c>
      <c r="O143" s="358" t="str">
        <f>IF('Council Own'!R56="A","A"," ")</f>
        <v xml:space="preserve"> </v>
      </c>
      <c r="Q143" s="348"/>
      <c r="R143" s="396" t="str">
        <f>'Council Own'!C104</f>
        <v>&lt;List Requirement Here&gt;</v>
      </c>
      <c r="S143" s="358" t="str">
        <f>IF('Council Own'!R104="A","A"," ")</f>
        <v xml:space="preserve"> </v>
      </c>
    </row>
    <row r="144" spans="1:20" x14ac:dyDescent="0.2">
      <c r="A144" s="612" t="str">
        <f>'Council Own'!B30</f>
        <v>&lt;&lt;List Badge Here&gt;&gt;</v>
      </c>
      <c r="B144" s="613"/>
      <c r="C144" s="353" t="str">
        <f>IF('Council Own'!R52="C","C",IF('Council Own'!R52="P","P",""))</f>
        <v/>
      </c>
      <c r="E144" s="633" t="str">
        <f>'Fun Patches'!C8</f>
        <v>&lt;LIST PATCH HERE&gt;</v>
      </c>
      <c r="F144" s="634"/>
      <c r="G144" s="358" t="str">
        <f>IF('Fun Patches'!R8="A","A"," ")</f>
        <v xml:space="preserve"> </v>
      </c>
      <c r="H144" s="355"/>
      <c r="I144" s="348"/>
      <c r="J144" s="396" t="str">
        <f>'Council Own'!C9</f>
        <v>&lt;List Requirement Here&gt;</v>
      </c>
      <c r="K144" s="358" t="str">
        <f>IF('Council Own'!R9="A","A"," ")</f>
        <v xml:space="preserve"> </v>
      </c>
      <c r="L144" s="355"/>
      <c r="M144" s="348"/>
      <c r="N144" s="396" t="str">
        <f>'Council Own'!C57</f>
        <v>&lt;List Requirement Here&gt;</v>
      </c>
      <c r="O144" s="358" t="str">
        <f>IF('Council Own'!R57="A","A"," ")</f>
        <v xml:space="preserve"> </v>
      </c>
      <c r="Q144" s="348"/>
      <c r="R144" s="396" t="str">
        <f>'Council Own'!C105</f>
        <v>&lt;List Requirement Here&gt;</v>
      </c>
      <c r="S144" s="358" t="str">
        <f>IF('Council Own'!R105="A","A"," ")</f>
        <v xml:space="preserve"> </v>
      </c>
    </row>
    <row r="145" spans="1:19" x14ac:dyDescent="0.2">
      <c r="A145" s="612" t="str">
        <f>'Council Own'!B54</f>
        <v>&lt;&lt;List Badge Here&gt;&gt;</v>
      </c>
      <c r="B145" s="613"/>
      <c r="C145" s="353" t="str">
        <f>IF('Council Own'!R76="C","C",IF('Council Own'!R76="P","P",""))</f>
        <v/>
      </c>
      <c r="E145" s="633" t="str">
        <f>'Fun Patches'!C9</f>
        <v>&lt;LIST PATCH HERE&gt;</v>
      </c>
      <c r="F145" s="634"/>
      <c r="G145" s="358" t="str">
        <f>IF('Fun Patches'!R9="A","A"," ")</f>
        <v xml:space="preserve"> </v>
      </c>
      <c r="H145" s="355"/>
      <c r="I145" s="348"/>
      <c r="J145" s="396" t="str">
        <f>'Council Own'!C10</f>
        <v>&lt;List Requirement Here&gt;</v>
      </c>
      <c r="K145" s="358" t="str">
        <f>IF('Council Own'!R10="A","A"," ")</f>
        <v xml:space="preserve"> </v>
      </c>
      <c r="L145" s="355"/>
      <c r="M145" s="348"/>
      <c r="N145" s="396" t="str">
        <f>'Council Own'!C58</f>
        <v>&lt;List Requirement Here&gt;</v>
      </c>
      <c r="O145" s="358" t="str">
        <f>IF('Council Own'!R58="A","A"," ")</f>
        <v xml:space="preserve"> </v>
      </c>
      <c r="Q145" s="348"/>
      <c r="R145" s="396" t="str">
        <f>'Council Own'!C106</f>
        <v>&lt;List Requirement Here&gt;</v>
      </c>
      <c r="S145" s="358" t="str">
        <f>IF('Council Own'!R106="A","A"," ")</f>
        <v xml:space="preserve"> </v>
      </c>
    </row>
    <row r="146" spans="1:19" x14ac:dyDescent="0.2">
      <c r="A146" s="612" t="str">
        <f>'Council Own'!B78</f>
        <v>&lt;&lt;List Badge Here&gt;&gt;</v>
      </c>
      <c r="B146" s="613"/>
      <c r="C146" s="353" t="str">
        <f>IF('Council Own'!R100="C","C",IF('Council Own'!R100="P","P",""))</f>
        <v/>
      </c>
      <c r="E146" s="633" t="str">
        <f>'Fun Patches'!C10</f>
        <v>&lt;LIST PATCH HERE&gt;</v>
      </c>
      <c r="F146" s="634"/>
      <c r="G146" s="358" t="str">
        <f>IF('Fun Patches'!R10="A","A"," ")</f>
        <v xml:space="preserve"> </v>
      </c>
      <c r="I146" s="348">
        <v>2</v>
      </c>
      <c r="J146" s="396" t="str">
        <f>'Council Own'!C11</f>
        <v>&lt;List Requirement Here&gt;</v>
      </c>
      <c r="K146" s="358" t="str">
        <f>IF('Council Own'!R11="A","A"," ")</f>
        <v xml:space="preserve"> </v>
      </c>
      <c r="M146" s="348">
        <v>2</v>
      </c>
      <c r="N146" s="396" t="str">
        <f>'Council Own'!C59</f>
        <v>&lt;List Requirement Here&gt;</v>
      </c>
      <c r="O146" s="358" t="str">
        <f>IF('Council Own'!R59="A","A"," ")</f>
        <v xml:space="preserve"> </v>
      </c>
      <c r="Q146" s="348">
        <v>2</v>
      </c>
      <c r="R146" s="396" t="str">
        <f>'Council Own'!C107</f>
        <v>&lt;List Requirement Here&gt;</v>
      </c>
      <c r="S146" s="358" t="str">
        <f>IF('Council Own'!R107="A","A"," ")</f>
        <v xml:space="preserve"> </v>
      </c>
    </row>
    <row r="147" spans="1:19" ht="12.75" customHeight="1" x14ac:dyDescent="0.2">
      <c r="A147" s="612" t="str">
        <f>'Council Own'!B102</f>
        <v>&lt;&lt;List Badge Here&gt;&gt;</v>
      </c>
      <c r="B147" s="613"/>
      <c r="C147" s="353" t="str">
        <f>IF('Council Own'!R124="C","C",IF('Council Own'!R124="P","P",""))</f>
        <v/>
      </c>
      <c r="E147" s="633" t="str">
        <f>'Fun Patches'!C11</f>
        <v>&lt;LIST PATCH HERE&gt;</v>
      </c>
      <c r="F147" s="634"/>
      <c r="G147" s="358" t="str">
        <f>IF('Fun Patches'!R11="A","A"," ")</f>
        <v xml:space="preserve"> </v>
      </c>
      <c r="I147" s="348"/>
      <c r="J147" s="396" t="str">
        <f>'Council Own'!C12</f>
        <v>&lt;List Requirement Here&gt;</v>
      </c>
      <c r="K147" s="358" t="str">
        <f>IF('Council Own'!R12="A","A"," ")</f>
        <v xml:space="preserve"> </v>
      </c>
      <c r="M147" s="348"/>
      <c r="N147" s="396" t="str">
        <f>'Council Own'!C60</f>
        <v>&lt;List Requirement Here&gt;</v>
      </c>
      <c r="O147" s="358" t="str">
        <f>IF('Council Own'!R60="A","A"," ")</f>
        <v xml:space="preserve"> </v>
      </c>
      <c r="Q147" s="348"/>
      <c r="R147" s="396" t="str">
        <f>'Council Own'!C108</f>
        <v>&lt;List Requirement Here&gt;</v>
      </c>
      <c r="S147" s="358" t="str">
        <f>IF('Council Own'!R108="A","A"," ")</f>
        <v xml:space="preserve"> </v>
      </c>
    </row>
    <row r="148" spans="1:19" ht="12.75" customHeight="1" x14ac:dyDescent="0.2">
      <c r="A148" s="612" t="str">
        <f>'Council Own'!B126</f>
        <v>&lt;&lt;List Badge Here&gt;&gt;</v>
      </c>
      <c r="B148" s="613"/>
      <c r="C148" s="353" t="str">
        <f>IF('Council Own'!R148="C","C",IF('Council Own'!R148="P","P",""))</f>
        <v/>
      </c>
      <c r="E148" s="633" t="str">
        <f>'Fun Patches'!C12</f>
        <v>&lt;LIST PATCH HERE&gt;</v>
      </c>
      <c r="F148" s="634"/>
      <c r="G148" s="358" t="str">
        <f>IF('Fun Patches'!R12="A","A"," ")</f>
        <v xml:space="preserve"> </v>
      </c>
      <c r="I148" s="348"/>
      <c r="J148" s="396" t="str">
        <f>'Council Own'!C13</f>
        <v>&lt;List Requirement Here&gt;</v>
      </c>
      <c r="K148" s="358" t="str">
        <f>IF('Council Own'!R13="A","A"," ")</f>
        <v xml:space="preserve"> </v>
      </c>
      <c r="M148" s="348"/>
      <c r="N148" s="396" t="str">
        <f>'Council Own'!C61</f>
        <v>&lt;List Requirement Here&gt;</v>
      </c>
      <c r="O148" s="358" t="str">
        <f>IF('Council Own'!R61="A","A"," ")</f>
        <v xml:space="preserve"> </v>
      </c>
      <c r="Q148" s="348"/>
      <c r="R148" s="396" t="str">
        <f>'Council Own'!C109</f>
        <v>&lt;List Requirement Here&gt;</v>
      </c>
      <c r="S148" s="358" t="str">
        <f>IF('Council Own'!R109="A","A"," ")</f>
        <v xml:space="preserve"> </v>
      </c>
    </row>
    <row r="149" spans="1:19" x14ac:dyDescent="0.2">
      <c r="E149" s="633" t="str">
        <f>'Fun Patches'!C13</f>
        <v>&lt;LIST PATCH HERE&gt;</v>
      </c>
      <c r="F149" s="634"/>
      <c r="G149" s="358" t="str">
        <f>IF('Fun Patches'!R13="A","A"," ")</f>
        <v xml:space="preserve"> </v>
      </c>
      <c r="I149" s="348"/>
      <c r="J149" s="396" t="str">
        <f>'Council Own'!C14</f>
        <v>&lt;List Requirement Here&gt;</v>
      </c>
      <c r="K149" s="358" t="str">
        <f>IF('Council Own'!R14="A","A"," ")</f>
        <v xml:space="preserve"> </v>
      </c>
      <c r="M149" s="348"/>
      <c r="N149" s="396" t="str">
        <f>'Council Own'!C62</f>
        <v>&lt;List Requirement Here&gt;</v>
      </c>
      <c r="O149" s="358" t="str">
        <f>IF('Council Own'!R62="A","A"," ")</f>
        <v xml:space="preserve"> </v>
      </c>
      <c r="Q149" s="348"/>
      <c r="R149" s="396" t="str">
        <f>'Council Own'!C110</f>
        <v>&lt;List Requirement Here&gt;</v>
      </c>
      <c r="S149" s="358" t="str">
        <f>IF('Council Own'!R110="A","A"," ")</f>
        <v xml:space="preserve"> </v>
      </c>
    </row>
    <row r="150" spans="1:19" x14ac:dyDescent="0.2">
      <c r="E150" s="633" t="str">
        <f>'Fun Patches'!C14</f>
        <v>&lt;LIST PATCH HERE&gt;</v>
      </c>
      <c r="F150" s="634"/>
      <c r="G150" s="358" t="str">
        <f>IF('Fun Patches'!R14="A","A"," ")</f>
        <v xml:space="preserve"> </v>
      </c>
      <c r="I150" s="348">
        <v>3</v>
      </c>
      <c r="J150" s="396" t="str">
        <f>'Council Own'!C15</f>
        <v>&lt;List Requirement Here&gt;</v>
      </c>
      <c r="K150" s="358" t="str">
        <f>IF('Council Own'!R15="A","A"," ")</f>
        <v xml:space="preserve"> </v>
      </c>
      <c r="M150" s="348">
        <v>3</v>
      </c>
      <c r="N150" s="396" t="str">
        <f>'Council Own'!C63</f>
        <v>&lt;List Requirement Here&gt;</v>
      </c>
      <c r="O150" s="358" t="str">
        <f>IF('Council Own'!R63="A","A"," ")</f>
        <v xml:space="preserve"> </v>
      </c>
      <c r="Q150" s="348">
        <v>3</v>
      </c>
      <c r="R150" s="396" t="str">
        <f>'Council Own'!C111</f>
        <v>&lt;List Requirement Here&gt;</v>
      </c>
      <c r="S150" s="358" t="str">
        <f>IF('Council Own'!R111="A","A"," ")</f>
        <v xml:space="preserve"> </v>
      </c>
    </row>
    <row r="151" spans="1:19" x14ac:dyDescent="0.2">
      <c r="E151" s="633" t="str">
        <f>'Fun Patches'!C15</f>
        <v>&lt;LIST PATCH HERE&gt;</v>
      </c>
      <c r="F151" s="634"/>
      <c r="G151" s="358" t="str">
        <f>IF('Fun Patches'!R15="A","A"," ")</f>
        <v xml:space="preserve"> </v>
      </c>
      <c r="I151" s="348"/>
      <c r="J151" s="396" t="str">
        <f>'Council Own'!C16</f>
        <v>&lt;List Requirement Here&gt;</v>
      </c>
      <c r="K151" s="358" t="str">
        <f>IF('Council Own'!R16="A","A"," ")</f>
        <v xml:space="preserve"> </v>
      </c>
      <c r="M151" s="348"/>
      <c r="N151" s="396" t="str">
        <f>'Council Own'!C64</f>
        <v>&lt;List Requirement Here&gt;</v>
      </c>
      <c r="O151" s="358" t="str">
        <f>IF('Council Own'!R64="A","A"," ")</f>
        <v xml:space="preserve"> </v>
      </c>
      <c r="Q151" s="348"/>
      <c r="R151" s="396" t="str">
        <f>'Council Own'!C112</f>
        <v>&lt;List Requirement Here&gt;</v>
      </c>
      <c r="S151" s="358" t="str">
        <f>IF('Council Own'!R112="A","A"," ")</f>
        <v xml:space="preserve"> </v>
      </c>
    </row>
    <row r="152" spans="1:19" x14ac:dyDescent="0.2">
      <c r="A152" s="616" t="s">
        <v>834</v>
      </c>
      <c r="B152" s="617"/>
      <c r="C152" s="618"/>
      <c r="E152" s="633" t="str">
        <f>'Fun Patches'!C16</f>
        <v>&lt;LIST PATCH HERE&gt;</v>
      </c>
      <c r="F152" s="634"/>
      <c r="G152" s="358" t="str">
        <f>IF('Fun Patches'!R16="A","A"," ")</f>
        <v xml:space="preserve"> </v>
      </c>
      <c r="I152" s="348"/>
      <c r="J152" s="396" t="str">
        <f>'Council Own'!C17</f>
        <v>&lt;List Requirement Here&gt;</v>
      </c>
      <c r="K152" s="358" t="str">
        <f>IF('Council Own'!R17="A","A"," ")</f>
        <v xml:space="preserve"> </v>
      </c>
      <c r="M152" s="348"/>
      <c r="N152" s="396" t="str">
        <f>'Council Own'!C65</f>
        <v>&lt;List Requirement Here&gt;</v>
      </c>
      <c r="O152" s="358" t="str">
        <f>IF('Council Own'!R65="A","A"," ")</f>
        <v xml:space="preserve"> </v>
      </c>
      <c r="Q152" s="348"/>
      <c r="R152" s="396" t="str">
        <f>'Council Own'!C113</f>
        <v>&lt;List Requirement Here&gt;</v>
      </c>
      <c r="S152" s="358" t="str">
        <f>IF('Council Own'!R113="A","A"," ")</f>
        <v xml:space="preserve"> </v>
      </c>
    </row>
    <row r="153" spans="1:19" x14ac:dyDescent="0.2">
      <c r="A153" s="257" t="str">
        <f>Silver!C8</f>
        <v>Go on a Cadette Journey</v>
      </c>
      <c r="B153" s="257"/>
      <c r="C153" s="445" t="str">
        <f>IF(Silver!R8="C","C"," ")</f>
        <v xml:space="preserve"> </v>
      </c>
      <c r="E153" s="650" t="str">
        <f>'Fun Patches'!C17</f>
        <v>&lt;LIST PATCH HERE&gt;</v>
      </c>
      <c r="F153" s="651"/>
      <c r="G153" s="351" t="str">
        <f>IF('Fun Patches'!R17="A","A"," ")</f>
        <v xml:space="preserve"> </v>
      </c>
      <c r="I153" s="348"/>
      <c r="J153" s="396" t="str">
        <f>'Council Own'!C18</f>
        <v>&lt;List Requirement Here&gt;</v>
      </c>
      <c r="K153" s="358" t="str">
        <f>IF('Council Own'!R18="A","A"," ")</f>
        <v xml:space="preserve"> </v>
      </c>
      <c r="M153" s="348"/>
      <c r="N153" s="396" t="str">
        <f>'Council Own'!C66</f>
        <v>&lt;List Requirement Here&gt;</v>
      </c>
      <c r="O153" s="358" t="str">
        <f>IF('Council Own'!R66="A","A"," ")</f>
        <v xml:space="preserve"> </v>
      </c>
      <c r="Q153" s="348"/>
      <c r="R153" s="396" t="str">
        <f>'Council Own'!C114</f>
        <v>&lt;List Requirement Here&gt;</v>
      </c>
      <c r="S153" s="358" t="str">
        <f>IF('Council Own'!R114="A","A"," ")</f>
        <v xml:space="preserve"> </v>
      </c>
    </row>
    <row r="154" spans="1:19" x14ac:dyDescent="0.2">
      <c r="A154" s="257" t="str">
        <f>Silver!C9</f>
        <v>Identify issues you care about</v>
      </c>
      <c r="B154" s="257"/>
      <c r="C154" s="445" t="str">
        <f>IF(Silver!R9="A","A"," ")</f>
        <v xml:space="preserve"> </v>
      </c>
      <c r="E154" s="633" t="str">
        <f>'Fun Patches'!C18</f>
        <v>&lt;LIST PATCH HERE&gt;</v>
      </c>
      <c r="F154" s="634"/>
      <c r="G154" s="358" t="str">
        <f>IF('Fun Patches'!R18="A","A"," ")</f>
        <v xml:space="preserve"> </v>
      </c>
      <c r="I154" s="348">
        <v>4</v>
      </c>
      <c r="J154" s="396" t="str">
        <f>'Council Own'!C19</f>
        <v>&lt;List Requirement Here&gt;</v>
      </c>
      <c r="K154" s="358" t="str">
        <f>IF('Council Own'!R19="A","A"," ")</f>
        <v xml:space="preserve"> </v>
      </c>
      <c r="M154" s="348">
        <v>4</v>
      </c>
      <c r="N154" s="396" t="str">
        <f>'Council Own'!C67</f>
        <v>&lt;List Requirement Here&gt;</v>
      </c>
      <c r="O154" s="358" t="str">
        <f>IF('Council Own'!R67="A","A"," ")</f>
        <v xml:space="preserve"> </v>
      </c>
      <c r="Q154" s="348">
        <v>4</v>
      </c>
      <c r="R154" s="396" t="str">
        <f>'Council Own'!C115</f>
        <v>&lt;List Requirement Here&gt;</v>
      </c>
      <c r="S154" s="358" t="str">
        <f>IF('Council Own'!R115="A","A"," ")</f>
        <v xml:space="preserve"> </v>
      </c>
    </row>
    <row r="155" spans="1:19" x14ac:dyDescent="0.2">
      <c r="A155" s="257" t="str">
        <f>Silver!C10</f>
        <v>Build your GS Silver Team or go solo</v>
      </c>
      <c r="B155" s="257"/>
      <c r="C155" s="445" t="str">
        <f>IF(Silver!R10="A","A"," ")</f>
        <v xml:space="preserve"> </v>
      </c>
      <c r="E155" s="633" t="str">
        <f>'Fun Patches'!C19</f>
        <v>&lt;LIST PATCH HERE&gt;</v>
      </c>
      <c r="F155" s="634"/>
      <c r="G155" s="358" t="str">
        <f>IF('Fun Patches'!R19="A","A"," ")</f>
        <v xml:space="preserve"> </v>
      </c>
      <c r="I155" s="348"/>
      <c r="J155" s="396" t="str">
        <f>'Council Own'!C20</f>
        <v>&lt;List Requirement Here&gt;</v>
      </c>
      <c r="K155" s="358" t="str">
        <f>IF('Council Own'!R20="A","A"," ")</f>
        <v xml:space="preserve"> </v>
      </c>
      <c r="M155" s="348"/>
      <c r="N155" s="396" t="str">
        <f>'Council Own'!C68</f>
        <v>&lt;List Requirement Here&gt;</v>
      </c>
      <c r="O155" s="358" t="str">
        <f>IF('Council Own'!R68="A","A"," ")</f>
        <v xml:space="preserve"> </v>
      </c>
      <c r="Q155" s="348"/>
      <c r="R155" s="396" t="str">
        <f>'Council Own'!C116</f>
        <v>&lt;List Requirement Here&gt;</v>
      </c>
      <c r="S155" s="358" t="str">
        <f>IF('Council Own'!R116="A","A"," ")</f>
        <v xml:space="preserve"> </v>
      </c>
    </row>
    <row r="156" spans="1:19" x14ac:dyDescent="0.2">
      <c r="A156" s="257" t="str">
        <f>Silver!C11</f>
        <v>Explore your community</v>
      </c>
      <c r="B156" s="257"/>
      <c r="C156" s="445" t="str">
        <f>IF(Silver!R11="A","A"," ")</f>
        <v xml:space="preserve"> </v>
      </c>
      <c r="E156" s="633" t="str">
        <f>'Fun Patches'!C20</f>
        <v>&lt;LIST PATCH HERE&gt;</v>
      </c>
      <c r="F156" s="634"/>
      <c r="G156" s="358" t="str">
        <f>IF('Fun Patches'!R20="A","A"," ")</f>
        <v xml:space="preserve"> </v>
      </c>
      <c r="I156" s="348"/>
      <c r="J156" s="396" t="str">
        <f>'Council Own'!C21</f>
        <v>&lt;List Requirement Here&gt;</v>
      </c>
      <c r="K156" s="358" t="str">
        <f>IF('Council Own'!R21="A","A"," ")</f>
        <v xml:space="preserve"> </v>
      </c>
      <c r="M156" s="348"/>
      <c r="N156" s="396" t="str">
        <f>'Council Own'!C69</f>
        <v>&lt;List Requirement Here&gt;</v>
      </c>
      <c r="O156" s="358" t="str">
        <f>IF('Council Own'!R69="A","A"," ")</f>
        <v xml:space="preserve"> </v>
      </c>
      <c r="Q156" s="348"/>
      <c r="R156" s="396" t="str">
        <f>'Council Own'!C117</f>
        <v>&lt;List Requirement Here&gt;</v>
      </c>
      <c r="S156" s="358" t="str">
        <f>IF('Council Own'!R117="A","A"," ")</f>
        <v xml:space="preserve"> </v>
      </c>
    </row>
    <row r="157" spans="1:19" x14ac:dyDescent="0.2">
      <c r="A157" s="257" t="str">
        <f>Silver!C12</f>
        <v>Pick your Take Action Project</v>
      </c>
      <c r="B157" s="257"/>
      <c r="C157" s="445" t="str">
        <f>IF(Silver!R12="A","A"," ")</f>
        <v xml:space="preserve"> </v>
      </c>
      <c r="E157" s="633" t="str">
        <f>'Fun Patches'!C21</f>
        <v>&lt;LIST PATCH HERE&gt;</v>
      </c>
      <c r="F157" s="634"/>
      <c r="G157" s="358" t="str">
        <f>IF('Fun Patches'!R21="A","A"," ")</f>
        <v xml:space="preserve"> </v>
      </c>
      <c r="I157" s="348"/>
      <c r="J157" s="396" t="str">
        <f>'Council Own'!C22</f>
        <v>&lt;List Requirement Here&gt;</v>
      </c>
      <c r="K157" s="358" t="str">
        <f>IF('Council Own'!R22="A","A"," ")</f>
        <v xml:space="preserve"> </v>
      </c>
      <c r="M157" s="348"/>
      <c r="N157" s="396" t="str">
        <f>'Council Own'!C70</f>
        <v>&lt;List Requirement Here&gt;</v>
      </c>
      <c r="O157" s="358" t="str">
        <f>IF('Council Own'!R70="A","A"," ")</f>
        <v xml:space="preserve"> </v>
      </c>
      <c r="Q157" s="348"/>
      <c r="R157" s="396" t="str">
        <f>'Council Own'!C118</f>
        <v>&lt;List Requirement Here&gt;</v>
      </c>
      <c r="S157" s="358" t="str">
        <f>IF('Council Own'!R118="A","A"," ")</f>
        <v xml:space="preserve"> </v>
      </c>
    </row>
    <row r="158" spans="1:19" x14ac:dyDescent="0.2">
      <c r="A158" s="257" t="str">
        <f>Silver!C13</f>
        <v>Develop your Project</v>
      </c>
      <c r="B158" s="257"/>
      <c r="C158" s="445" t="str">
        <f>IF(Silver!R13="A","A"," ")</f>
        <v xml:space="preserve"> </v>
      </c>
      <c r="E158" s="633" t="str">
        <f>'Fun Patches'!C22</f>
        <v>&lt;LIST PATCH HERE&gt;</v>
      </c>
      <c r="F158" s="634"/>
      <c r="G158" s="358" t="str">
        <f>IF('Fun Patches'!R22="A","A"," ")</f>
        <v xml:space="preserve"> </v>
      </c>
      <c r="I158" s="348">
        <v>5</v>
      </c>
      <c r="J158" s="396" t="str">
        <f>'Council Own'!C23</f>
        <v>&lt;List Requirement Here&gt;</v>
      </c>
      <c r="K158" s="358" t="str">
        <f>IF('Council Own'!R23="A","A"," ")</f>
        <v xml:space="preserve"> </v>
      </c>
      <c r="M158" s="348">
        <v>5</v>
      </c>
      <c r="N158" s="396" t="str">
        <f>'Council Own'!C71</f>
        <v>&lt;List Requirement Here&gt;</v>
      </c>
      <c r="O158" s="358" t="str">
        <f>IF('Council Own'!R71="A","A"," ")</f>
        <v xml:space="preserve"> </v>
      </c>
      <c r="Q158" s="348">
        <v>5</v>
      </c>
      <c r="R158" s="396" t="str">
        <f>'Council Own'!C119</f>
        <v>&lt;List Requirement Here&gt;</v>
      </c>
      <c r="S158" s="358" t="str">
        <f>IF('Council Own'!R119="A","A"," ")</f>
        <v xml:space="preserve"> </v>
      </c>
    </row>
    <row r="159" spans="1:19" x14ac:dyDescent="0.2">
      <c r="A159" s="257" t="str">
        <f>Silver!C14</f>
        <v>Make a plan and put it into motion</v>
      </c>
      <c r="B159" s="257"/>
      <c r="C159" s="445" t="str">
        <f>IF(Silver!R14="A","A"," ")</f>
        <v xml:space="preserve"> </v>
      </c>
      <c r="E159" s="633" t="str">
        <f>'Fun Patches'!C23</f>
        <v>&lt;LIST PATCH HERE&gt;</v>
      </c>
      <c r="F159" s="634"/>
      <c r="G159" s="358" t="str">
        <f>IF('Fun Patches'!R23="A","A"," ")</f>
        <v xml:space="preserve"> </v>
      </c>
      <c r="I159" s="348"/>
      <c r="J159" s="396" t="str">
        <f>'Council Own'!C24</f>
        <v>&lt;List Requirement Here&gt;</v>
      </c>
      <c r="K159" s="358" t="str">
        <f>IF('Council Own'!R24="A","A"," ")</f>
        <v xml:space="preserve"> </v>
      </c>
      <c r="M159" s="348"/>
      <c r="N159" s="396" t="str">
        <f>'Council Own'!C72</f>
        <v>&lt;List Requirement Here&gt;</v>
      </c>
      <c r="O159" s="358" t="str">
        <f>IF('Council Own'!R72="A","A"," ")</f>
        <v xml:space="preserve"> </v>
      </c>
      <c r="Q159" s="348"/>
      <c r="R159" s="396" t="str">
        <f>'Council Own'!C120</f>
        <v>&lt;List Requirement Here&gt;</v>
      </c>
      <c r="S159" s="358" t="str">
        <f>IF('Council Own'!R120="A","A"," ")</f>
        <v xml:space="preserve"> </v>
      </c>
    </row>
    <row r="160" spans="1:19" x14ac:dyDescent="0.2">
      <c r="A160" s="257" t="str">
        <f>Silver!C15</f>
        <v>Reflect, share your story, and celebrate</v>
      </c>
      <c r="B160" s="257"/>
      <c r="C160" s="445" t="str">
        <f>IF(Silver!R15="A","A"," ")</f>
        <v xml:space="preserve"> </v>
      </c>
      <c r="E160" s="633" t="str">
        <f>'Fun Patches'!C24</f>
        <v>&lt;LIST PATCH HERE&gt;</v>
      </c>
      <c r="F160" s="634"/>
      <c r="G160" s="358" t="str">
        <f>IF('Fun Patches'!R24="A","A"," ")</f>
        <v xml:space="preserve"> </v>
      </c>
      <c r="I160" s="348"/>
      <c r="J160" s="396" t="str">
        <f>'Council Own'!C25</f>
        <v>&lt;List Requirement Here&gt;</v>
      </c>
      <c r="K160" s="358" t="str">
        <f>IF('Council Own'!R25="A","A"," ")</f>
        <v xml:space="preserve"> </v>
      </c>
      <c r="M160" s="348"/>
      <c r="N160" s="396" t="str">
        <f>'Council Own'!C73</f>
        <v>&lt;List Requirement Here&gt;</v>
      </c>
      <c r="O160" s="358" t="str">
        <f>IF('Council Own'!R73="A","A"," ")</f>
        <v xml:space="preserve"> </v>
      </c>
      <c r="Q160" s="348"/>
      <c r="R160" s="396" t="str">
        <f>'Council Own'!C121</f>
        <v>&lt;List Requirement Here&gt;</v>
      </c>
      <c r="S160" s="358" t="str">
        <f>IF('Council Own'!R121="A","A"," ")</f>
        <v xml:space="preserve"> </v>
      </c>
    </row>
    <row r="161" spans="2:19" x14ac:dyDescent="0.2">
      <c r="B161" s="435" t="s">
        <v>139</v>
      </c>
      <c r="C161" s="445" t="str">
        <f>IF(Silver!R16="C","C",IF(Silver!R16="P","P",""))</f>
        <v/>
      </c>
      <c r="E161" s="633" t="str">
        <f>'Fun Patches'!C25</f>
        <v>&lt;LIST PATCH HERE&gt;</v>
      </c>
      <c r="F161" s="634"/>
      <c r="G161" s="358" t="str">
        <f>IF('Fun Patches'!R25="A","A"," ")</f>
        <v xml:space="preserve"> </v>
      </c>
      <c r="I161" s="348"/>
      <c r="J161" s="396" t="str">
        <f>'Council Own'!C26</f>
        <v>&lt;List Requirement Here&gt;</v>
      </c>
      <c r="K161" s="358" t="str">
        <f>IF('Council Own'!R26="A","A"," ")</f>
        <v xml:space="preserve"> </v>
      </c>
      <c r="M161" s="348"/>
      <c r="N161" s="396" t="str">
        <f>'Council Own'!C74</f>
        <v>&lt;List Requirement Here&gt;</v>
      </c>
      <c r="O161" s="358" t="str">
        <f>IF('Council Own'!R68="A","A"," ")</f>
        <v xml:space="preserve"> </v>
      </c>
      <c r="Q161" s="348"/>
      <c r="R161" s="396" t="str">
        <f>'Council Own'!C122</f>
        <v>&lt;List Requirement Here&gt;</v>
      </c>
      <c r="S161" s="358" t="str">
        <f>IF('Council Own'!R122="A","A"," ")</f>
        <v xml:space="preserve"> </v>
      </c>
    </row>
    <row r="162" spans="2:19" x14ac:dyDescent="0.2">
      <c r="E162" s="633" t="str">
        <f>'Fun Patches'!C26</f>
        <v>&lt;LIST PATCH HERE&gt;</v>
      </c>
      <c r="F162" s="634"/>
      <c r="G162" s="358" t="str">
        <f>IF('Fun Patches'!R26="A","A","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Patches'!R27="A","A"," ")</f>
        <v xml:space="preserve"> </v>
      </c>
      <c r="I163" s="348">
        <v>1</v>
      </c>
      <c r="J163" s="396" t="str">
        <f>'Council Own'!C31</f>
        <v>&lt;List Requirement Here&gt;</v>
      </c>
      <c r="K163" s="358" t="str">
        <f>IF('Council Own'!R31="A","A"," ")</f>
        <v xml:space="preserve"> </v>
      </c>
      <c r="M163" s="348">
        <v>1</v>
      </c>
      <c r="N163" s="396" t="str">
        <f>'Council Own'!C79</f>
        <v>&lt;List Requirement Here&gt;</v>
      </c>
      <c r="O163" s="358" t="str">
        <f>IF('Council Own'!R79="A","A"," ")</f>
        <v xml:space="preserve"> </v>
      </c>
      <c r="Q163" s="348">
        <v>1</v>
      </c>
      <c r="R163" s="396" t="str">
        <f>'Council Own'!C127</f>
        <v>&lt;List Requirement Here&gt;</v>
      </c>
      <c r="S163" s="358" t="str">
        <f>IF('Council Own'!R127="A","A"," ")</f>
        <v xml:space="preserve"> </v>
      </c>
    </row>
    <row r="164" spans="2:19" x14ac:dyDescent="0.2">
      <c r="E164" s="633" t="str">
        <f>'Fun Patches'!C28</f>
        <v>&lt;LIST PATCH HERE&gt;</v>
      </c>
      <c r="F164" s="634"/>
      <c r="G164" s="358" t="str">
        <f>IF('Fun Patches'!R28="A","A"," ")</f>
        <v xml:space="preserve"> </v>
      </c>
      <c r="I164" s="348"/>
      <c r="J164" s="396" t="str">
        <f>'Council Own'!C32</f>
        <v>&lt;List Requirement Here&gt;</v>
      </c>
      <c r="K164" s="358" t="str">
        <f>IF('Council Own'!R32="A","A"," ")</f>
        <v xml:space="preserve"> </v>
      </c>
      <c r="M164" s="348"/>
      <c r="N164" s="396" t="str">
        <f>'Council Own'!C80</f>
        <v>&lt;List Requirement Here&gt;</v>
      </c>
      <c r="O164" s="358" t="str">
        <f>IF('Council Own'!R80="A","A"," ")</f>
        <v xml:space="preserve"> </v>
      </c>
      <c r="Q164" s="348"/>
      <c r="R164" s="396" t="str">
        <f>'Council Own'!C128</f>
        <v>&lt;List Requirement Here&gt;</v>
      </c>
      <c r="S164" s="358" t="str">
        <f>IF('Council Own'!R128="A","A"," ")</f>
        <v xml:space="preserve"> </v>
      </c>
    </row>
    <row r="165" spans="2:19" x14ac:dyDescent="0.2">
      <c r="E165" s="633" t="str">
        <f>'Fun Patches'!C29</f>
        <v>&lt;LIST PATCH HERE&gt;</v>
      </c>
      <c r="F165" s="634"/>
      <c r="G165" s="358" t="str">
        <f>IF('Fun Patches'!R29="A","A"," ")</f>
        <v xml:space="preserve"> </v>
      </c>
      <c r="I165" s="348"/>
      <c r="J165" s="396" t="str">
        <f>'Council Own'!C33</f>
        <v>&lt;List Requirement Here&gt;</v>
      </c>
      <c r="K165" s="358" t="str">
        <f>IF('Council Own'!R33="A","A"," ")</f>
        <v xml:space="preserve"> </v>
      </c>
      <c r="M165" s="348"/>
      <c r="N165" s="396" t="str">
        <f>'Council Own'!C81</f>
        <v>&lt;List Requirement Here&gt;</v>
      </c>
      <c r="O165" s="358" t="str">
        <f>IF('Council Own'!R81="A","A"," ")</f>
        <v xml:space="preserve"> </v>
      </c>
      <c r="Q165" s="348"/>
      <c r="R165" s="396" t="str">
        <f>'Council Own'!C129</f>
        <v>&lt;List Requirement Here&gt;</v>
      </c>
      <c r="S165" s="358" t="str">
        <f>IF('Council Own'!R129="A","A"," ")</f>
        <v xml:space="preserve"> </v>
      </c>
    </row>
    <row r="166" spans="2:19" x14ac:dyDescent="0.2">
      <c r="E166" s="633" t="str">
        <f>'Fun Patches'!C30</f>
        <v>&lt;LIST PATCH HERE&gt;</v>
      </c>
      <c r="F166" s="634"/>
      <c r="G166" s="358" t="str">
        <f>IF('Fun Patches'!R30="A","A"," ")</f>
        <v xml:space="preserve"> </v>
      </c>
      <c r="I166" s="348"/>
      <c r="J166" s="396" t="str">
        <f>'Council Own'!C34</f>
        <v>&lt;List Requirement Here&gt;</v>
      </c>
      <c r="K166" s="358" t="str">
        <f>IF('Council Own'!R34="A","A"," ")</f>
        <v xml:space="preserve"> </v>
      </c>
      <c r="M166" s="348"/>
      <c r="N166" s="396" t="str">
        <f>'Council Own'!C82</f>
        <v>&lt;List Requirement Here&gt;</v>
      </c>
      <c r="O166" s="358" t="str">
        <f>IF('Council Own'!R82="A","A"," ")</f>
        <v xml:space="preserve"> </v>
      </c>
      <c r="Q166" s="348"/>
      <c r="R166" s="396" t="str">
        <f>'Council Own'!C130</f>
        <v>&lt;List Requirement Here&gt;</v>
      </c>
      <c r="S166" s="358" t="str">
        <f>IF('Council Own'!R130="A","A"," ")</f>
        <v xml:space="preserve"> </v>
      </c>
    </row>
    <row r="167" spans="2:19" x14ac:dyDescent="0.2">
      <c r="E167" s="633" t="str">
        <f>'Fun Patches'!C31</f>
        <v>&lt;LIST PATCH HERE&gt;</v>
      </c>
      <c r="F167" s="634"/>
      <c r="G167" s="358" t="str">
        <f>IF('Fun Patches'!R31="A","A"," ")</f>
        <v xml:space="preserve"> </v>
      </c>
      <c r="I167" s="348">
        <v>2</v>
      </c>
      <c r="J167" s="396" t="str">
        <f>'Council Own'!C35</f>
        <v>&lt;List Requirement Here&gt;</v>
      </c>
      <c r="K167" s="358" t="str">
        <f>IF('Council Own'!R35="A","A"," ")</f>
        <v xml:space="preserve"> </v>
      </c>
      <c r="M167" s="348">
        <v>2</v>
      </c>
      <c r="N167" s="396" t="str">
        <f>'Council Own'!C83</f>
        <v>&lt;List Requirement Here&gt;</v>
      </c>
      <c r="O167" s="358" t="str">
        <f>IF('Council Own'!R83="A","A"," ")</f>
        <v xml:space="preserve"> </v>
      </c>
      <c r="Q167" s="348">
        <v>2</v>
      </c>
      <c r="R167" s="396" t="str">
        <f>'Council Own'!C131</f>
        <v>&lt;List Requirement Here&gt;</v>
      </c>
      <c r="S167" s="358" t="str">
        <f>IF('Council Own'!R131="A","A"," ")</f>
        <v xml:space="preserve"> </v>
      </c>
    </row>
    <row r="168" spans="2:19" x14ac:dyDescent="0.2">
      <c r="E168" s="633" t="str">
        <f>'Fun Patches'!C32</f>
        <v>&lt;LIST PATCH HERE&gt;</v>
      </c>
      <c r="F168" s="634"/>
      <c r="G168" s="358" t="str">
        <f>IF('Fun Patches'!R32="A","A"," ")</f>
        <v xml:space="preserve"> </v>
      </c>
      <c r="I168" s="348"/>
      <c r="J168" s="396" t="str">
        <f>'Council Own'!C36</f>
        <v>&lt;List Requirement Here&gt;</v>
      </c>
      <c r="K168" s="358" t="str">
        <f>IF('Council Own'!R36="A","A"," ")</f>
        <v xml:space="preserve"> </v>
      </c>
      <c r="M168" s="348"/>
      <c r="N168" s="396" t="str">
        <f>'Council Own'!C84</f>
        <v>&lt;List Requirement Here&gt;</v>
      </c>
      <c r="O168" s="358" t="str">
        <f>IF('Council Own'!R84="A","A"," ")</f>
        <v xml:space="preserve"> </v>
      </c>
      <c r="Q168" s="348"/>
      <c r="R168" s="396" t="str">
        <f>'Council Own'!C132</f>
        <v>&lt;List Requirement Here&gt;</v>
      </c>
      <c r="S168" s="358" t="str">
        <f>IF('Council Own'!R132="A","A"," ")</f>
        <v xml:space="preserve"> </v>
      </c>
    </row>
    <row r="169" spans="2:19" x14ac:dyDescent="0.2">
      <c r="E169" s="633" t="str">
        <f>'Fun Patches'!C33</f>
        <v>&lt;LIST PATCH HERE&gt;</v>
      </c>
      <c r="F169" s="634"/>
      <c r="G169" s="358" t="str">
        <f>IF('Fun Patches'!R33="A","A"," ")</f>
        <v xml:space="preserve"> </v>
      </c>
      <c r="I169" s="348"/>
      <c r="J169" s="396" t="str">
        <f>'Council Own'!C37</f>
        <v>&lt;List Requirement Here&gt;</v>
      </c>
      <c r="K169" s="358" t="str">
        <f>IF('Council Own'!R37="A","A"," ")</f>
        <v xml:space="preserve"> </v>
      </c>
      <c r="M169" s="348"/>
      <c r="N169" s="396" t="str">
        <f>'Council Own'!C85</f>
        <v>&lt;List Requirement Here&gt;</v>
      </c>
      <c r="O169" s="358" t="str">
        <f>IF('Council Own'!R85="A","A"," ")</f>
        <v xml:space="preserve"> </v>
      </c>
      <c r="Q169" s="348"/>
      <c r="R169" s="396" t="str">
        <f>'Council Own'!C133</f>
        <v>&lt;List Requirement Here&gt;</v>
      </c>
      <c r="S169" s="358" t="str">
        <f>IF('Council Own'!R133="A","A"," ")</f>
        <v xml:space="preserve"> </v>
      </c>
    </row>
    <row r="170" spans="2:19" x14ac:dyDescent="0.2">
      <c r="E170" s="633" t="str">
        <f>'Fun Patches'!C34</f>
        <v>&lt;LIST PATCH HERE&gt;</v>
      </c>
      <c r="F170" s="634"/>
      <c r="G170" s="358" t="str">
        <f>IF('Fun Patches'!R34="A","A"," ")</f>
        <v xml:space="preserve"> </v>
      </c>
      <c r="I170" s="348"/>
      <c r="J170" s="396" t="str">
        <f>'Council Own'!C38</f>
        <v>&lt;List Requirement Here&gt;</v>
      </c>
      <c r="K170" s="358" t="str">
        <f>IF('Council Own'!R38="A","A"," ")</f>
        <v xml:space="preserve"> </v>
      </c>
      <c r="M170" s="348"/>
      <c r="N170" s="396" t="str">
        <f>'Council Own'!C86</f>
        <v>&lt;List Requirement Here&gt;</v>
      </c>
      <c r="O170" s="358" t="str">
        <f>IF('Council Own'!R86="A","A"," ")</f>
        <v xml:space="preserve"> </v>
      </c>
      <c r="Q170" s="348"/>
      <c r="R170" s="396" t="str">
        <f>'Council Own'!C134</f>
        <v>&lt;List Requirement Here&gt;</v>
      </c>
      <c r="S170" s="358" t="str">
        <f>IF('Council Own'!R134="A","A"," ")</f>
        <v xml:space="preserve"> </v>
      </c>
    </row>
    <row r="171" spans="2:19" x14ac:dyDescent="0.2">
      <c r="E171" s="633" t="str">
        <f>'Fun Patches'!C35</f>
        <v>&lt;LIST PATCH HERE&gt;</v>
      </c>
      <c r="F171" s="634"/>
      <c r="G171" s="358" t="str">
        <f>IF('Fun Patches'!R35="A","A"," ")</f>
        <v xml:space="preserve"> </v>
      </c>
      <c r="I171" s="348">
        <v>3</v>
      </c>
      <c r="J171" s="396" t="str">
        <f>'Council Own'!C39</f>
        <v>&lt;List Requirement Here&gt;</v>
      </c>
      <c r="K171" s="358" t="str">
        <f>IF('Council Own'!R39="A","A"," ")</f>
        <v xml:space="preserve"> </v>
      </c>
      <c r="M171" s="348">
        <v>3</v>
      </c>
      <c r="N171" s="396" t="str">
        <f>'Council Own'!C87</f>
        <v>&lt;List Requirement Here&gt;</v>
      </c>
      <c r="O171" s="358" t="str">
        <f>IF('Council Own'!R87="A","A"," ")</f>
        <v xml:space="preserve"> </v>
      </c>
      <c r="Q171" s="348">
        <v>3</v>
      </c>
      <c r="R171" s="396" t="str">
        <f>'Council Own'!C135</f>
        <v>&lt;List Requirement Here&gt;</v>
      </c>
      <c r="S171" s="358" t="str">
        <f>IF('Council Own'!R135="A","A"," ")</f>
        <v xml:space="preserve"> </v>
      </c>
    </row>
    <row r="172" spans="2:19" ht="12.75" customHeight="1" x14ac:dyDescent="0.2">
      <c r="E172" s="633" t="str">
        <f>'Fun Patches'!C36</f>
        <v>&lt;LIST PATCH HERE&gt;</v>
      </c>
      <c r="F172" s="634"/>
      <c r="G172" s="358" t="str">
        <f>IF('Fun Patches'!R36="A","A"," ")</f>
        <v xml:space="preserve"> </v>
      </c>
      <c r="I172" s="348"/>
      <c r="J172" s="396" t="str">
        <f>'Council Own'!C40</f>
        <v>&lt;List Requirement Here&gt;</v>
      </c>
      <c r="K172" s="358" t="str">
        <f>IF('Council Own'!R40="A","A"," ")</f>
        <v xml:space="preserve"> </v>
      </c>
      <c r="M172" s="348"/>
      <c r="N172" s="396" t="str">
        <f>'Council Own'!C88</f>
        <v>&lt;List Requirement Here&gt;</v>
      </c>
      <c r="O172" s="358" t="str">
        <f>IF('Council Own'!R88="A","A"," ")</f>
        <v xml:space="preserve"> </v>
      </c>
      <c r="Q172" s="348"/>
      <c r="R172" s="396" t="str">
        <f>'Council Own'!C136</f>
        <v>&lt;List Requirement Here&gt;</v>
      </c>
      <c r="S172" s="358" t="str">
        <f>IF('Council Own'!R136="A","A"," ")</f>
        <v xml:space="preserve"> </v>
      </c>
    </row>
    <row r="173" spans="2:19" ht="12.75" customHeight="1" x14ac:dyDescent="0.2">
      <c r="E173" s="633" t="str">
        <f>'Fun Patches'!C37</f>
        <v>&lt;LIST PATCH HERE&gt;</v>
      </c>
      <c r="F173" s="634"/>
      <c r="G173" s="358" t="str">
        <f>IF('Fun Patches'!R37="A","A"," ")</f>
        <v xml:space="preserve"> </v>
      </c>
      <c r="I173" s="348"/>
      <c r="J173" s="396" t="str">
        <f>'Council Own'!C41</f>
        <v>&lt;List Requirement Here&gt;</v>
      </c>
      <c r="K173" s="358" t="str">
        <f>IF('Council Own'!R41="A","A"," ")</f>
        <v xml:space="preserve"> </v>
      </c>
      <c r="M173" s="348"/>
      <c r="N173" s="396" t="str">
        <f>'Council Own'!C89</f>
        <v>&lt;List Requirement Here&gt;</v>
      </c>
      <c r="O173" s="358" t="str">
        <f>IF('Council Own'!R89="A","A"," ")</f>
        <v xml:space="preserve"> </v>
      </c>
      <c r="Q173" s="348"/>
      <c r="R173" s="396" t="str">
        <f>'Council Own'!C137</f>
        <v>&lt;List Requirement Here&gt;</v>
      </c>
      <c r="S173" s="358" t="str">
        <f>IF('Council Own'!R137="A","A"," ")</f>
        <v xml:space="preserve"> </v>
      </c>
    </row>
    <row r="174" spans="2:19" x14ac:dyDescent="0.2">
      <c r="E174" s="633" t="str">
        <f>'Fun Patches'!C38</f>
        <v>&lt;LIST PATCH HERE&gt;</v>
      </c>
      <c r="F174" s="634"/>
      <c r="G174" s="358" t="str">
        <f>IF('Fun Patches'!R38="A","A"," ")</f>
        <v xml:space="preserve"> </v>
      </c>
      <c r="I174" s="348"/>
      <c r="J174" s="396" t="str">
        <f>'Council Own'!C42</f>
        <v>&lt;List Requirement Here&gt;</v>
      </c>
      <c r="K174" s="358" t="str">
        <f>IF('Council Own'!R42="A","A"," ")</f>
        <v xml:space="preserve"> </v>
      </c>
      <c r="M174" s="348"/>
      <c r="N174" s="396" t="str">
        <f>'Council Own'!C90</f>
        <v>&lt;List Requirement Here&gt;</v>
      </c>
      <c r="O174" s="358" t="str">
        <f>IF('Council Own'!R90="A","A"," ")</f>
        <v xml:space="preserve"> </v>
      </c>
      <c r="Q174" s="348"/>
      <c r="R174" s="396" t="str">
        <f>'Council Own'!C138</f>
        <v>&lt;List Requirement Here&gt;</v>
      </c>
      <c r="S174" s="358" t="str">
        <f>IF('Council Own'!R138="A","A"," ")</f>
        <v xml:space="preserve"> </v>
      </c>
    </row>
    <row r="175" spans="2:19" x14ac:dyDescent="0.2">
      <c r="E175" s="633" t="str">
        <f>'Fun Patches'!C39</f>
        <v>&lt;LIST PATCH HERE&gt;</v>
      </c>
      <c r="F175" s="634"/>
      <c r="G175" s="358" t="str">
        <f>IF('Fun Patches'!R39="A","A"," ")</f>
        <v xml:space="preserve"> </v>
      </c>
      <c r="I175" s="348">
        <v>4</v>
      </c>
      <c r="J175" s="396" t="str">
        <f>'Council Own'!C43</f>
        <v>&lt;List Requirement Here&gt;</v>
      </c>
      <c r="K175" s="358" t="str">
        <f>IF('Council Own'!R43="A","A"," ")</f>
        <v xml:space="preserve"> </v>
      </c>
      <c r="M175" s="348">
        <v>4</v>
      </c>
      <c r="N175" s="396" t="str">
        <f>'Council Own'!C91</f>
        <v>&lt;List Requirement Here&gt;</v>
      </c>
      <c r="O175" s="358" t="str">
        <f>IF('Council Own'!R91="A","A"," ")</f>
        <v xml:space="preserve"> </v>
      </c>
      <c r="Q175" s="348">
        <v>4</v>
      </c>
      <c r="R175" s="396" t="str">
        <f>'Council Own'!C139</f>
        <v>&lt;List Requirement Here&gt;</v>
      </c>
      <c r="S175" s="358" t="str">
        <f>IF('Council Own'!R139="A","A"," ")</f>
        <v xml:space="preserve"> </v>
      </c>
    </row>
    <row r="176" spans="2:19" x14ac:dyDescent="0.2">
      <c r="E176" s="633" t="str">
        <f>'Fun Patches'!C40</f>
        <v>&lt;LIST PATCH HERE&gt;</v>
      </c>
      <c r="F176" s="634"/>
      <c r="G176" s="358" t="str">
        <f>IF('Fun Patches'!R40="A","A"," ")</f>
        <v xml:space="preserve"> </v>
      </c>
      <c r="I176" s="348"/>
      <c r="J176" s="396" t="str">
        <f>'Council Own'!C44</f>
        <v>&lt;List Requirement Here&gt;</v>
      </c>
      <c r="K176" s="358" t="str">
        <f>IF('Council Own'!R44="A","A"," ")</f>
        <v xml:space="preserve"> </v>
      </c>
      <c r="M176" s="348"/>
      <c r="N176" s="396" t="str">
        <f>'Council Own'!C92</f>
        <v>&lt;List Requirement Here&gt;</v>
      </c>
      <c r="O176" s="358" t="str">
        <f>IF('Council Own'!R92="A","A"," ")</f>
        <v xml:space="preserve"> </v>
      </c>
      <c r="Q176" s="348"/>
      <c r="R176" s="396" t="str">
        <f>'Council Own'!C140</f>
        <v>&lt;List Requirement Here&gt;</v>
      </c>
      <c r="S176" s="358" t="str">
        <f>IF('Council Own'!R140="A","A"," ")</f>
        <v xml:space="preserve"> </v>
      </c>
    </row>
    <row r="177" spans="1:19" x14ac:dyDescent="0.2">
      <c r="E177" s="633" t="str">
        <f>'Fun Patches'!C41</f>
        <v>&lt;LIST PATCH HERE&gt;</v>
      </c>
      <c r="F177" s="634"/>
      <c r="G177" s="358" t="str">
        <f>IF('Fun Patches'!R41="A","A"," ")</f>
        <v xml:space="preserve"> </v>
      </c>
      <c r="I177" s="348"/>
      <c r="J177" s="396" t="str">
        <f>'Council Own'!C45</f>
        <v>&lt;List Requirement Here&gt;</v>
      </c>
      <c r="K177" s="358" t="str">
        <f>IF('Council Own'!R45="A","A"," ")</f>
        <v xml:space="preserve"> </v>
      </c>
      <c r="M177" s="348"/>
      <c r="N177" s="396" t="str">
        <f>'Council Own'!C93</f>
        <v>&lt;List Requirement Here&gt;</v>
      </c>
      <c r="O177" s="358" t="str">
        <f>IF('Council Own'!R93="A","A"," ")</f>
        <v xml:space="preserve"> </v>
      </c>
      <c r="Q177" s="348"/>
      <c r="R177" s="396" t="str">
        <f>'Council Own'!C141</f>
        <v>&lt;List Requirement Here&gt;</v>
      </c>
      <c r="S177" s="358" t="str">
        <f>IF('Council Own'!R141="A","A"," ")</f>
        <v xml:space="preserve"> </v>
      </c>
    </row>
    <row r="178" spans="1:19" x14ac:dyDescent="0.2">
      <c r="E178" s="633" t="str">
        <f>'Fun Patches'!C42</f>
        <v>&lt;LIST PATCH HERE&gt;</v>
      </c>
      <c r="F178" s="634"/>
      <c r="G178" s="358" t="str">
        <f>IF('Fun Patches'!R42="A","A"," ")</f>
        <v xml:space="preserve"> </v>
      </c>
      <c r="I178" s="348"/>
      <c r="J178" s="396" t="str">
        <f>'Council Own'!C46</f>
        <v>&lt;List Requirement Here&gt;</v>
      </c>
      <c r="K178" s="358" t="str">
        <f>IF('Council Own'!R46="A","A"," ")</f>
        <v xml:space="preserve"> </v>
      </c>
      <c r="M178" s="348"/>
      <c r="N178" s="396" t="str">
        <f>'Council Own'!C94</f>
        <v>&lt;List Requirement Here&gt;</v>
      </c>
      <c r="O178" s="358" t="str">
        <f>IF('Council Own'!R94="A","A"," ")</f>
        <v xml:space="preserve"> </v>
      </c>
      <c r="Q178" s="348"/>
      <c r="R178" s="396" t="str">
        <f>'Council Own'!C142</f>
        <v>&lt;List Requirement Here&gt;</v>
      </c>
      <c r="S178" s="358" t="str">
        <f>IF('Council Own'!R142="A","A"," ")</f>
        <v xml:space="preserve"> </v>
      </c>
    </row>
    <row r="179" spans="1:19" x14ac:dyDescent="0.2">
      <c r="E179" s="633" t="str">
        <f>'Fun Patches'!C43</f>
        <v>&lt;LIST PATCH HERE&gt;</v>
      </c>
      <c r="F179" s="634"/>
      <c r="G179" s="358" t="str">
        <f>IF('Fun Patches'!R43="A","A"," ")</f>
        <v xml:space="preserve"> </v>
      </c>
      <c r="I179" s="348">
        <v>5</v>
      </c>
      <c r="J179" s="396" t="str">
        <f>'Council Own'!C47</f>
        <v>&lt;List Requirement Here&gt;</v>
      </c>
      <c r="K179" s="358" t="str">
        <f>IF('Council Own'!R47="A","A"," ")</f>
        <v xml:space="preserve"> </v>
      </c>
      <c r="M179" s="348">
        <v>5</v>
      </c>
      <c r="N179" s="396" t="str">
        <f>'Council Own'!C95</f>
        <v>&lt;List Requirement Here&gt;</v>
      </c>
      <c r="O179" s="358" t="str">
        <f>IF('Council Own'!R95="A","A"," ")</f>
        <v xml:space="preserve"> </v>
      </c>
      <c r="Q179" s="348">
        <v>5</v>
      </c>
      <c r="R179" s="396" t="str">
        <f>'Council Own'!C143</f>
        <v>&lt;List Requirement Here&gt;</v>
      </c>
      <c r="S179" s="358" t="str">
        <f>IF('Council Own'!R143="A","A"," ")</f>
        <v xml:space="preserve"> </v>
      </c>
    </row>
    <row r="180" spans="1:19" x14ac:dyDescent="0.2">
      <c r="E180" s="633" t="str">
        <f>'Fun Patches'!C44</f>
        <v>&lt;LIST PATCH HERE&gt;</v>
      </c>
      <c r="F180" s="634"/>
      <c r="G180" s="358" t="str">
        <f>IF('Fun Patches'!R44="A","A"," ")</f>
        <v xml:space="preserve"> </v>
      </c>
      <c r="I180" s="348"/>
      <c r="J180" s="396" t="str">
        <f>'Council Own'!C48</f>
        <v>&lt;List Requirement Here&gt;</v>
      </c>
      <c r="K180" s="358" t="str">
        <f>IF('Council Own'!R48="A","A"," ")</f>
        <v xml:space="preserve"> </v>
      </c>
      <c r="M180" s="348"/>
      <c r="N180" s="396" t="str">
        <f>'Council Own'!C96</f>
        <v>&lt;List Requirement Here&gt;</v>
      </c>
      <c r="O180" s="358" t="str">
        <f>IF('Council Own'!R96="A","A"," ")</f>
        <v xml:space="preserve"> </v>
      </c>
      <c r="Q180" s="348"/>
      <c r="R180" s="396" t="str">
        <f>'Council Own'!C144</f>
        <v>&lt;List Requirement Here&gt;</v>
      </c>
      <c r="S180" s="358" t="str">
        <f>IF('Council Own'!R144="A","A"," ")</f>
        <v xml:space="preserve"> </v>
      </c>
    </row>
    <row r="181" spans="1:19" x14ac:dyDescent="0.2">
      <c r="E181" s="633" t="str">
        <f>'Fun Patches'!C45</f>
        <v>&lt;LIST PATCH HERE&gt;</v>
      </c>
      <c r="F181" s="634"/>
      <c r="G181" s="358" t="str">
        <f>IF('Fun Patches'!R45="A","A"," ")</f>
        <v xml:space="preserve"> </v>
      </c>
      <c r="I181" s="348"/>
      <c r="J181" s="396" t="str">
        <f>'Council Own'!C49</f>
        <v>&lt;List Requirement Here&gt;</v>
      </c>
      <c r="K181" s="358" t="str">
        <f>IF('Council Own'!R49="A","A"," ")</f>
        <v xml:space="preserve"> </v>
      </c>
      <c r="M181" s="348"/>
      <c r="N181" s="396" t="str">
        <f>'Council Own'!C97</f>
        <v>&lt;List Requirement Here&gt;</v>
      </c>
      <c r="O181" s="358" t="str">
        <f>IF('Council Own'!R97="A","A"," ")</f>
        <v xml:space="preserve"> </v>
      </c>
      <c r="Q181" s="348"/>
      <c r="R181" s="396" t="str">
        <f>'Council Own'!C145</f>
        <v>&lt;List Requirement Here&gt;</v>
      </c>
      <c r="S181" s="358" t="str">
        <f>IF('Council Own'!R145="A","A"," ")</f>
        <v xml:space="preserve"> </v>
      </c>
    </row>
    <row r="182" spans="1:19" x14ac:dyDescent="0.2">
      <c r="E182" s="633" t="str">
        <f>'Fun Patches'!C46</f>
        <v>&lt;LIST PATCH HERE&gt;</v>
      </c>
      <c r="F182" s="634"/>
      <c r="G182" s="358" t="str">
        <f>IF('Fun Patches'!R46="A","A"," ")</f>
        <v xml:space="preserve"> </v>
      </c>
      <c r="I182" s="348"/>
      <c r="J182" s="396" t="str">
        <f>'Council Own'!C50</f>
        <v>&lt;List Requirement Here&gt;</v>
      </c>
      <c r="K182" s="358" t="str">
        <f>IF('Council Own'!R50="A","A"," ")</f>
        <v xml:space="preserve"> </v>
      </c>
      <c r="M182" s="348"/>
      <c r="N182" s="396" t="str">
        <f>'Council Own'!C98</f>
        <v>&lt;List Requirement Here&gt;</v>
      </c>
      <c r="O182" s="358" t="str">
        <f>IF('Council Own'!R98="A","A"," ")</f>
        <v xml:space="preserve"> </v>
      </c>
      <c r="Q182" s="348"/>
      <c r="R182" s="396" t="str">
        <f>'Council Own'!C146</f>
        <v>&lt;List Requirement Here&gt;</v>
      </c>
      <c r="S182" s="358" t="str">
        <f>IF('Council Own'!R146="A","A"," ")</f>
        <v xml:space="preserve"> </v>
      </c>
    </row>
    <row r="183" spans="1:19" x14ac:dyDescent="0.2">
      <c r="E183" s="650" t="str">
        <f>'Fun Patches'!C47</f>
        <v>&lt;LIST PATCH HERE&gt;</v>
      </c>
      <c r="F183" s="651"/>
      <c r="G183" s="351" t="str">
        <f>IF('Fun Patches'!R47="A","A"," ")</f>
        <v xml:space="preserve"> </v>
      </c>
      <c r="I183" s="395"/>
      <c r="J183" s="364"/>
      <c r="K183" s="398"/>
    </row>
    <row r="184" spans="1:19" x14ac:dyDescent="0.2">
      <c r="E184" s="633" t="str">
        <f>'Fun Patches'!C48</f>
        <v>&lt;LIST PATCH HERE&gt;</v>
      </c>
      <c r="F184" s="634"/>
      <c r="G184" s="358" t="str">
        <f>IF('Fun Patches'!R48="A","A"," ")</f>
        <v xml:space="preserve"> </v>
      </c>
      <c r="I184" s="395"/>
      <c r="J184" s="364"/>
      <c r="K184" s="398"/>
    </row>
    <row r="185" spans="1:19" x14ac:dyDescent="0.2">
      <c r="E185" s="633" t="str">
        <f>'Fun Patches'!C49</f>
        <v>&lt;LIST PATCH HERE&gt;</v>
      </c>
      <c r="F185" s="634"/>
      <c r="G185" s="358" t="str">
        <f>IF('Fun Patches'!R49="A","A"," ")</f>
        <v xml:space="preserve"> </v>
      </c>
      <c r="I185" s="395"/>
      <c r="J185" s="364"/>
      <c r="K185" s="398"/>
    </row>
    <row r="186" spans="1:19" x14ac:dyDescent="0.2">
      <c r="A186" s="635" t="s">
        <v>70</v>
      </c>
      <c r="B186" s="636"/>
      <c r="C186" s="637"/>
      <c r="E186" s="633" t="str">
        <f>'Fun Patches'!C50</f>
        <v>&lt;LIST PATCH HERE&gt;</v>
      </c>
      <c r="F186" s="634"/>
      <c r="G186" s="358" t="str">
        <f>IF('Fun Patches'!R50="A","A"," ")</f>
        <v xml:space="preserve"> </v>
      </c>
      <c r="I186" s="395"/>
      <c r="J186" s="364"/>
      <c r="K186" s="398"/>
    </row>
    <row r="187" spans="1:19" x14ac:dyDescent="0.2">
      <c r="A187" s="644" t="s">
        <v>67</v>
      </c>
      <c r="B187" s="645"/>
      <c r="C187" s="646"/>
      <c r="E187" s="633" t="str">
        <f>'Fun Patches'!C51</f>
        <v>&lt;LIST PATCH HERE&gt;</v>
      </c>
      <c r="F187" s="634"/>
      <c r="G187" s="358" t="str">
        <f>IF('Fun Patches'!R51="A","A"," ")</f>
        <v xml:space="preserve"> </v>
      </c>
      <c r="I187" s="395"/>
      <c r="J187" s="364"/>
      <c r="K187" s="398"/>
    </row>
    <row r="188" spans="1:19" x14ac:dyDescent="0.2">
      <c r="A188" s="644" t="s">
        <v>68</v>
      </c>
      <c r="B188" s="645"/>
      <c r="C188" s="646"/>
      <c r="E188" s="633" t="str">
        <f>'Fun Patches'!C52</f>
        <v>&lt;LIST PATCH HERE&gt;</v>
      </c>
      <c r="F188" s="634"/>
      <c r="G188" s="358" t="str">
        <f>IF('Fun Patches'!R52="A","A"," ")</f>
        <v xml:space="preserve"> </v>
      </c>
      <c r="I188" s="395"/>
      <c r="J188" s="364"/>
      <c r="K188" s="398"/>
    </row>
    <row r="189" spans="1:19" x14ac:dyDescent="0.2">
      <c r="A189" s="640" t="s">
        <v>69</v>
      </c>
      <c r="B189" s="641"/>
      <c r="C189" s="642"/>
      <c r="E189" s="633" t="str">
        <f>'Fun Patches'!C53</f>
        <v>&lt;LIST PATCH HERE&gt;</v>
      </c>
      <c r="F189" s="634"/>
      <c r="G189" s="358" t="str">
        <f>IF('Fun Patches'!R53="A","A"," ")</f>
        <v xml:space="preserve"> </v>
      </c>
      <c r="J189" s="355"/>
      <c r="K189" s="355"/>
    </row>
    <row r="190" spans="1:19" x14ac:dyDescent="0.2">
      <c r="E190" s="633" t="str">
        <f>'Fun Patches'!C54</f>
        <v>&lt;LIST PATCH HERE&gt;</v>
      </c>
      <c r="F190" s="634"/>
      <c r="G190" s="358" t="str">
        <f>IF('Fun Patches'!R54="A","A"," ")</f>
        <v xml:space="preserve"> </v>
      </c>
    </row>
    <row r="191" spans="1:19" x14ac:dyDescent="0.2">
      <c r="E191" s="395"/>
      <c r="F191" s="364"/>
      <c r="G191" s="398"/>
    </row>
    <row r="222" spans="1:3" x14ac:dyDescent="0.2">
      <c r="A222" s="397"/>
      <c r="B222" s="397"/>
      <c r="C222" s="397"/>
    </row>
    <row r="225" spans="1:3" x14ac:dyDescent="0.2">
      <c r="A225" s="397"/>
      <c r="B225" s="397"/>
      <c r="C225" s="397"/>
    </row>
    <row r="226" spans="1:3" x14ac:dyDescent="0.2">
      <c r="A226" s="397"/>
      <c r="B226" s="397"/>
      <c r="C226" s="397"/>
    </row>
    <row r="227" spans="1:3" x14ac:dyDescent="0.2">
      <c r="A227" s="397"/>
      <c r="B227" s="397"/>
      <c r="C227" s="397"/>
    </row>
    <row r="228" spans="1:3" x14ac:dyDescent="0.2">
      <c r="A228" s="397"/>
      <c r="B228" s="397"/>
      <c r="C228" s="397"/>
    </row>
    <row r="229" spans="1:3" x14ac:dyDescent="0.2">
      <c r="A229" s="397"/>
      <c r="B229" s="397"/>
      <c r="C229" s="397"/>
    </row>
  </sheetData>
  <sheetProtection algorithmName="SHA-512" hashValue="nA7e3YFemJfKmbYwTAiTrb4zq1lknOTm7MCTldny8ancWPaBrZiCwYF0aN3Tb7Nnrkk3QQ7rs7mE0rbIQTWMDQ==" saltValue="ph+rg/neT7sSRtcMl4RSkw==" spinCount="100000" sheet="1" objects="1" scenarios="1" selectLockedCells="1" selectUnlockedCells="1"/>
  <mergeCells count="156">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 ref="A13:B13"/>
    <mergeCell ref="A14:B14"/>
    <mergeCell ref="A15:B15"/>
    <mergeCell ref="I15:K15"/>
    <mergeCell ref="A16:C16"/>
    <mergeCell ref="A17:B17"/>
    <mergeCell ref="A8:B8"/>
    <mergeCell ref="A9:B9"/>
    <mergeCell ref="A10:C10"/>
    <mergeCell ref="A11:B11"/>
    <mergeCell ref="Q28:S28"/>
    <mergeCell ref="M32:O32"/>
    <mergeCell ref="I36:K36"/>
    <mergeCell ref="E40:G40"/>
    <mergeCell ref="A44:C44"/>
    <mergeCell ref="Q49:S49"/>
    <mergeCell ref="A18:B18"/>
    <mergeCell ref="A19:B19"/>
    <mergeCell ref="E19:G19"/>
    <mergeCell ref="A20:B20"/>
    <mergeCell ref="A21:B21"/>
    <mergeCell ref="A23:C23"/>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A76:B76"/>
    <mergeCell ref="A77:B77"/>
    <mergeCell ref="A78:B78"/>
    <mergeCell ref="A73:B73"/>
    <mergeCell ref="A74:B74"/>
    <mergeCell ref="A75:B75"/>
    <mergeCell ref="A82:B82"/>
    <mergeCell ref="Q82:R82"/>
    <mergeCell ref="Q83:R83"/>
    <mergeCell ref="Q84:R84"/>
    <mergeCell ref="A79:B79"/>
    <mergeCell ref="A80:C80"/>
    <mergeCell ref="A81:B81"/>
    <mergeCell ref="Q81:R81"/>
    <mergeCell ref="M80:O80"/>
    <mergeCell ref="Q80:S80"/>
    <mergeCell ref="A83:B83"/>
    <mergeCell ref="A84:C84"/>
    <mergeCell ref="Q89:R89"/>
    <mergeCell ref="Q90:R90"/>
    <mergeCell ref="Q91:R91"/>
    <mergeCell ref="Q92:R92"/>
    <mergeCell ref="A85:B85"/>
    <mergeCell ref="Q85:R85"/>
    <mergeCell ref="Q86:R86"/>
    <mergeCell ref="Q87:R87"/>
    <mergeCell ref="Q88:R88"/>
    <mergeCell ref="A86:B86"/>
    <mergeCell ref="A87:B87"/>
    <mergeCell ref="A88:C88"/>
    <mergeCell ref="A89:B89"/>
    <mergeCell ref="A91:C91"/>
    <mergeCell ref="B92:C92"/>
    <mergeCell ref="A108:C108"/>
    <mergeCell ref="A140:C140"/>
    <mergeCell ref="E140:G140"/>
    <mergeCell ref="I140:K140"/>
    <mergeCell ref="M140:O140"/>
    <mergeCell ref="Q140:S140"/>
    <mergeCell ref="E141:F141"/>
    <mergeCell ref="A114:C114"/>
    <mergeCell ref="A135:C135"/>
    <mergeCell ref="A145:B145"/>
    <mergeCell ref="E145:F145"/>
    <mergeCell ref="A146:B146"/>
    <mergeCell ref="E146:F146"/>
    <mergeCell ref="A147:B147"/>
    <mergeCell ref="E147:F147"/>
    <mergeCell ref="A142:C142"/>
    <mergeCell ref="E142:F142"/>
    <mergeCell ref="A143:B143"/>
    <mergeCell ref="E143:F143"/>
    <mergeCell ref="A144:B144"/>
    <mergeCell ref="E144:F144"/>
    <mergeCell ref="E153:F153"/>
    <mergeCell ref="E154:F154"/>
    <mergeCell ref="E155:F155"/>
    <mergeCell ref="E156:F156"/>
    <mergeCell ref="E157:F157"/>
    <mergeCell ref="E158:F158"/>
    <mergeCell ref="A148:B148"/>
    <mergeCell ref="E148:F148"/>
    <mergeCell ref="E149:F149"/>
    <mergeCell ref="E150:F150"/>
    <mergeCell ref="E151:F151"/>
    <mergeCell ref="E152:F152"/>
    <mergeCell ref="A152:C152"/>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77:F177"/>
    <mergeCell ref="E178:F178"/>
    <mergeCell ref="E179:F179"/>
    <mergeCell ref="E180:F180"/>
    <mergeCell ref="E181:F181"/>
    <mergeCell ref="E182:F182"/>
    <mergeCell ref="E171:F171"/>
    <mergeCell ref="E172:F172"/>
    <mergeCell ref="E173:F173"/>
    <mergeCell ref="E174:F174"/>
    <mergeCell ref="E175:F175"/>
    <mergeCell ref="E176:F176"/>
    <mergeCell ref="A188:C188"/>
    <mergeCell ref="E188:F188"/>
    <mergeCell ref="A189:C189"/>
    <mergeCell ref="E189:F189"/>
    <mergeCell ref="E190:F190"/>
    <mergeCell ref="E183:F183"/>
    <mergeCell ref="E184:F184"/>
    <mergeCell ref="E185:F185"/>
    <mergeCell ref="A186:C186"/>
    <mergeCell ref="E186:F186"/>
    <mergeCell ref="A187:C187"/>
    <mergeCell ref="E187:F18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W229"/>
  <sheetViews>
    <sheetView showGridLines="0" topLeftCell="A37" zoomScale="90" zoomScaleNormal="90" workbookViewId="0">
      <selection activeCell="B69" sqref="B69"/>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16</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IF(Badges!S58="A","A"," ")</f>
        <v xml:space="preserve"> </v>
      </c>
      <c r="I4" s="348"/>
      <c r="J4" s="349" t="str">
        <f>Badges!C132</f>
        <v>Fold method and glue method</v>
      </c>
      <c r="K4" s="351" t="str">
        <f>IF(Badges!S132="A","A"," ")</f>
        <v xml:space="preserve"> </v>
      </c>
      <c r="M4" s="348"/>
      <c r="N4" s="349" t="str">
        <f>Badges!C205</f>
        <v>Learn how to purify water</v>
      </c>
      <c r="O4" s="351" t="str">
        <f>IF(Badges!S205="A","A"," ")</f>
        <v xml:space="preserve"> </v>
      </c>
      <c r="Q4" s="348"/>
      <c r="R4" s="349" t="str">
        <f>Badges!C279</f>
        <v>Get a sense of different animals'</v>
      </c>
      <c r="S4" s="351" t="str">
        <f>IF(Badges!S279="A","A"," ")</f>
        <v xml:space="preserve"> </v>
      </c>
      <c r="T4" s="340"/>
      <c r="U4" s="340"/>
    </row>
    <row r="5" spans="1:21" ht="12.75" customHeight="1" x14ac:dyDescent="0.2">
      <c r="A5" s="619" t="str">
        <f>Summary!A4</f>
        <v>Digital Movie Maker</v>
      </c>
      <c r="B5" s="620"/>
      <c r="C5" s="352" t="str">
        <f>IF(Badges!S28="C","C",IF(Badges!S28="P","P",""))</f>
        <v/>
      </c>
      <c r="E5" s="348"/>
      <c r="F5" s="349" t="str">
        <f>Badges!C59</f>
        <v>Videotape yourself miming one</v>
      </c>
      <c r="G5" s="351" t="str">
        <f>IF(Badges!S59="A","A"," ")</f>
        <v xml:space="preserve"> </v>
      </c>
      <c r="I5" s="348"/>
      <c r="J5" s="349" t="str">
        <f>Badges!C133</f>
        <v>Fold method and stitch method</v>
      </c>
      <c r="K5" s="351" t="str">
        <f>IF(Badges!S133="A","A"," ")</f>
        <v xml:space="preserve"> </v>
      </c>
      <c r="M5" s="348"/>
      <c r="N5" s="349" t="str">
        <f>Badges!C206</f>
        <v>Practice navigating with a map and</v>
      </c>
      <c r="O5" s="351" t="str">
        <f>IF(Badges!S206="A","A"," ")</f>
        <v xml:space="preserve"> </v>
      </c>
      <c r="Q5" s="348"/>
      <c r="R5" s="349" t="str">
        <f>Badges!C280</f>
        <v>Talk to an animal expert at a zoo</v>
      </c>
      <c r="S5" s="351" t="str">
        <f>IF(Badges!S280="A","A"," ")</f>
        <v xml:space="preserve"> </v>
      </c>
      <c r="T5" s="340"/>
      <c r="U5" s="340"/>
    </row>
    <row r="6" spans="1:21" ht="12.75" customHeight="1" x14ac:dyDescent="0.2">
      <c r="A6" s="612" t="str">
        <f>Summary!A5</f>
        <v>Eating for Beauty</v>
      </c>
      <c r="B6" s="613"/>
      <c r="C6" s="353" t="str">
        <f>IF(Badges!S51="C","C",IF(Badges!S51="P","P",""))</f>
        <v/>
      </c>
      <c r="E6" s="348"/>
      <c r="F6" s="349" t="str">
        <f>Badges!C60</f>
        <v>Pretend an item is something else</v>
      </c>
      <c r="G6" s="351" t="str">
        <f>IF(Badges!S60="A","A"," ")</f>
        <v xml:space="preserve"> </v>
      </c>
      <c r="I6" s="348"/>
      <c r="J6" s="349" t="str">
        <f>Badges!C134</f>
        <v>Glue method and stitch method</v>
      </c>
      <c r="K6" s="351" t="str">
        <f>IF(Badges!S134="A","A"," ")</f>
        <v xml:space="preserve"> </v>
      </c>
      <c r="M6" s="348"/>
      <c r="N6" s="349" t="str">
        <f>Badges!C207</f>
        <v>Pitch your tent three times in three</v>
      </c>
      <c r="O6" s="351" t="str">
        <f>IF(Badges!S207="A","A"," ")</f>
        <v xml:space="preserve"> </v>
      </c>
      <c r="Q6" s="348"/>
      <c r="R6" s="349" t="str">
        <f>Badges!C281</f>
        <v>Practice being a scientist</v>
      </c>
      <c r="S6" s="351" t="str">
        <f>IF(Badges!S281="A","A"," ")</f>
        <v xml:space="preserve"> </v>
      </c>
      <c r="T6" s="340"/>
      <c r="U6" s="340"/>
    </row>
    <row r="7" spans="1:21" x14ac:dyDescent="0.2">
      <c r="A7" s="612" t="str">
        <f>Summary!A6</f>
        <v>Public Speaker</v>
      </c>
      <c r="B7" s="613"/>
      <c r="C7" s="353" t="str">
        <f>IF(Badges!S74="C","C",IF(Badges!S74="P","P",""))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IF(Badges!S97="C","C",IF(Badges!S97="P","P",""))</f>
        <v/>
      </c>
      <c r="E8" s="348"/>
      <c r="F8" s="349" t="str">
        <f>Badges!C62</f>
        <v>Repeat one word, one sentence, and</v>
      </c>
      <c r="G8" s="351" t="str">
        <f>IF(Badges!S62="A","A"," ")</f>
        <v xml:space="preserve"> </v>
      </c>
      <c r="I8" s="348"/>
      <c r="J8" s="349" t="str">
        <f>Badges!C136</f>
        <v>Make an organizational book</v>
      </c>
      <c r="K8" s="351" t="str">
        <f>IF(Badges!S136="A","A"," ")</f>
        <v xml:space="preserve"> </v>
      </c>
      <c r="M8" s="348"/>
      <c r="N8" s="349" t="str">
        <f>Badges!C209</f>
        <v>Play stuff-sack dramatics</v>
      </c>
      <c r="O8" s="351" t="str">
        <f>IF(Badges!S209="A","A"," ")</f>
        <v xml:space="preserve"> </v>
      </c>
      <c r="Q8" s="348">
        <v>1</v>
      </c>
      <c r="R8" s="349" t="str">
        <f>Badges!C285</f>
        <v>Team up and dress up</v>
      </c>
      <c r="S8" s="350"/>
    </row>
    <row r="9" spans="1:21" x14ac:dyDescent="0.2">
      <c r="A9" s="614" t="str">
        <f>Summary!A8</f>
        <v>Screenwriter</v>
      </c>
      <c r="B9" s="615"/>
      <c r="C9" s="354" t="str">
        <f>IF(Badges!S120="C","C",IF(Badges!S120="P","P",""))</f>
        <v/>
      </c>
      <c r="E9" s="348"/>
      <c r="F9" s="349" t="str">
        <f>Badges!C63</f>
        <v>Tell your own story, from birth until</v>
      </c>
      <c r="G9" s="351" t="str">
        <f>IF(Badges!S63="A","A"," ")</f>
        <v xml:space="preserve"> </v>
      </c>
      <c r="I9" s="348"/>
      <c r="J9" s="349" t="str">
        <f>Badges!C137</f>
        <v>Make a scrapbook, memory book,</v>
      </c>
      <c r="K9" s="351" t="str">
        <f>IF(Badges!S137="A","A"," ")</f>
        <v xml:space="preserve"> </v>
      </c>
      <c r="M9" s="348"/>
      <c r="N9" s="349" t="str">
        <f>Badges!C210</f>
        <v>See the stars</v>
      </c>
      <c r="O9" s="351" t="str">
        <f>IF(Badges!S210="A","A"," ")</f>
        <v xml:space="preserve"> </v>
      </c>
      <c r="Q9" s="348"/>
      <c r="R9" s="349" t="str">
        <f>Badges!C286</f>
        <v>Go, Blue! Go, Red!</v>
      </c>
      <c r="S9" s="351" t="str">
        <f>IF(Badges!S286="A","A"," ")</f>
        <v xml:space="preserve"> </v>
      </c>
    </row>
    <row r="10" spans="1:21" x14ac:dyDescent="0.2">
      <c r="A10" s="616" t="str">
        <f>Summary!A9</f>
        <v>It's Your Planet -- Love It!</v>
      </c>
      <c r="B10" s="617"/>
      <c r="C10" s="618"/>
      <c r="E10" s="348"/>
      <c r="F10" s="349" t="str">
        <f>Badges!C64</f>
        <v>Practice impressions of three</v>
      </c>
      <c r="G10" s="351" t="str">
        <f>IF(Badges!S64="A","A"," ")</f>
        <v xml:space="preserve"> </v>
      </c>
      <c r="I10" s="348"/>
      <c r="J10" s="349" t="str">
        <f>Badges!C138</f>
        <v>Make a gift book</v>
      </c>
      <c r="K10" s="351" t="str">
        <f>IF(Badges!S138="A","A"," ")</f>
        <v xml:space="preserve"> </v>
      </c>
      <c r="M10" s="348"/>
      <c r="N10" s="349" t="str">
        <f>Badges!C211</f>
        <v>Tell a progressive story</v>
      </c>
      <c r="O10" s="351" t="str">
        <f>IF(Badges!S211="A","A"," ")</f>
        <v xml:space="preserve"> </v>
      </c>
      <c r="Q10" s="348"/>
      <c r="R10" s="349" t="str">
        <f>Badges!C287</f>
        <v>Unique uniforms</v>
      </c>
      <c r="S10" s="351" t="str">
        <f>IF(Badges!S287="A","A"," ")</f>
        <v xml:space="preserve"> </v>
      </c>
    </row>
    <row r="11" spans="1:21" x14ac:dyDescent="0.2">
      <c r="A11" s="619" t="str">
        <f>Summary!A10</f>
        <v>Book Artist</v>
      </c>
      <c r="B11" s="620"/>
      <c r="C11" s="352" t="str">
        <f>IF(Badges!S144="C","C",IF(Badges!S144="P","P",""))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IF(Badges!S288="A","A"," ")</f>
        <v xml:space="preserve"> </v>
      </c>
    </row>
    <row r="12" spans="1:21" x14ac:dyDescent="0.2">
      <c r="A12" s="612" t="str">
        <f>Summary!A11</f>
        <v>Woodworker</v>
      </c>
      <c r="B12" s="613"/>
      <c r="C12" s="353" t="str">
        <f>IF(Badges!S167="C","C",IF(Badges!S167="P","P",""))</f>
        <v/>
      </c>
      <c r="E12" s="348"/>
      <c r="F12" s="349" t="str">
        <f>Badges!C66</f>
        <v>Write a speech about something</v>
      </c>
      <c r="G12" s="351" t="str">
        <f>IF(Badges!S66="A","A"," ")</f>
        <v xml:space="preserve"> </v>
      </c>
      <c r="I12" s="348"/>
      <c r="J12" s="349" t="str">
        <f>Badges!C140</f>
        <v xml:space="preserve">Make a book from something </v>
      </c>
      <c r="K12" s="351" t="str">
        <f>IF(Badges!S140="A","A","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IF(Badges!S190="C","C",IF(Badges!S190="P","P",""))</f>
        <v/>
      </c>
      <c r="E13" s="348"/>
      <c r="F13" s="349" t="str">
        <f>Badges!C67</f>
        <v>Create a piece for a character</v>
      </c>
      <c r="G13" s="351" t="str">
        <f>IF(Badges!S67="A","A"," ")</f>
        <v xml:space="preserve"> </v>
      </c>
      <c r="I13" s="348"/>
      <c r="J13" s="349" t="str">
        <f>Badges!C141</f>
        <v>Try a different binding technique or</v>
      </c>
      <c r="K13" s="351" t="str">
        <f>IF(Badges!S141="A","A"," ")</f>
        <v xml:space="preserve"> </v>
      </c>
      <c r="M13" s="348"/>
      <c r="N13" s="349" t="str">
        <f>Badges!C216</f>
        <v>Observe kids in person for at least</v>
      </c>
      <c r="O13" s="351" t="str">
        <f>IF(Badges!S216="A","A"," ")</f>
        <v xml:space="preserve"> </v>
      </c>
      <c r="Q13" s="348"/>
      <c r="R13" s="349" t="str">
        <f>Badges!C290</f>
        <v>An amazing race</v>
      </c>
      <c r="S13" s="351" t="str">
        <f>IF(Badges!S290="A","A"," ")</f>
        <v xml:space="preserve"> </v>
      </c>
    </row>
    <row r="14" spans="1:21" x14ac:dyDescent="0.2">
      <c r="A14" s="612" t="str">
        <f>Summary!A13</f>
        <v>Trailblazing</v>
      </c>
      <c r="B14" s="613"/>
      <c r="C14" s="353" t="str">
        <f>IF(Badges!S213="C","C",IF(Badges!S213="P","P",""))</f>
        <v/>
      </c>
      <c r="E14" s="348"/>
      <c r="F14" s="349" t="str">
        <f>Badges!C68</f>
        <v>Pick an existing piece</v>
      </c>
      <c r="G14" s="351" t="str">
        <f>IF(Badges!S68="A","A"," ")</f>
        <v xml:space="preserve"> </v>
      </c>
      <c r="I14" s="348"/>
      <c r="J14" s="349" t="str">
        <f>Badges!C142</f>
        <v>Get creative with the definition of</v>
      </c>
      <c r="K14" s="351" t="str">
        <f>IF(Badges!S142="A","A"," ")</f>
        <v xml:space="preserve"> </v>
      </c>
      <c r="M14" s="348"/>
      <c r="N14" s="349" t="str">
        <f>Badges!C217</f>
        <v xml:space="preserve">Ask an expert  </v>
      </c>
      <c r="O14" s="351" t="str">
        <f>IF(Badges!S217="A","A"," ")</f>
        <v xml:space="preserve"> </v>
      </c>
      <c r="Q14" s="348"/>
      <c r="R14" s="349" t="str">
        <f>Badges!C291</f>
        <v>Target practice</v>
      </c>
      <c r="S14" s="351" t="str">
        <f>IF(Badges!S291="A","A"," ")</f>
        <v xml:space="preserve"> </v>
      </c>
    </row>
    <row r="15" spans="1:21" x14ac:dyDescent="0.2">
      <c r="A15" s="614" t="str">
        <f>Summary!A14</f>
        <v>Babysitter</v>
      </c>
      <c r="B15" s="615"/>
      <c r="C15" s="354" t="str">
        <f>IF(Badges!S236="C","C",IF(Badges!S236="P","P",""))</f>
        <v/>
      </c>
      <c r="E15" s="348">
        <v>5</v>
      </c>
      <c r="F15" s="349" t="str">
        <f>Badges!C69</f>
        <v>Get onstage</v>
      </c>
      <c r="G15" s="350"/>
      <c r="I15" s="602" t="str">
        <f>Badges!B145</f>
        <v>Woodworker</v>
      </c>
      <c r="J15" s="603"/>
      <c r="K15" s="603"/>
      <c r="M15" s="348"/>
      <c r="N15" s="349" t="str">
        <f>Badges!C218</f>
        <v>Find information at the library or</v>
      </c>
      <c r="O15" s="351" t="str">
        <f>IF(Badges!S218="A","A"," ")</f>
        <v xml:space="preserve"> </v>
      </c>
      <c r="Q15" s="348"/>
      <c r="R15" s="349" t="str">
        <f>Badges!C292</f>
        <v>Tests of strength</v>
      </c>
      <c r="S15" s="351" t="str">
        <f>IF(Badges!S292="A","A"," ")</f>
        <v xml:space="preserve"> </v>
      </c>
    </row>
    <row r="16" spans="1:21" x14ac:dyDescent="0.2">
      <c r="A16" s="616" t="str">
        <f>Summary!A15</f>
        <v>It's Your Story -- Tell It!</v>
      </c>
      <c r="B16" s="617"/>
      <c r="C16" s="618"/>
      <c r="E16" s="348"/>
      <c r="F16" s="349" t="str">
        <f>Badges!C70</f>
        <v>Create a theater in your own home</v>
      </c>
      <c r="G16" s="351" t="str">
        <f>IF(Badges!S70="A","A","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IF(Badges!S260="C","C",IF(Badges!S260="P","P",""))</f>
        <v/>
      </c>
      <c r="E17" s="348"/>
      <c r="F17" s="349" t="str">
        <f>Badges!C71</f>
        <v>Perform at school</v>
      </c>
      <c r="G17" s="351" t="str">
        <f>IF(Badges!S71="A","A"," ")</f>
        <v xml:space="preserve"> </v>
      </c>
      <c r="I17" s="348"/>
      <c r="J17" s="349" t="str">
        <f>Badges!C147</f>
        <v>Write your name in nails</v>
      </c>
      <c r="K17" s="351" t="str">
        <f>IF(Badges!S146="A","A"," ")</f>
        <v xml:space="preserve"> </v>
      </c>
      <c r="M17" s="348"/>
      <c r="N17" s="349" t="str">
        <f>Badges!C220</f>
        <v>Attend a babysitter training course</v>
      </c>
      <c r="O17" s="351" t="str">
        <f>IF(Badges!S220="A","A"," ")</f>
        <v xml:space="preserve"> </v>
      </c>
      <c r="Q17" s="348"/>
      <c r="R17" s="349" t="str">
        <f>Badges!C294</f>
        <v>Construction challenge</v>
      </c>
      <c r="S17" s="351" t="str">
        <f>IF(Badges!S294="A","A"," ")</f>
        <v xml:space="preserve"> </v>
      </c>
    </row>
    <row r="18" spans="1:19" x14ac:dyDescent="0.2">
      <c r="A18" s="612" t="str">
        <f>Summary!A17</f>
        <v>Animal Helpers</v>
      </c>
      <c r="B18" s="613"/>
      <c r="C18" s="353" t="str">
        <f>IF(Badges!S283="C","C",IF(Badges!S283="P","P",""))</f>
        <v/>
      </c>
      <c r="E18" s="348"/>
      <c r="F18" s="349" t="str">
        <f>Badges!C72</f>
        <v>Go to your audience</v>
      </c>
      <c r="G18" s="351" t="str">
        <f>IF(Badges!S72="A","A"," ")</f>
        <v xml:space="preserve"> </v>
      </c>
      <c r="I18" s="348"/>
      <c r="J18" s="349" t="str">
        <f>Badges!C148</f>
        <v>Make a design with nails on wood</v>
      </c>
      <c r="K18" s="351" t="str">
        <f>IF(Badges!S147="A","A"," ")</f>
        <v xml:space="preserve"> </v>
      </c>
      <c r="M18" s="348"/>
      <c r="N18" s="349" t="str">
        <f>Badges!C221</f>
        <v>Interview five moms about what they</v>
      </c>
      <c r="O18" s="351" t="str">
        <f>IF(Badges!S221="A","A"," ")</f>
        <v xml:space="preserve"> </v>
      </c>
      <c r="Q18" s="348"/>
      <c r="R18" s="349" t="str">
        <f>Badges!C295</f>
        <v>Soar winners</v>
      </c>
      <c r="S18" s="351" t="str">
        <f>IF(Badges!S295="A","A"," ")</f>
        <v xml:space="preserve"> </v>
      </c>
    </row>
    <row r="19" spans="1:19" x14ac:dyDescent="0.2">
      <c r="A19" s="612" t="str">
        <f>Summary!A18</f>
        <v>Field Day</v>
      </c>
      <c r="B19" s="613"/>
      <c r="C19" s="353" t="str">
        <f>IF(Badges!S306="C","C",IF(Badges!S306="P","P",""))</f>
        <v/>
      </c>
      <c r="E19" s="602" t="str">
        <f>Badges!B75</f>
        <v>Science of Happiness</v>
      </c>
      <c r="F19" s="603"/>
      <c r="G19" s="603"/>
      <c r="I19" s="348"/>
      <c r="J19" s="349" t="str">
        <f>Badges!C149</f>
        <v>Create a sculpture</v>
      </c>
      <c r="K19" s="351" t="str">
        <f>IF(Badges!S148="A","A"," ")</f>
        <v xml:space="preserve"> </v>
      </c>
      <c r="M19" s="348"/>
      <c r="N19" s="349" t="str">
        <f>Badges!C222</f>
        <v>Interview five experienced babysitters</v>
      </c>
      <c r="O19" s="351" t="str">
        <f>IF(Badges!S222="A","A"," ")</f>
        <v xml:space="preserve"> </v>
      </c>
      <c r="Q19" s="348"/>
      <c r="R19" s="349" t="str">
        <f>Badges!C296</f>
        <v>Make it "flink."</v>
      </c>
      <c r="S19" s="351" t="str">
        <f>IF(Badges!S296="A","A"," ")</f>
        <v xml:space="preserve"> </v>
      </c>
    </row>
    <row r="20" spans="1:19" x14ac:dyDescent="0.2">
      <c r="A20" s="612" t="str">
        <f>Summary!A19</f>
        <v>Entrepreneur</v>
      </c>
      <c r="B20" s="613"/>
      <c r="C20" s="353" t="str">
        <f>IF(Badges!S329="C","C",IF(Badges!S329="P","P",""))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IF(Badges!S352="C","C",IF(Badges!S352="P","P",""))</f>
        <v/>
      </c>
      <c r="E21" s="348"/>
      <c r="F21" s="349" t="str">
        <f>Badges!C77</f>
        <v>Get into a state of "flow"</v>
      </c>
      <c r="G21" s="351" t="str">
        <f>IF(Badges!S77="A","A"," ")</f>
        <v xml:space="preserve"> </v>
      </c>
      <c r="I21" s="348"/>
      <c r="J21" s="349" t="str">
        <f>Badges!C151</f>
        <v>Level up</v>
      </c>
      <c r="K21" s="351" t="str">
        <f>IF(Badges!S150="A","A"," ")</f>
        <v xml:space="preserve"> </v>
      </c>
      <c r="M21" s="348"/>
      <c r="N21" s="349" t="str">
        <f>Badges!C224</f>
        <v>Interview an educational toy or game</v>
      </c>
      <c r="O21" s="351" t="str">
        <f>IF(Badges!S224="A","A"," ")</f>
        <v xml:space="preserve"> </v>
      </c>
      <c r="Q21" s="348"/>
      <c r="R21" s="349" t="str">
        <f>Badges!C298</f>
        <v>From read to reality</v>
      </c>
      <c r="S21" s="351" t="str">
        <f>IF(Badges!S298="A","A"," ")</f>
        <v xml:space="preserve"> </v>
      </c>
    </row>
    <row r="22" spans="1:19" x14ac:dyDescent="0.2">
      <c r="A22" s="355"/>
      <c r="B22" s="356"/>
      <c r="C22" s="434"/>
      <c r="E22" s="348"/>
      <c r="F22" s="349" t="str">
        <f>Badges!C78</f>
        <v>Count three blessings</v>
      </c>
      <c r="G22" s="351" t="str">
        <f>IF(Badges!S78="A","A"," ")</f>
        <v xml:space="preserve"> </v>
      </c>
      <c r="I22" s="348"/>
      <c r="J22" s="349" t="str">
        <f>Badges!C152</f>
        <v>Make it right</v>
      </c>
      <c r="K22" s="351" t="str">
        <f>IF(Badges!S151="A","A"," ")</f>
        <v xml:space="preserve"> </v>
      </c>
      <c r="M22" s="348"/>
      <c r="N22" s="349" t="str">
        <f>Badges!C225</f>
        <v>Observe kids at a toy store for two</v>
      </c>
      <c r="O22" s="351" t="str">
        <f>IF(Badges!S225="A","A"," ")</f>
        <v xml:space="preserve"> </v>
      </c>
      <c r="Q22" s="348"/>
      <c r="R22" s="349" t="str">
        <f>Badges!C299</f>
        <v>From virtual to reality</v>
      </c>
      <c r="S22" s="351" t="str">
        <f>IF(Badges!S299="A","A"," ")</f>
        <v xml:space="preserve"> </v>
      </c>
    </row>
    <row r="23" spans="1:19" x14ac:dyDescent="0.2">
      <c r="A23" s="602" t="str">
        <f>Badges!B6</f>
        <v>Digital Movie Maker</v>
      </c>
      <c r="B23" s="603"/>
      <c r="C23" s="603"/>
      <c r="E23" s="348"/>
      <c r="F23" s="349" t="str">
        <f>Badges!C79</f>
        <v>Stop and smell the roses</v>
      </c>
      <c r="G23" s="351" t="str">
        <f>IF(Badges!S79="A","A"," ")</f>
        <v xml:space="preserve"> </v>
      </c>
      <c r="I23" s="348"/>
      <c r="J23" s="349" t="str">
        <f>Badges!C153</f>
        <v>Do a survey</v>
      </c>
      <c r="K23" s="351" t="str">
        <f>IF(Badges!S152="A","A"," ")</f>
        <v xml:space="preserve"> </v>
      </c>
      <c r="M23" s="348"/>
      <c r="N23" s="349" t="str">
        <f>Badges!C226</f>
        <v>Volunteer for at least two hours</v>
      </c>
      <c r="O23" s="351" t="str">
        <f>IF(Badges!S226="A","A"," ")</f>
        <v xml:space="preserve"> </v>
      </c>
      <c r="Q23" s="348"/>
      <c r="R23" s="349" t="str">
        <f>Badges!C300</f>
        <v>From board to reality</v>
      </c>
      <c r="S23" s="351" t="str">
        <f>IF(Badges!S300="A","A","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IF(Badges!S8="A","A"," ")</f>
        <v xml:space="preserve"> </v>
      </c>
      <c r="E25" s="348"/>
      <c r="F25" s="349" t="str">
        <f>Badges!C81</f>
        <v>Focus on what's realistic</v>
      </c>
      <c r="G25" s="351" t="str">
        <f>IF(Badges!S81="A","A"," ")</f>
        <v xml:space="preserve"> </v>
      </c>
      <c r="I25" s="348"/>
      <c r="J25" s="349" t="str">
        <f>Badges!C155</f>
        <v>Fix loose screws</v>
      </c>
      <c r="K25" s="351" t="str">
        <f>IF(Badges!S154="A","A"," ")</f>
        <v xml:space="preserve"> </v>
      </c>
      <c r="M25" s="348"/>
      <c r="N25" s="349" t="str">
        <f>Badges!C228</f>
        <v>Market yourself</v>
      </c>
      <c r="O25" s="351" t="str">
        <f>IF(Badges!S228="A","A"," ")</f>
        <v xml:space="preserve"> </v>
      </c>
      <c r="Q25" s="348"/>
      <c r="R25" s="349" t="str">
        <f>Badges!C302</f>
        <v>A puzzle pentathlon</v>
      </c>
      <c r="S25" s="351" t="str">
        <f>IF(Badges!S302="A","A"," ")</f>
        <v xml:space="preserve"> </v>
      </c>
    </row>
    <row r="26" spans="1:19" x14ac:dyDescent="0.2">
      <c r="A26" s="348"/>
      <c r="B26" s="349" t="str">
        <f>Badges!C9</f>
        <v>Take a class</v>
      </c>
      <c r="C26" s="351" t="str">
        <f>IF(Badges!S9="A","A"," ")</f>
        <v xml:space="preserve"> </v>
      </c>
      <c r="E26" s="348"/>
      <c r="F26" s="349" t="str">
        <f>Badges!C82</f>
        <v>Try to use your strengths</v>
      </c>
      <c r="G26" s="351" t="str">
        <f>IF(Badges!S82="A","A"," ")</f>
        <v xml:space="preserve"> </v>
      </c>
      <c r="I26" s="348"/>
      <c r="J26" s="349" t="str">
        <f>Badges!C156</f>
        <v>Attach it, detach it</v>
      </c>
      <c r="K26" s="351" t="str">
        <f>IF(Badges!S155="A","A"," ")</f>
        <v xml:space="preserve"> </v>
      </c>
      <c r="M26" s="348"/>
      <c r="N26" s="349" t="str">
        <f>Badges!C229</f>
        <v xml:space="preserve">Create a questionnaire to give to </v>
      </c>
      <c r="O26" s="351" t="str">
        <f>IF(Badges!S229="A","A"," ")</f>
        <v xml:space="preserve"> </v>
      </c>
      <c r="Q26" s="348"/>
      <c r="R26" s="349" t="str">
        <f>Badges!C303</f>
        <v>A relay pentathlon</v>
      </c>
      <c r="S26" s="351" t="str">
        <f>IF(Badges!S303="A","A"," ")</f>
        <v xml:space="preserve"> </v>
      </c>
    </row>
    <row r="27" spans="1:19" x14ac:dyDescent="0.2">
      <c r="A27" s="348"/>
      <c r="B27" s="349" t="str">
        <f>Badges!C10</f>
        <v>Teach yourself</v>
      </c>
      <c r="C27" s="351" t="str">
        <f>IF(Badges!S10="A","A"," ")</f>
        <v xml:space="preserve"> </v>
      </c>
      <c r="E27" s="348"/>
      <c r="F27" s="349" t="str">
        <f>Badges!C79</f>
        <v>Stop and smell the roses</v>
      </c>
      <c r="G27" s="351" t="str">
        <f>IF(Badges!S83="A","A"," ")</f>
        <v xml:space="preserve"> </v>
      </c>
      <c r="I27" s="348"/>
      <c r="J27" s="349" t="str">
        <f>Badges!C157</f>
        <v>Build with a screwdriver</v>
      </c>
      <c r="K27" s="351" t="str">
        <f>IF(Badges!S156="A","A"," ")</f>
        <v xml:space="preserve"> </v>
      </c>
      <c r="M27" s="348"/>
      <c r="N27" s="349" t="str">
        <f>Badges!C230</f>
        <v>Conduct interviews with potential</v>
      </c>
      <c r="O27" s="351" t="str">
        <f>IF(Badges!S230="A","A"," ")</f>
        <v xml:space="preserve"> </v>
      </c>
      <c r="Q27" s="348"/>
      <c r="R27" s="349" t="str">
        <f>Badges!C304</f>
        <v>A wheel pentathlon</v>
      </c>
      <c r="S27" s="351" t="str">
        <f>IF(Badges!S304="A","A","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IF(Badges!S12="A","A"," ")</f>
        <v xml:space="preserve"> </v>
      </c>
      <c r="E29" s="348"/>
      <c r="F29" s="349" t="str">
        <f>Badges!C85</f>
        <v>Make a gratitude visit</v>
      </c>
      <c r="G29" s="351" t="str">
        <f>IF(Badges!S85="A","A"," ")</f>
        <v xml:space="preserve"> </v>
      </c>
      <c r="I29" s="348"/>
      <c r="J29" s="349" t="str">
        <f>Badges!C159</f>
        <v>End the alphabet</v>
      </c>
      <c r="K29" s="351" t="str">
        <f>IF(Badges!S158="A","A"," ")</f>
        <v xml:space="preserve"> </v>
      </c>
      <c r="M29" s="348"/>
      <c r="N29" s="349" t="str">
        <f>Badges!C232</f>
        <v>Come prepared for a game</v>
      </c>
      <c r="O29" s="351" t="str">
        <f>IF(Badges!S232="A","A"," ")</f>
        <v xml:space="preserve"> </v>
      </c>
      <c r="Q29" s="348">
        <v>1</v>
      </c>
      <c r="R29" s="349" t="str">
        <f>Badges!C308</f>
        <v>Brainstorm business ideas</v>
      </c>
      <c r="S29" s="350"/>
    </row>
    <row r="30" spans="1:19" x14ac:dyDescent="0.2">
      <c r="A30" s="348"/>
      <c r="B30" s="349" t="str">
        <f>Badges!C13</f>
        <v>Film a celebration</v>
      </c>
      <c r="C30" s="351" t="str">
        <f>IF(Badges!S13="A","A"," ")</f>
        <v xml:space="preserve"> </v>
      </c>
      <c r="E30" s="348"/>
      <c r="F30" s="349" t="str">
        <f>Badges!C86</f>
        <v>Write a forgiveness letter</v>
      </c>
      <c r="G30" s="351" t="str">
        <f>IF(Badges!S86="A","A"," ")</f>
        <v xml:space="preserve"> </v>
      </c>
      <c r="I30" s="348"/>
      <c r="J30" s="349" t="str">
        <f>Badges!C160</f>
        <v>Square it off</v>
      </c>
      <c r="K30" s="351" t="str">
        <f>IF(Badges!S159="A","A"," ")</f>
        <v xml:space="preserve"> </v>
      </c>
      <c r="M30" s="348"/>
      <c r="N30" s="349" t="str">
        <f>Badges!C233</f>
        <v>Make a tasty snack</v>
      </c>
      <c r="O30" s="351" t="str">
        <f>IF(Badges!S233="A","A"," ")</f>
        <v xml:space="preserve"> </v>
      </c>
      <c r="Q30" s="348"/>
      <c r="R30" s="349" t="str">
        <f>Badges!C309</f>
        <v>Interview your client</v>
      </c>
      <c r="S30" s="351" t="str">
        <f>IF(Badges!S309="A","A"," ")</f>
        <v xml:space="preserve"> </v>
      </c>
    </row>
    <row r="31" spans="1:19" x14ac:dyDescent="0.2">
      <c r="A31" s="348"/>
      <c r="B31" s="349" t="str">
        <f>Badges!C14</f>
        <v>Film a day in your life</v>
      </c>
      <c r="C31" s="351" t="str">
        <f>IF(Badges!S14="A","A"," ")</f>
        <v xml:space="preserve"> </v>
      </c>
      <c r="E31" s="348"/>
      <c r="F31" s="349" t="str">
        <f>Badges!C83</f>
        <v>Be happy for others</v>
      </c>
      <c r="G31" s="351" t="str">
        <f>IF(Badges!S87="A","A"," ")</f>
        <v xml:space="preserve"> </v>
      </c>
      <c r="I31" s="348"/>
      <c r="J31" s="349" t="str">
        <f>Badges!C161</f>
        <v>Make a simple doll</v>
      </c>
      <c r="K31" s="351" t="str">
        <f>IF(Badges!S160="A","A"," ")</f>
        <v xml:space="preserve"> </v>
      </c>
      <c r="M31" s="348"/>
      <c r="N31" s="349" t="str">
        <f>Badges!C234</f>
        <v>Plan a fun craft</v>
      </c>
      <c r="O31" s="351" t="str">
        <f>IF(Badges!S234="A","A"," ")</f>
        <v xml:space="preserve"> </v>
      </c>
      <c r="Q31" s="348"/>
      <c r="R31" s="349" t="str">
        <f>Badges!C310</f>
        <v>Become a keen observer</v>
      </c>
      <c r="S31" s="351" t="str">
        <f>IF(Badges!S310="A","A","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IF(Badges!S311="A","A"," ")</f>
        <v xml:space="preserve"> </v>
      </c>
    </row>
    <row r="33" spans="1:19" x14ac:dyDescent="0.2">
      <c r="A33" s="348"/>
      <c r="B33" s="349" t="str">
        <f>Badges!C16</f>
        <v>Share a scene from a book in the</v>
      </c>
      <c r="C33" s="351" t="str">
        <f>IF(Badges!S16="A","A"," ")</f>
        <v xml:space="preserve"> </v>
      </c>
      <c r="E33" s="348"/>
      <c r="F33" s="349" t="str">
        <f>Badges!C89</f>
        <v xml:space="preserve">Design your own five-question </v>
      </c>
      <c r="G33" s="351" t="str">
        <f>IF(Badges!S89="A","A"," ")</f>
        <v xml:space="preserve"> </v>
      </c>
      <c r="I33" s="348"/>
      <c r="J33" s="349" t="str">
        <f>Badges!C163</f>
        <v>Build with your expert</v>
      </c>
      <c r="K33" s="351" t="str">
        <f>IF(Badges!S162="A","A","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IF(Badges!S17="A","A"," ")</f>
        <v xml:space="preserve"> </v>
      </c>
      <c r="E34" s="348"/>
      <c r="F34" s="349" t="str">
        <f>Badges!C90</f>
        <v>Try quick polling</v>
      </c>
      <c r="G34" s="351" t="str">
        <f>IF(Badges!S90="A","A"," ")</f>
        <v xml:space="preserve"> </v>
      </c>
      <c r="I34" s="348"/>
      <c r="J34" s="349" t="str">
        <f>Badges!C164</f>
        <v>Build with home improvers</v>
      </c>
      <c r="K34" s="351" t="str">
        <f>IF(Badges!S163="A","A"," ")</f>
        <v xml:space="preserve"> </v>
      </c>
      <c r="M34" s="348"/>
      <c r="N34" s="349" t="str">
        <f>Badges!C240</f>
        <v>Share night art</v>
      </c>
      <c r="O34" s="351" t="str">
        <f>IF(Badges!S240="A","A"," ")</f>
        <v xml:space="preserve"> </v>
      </c>
      <c r="Q34" s="348"/>
      <c r="R34" s="349" t="str">
        <f>Badges!C313</f>
        <v>Divide your idea into different parts</v>
      </c>
      <c r="S34" s="351" t="str">
        <f>IF(Badges!S313="A","A"," ")</f>
        <v xml:space="preserve"> </v>
      </c>
    </row>
    <row r="35" spans="1:19" x14ac:dyDescent="0.2">
      <c r="A35" s="348"/>
      <c r="B35" s="349" t="str">
        <f>Badges!C18</f>
        <v>Share a family story</v>
      </c>
      <c r="C35" s="351" t="str">
        <f>IF(Badges!S18="A","A"," ")</f>
        <v xml:space="preserve"> </v>
      </c>
      <c r="E35" s="348"/>
      <c r="F35" s="349" t="str">
        <f>Badges!C87</f>
        <v>Make something meaningful</v>
      </c>
      <c r="G35" s="351" t="str">
        <f>IF(Badges!S91="A","A"," ")</f>
        <v xml:space="preserve"> </v>
      </c>
      <c r="I35" s="348"/>
      <c r="J35" s="349" t="str">
        <f>Badges!C165</f>
        <v>Build at a craft store or artisan</v>
      </c>
      <c r="K35" s="351" t="str">
        <f>IF(Badges!S164="A","A"," ")</f>
        <v xml:space="preserve"> </v>
      </c>
      <c r="M35" s="348"/>
      <c r="N35" s="349" t="str">
        <f>Badges!C241</f>
        <v>Get into nightlife</v>
      </c>
      <c r="O35" s="351" t="str">
        <f>IF(Badges!S241="A","A"," ")</f>
        <v xml:space="preserve"> </v>
      </c>
      <c r="Q35" s="348"/>
      <c r="R35" s="349" t="str">
        <f>Badges!C314</f>
        <v>Beat your competitors</v>
      </c>
      <c r="S35" s="351" t="str">
        <f>IF(Badges!S314="A","A","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IF(Badges!S242="A","A"," ")</f>
        <v xml:space="preserve"> </v>
      </c>
      <c r="Q36" s="348"/>
      <c r="R36" s="349" t="str">
        <f>Badges!C315</f>
        <v>Use a "guideline."</v>
      </c>
      <c r="S36" s="351" t="str">
        <f>IF(Badges!S315="A","A"," ")</f>
        <v xml:space="preserve"> </v>
      </c>
    </row>
    <row r="37" spans="1:19" ht="12.75" customHeight="1" x14ac:dyDescent="0.2">
      <c r="A37" s="348"/>
      <c r="B37" s="349" t="str">
        <f>Badges!C20</f>
        <v>Work solo</v>
      </c>
      <c r="C37" s="351" t="str">
        <f>IF(Badges!S20="A","A"," ")</f>
        <v xml:space="preserve"> </v>
      </c>
      <c r="E37" s="348"/>
      <c r="F37" s="349" t="str">
        <f>Badges!C93</f>
        <v>Find a happiness helper</v>
      </c>
      <c r="G37" s="351" t="str">
        <f>IF(Badges!S93="A","A","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IF(Badges!S21="A","A"," ")</f>
        <v xml:space="preserve"> </v>
      </c>
      <c r="E38" s="348"/>
      <c r="F38" s="349" t="str">
        <f>Badges!C94</f>
        <v>Create an inspiration collage with</v>
      </c>
      <c r="G38" s="351" t="str">
        <f>IF(Badges!S94="A","A"," ")</f>
        <v xml:space="preserve"> </v>
      </c>
      <c r="I38" s="348"/>
      <c r="J38" s="349" t="str">
        <f>Badges!C170</f>
        <v>Organize a CSI-themed night for</v>
      </c>
      <c r="K38" s="351" t="str">
        <f>IF(Badges!S170="A","A"," ")</f>
        <v xml:space="preserve"> </v>
      </c>
      <c r="M38" s="348"/>
      <c r="N38" s="349" t="str">
        <f>Badges!C244</f>
        <v>Tour your neighborhood at night</v>
      </c>
      <c r="O38" s="351" t="str">
        <f>IF(Badges!S244="A","A"," ")</f>
        <v xml:space="preserve"> </v>
      </c>
      <c r="Q38" s="348"/>
      <c r="R38" s="349" t="str">
        <f>Badges!C317</f>
        <v>Seed money</v>
      </c>
      <c r="S38" s="351" t="str">
        <f>IF(Badges!S317="A","A"," ")</f>
        <v xml:space="preserve"> </v>
      </c>
    </row>
    <row r="39" spans="1:19" x14ac:dyDescent="0.2">
      <c r="A39" s="348"/>
      <c r="B39" s="349" t="str">
        <f>Badges!C22</f>
        <v>Work with a mentor</v>
      </c>
      <c r="C39" s="351" t="str">
        <f>IF(Badges!S22="A","A"," ")</f>
        <v xml:space="preserve"> </v>
      </c>
      <c r="E39" s="348"/>
      <c r="F39" s="349" t="str">
        <f>Badges!C91</f>
        <v>Focus on one friend</v>
      </c>
      <c r="G39" s="351" t="str">
        <f>IF(Badges!S95="A","A"," ")</f>
        <v xml:space="preserve"> </v>
      </c>
      <c r="I39" s="348"/>
      <c r="J39" s="349" t="str">
        <f>Badges!C171</f>
        <v>Host an "Identity Crisis" party</v>
      </c>
      <c r="K39" s="351" t="str">
        <f>IF(Badges!S171="A","A"," ")</f>
        <v xml:space="preserve"> </v>
      </c>
      <c r="M39" s="348"/>
      <c r="N39" s="349" t="str">
        <f>Badges!C245</f>
        <v>Visit a park, trail, lake, stream, or</v>
      </c>
      <c r="O39" s="351" t="str">
        <f>IF(Badges!S245="A","A"," ")</f>
        <v xml:space="preserve"> </v>
      </c>
      <c r="Q39" s="348"/>
      <c r="R39" s="349" t="str">
        <f>Badges!C318</f>
        <v>Business models</v>
      </c>
      <c r="S39" s="351" t="str">
        <f>IF(Badges!S318="A","A","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IF(Badges!S172="A","A"," ")</f>
        <v xml:space="preserve"> </v>
      </c>
      <c r="M40" s="348"/>
      <c r="N40" s="349" t="str">
        <f>Badges!C246</f>
        <v>Visit a place that's open 24 hours</v>
      </c>
      <c r="O40" s="351" t="str">
        <f>IF(Badges!S246="A","A"," ")</f>
        <v xml:space="preserve"> </v>
      </c>
      <c r="Q40" s="348"/>
      <c r="R40" s="349" t="str">
        <f>Badges!C319</f>
        <v>Merchandising</v>
      </c>
      <c r="S40" s="351" t="str">
        <f>IF(Badges!S319="A","A"," ")</f>
        <v xml:space="preserve"> </v>
      </c>
    </row>
    <row r="41" spans="1:19" x14ac:dyDescent="0.2">
      <c r="A41" s="348"/>
      <c r="B41" s="349" t="str">
        <f>Badges!C24</f>
        <v>Add a sound track</v>
      </c>
      <c r="C41" s="351" t="str">
        <f>IF(Badges!S24="A","A","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IF(Badges!S25="A","A"," ")</f>
        <v xml:space="preserve"> </v>
      </c>
      <c r="E42" s="348"/>
      <c r="F42" s="349" t="str">
        <f>Badges!C100</f>
        <v xml:space="preserve">Watch one movie or three shows in </v>
      </c>
      <c r="G42" s="351" t="str">
        <f>IF(Badges!S100="A","A"," ")</f>
        <v xml:space="preserve"> </v>
      </c>
      <c r="I42" s="348"/>
      <c r="J42" s="349" t="str">
        <f>Badges!C174</f>
        <v>Interview someone in forensics</v>
      </c>
      <c r="K42" s="351" t="str">
        <f>IF(Badges!S174="A","A"," ")</f>
        <v xml:space="preserve"> </v>
      </c>
      <c r="M42" s="348"/>
      <c r="N42" s="349" t="str">
        <f>Badges!C248</f>
        <v>Be an investigative reporter</v>
      </c>
      <c r="O42" s="351" t="str">
        <f>IF(Badges!S248="A","A"," ")</f>
        <v xml:space="preserve"> </v>
      </c>
      <c r="Q42" s="348"/>
      <c r="R42" s="349" t="str">
        <f>Badges!C321</f>
        <v>Write up a five-point business plan</v>
      </c>
      <c r="S42" s="351" t="str">
        <f>IF(Badges!S321="A","A"," ")</f>
        <v xml:space="preserve"> </v>
      </c>
    </row>
    <row r="43" spans="1:19" ht="12.75" customHeight="1" x14ac:dyDescent="0.2">
      <c r="A43" s="348"/>
      <c r="B43" s="349" t="str">
        <f>Badges!C26</f>
        <v>Add transitions</v>
      </c>
      <c r="C43" s="351" t="str">
        <f>IF(Badges!S26="A","A"," ")</f>
        <v xml:space="preserve"> </v>
      </c>
      <c r="E43" s="348"/>
      <c r="F43" s="349" t="str">
        <f>Badges!C101</f>
        <v>Host a script-dissection party with</v>
      </c>
      <c r="G43" s="351" t="str">
        <f>IF(Badges!S101="A","A"," ")</f>
        <v xml:space="preserve"> </v>
      </c>
      <c r="I43" s="348"/>
      <c r="J43" s="349" t="str">
        <f>Badges!C175</f>
        <v>Try the eyewitness challenge</v>
      </c>
      <c r="K43" s="351" t="str">
        <f>IF(Badges!S175="A","A"," ")</f>
        <v xml:space="preserve"> </v>
      </c>
      <c r="M43" s="348"/>
      <c r="N43" s="349" t="str">
        <f>Badges!C249</f>
        <v>Take part in the night shift</v>
      </c>
      <c r="O43" s="351" t="str">
        <f>IF(Badges!S249="A","A"," ")</f>
        <v xml:space="preserve"> </v>
      </c>
      <c r="Q43" s="348"/>
      <c r="R43" s="349" t="str">
        <f>Badges!C322</f>
        <v>Develop your "pitch."</v>
      </c>
      <c r="S43" s="351" t="str">
        <f>IF(Badges!S322="A","A"," ")</f>
        <v xml:space="preserve"> </v>
      </c>
    </row>
    <row r="44" spans="1:19" x14ac:dyDescent="0.2">
      <c r="A44" s="602" t="str">
        <f>Badges!B29</f>
        <v>Eating for Beauty</v>
      </c>
      <c r="B44" s="603"/>
      <c r="C44" s="603"/>
      <c r="E44" s="348"/>
      <c r="F44" s="349" t="str">
        <f>Badges!C102</f>
        <v>Read two scripts</v>
      </c>
      <c r="G44" s="351" t="str">
        <f>IF(Badges!S102="A","A"," ")</f>
        <v xml:space="preserve"> </v>
      </c>
      <c r="I44" s="348"/>
      <c r="J44" s="349" t="str">
        <f>Badges!C176</f>
        <v>Make some impressions</v>
      </c>
      <c r="K44" s="351" t="str">
        <f>IF(Badges!S176="A","A"," ")</f>
        <v xml:space="preserve"> </v>
      </c>
      <c r="M44" s="348"/>
      <c r="N44" s="349" t="str">
        <f>Badges!C250</f>
        <v>Create a photo essay</v>
      </c>
      <c r="O44" s="351" t="str">
        <f>IF(Badges!S250="A","A"," ")</f>
        <v xml:space="preserve"> </v>
      </c>
      <c r="Q44" s="348"/>
      <c r="R44" s="349" t="str">
        <f>Badges!C323</f>
        <v>Make a mock up of an</v>
      </c>
      <c r="S44" s="351" t="str">
        <f>IF(Badges!S323="A","A","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IF(Badges!S31="A","A"," ")</f>
        <v xml:space="preserve"> </v>
      </c>
      <c r="E46" s="348"/>
      <c r="F46" s="349" t="str">
        <f>Badges!C104</f>
        <v>Look into your own life</v>
      </c>
      <c r="G46" s="351" t="str">
        <f>IF(Badges!S104="A","A"," ")</f>
        <v xml:space="preserve"> </v>
      </c>
      <c r="I46" s="348"/>
      <c r="J46" s="349" t="str">
        <f>Badges!C178</f>
        <v>Forensic chemistry</v>
      </c>
      <c r="K46" s="351" t="str">
        <f>IF(Badges!S178="A","A"," ")</f>
        <v xml:space="preserve"> </v>
      </c>
      <c r="M46" s="348"/>
      <c r="N46" s="349" t="str">
        <f>Badges!C252</f>
        <v>Examine the night sky</v>
      </c>
      <c r="O46" s="351" t="str">
        <f>IF(Badges!S252="A","A"," ")</f>
        <v xml:space="preserve"> </v>
      </c>
      <c r="Q46" s="348"/>
      <c r="R46" s="349" t="str">
        <f>Badges!C325</f>
        <v>Present your idea to someone who</v>
      </c>
      <c r="S46" s="351" t="str">
        <f>IF(Badges!S325="A","A"," ")</f>
        <v xml:space="preserve"> </v>
      </c>
    </row>
    <row r="47" spans="1:19" x14ac:dyDescent="0.2">
      <c r="A47" s="348"/>
      <c r="B47" s="349" t="str">
        <f>Badges!C32</f>
        <v>Have a food-log challenge with</v>
      </c>
      <c r="C47" s="351" t="str">
        <f>IF(Badges!S32="A","A"," ")</f>
        <v xml:space="preserve"> </v>
      </c>
      <c r="E47" s="348"/>
      <c r="F47" s="349" t="str">
        <f>Badges!C105</f>
        <v>Add to a story you already know</v>
      </c>
      <c r="G47" s="351" t="str">
        <f>IF(Badges!S105="A","A"," ")</f>
        <v xml:space="preserve"> </v>
      </c>
      <c r="I47" s="348"/>
      <c r="J47" s="349" t="str">
        <f>Badges!C179</f>
        <v>Forensic physics</v>
      </c>
      <c r="K47" s="351" t="str">
        <f>IF(Badges!S179="A","A"," ")</f>
        <v xml:space="preserve"> </v>
      </c>
      <c r="M47" s="348"/>
      <c r="N47" s="349" t="str">
        <f>Badges!C253</f>
        <v>Create a nocturnal animal</v>
      </c>
      <c r="O47" s="351" t="str">
        <f>IF(Badges!S253="A","A"," ")</f>
        <v xml:space="preserve"> </v>
      </c>
      <c r="Q47" s="348"/>
      <c r="R47" s="349" t="str">
        <f>Badges!C326</f>
        <v>Present to an expert</v>
      </c>
      <c r="S47" s="351" t="str">
        <f>IF(Badges!S326="A","A"," ")</f>
        <v xml:space="preserve"> </v>
      </c>
    </row>
    <row r="48" spans="1:19" x14ac:dyDescent="0.2">
      <c r="A48" s="348"/>
      <c r="B48" s="349" t="str">
        <f>Badges!C33</f>
        <v>Make your own food pyramid</v>
      </c>
      <c r="C48" s="351" t="str">
        <f>IF(Badges!S33="A","A"," ")</f>
        <v xml:space="preserve"> </v>
      </c>
      <c r="E48" s="348"/>
      <c r="F48" s="349" t="str">
        <f>Badges!C106</f>
        <v>Play Story Maker</v>
      </c>
      <c r="G48" s="351" t="str">
        <f>IF(Badges!S106="A","A"," ")</f>
        <v xml:space="preserve"> </v>
      </c>
      <c r="I48" s="348"/>
      <c r="J48" s="349" t="str">
        <f>Badges!C180</f>
        <v>Forensic biology</v>
      </c>
      <c r="K48" s="351" t="str">
        <f>IF(Badges!S180="A","A"," ")</f>
        <v xml:space="preserve"> </v>
      </c>
      <c r="M48" s="348"/>
      <c r="N48" s="349" t="str">
        <f>Badges!C254</f>
        <v>Sketch a landscape plan for your</v>
      </c>
      <c r="O48" s="351" t="str">
        <f>IF(Badges!S254="A","A"," ")</f>
        <v xml:space="preserve"> </v>
      </c>
      <c r="Q48" s="348"/>
      <c r="R48" s="349" t="str">
        <f>Badges!C327</f>
        <v>Gather a group of clients</v>
      </c>
      <c r="S48" s="351" t="str">
        <f>IF(Badges!S327="A","A","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IF(Badges!S35="A","A"," ")</f>
        <v xml:space="preserve"> </v>
      </c>
      <c r="E50" s="348"/>
      <c r="F50" s="349" t="str">
        <f>Badges!C108</f>
        <v>Spend some time people watching</v>
      </c>
      <c r="G50" s="351" t="str">
        <f>IF(Badges!S108="A","A"," ")</f>
        <v xml:space="preserve"> </v>
      </c>
      <c r="I50" s="348"/>
      <c r="J50" s="349" t="str">
        <f>Badges!C182</f>
        <v>Find out about "tells"</v>
      </c>
      <c r="K50" s="351" t="str">
        <f>IF(Badges!S182="A","A"," ")</f>
        <v xml:space="preserve"> </v>
      </c>
      <c r="M50" s="348"/>
      <c r="N50" s="349" t="str">
        <f>Badges!C256</f>
        <v>A "night" activity for younger Girl</v>
      </c>
      <c r="O50" s="351" t="str">
        <f>IF(Badges!S256="A","A"," ")</f>
        <v xml:space="preserve"> </v>
      </c>
      <c r="Q50" s="348">
        <v>1</v>
      </c>
      <c r="R50" s="349" t="str">
        <f>Badges!C331</f>
        <v>Explore "oops!" and "wow!"</v>
      </c>
      <c r="S50" s="350"/>
    </row>
    <row r="51" spans="1:19" x14ac:dyDescent="0.2">
      <c r="A51" s="348"/>
      <c r="B51" s="349" t="str">
        <f>Badges!C36</f>
        <v>Make a Top 10 list of antioxidant-</v>
      </c>
      <c r="C51" s="351" t="str">
        <f>IF(Badges!S36="A","A"," ")</f>
        <v xml:space="preserve"> </v>
      </c>
      <c r="E51" s="348"/>
      <c r="F51" s="349" t="str">
        <f>Badges!C109</f>
        <v>Exaggerate details about people</v>
      </c>
      <c r="G51" s="351" t="str">
        <f>IF(Badges!S109="A","A"," ")</f>
        <v xml:space="preserve"> </v>
      </c>
      <c r="I51" s="348"/>
      <c r="J51" s="349" t="str">
        <f>Badges!C183</f>
        <v>Research body language</v>
      </c>
      <c r="K51" s="351" t="str">
        <f>IF(Badges!S183="A","A"," ")</f>
        <v xml:space="preserve"> </v>
      </c>
      <c r="M51" s="348"/>
      <c r="N51" s="349" t="str">
        <f>Badges!C257</f>
        <v>A "Power Down!" night</v>
      </c>
      <c r="O51" s="351" t="str">
        <f>IF(Badges!S257="A","A"," ")</f>
        <v xml:space="preserve"> </v>
      </c>
      <c r="Q51" s="348"/>
      <c r="R51" s="349" t="str">
        <f>Badges!C332</f>
        <v>Brainstorm some "oops" and "wow"</v>
      </c>
      <c r="S51" s="351" t="str">
        <f>IF(Badges!S332="A","A"," ")</f>
        <v xml:space="preserve"> </v>
      </c>
    </row>
    <row r="52" spans="1:19" x14ac:dyDescent="0.2">
      <c r="A52" s="348"/>
      <c r="B52" s="349" t="str">
        <f>Badges!C37</f>
        <v>Do a grocery-store scavenger hunt</v>
      </c>
      <c r="C52" s="351" t="str">
        <f>IF(Badges!S37="A","A"," ")</f>
        <v xml:space="preserve"> </v>
      </c>
      <c r="E52" s="348"/>
      <c r="F52" s="349" t="str">
        <f>Badges!C110</f>
        <v>Mix and match</v>
      </c>
      <c r="G52" s="351" t="str">
        <f>IF(Badges!S110="A","A"," ")</f>
        <v xml:space="preserve"> </v>
      </c>
      <c r="I52" s="348"/>
      <c r="J52" s="349" t="str">
        <f>Badges!C184</f>
        <v>Check out voice analysis</v>
      </c>
      <c r="K52" s="351" t="str">
        <f>IF(Badges!S184="A","A"," ")</f>
        <v xml:space="preserve"> </v>
      </c>
      <c r="M52" s="348"/>
      <c r="N52" s="349" t="str">
        <f>Badges!C258</f>
        <v>A nighttime legend</v>
      </c>
      <c r="O52" s="351" t="str">
        <f>IF(Badges!S258="A","A"," ")</f>
        <v xml:space="preserve"> </v>
      </c>
      <c r="Q52" s="348"/>
      <c r="R52" s="349" t="str">
        <f>Badges!C333</f>
        <v>Interview someone with a job that</v>
      </c>
      <c r="S52" s="351" t="str">
        <f>IF(Badges!S333="A","A","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IF(Badges!S334="A","A"," ")</f>
        <v xml:space="preserve"> </v>
      </c>
    </row>
    <row r="54" spans="1:19" x14ac:dyDescent="0.2">
      <c r="A54" s="348"/>
      <c r="B54" s="349" t="str">
        <f>Badges!C39</f>
        <v>Food makeovers</v>
      </c>
      <c r="C54" s="351" t="str">
        <f>IF(Badges!S39="A","A"," ")</f>
        <v xml:space="preserve"> </v>
      </c>
      <c r="E54" s="348"/>
      <c r="F54" s="349" t="str">
        <f>Badges!C112</f>
        <v>Fill out the worksheet using your</v>
      </c>
      <c r="G54" s="351" t="str">
        <f>IF(Badges!S112="A","A"," ")</f>
        <v xml:space="preserve"> </v>
      </c>
      <c r="I54" s="348"/>
      <c r="J54" s="349" t="str">
        <f>Badges!C186</f>
        <v>Write a scene or script for your own</v>
      </c>
      <c r="K54" s="351" t="str">
        <f>IF(Badges!S186="A","A","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IF(Badges!S40="A","A"," ")</f>
        <v xml:space="preserve"> </v>
      </c>
      <c r="E55" s="348"/>
      <c r="F55" s="349" t="str">
        <f>Badges!C113</f>
        <v>Find your plot twists in the news</v>
      </c>
      <c r="G55" s="351" t="str">
        <f>IF(Badges!S113="A","A"," ")</f>
        <v xml:space="preserve"> </v>
      </c>
      <c r="I55" s="348"/>
      <c r="J55" s="349" t="str">
        <f>Badges!C187</f>
        <v>Sketch or sculpt a "suspect" or</v>
      </c>
      <c r="K55" s="351" t="str">
        <f>IF(Badges!S187="A","A"," ")</f>
        <v xml:space="preserve"> </v>
      </c>
      <c r="M55" s="348"/>
      <c r="N55" s="349" t="str">
        <f>Badges!C263</f>
        <v>Find out how views of animals have</v>
      </c>
      <c r="O55" s="351" t="str">
        <f>IF(Badges!S263="A","A"," ")</f>
        <v xml:space="preserve"> </v>
      </c>
      <c r="Q55" s="348"/>
      <c r="R55" s="349" t="str">
        <f>Badges!C336</f>
        <v>Go through your last 50 texts</v>
      </c>
      <c r="S55" s="351" t="str">
        <f>IF(Badges!S336="A","A"," ")</f>
        <v xml:space="preserve"> </v>
      </c>
    </row>
    <row r="56" spans="1:19" x14ac:dyDescent="0.2">
      <c r="A56" s="348"/>
      <c r="B56" s="349" t="str">
        <f>Badges!C41</f>
        <v>Chemical detective</v>
      </c>
      <c r="C56" s="351" t="str">
        <f>IF(Badges!S41="A","A"," ")</f>
        <v xml:space="preserve"> </v>
      </c>
      <c r="E56" s="348"/>
      <c r="F56" s="349" t="str">
        <f>Badges!C114</f>
        <v>Use plot twists from a familiar story</v>
      </c>
      <c r="G56" s="351" t="str">
        <f>IF(Badges!S114="A","A"," ")</f>
        <v xml:space="preserve"> </v>
      </c>
      <c r="I56" s="348"/>
      <c r="J56" s="349" t="str">
        <f>Badges!C188</f>
        <v>Create or re-create a spy scenario</v>
      </c>
      <c r="K56" s="351" t="str">
        <f>IF(Badges!S188="A","A"," ")</f>
        <v xml:space="preserve"> </v>
      </c>
      <c r="M56" s="348"/>
      <c r="N56" s="349" t="str">
        <f>Badges!C264</f>
        <v>Watch a documentary series on the</v>
      </c>
      <c r="O56" s="351" t="str">
        <f>IF(Badges!S264="A","A"," ")</f>
        <v xml:space="preserve"> </v>
      </c>
      <c r="Q56" s="348"/>
      <c r="R56" s="349" t="str">
        <f>Badges!C337</f>
        <v>Interview a psychologist, guidance</v>
      </c>
      <c r="S56" s="351" t="str">
        <f>IF(Badges!S337="A","A","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IF(Badges!S265="A","A"," ")</f>
        <v xml:space="preserve"> </v>
      </c>
      <c r="Q57" s="348"/>
      <c r="R57" s="349" t="str">
        <f>Badges!C338</f>
        <v>Start a kindness practice</v>
      </c>
      <c r="S57" s="351" t="str">
        <f>IF(Badges!S338="A","A"," ")</f>
        <v xml:space="preserve"> </v>
      </c>
    </row>
    <row r="58" spans="1:19" x14ac:dyDescent="0.2">
      <c r="A58" s="348"/>
      <c r="B58" s="349" t="str">
        <f>Badges!C43</f>
        <v>Make an illustrated chart of snooze/</v>
      </c>
      <c r="C58" s="351" t="str">
        <f>IF(Badges!S43="A","A"," ")</f>
        <v xml:space="preserve"> </v>
      </c>
      <c r="E58" s="348"/>
      <c r="F58" s="349" t="str">
        <f>Badges!C116</f>
        <v>Work solo</v>
      </c>
      <c r="G58" s="351" t="str">
        <f>IF(Badges!S116="A","A","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IF(Badges!S44="A","A"," ")</f>
        <v xml:space="preserve"> </v>
      </c>
      <c r="E59" s="348"/>
      <c r="F59" s="349" t="str">
        <f>Badges!C117</f>
        <v>Work with a friend</v>
      </c>
      <c r="G59" s="351" t="str">
        <f>IF(Badges!S117="A","A"," ")</f>
        <v xml:space="preserve"> </v>
      </c>
      <c r="I59" s="348"/>
      <c r="J59" s="349" t="str">
        <f>Badges!C193</f>
        <v>Ask an older Girl Scout or Girl Scout</v>
      </c>
      <c r="K59" s="351" t="str">
        <f>IF(Badges!S193="A","A"," ")</f>
        <v xml:space="preserve"> </v>
      </c>
      <c r="M59" s="348"/>
      <c r="N59" s="349" t="str">
        <f>Badges!C267</f>
        <v>Check out a safety team that uses</v>
      </c>
      <c r="O59" s="351" t="str">
        <f>IF(Badges!S267="A","A"," ")</f>
        <v xml:space="preserve"> </v>
      </c>
      <c r="Q59" s="348"/>
      <c r="R59" s="349" t="str">
        <f>Badges!C340</f>
        <v>Get into e-mail etiquette</v>
      </c>
      <c r="S59" s="351" t="str">
        <f>IF(Badges!S340="A","A"," ")</f>
        <v xml:space="preserve"> </v>
      </c>
    </row>
    <row r="60" spans="1:19" x14ac:dyDescent="0.2">
      <c r="A60" s="348"/>
      <c r="B60" s="349" t="str">
        <f>Badges!C45</f>
        <v>REM it up</v>
      </c>
      <c r="C60" s="351" t="str">
        <f>IF(Badges!S45="A","A"," ")</f>
        <v xml:space="preserve"> </v>
      </c>
      <c r="E60" s="348"/>
      <c r="F60" s="349" t="str">
        <f>Badges!C118</f>
        <v>Work with a mentor</v>
      </c>
      <c r="G60" s="351" t="str">
        <f>IF(Badges!S118="A","A"," ")</f>
        <v xml:space="preserve"> </v>
      </c>
      <c r="I60" s="348"/>
      <c r="J60" s="349" t="str">
        <f>Badges!C194</f>
        <v>Check with a member of a local</v>
      </c>
      <c r="K60" s="351" t="str">
        <f>IF(Badges!S194="A","A"," ")</f>
        <v xml:space="preserve"> </v>
      </c>
      <c r="M60" s="348"/>
      <c r="N60" s="349" t="str">
        <f>Badges!C268</f>
        <v>Talk to a trainer</v>
      </c>
      <c r="O60" s="351" t="str">
        <f>IF(Badges!S268="A","A"," ")</f>
        <v xml:space="preserve"> </v>
      </c>
      <c r="Q60" s="348"/>
      <c r="R60" s="349" t="str">
        <f>Badges!C341</f>
        <v>Find your best commenting voice</v>
      </c>
      <c r="S60" s="351" t="str">
        <f>IF(Badges!S341="A","A","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IF(Badges!S195="A","A"," ")</f>
        <v xml:space="preserve"> </v>
      </c>
      <c r="M61" s="348"/>
      <c r="N61" s="349" t="str">
        <f>Badges!C269</f>
        <v>Read stories about animal heroes</v>
      </c>
      <c r="O61" s="351" t="str">
        <f>IF(Badges!S269="A","A"," ")</f>
        <v xml:space="preserve"> </v>
      </c>
      <c r="Q61" s="348"/>
      <c r="R61" s="349" t="str">
        <f>Badges!C342</f>
        <v>Good net sportsmanship</v>
      </c>
      <c r="S61" s="351" t="str">
        <f>IF(Badges!S342="A","A"," ")</f>
        <v xml:space="preserve"> </v>
      </c>
    </row>
    <row r="62" spans="1:19" ht="12.75" customHeight="1" x14ac:dyDescent="0.2">
      <c r="A62" s="348"/>
      <c r="B62" s="349" t="str">
        <f>Badges!C47</f>
        <v>Take a poll of friends and family</v>
      </c>
      <c r="C62" s="351" t="str">
        <f>IF(Badges!S47="A","A","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IF(Badges!S48="A","A"," ")</f>
        <v xml:space="preserve"> </v>
      </c>
      <c r="E63" s="348"/>
      <c r="F63" s="349" t="str">
        <f>Badges!C124</f>
        <v>Survey a book collection</v>
      </c>
      <c r="G63" s="351" t="str">
        <f>IF(Badges!S124="A","A"," ")</f>
        <v xml:space="preserve"> </v>
      </c>
      <c r="I63" s="348"/>
      <c r="J63" s="349" t="str">
        <f>Badges!C197</f>
        <v>Participate in a physically</v>
      </c>
      <c r="K63" s="351" t="str">
        <f>IF(Badges!S197="A","A"," ")</f>
        <v xml:space="preserve"> </v>
      </c>
      <c r="M63" s="348"/>
      <c r="N63" s="349" t="str">
        <f>Badges!C271</f>
        <v>Talk to a vet or psychologist</v>
      </c>
      <c r="O63" s="351" t="str">
        <f>IF(Badges!S271="A","A"," ")</f>
        <v xml:space="preserve"> </v>
      </c>
      <c r="Q63" s="348"/>
      <c r="R63" s="349" t="str">
        <f>Badges!C344</f>
        <v>Discuss some character profiles</v>
      </c>
      <c r="S63" s="351" t="str">
        <f>IF(Badges!S344="A","A"," ")</f>
        <v xml:space="preserve"> </v>
      </c>
    </row>
    <row r="64" spans="1:19" x14ac:dyDescent="0.2">
      <c r="A64" s="348"/>
      <c r="B64" s="349" t="str">
        <f>Badges!C49</f>
        <v>Create a chart or blog post</v>
      </c>
      <c r="C64" s="351" t="str">
        <f>IF(Badges!S49="A","A"," ")</f>
        <v xml:space="preserve"> </v>
      </c>
      <c r="E64" s="348"/>
      <c r="F64" s="349" t="str">
        <f>Badges!C125</f>
        <v>Interview or visit a book artist or</v>
      </c>
      <c r="G64" s="351" t="str">
        <f>IF(Badges!S125="A","A"," ")</f>
        <v xml:space="preserve"> </v>
      </c>
      <c r="I64" s="348"/>
      <c r="J64" s="349" t="str">
        <f>Badges!C198</f>
        <v>Build a teamwork and endurance</v>
      </c>
      <c r="K64" s="351" t="str">
        <f>IF(Badges!S198="A","A"," ")</f>
        <v xml:space="preserve"> </v>
      </c>
      <c r="M64" s="348"/>
      <c r="N64" s="349" t="str">
        <f>Badges!C272</f>
        <v>Visit an organization that uses</v>
      </c>
      <c r="O64" s="351" t="str">
        <f>IF(Badges!S272="A","A"," ")</f>
        <v xml:space="preserve"> </v>
      </c>
      <c r="Q64" s="348"/>
      <c r="R64" s="349" t="str">
        <f>Badges!C345</f>
        <v>Get feedback on a profile of your</v>
      </c>
      <c r="S64" s="351" t="str">
        <f>IF(Badges!S345="A","A"," ")</f>
        <v xml:space="preserve"> </v>
      </c>
    </row>
    <row r="65" spans="1:19" x14ac:dyDescent="0.2">
      <c r="A65" s="602" t="str">
        <f>Badges!B52</f>
        <v>Public Speaker</v>
      </c>
      <c r="B65" s="603"/>
      <c r="C65" s="603"/>
      <c r="E65" s="348"/>
      <c r="F65" s="349" t="str">
        <f>Badges!C126</f>
        <v>Tour a book arts center or art</v>
      </c>
      <c r="G65" s="351" t="str">
        <f>IF(Badges!S126="A","A"," ")</f>
        <v xml:space="preserve"> </v>
      </c>
      <c r="I65" s="348"/>
      <c r="J65" s="349" t="str">
        <f>Badges!C199</f>
        <v>Try a "boot camp" exercise course</v>
      </c>
      <c r="K65" s="351" t="str">
        <f>IF(Badges!S199="A","A"," ")</f>
        <v xml:space="preserve"> </v>
      </c>
      <c r="M65" s="348"/>
      <c r="N65" s="349" t="str">
        <f>Badges!C273</f>
        <v>Interview at least five pet owners</v>
      </c>
      <c r="O65" s="351" t="str">
        <f>IF(Badges!S273="A","A"," ")</f>
        <v xml:space="preserve"> </v>
      </c>
      <c r="Q65" s="348"/>
      <c r="R65" s="349" t="str">
        <f>Badges!C346</f>
        <v>Read three stories that discuss</v>
      </c>
      <c r="S65" s="351" t="str">
        <f>IF(Badges!S346="A","A","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IF(Badges!S54="A","A"," ")</f>
        <v xml:space="preserve"> </v>
      </c>
      <c r="E67" s="348"/>
      <c r="F67" s="349" t="str">
        <f>Badges!C128</f>
        <v>Mend an old book</v>
      </c>
      <c r="G67" s="351" t="str">
        <f>IF(Badges!S128="A","A"," ")</f>
        <v xml:space="preserve"> </v>
      </c>
      <c r="I67" s="348"/>
      <c r="J67" s="349" t="str">
        <f>Badges!C201</f>
        <v>Find three recipes for quick meals</v>
      </c>
      <c r="K67" s="351" t="str">
        <f>IF(Badges!S201="A","A"," ")</f>
        <v xml:space="preserve"> </v>
      </c>
      <c r="M67" s="348"/>
      <c r="N67" s="349" t="str">
        <f>Badges!C275</f>
        <v>Talk to someone who trains</v>
      </c>
      <c r="O67" s="351" t="str">
        <f>IF(Badges!S275="A","A"," ")</f>
        <v xml:space="preserve"> </v>
      </c>
      <c r="Q67" s="348"/>
      <c r="R67" s="349" t="str">
        <f>Badges!C348</f>
        <v>Make it a pledge</v>
      </c>
      <c r="S67" s="351" t="str">
        <f>IF(Badges!S348="A","A"," ")</f>
        <v xml:space="preserve"> </v>
      </c>
    </row>
    <row r="68" spans="1:19" x14ac:dyDescent="0.2">
      <c r="A68" s="348"/>
      <c r="B68" s="349" t="str">
        <f>Badges!C55</f>
        <v>Read aloud two political speeches</v>
      </c>
      <c r="C68" s="351" t="str">
        <f>IF(Badges!S55="A","A"," ")</f>
        <v xml:space="preserve"> </v>
      </c>
      <c r="E68" s="348"/>
      <c r="F68" s="349" t="str">
        <f>Badges!C129</f>
        <v>Take an old book apart</v>
      </c>
      <c r="G68" s="351" t="str">
        <f>IF(Badges!S129="A","A"," ")</f>
        <v xml:space="preserve"> </v>
      </c>
      <c r="I68" s="348"/>
      <c r="J68" s="349" t="str">
        <f>Badges!C202</f>
        <v>Get into quick-energy snacks</v>
      </c>
      <c r="K68" s="351" t="str">
        <f>IF(Badges!S202="A","A"," ")</f>
        <v xml:space="preserve"> </v>
      </c>
      <c r="M68" s="348"/>
      <c r="N68" s="349" t="str">
        <f>Badges!C276</f>
        <v>Speak to someone who has an</v>
      </c>
      <c r="O68" s="351" t="str">
        <f>IF(Badges!S276="A","A"," ")</f>
        <v xml:space="preserve"> </v>
      </c>
      <c r="Q68" s="348"/>
      <c r="R68" s="349" t="str">
        <f>Badges!C349</f>
        <v>Edit into a top 10</v>
      </c>
      <c r="S68" s="351" t="str">
        <f>IF(Badges!S349="A","A"," ")</f>
        <v xml:space="preserve"> </v>
      </c>
    </row>
    <row r="69" spans="1:19" x14ac:dyDescent="0.2">
      <c r="A69" s="348"/>
      <c r="B69" s="447" t="str">
        <f>Badges!C56</f>
        <v>Read aloud three poems or one</v>
      </c>
      <c r="C69" s="448" t="str">
        <f>IF(Badges!S56="A","A"," ")</f>
        <v xml:space="preserve"> </v>
      </c>
      <c r="E69" s="348"/>
      <c r="F69" s="349" t="str">
        <f>Badges!C130</f>
        <v>Visit an antique or rare bookseller</v>
      </c>
      <c r="G69" s="351" t="str">
        <f>IF(Badges!S130="A","A"," ")</f>
        <v xml:space="preserve"> </v>
      </c>
      <c r="I69" s="348"/>
      <c r="J69" s="447" t="str">
        <f>Badges!C203</f>
        <v>Trash the trash challenge</v>
      </c>
      <c r="K69" s="448" t="str">
        <f>IF(Badges!S203="A","A"," ")</f>
        <v xml:space="preserve"> </v>
      </c>
      <c r="M69" s="348"/>
      <c r="N69" s="447" t="str">
        <f>Badges!C277</f>
        <v xml:space="preserve">Research the pros and cons of </v>
      </c>
      <c r="O69" s="448" t="str">
        <f>IF(Badges!S277="A","A"," ")</f>
        <v xml:space="preserve"> </v>
      </c>
      <c r="Q69" s="348"/>
      <c r="R69" s="447" t="str">
        <f>Badges!C350</f>
        <v>Present it</v>
      </c>
      <c r="S69" s="448" t="str">
        <f>IF(Badges!S350="A","A"," ")</f>
        <v xml:space="preserve"> </v>
      </c>
    </row>
    <row r="70" spans="1:19" ht="23.25" x14ac:dyDescent="0.35">
      <c r="A70" s="623" t="str">
        <f ca="1">MID(CELL("filename",A8),FIND(IF(ISERROR(FIND("]",CELL("filename",A8))),"$","]"),CELL("filename",A8))+1,256)</f>
        <v>Cadette 16</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IF(Badges!S376="C","C",IF(Badges!S376="P","P",""))</f>
        <v/>
      </c>
      <c r="E73" s="348"/>
      <c r="F73" s="349" t="str">
        <f>Badges!C383</f>
        <v>Make an illustrated quote book</v>
      </c>
      <c r="G73" s="351" t="str">
        <f>IF(Badges!S383="A","A"," ")</f>
        <v xml:space="preserve"> </v>
      </c>
      <c r="I73" s="348"/>
      <c r="J73" s="349" t="str">
        <f>Badges!C456</f>
        <v>Talk to first aiders</v>
      </c>
      <c r="K73" s="351" t="str">
        <f>IF(Badges!S456="A","A"," ")</f>
        <v xml:space="preserve"> </v>
      </c>
      <c r="M73" s="348"/>
      <c r="N73" s="349" t="str">
        <f>Badges!C530</f>
        <v>Lead with your heart</v>
      </c>
      <c r="O73" s="351" t="str">
        <f>IF(Badges!S530="A","A"," ")</f>
        <v xml:space="preserve"> </v>
      </c>
      <c r="Q73" s="348"/>
      <c r="R73" s="349" t="str">
        <f>Badges!C640</f>
        <v>Take an archery class on a range, in your community center, or at a
recreational facility.</v>
      </c>
      <c r="S73" s="351" t="str">
        <f>IF(Badges!S640="A","A"," ")</f>
        <v xml:space="preserve"> </v>
      </c>
    </row>
    <row r="74" spans="1:19" x14ac:dyDescent="0.2">
      <c r="A74" s="612" t="str">
        <f>Summary!A23</f>
        <v>Good Sportsmanship</v>
      </c>
      <c r="B74" s="613"/>
      <c r="C74" s="353" t="str">
        <f>IF(Badges!S399="C","C",IF(Badges!S399="P","P",""))</f>
        <v/>
      </c>
      <c r="E74" s="348"/>
      <c r="F74" s="349" t="str">
        <f>Badges!C384</f>
        <v>Talk to an athletic director, coach</v>
      </c>
      <c r="G74" s="351" t="str">
        <f>IF(Badges!S384="A","A"," ")</f>
        <v xml:space="preserve"> </v>
      </c>
      <c r="I74" s="348"/>
      <c r="J74" s="349" t="str">
        <f>Badges!C457</f>
        <v>Ask a wilderness expert</v>
      </c>
      <c r="K74" s="351" t="str">
        <f>IF(Badges!S457="A","A"," ")</f>
        <v xml:space="preserve"> </v>
      </c>
      <c r="M74" s="348"/>
      <c r="N74" s="349" t="str">
        <f>Badges!C531</f>
        <v>Team up with others</v>
      </c>
      <c r="O74" s="351" t="str">
        <f>IF(Badges!S531="A","A"," ")</f>
        <v xml:space="preserve"> </v>
      </c>
      <c r="Q74" s="348"/>
      <c r="R74" s="349" t="str">
        <f>Badges!C641</f>
        <v>Work with an instructor or archery expert.</v>
      </c>
      <c r="S74" s="351" t="str">
        <f>IF(Badges!S641="A","A"," ")</f>
        <v xml:space="preserve"> </v>
      </c>
    </row>
    <row r="75" spans="1:19" x14ac:dyDescent="0.2">
      <c r="A75" s="612" t="str">
        <f>Summary!A24</f>
        <v>Finding Common Ground</v>
      </c>
      <c r="B75" s="613"/>
      <c r="C75" s="353" t="str">
        <f>IF(Badges!S422="C","C",IF(Badges!S422="P","P",""))</f>
        <v/>
      </c>
      <c r="E75" s="348"/>
      <c r="F75" s="447" t="str">
        <f>Badges!C385</f>
        <v>Get a biography of a female athlete</v>
      </c>
      <c r="G75" s="448" t="str">
        <f>IF(Badges!S385="A","A"," ")</f>
        <v xml:space="preserve"> </v>
      </c>
      <c r="I75" s="348"/>
      <c r="J75" s="349" t="str">
        <f>Badges!C458</f>
        <v>Find out about common injuries</v>
      </c>
      <c r="K75" s="351" t="str">
        <f>IF(Badges!S458="A","A"," ")</f>
        <v xml:space="preserve"> </v>
      </c>
      <c r="M75" s="348"/>
      <c r="N75" s="349" t="str">
        <f>Badges!C532</f>
        <v>Learn from a professional</v>
      </c>
      <c r="O75" s="351" t="str">
        <f>IF(Badges!S532="A","A"," ")</f>
        <v xml:space="preserve"> </v>
      </c>
      <c r="Q75" s="348"/>
      <c r="R75" s="349" t="str">
        <f>Badges!C642</f>
        <v>Take part in archery at a Girl Scout camp</v>
      </c>
      <c r="S75" s="351" t="str">
        <f>IF(Badges!S642="A","A"," ")</f>
        <v xml:space="preserve"> </v>
      </c>
    </row>
    <row r="76" spans="1:19" x14ac:dyDescent="0.2">
      <c r="A76" s="612" t="str">
        <f>Summary!A25</f>
        <v>New Cuisines</v>
      </c>
      <c r="B76" s="613"/>
      <c r="C76" s="353" t="str">
        <f>IF(Badges!S445="C","C",IF(Badges!S445="P","P",""))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IF(Badges!S468="C","C",IF(Badges!S468="P","P",""))</f>
        <v/>
      </c>
      <c r="E77" s="348"/>
      <c r="F77" s="349" t="str">
        <f>Badges!C387</f>
        <v>Play Trust, like they did on Survivor</v>
      </c>
      <c r="G77" s="351" t="str">
        <f>IF(Badges!S387="A","A"," ")</f>
        <v xml:space="preserve"> </v>
      </c>
      <c r="I77" s="348"/>
      <c r="J77" s="349" t="str">
        <f>Badges!C460</f>
        <v>Research the signs of shock and</v>
      </c>
      <c r="K77" s="351" t="str">
        <f>IF(Badges!S460="A","A"," ")</f>
        <v xml:space="preserve"> </v>
      </c>
      <c r="M77" s="348"/>
      <c r="N77" s="349" t="str">
        <f>Badges!C534</f>
        <v>Make a savings action plan</v>
      </c>
      <c r="O77" s="351" t="str">
        <f>IF(Badges!S534="A","A"," ")</f>
        <v xml:space="preserve"> </v>
      </c>
      <c r="Q77" s="348"/>
      <c r="R77" s="349" t="str">
        <f>Badges!C644</f>
        <v>Challenge yourself</v>
      </c>
      <c r="S77" s="351" t="str">
        <f>IF(Badges!S644="A","A"," ")</f>
        <v xml:space="preserve"> </v>
      </c>
    </row>
    <row r="78" spans="1:19" x14ac:dyDescent="0.2">
      <c r="A78" s="612" t="str">
        <f>Summary!A27</f>
        <v>Cadette Girl Scout Way</v>
      </c>
      <c r="B78" s="613"/>
      <c r="C78" s="353" t="str">
        <f>IF(Badges!S491="C","C",IF(Badges!S491="P","P",""))</f>
        <v/>
      </c>
      <c r="E78" s="348"/>
      <c r="F78" s="349" t="str">
        <f>Badges!C388</f>
        <v>Play three team-building games</v>
      </c>
      <c r="G78" s="351" t="str">
        <f>IF(Badges!S388="A","A"," ")</f>
        <v xml:space="preserve"> </v>
      </c>
      <c r="I78" s="348"/>
      <c r="J78" s="349" t="str">
        <f>Badges!C461</f>
        <v>Interview a doctor or nurse about the</v>
      </c>
      <c r="K78" s="351" t="str">
        <f>IF(Badges!S461="A","A"," ")</f>
        <v xml:space="preserve"> </v>
      </c>
      <c r="M78" s="348"/>
      <c r="N78" s="349" t="str">
        <f>Badges!C535</f>
        <v>Form a support group</v>
      </c>
      <c r="O78" s="351" t="str">
        <f>IF(Badges!S535="A","A"," ")</f>
        <v xml:space="preserve"> </v>
      </c>
      <c r="Q78" s="348"/>
      <c r="R78" s="349" t="str">
        <f>Badges!C645</f>
        <v>Take part in a group challenge</v>
      </c>
      <c r="S78" s="351" t="str">
        <f>IF(Badges!S645="A","A"," ")</f>
        <v xml:space="preserve"> </v>
      </c>
    </row>
    <row r="79" spans="1:19" x14ac:dyDescent="0.2">
      <c r="A79" s="614" t="str">
        <f>Summary!A28</f>
        <v>Trees</v>
      </c>
      <c r="B79" s="615"/>
      <c r="C79" s="354" t="str">
        <f>IF(Badges!S514="C","C",IF(Badges!S514="P","P",""))</f>
        <v/>
      </c>
      <c r="E79" s="348"/>
      <c r="F79" s="349" t="str">
        <f>Badges!C389</f>
        <v>Play Capture the Flag</v>
      </c>
      <c r="G79" s="351" t="str">
        <f>IF(Badges!S389="A","A"," ")</f>
        <v xml:space="preserve"> </v>
      </c>
      <c r="I79" s="348"/>
      <c r="J79" s="349" t="str">
        <f>Badges!C462</f>
        <v>Ask an EMT or first responder to</v>
      </c>
      <c r="K79" s="351" t="str">
        <f>IF(Badges!S462="A","A"," ")</f>
        <v xml:space="preserve"> </v>
      </c>
      <c r="M79" s="348"/>
      <c r="N79" s="349" t="str">
        <f>Badges!C536</f>
        <v>Imagine yourself in the future</v>
      </c>
      <c r="O79" s="351" t="str">
        <f>IF(Badges!S536="A","A"," ")</f>
        <v xml:space="preserve"> </v>
      </c>
      <c r="Q79" s="348"/>
      <c r="R79" s="349" t="str">
        <f>Badges!C646</f>
        <v>Create a contest for a younger group of girls</v>
      </c>
      <c r="S79" s="351" t="str">
        <f>IF(Badges!S646="A","A","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IF(Badges!S538="C","C",IF(Badges!S538="P","P",""))</f>
        <v/>
      </c>
      <c r="E81" s="348"/>
      <c r="F81" s="349" t="str">
        <f>Badges!C391</f>
        <v>But I landed my triple axel</v>
      </c>
      <c r="G81" s="351" t="str">
        <f>IF(Badges!S391="A","A"," ")</f>
        <v xml:space="preserve"> </v>
      </c>
      <c r="I81" s="348"/>
      <c r="J81" s="349" t="str">
        <f>Badges!C464</f>
        <v>Take a first aid course</v>
      </c>
      <c r="K81" s="351" t="str">
        <f>IF(Badges!S464="A","A"," ")</f>
        <v xml:space="preserve"> </v>
      </c>
      <c r="M81" s="348">
        <v>1</v>
      </c>
      <c r="N81" s="349" t="str">
        <f>Badges!C563</f>
        <v>Explore dream jobs</v>
      </c>
      <c r="O81" s="350"/>
      <c r="Q81" s="630" t="str">
        <f>'Age-Level'!B5</f>
        <v>Silver Torch Award</v>
      </c>
      <c r="R81" s="630"/>
      <c r="S81" s="352" t="str">
        <f>IF('Age-Level'!S8="C","C",IF('Age-Level'!S8="P","P",""))</f>
        <v/>
      </c>
    </row>
    <row r="82" spans="1:22" x14ac:dyDescent="0.2">
      <c r="A82" s="619" t="str">
        <f>Summary!A31</f>
        <v>Comparison Shopping</v>
      </c>
      <c r="B82" s="620"/>
      <c r="C82" s="352" t="str">
        <f>IF(Badges!S539="C","C",IF(Badges!S539="P","P",""))</f>
        <v/>
      </c>
      <c r="E82" s="348"/>
      <c r="F82" s="349" t="str">
        <f>Badges!C392</f>
        <v>Mind over matter</v>
      </c>
      <c r="G82" s="351" t="str">
        <f>IF(Badges!S392="A","A"," ")</f>
        <v xml:space="preserve"> </v>
      </c>
      <c r="I82" s="348"/>
      <c r="J82" s="349" t="str">
        <f>Badges!C465</f>
        <v>Ask a park ranger, lifeguard, or ski</v>
      </c>
      <c r="K82" s="351" t="str">
        <f>IF(Badges!S465="A","A"," ")</f>
        <v xml:space="preserve"> </v>
      </c>
      <c r="M82" s="348"/>
      <c r="N82" s="349" t="str">
        <f>Badges!C564</f>
        <v>Track your dreams</v>
      </c>
      <c r="O82" s="351" t="str">
        <f>IF(Badges!S564="A","A"," ")</f>
        <v xml:space="preserve"> </v>
      </c>
      <c r="Q82" s="630" t="str">
        <f>'Age-Level'!B9</f>
        <v>Cadette Community Service bar</v>
      </c>
      <c r="R82" s="630"/>
      <c r="S82" s="352" t="str">
        <f>IF('Age-Level'!S10="A","A"," ")</f>
        <v xml:space="preserve"> </v>
      </c>
    </row>
    <row r="83" spans="1:22" x14ac:dyDescent="0.2">
      <c r="A83" s="612" t="str">
        <f>Summary!A32</f>
        <v>Financing My Dreams</v>
      </c>
      <c r="B83" s="613"/>
      <c r="C83" s="353" t="str">
        <f>IF(Badges!S584="C","C",IF(Badges!S584="P","P",""))</f>
        <v/>
      </c>
      <c r="D83" s="344"/>
      <c r="E83" s="348"/>
      <c r="F83" s="349" t="str">
        <f>Badges!C393</f>
        <v>Play sports psychology games</v>
      </c>
      <c r="G83" s="351" t="str">
        <f>IF(Badges!S393="A","A"," ")</f>
        <v xml:space="preserve"> </v>
      </c>
      <c r="I83" s="348"/>
      <c r="J83" s="349" t="str">
        <f>Badges!C466</f>
        <v xml:space="preserve">Interview a doctor or nurse  </v>
      </c>
      <c r="K83" s="351" t="str">
        <f>IF(Badges!S466="A","A"," ")</f>
        <v xml:space="preserve"> </v>
      </c>
      <c r="M83" s="348"/>
      <c r="N83" s="349" t="str">
        <f>Badges!C565</f>
        <v>Talk to people about their jobs</v>
      </c>
      <c r="O83" s="351" t="str">
        <f>IF(Badges!S565="A","A"," ")</f>
        <v xml:space="preserve"> </v>
      </c>
      <c r="Q83" s="630" t="str">
        <f>'Age-Level'!B12</f>
        <v>Cadette Service to Girl Scouting bar</v>
      </c>
      <c r="R83" s="630"/>
      <c r="S83" s="352" t="str">
        <f>IF('Age-Level'!S13="A","A","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IF(Badges!S566="A","A"," ")</f>
        <v xml:space="preserve"> </v>
      </c>
      <c r="Q84" s="630" t="str">
        <f>'Age-Level'!B15</f>
        <v>Cadette Program Aide</v>
      </c>
      <c r="R84" s="630"/>
      <c r="S84" s="352" t="str">
        <f>IF('Age-Level'!S19="C","C",IF('Age-Level'!S19="P","P",""))</f>
        <v/>
      </c>
    </row>
    <row r="85" spans="1:22" x14ac:dyDescent="0.2">
      <c r="A85" s="612" t="str">
        <f>Summary!A34</f>
        <v>Business Plan</v>
      </c>
      <c r="B85" s="613"/>
      <c r="C85" s="353" t="str">
        <f>IF(Badges!S598="C","C",IF(Badges!S598="P","P",""))</f>
        <v/>
      </c>
      <c r="E85" s="348"/>
      <c r="F85" s="349" t="str">
        <f>Badges!C395</f>
        <v>Compete</v>
      </c>
      <c r="G85" s="351" t="str">
        <f>IF(Badges!S395="A","A","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IF('Age-Level'!S21="C","C",IF('Age-Level'!S21="P","P",""))</f>
        <v/>
      </c>
    </row>
    <row r="86" spans="1:22" x14ac:dyDescent="0.2">
      <c r="A86" s="612" t="str">
        <f>Summary!A35</f>
        <v>Marketing</v>
      </c>
      <c r="B86" s="613"/>
      <c r="C86" s="353" t="str">
        <f>IF(Badges!S599="C","C",IF(Badges!S599="P","P",""))</f>
        <v/>
      </c>
      <c r="E86" s="348"/>
      <c r="F86" s="349" t="str">
        <f>Badges!C396</f>
        <v>Play with little kids</v>
      </c>
      <c r="G86" s="351" t="str">
        <f>IF(Badges!S396="A","A"," ")</f>
        <v xml:space="preserve"> </v>
      </c>
      <c r="I86" s="348"/>
      <c r="J86" s="349" t="str">
        <f>Badges!C471</f>
        <v>Organize a songfest</v>
      </c>
      <c r="K86" s="351" t="str">
        <f>IF(Badges!S471="A","A"," ")</f>
        <v xml:space="preserve"> </v>
      </c>
      <c r="M86" s="348"/>
      <c r="N86" s="349" t="str">
        <f>Badges!C568</f>
        <v>Go house hunting</v>
      </c>
      <c r="O86" s="351" t="str">
        <f>IF(Badges!S568="A","A"," ")</f>
        <v xml:space="preserve"> </v>
      </c>
      <c r="Q86" s="629" t="str">
        <f>'Age-Level'!C23</f>
        <v>Cookie Rally (Year 1)</v>
      </c>
      <c r="R86" s="629"/>
      <c r="S86" s="358" t="str">
        <f>IF('Age-Level'!S23="A","A"," ")</f>
        <v xml:space="preserve"> </v>
      </c>
    </row>
    <row r="87" spans="1:22" x14ac:dyDescent="0.2">
      <c r="A87" s="612" t="str">
        <f>Summary!A36</f>
        <v>Think Big</v>
      </c>
      <c r="B87" s="613"/>
      <c r="C87" s="353" t="str">
        <f>IF(Badges!S624="C","C",IF(Badges!S624="P","P",""))</f>
        <v/>
      </c>
      <c r="E87" s="348"/>
      <c r="F87" s="349" t="str">
        <f>Badges!C397</f>
        <v>Take on the role of referee, umpire</v>
      </c>
      <c r="G87" s="351" t="str">
        <f>IF(Badges!S397="A","A"," ")</f>
        <v xml:space="preserve"> </v>
      </c>
      <c r="I87" s="348"/>
      <c r="J87" s="349" t="str">
        <f>Badges!C472</f>
        <v>Teach an international song</v>
      </c>
      <c r="K87" s="351" t="str">
        <f>IF(Badges!S472="A","A"," ")</f>
        <v xml:space="preserve"> </v>
      </c>
      <c r="M87" s="348"/>
      <c r="N87" s="349" t="str">
        <f>Badges!C569</f>
        <v>Get expert real estate device</v>
      </c>
      <c r="O87" s="351" t="str">
        <f>IF(Badges!S569="A","A"," ")</f>
        <v xml:space="preserve"> </v>
      </c>
      <c r="Q87" s="629" t="str">
        <f>'Age-Level'!C24</f>
        <v>Cookie Sales (Year 1)</v>
      </c>
      <c r="R87" s="629"/>
      <c r="S87" s="358" t="str">
        <f>IF('Age-Level'!S24="A","A","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IF(Badges!S473="A","A"," ")</f>
        <v xml:space="preserve"> </v>
      </c>
      <c r="M88" s="348"/>
      <c r="N88" s="349" t="str">
        <f>Badges!C570</f>
        <v>Browse real estate ads</v>
      </c>
      <c r="O88" s="351" t="str">
        <f>IF(Badges!S570="A","A"," ")</f>
        <v xml:space="preserve"> </v>
      </c>
      <c r="Q88" s="629" t="str">
        <f>'Age-Level'!C25</f>
        <v>Cookie Pin (Year 1)</v>
      </c>
      <c r="R88" s="629"/>
      <c r="S88" s="358" t="str">
        <f>IF('Age-Level'!S25="A","A"," ")</f>
        <v xml:space="preserve"> </v>
      </c>
    </row>
    <row r="89" spans="1:22" x14ac:dyDescent="0.2">
      <c r="A89" s="612" t="str">
        <f>Summary!A38</f>
        <v>Archery</v>
      </c>
      <c r="B89" s="613"/>
      <c r="C89" s="353" t="str">
        <f>IF(Badges!S648="C","C",IF(Badges!S648="P","P",""))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IF('Age-Level'!S26="A","A"," ")</f>
        <v xml:space="preserve"> </v>
      </c>
    </row>
    <row r="90" spans="1:22" x14ac:dyDescent="0.2">
      <c r="A90" s="497"/>
      <c r="B90" s="497"/>
      <c r="C90" s="368"/>
      <c r="E90" s="348"/>
      <c r="F90" s="349" t="str">
        <f>Badges!C402</f>
        <v>Difference of background</v>
      </c>
      <c r="G90" s="351" t="str">
        <f>IF(Badges!S402="A","A"," ")</f>
        <v xml:space="preserve"> </v>
      </c>
      <c r="I90" s="348"/>
      <c r="J90" s="349" t="str">
        <f>Badges!C475</f>
        <v>Focus on "be courageous and</v>
      </c>
      <c r="K90" s="351" t="str">
        <f>IF(Badges!S475="A","A"," ")</f>
        <v xml:space="preserve"> </v>
      </c>
      <c r="M90" s="348"/>
      <c r="N90" s="349" t="str">
        <f>Badges!C572</f>
        <v>Explore the world of travel</v>
      </c>
      <c r="O90" s="351" t="str">
        <f>IF(Badges!S572="A","A"," ")</f>
        <v xml:space="preserve"> </v>
      </c>
      <c r="Q90" s="629" t="str">
        <f>'Age-Level'!C27</f>
        <v>Cookie Sales (Year 2)</v>
      </c>
      <c r="R90" s="629"/>
      <c r="S90" s="358" t="str">
        <f>IF('Age-Level'!S27="A","A"," ")</f>
        <v xml:space="preserve"> </v>
      </c>
    </row>
    <row r="91" spans="1:22" x14ac:dyDescent="0.2">
      <c r="A91" s="635" t="s">
        <v>81</v>
      </c>
      <c r="B91" s="636"/>
      <c r="C91" s="637"/>
      <c r="E91" s="348"/>
      <c r="F91" s="349" t="str">
        <f>Badges!C403</f>
        <v>Difference of belief</v>
      </c>
      <c r="G91" s="351" t="str">
        <f>IF(Badges!S403="A","A"," ")</f>
        <v xml:space="preserve"> </v>
      </c>
      <c r="I91" s="348"/>
      <c r="J91" s="349" t="str">
        <f>Badges!C476</f>
        <v>Be confident and courageous</v>
      </c>
      <c r="K91" s="351" t="str">
        <f>IF(Badges!S476="A","A"," ")</f>
        <v xml:space="preserve"> </v>
      </c>
      <c r="M91" s="348"/>
      <c r="N91" s="349" t="str">
        <f>Badges!C573</f>
        <v>Visit a travel agent</v>
      </c>
      <c r="O91" s="351" t="str">
        <f>IF(Badges!S573="A","A"," ")</f>
        <v xml:space="preserve"> </v>
      </c>
      <c r="Q91" s="629" t="str">
        <f>'Age-Level'!C28</f>
        <v>Cookie Pin (Year 2)</v>
      </c>
      <c r="R91" s="629"/>
      <c r="S91" s="358" t="str">
        <f>IF('Age-Level'!S28="A","A"," ")</f>
        <v xml:space="preserve"> </v>
      </c>
    </row>
    <row r="92" spans="1:22" x14ac:dyDescent="0.2">
      <c r="B92" s="638" t="str">
        <f>Journey!A6</f>
        <v>aMAZE!</v>
      </c>
      <c r="C92" s="639"/>
      <c r="E92" s="348"/>
      <c r="F92" s="349" t="str">
        <f>Badges!C404</f>
        <v>Difference of opinion</v>
      </c>
      <c r="G92" s="351" t="str">
        <f>IF(Badges!S404="A","A"," ")</f>
        <v xml:space="preserve"> </v>
      </c>
      <c r="I92" s="348"/>
      <c r="J92" s="349" t="str">
        <f>Badges!C477</f>
        <v>Create a project honoring the</v>
      </c>
      <c r="K92" s="351" t="str">
        <f>IF(Badges!S477="A","A"," ")</f>
        <v xml:space="preserve"> </v>
      </c>
      <c r="M92" s="348"/>
      <c r="N92" s="349" t="str">
        <f>Badges!C574</f>
        <v>Create a tour group</v>
      </c>
      <c r="O92" s="351" t="str">
        <f>IF(Badges!S574="A","A"," ")</f>
        <v xml:space="preserve"> </v>
      </c>
      <c r="Q92" s="629" t="str">
        <f>'Age-Level'!C29</f>
        <v>Cookie Rally (Year 3)</v>
      </c>
      <c r="R92" s="629"/>
      <c r="S92" s="358" t="str">
        <f>IF('Age-Level'!S29="A","A"," ")</f>
        <v xml:space="preserve"> </v>
      </c>
    </row>
    <row r="93" spans="1:22" x14ac:dyDescent="0.2">
      <c r="B93" s="357" t="str">
        <f>Journey!B7</f>
        <v>The Interact Award</v>
      </c>
      <c r="C93" s="353" t="str">
        <f>IF(Journey!S17="C","C",IF(Journey!S17="P","P",""))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IF('Age-Level'!S30="A","A"," ")</f>
        <v xml:space="preserve"> </v>
      </c>
    </row>
    <row r="94" spans="1:22" x14ac:dyDescent="0.2">
      <c r="B94" s="357" t="str">
        <f>Journey!B18</f>
        <v>The Diplomat Award</v>
      </c>
      <c r="C94" s="353" t="str">
        <f>IF(Journey!S26="C","C",IF(Journey!S26="P","P",""))</f>
        <v/>
      </c>
      <c r="E94" s="348"/>
      <c r="F94" s="349" t="str">
        <f>Badges!C406</f>
        <v>Use one of the methods from the</v>
      </c>
      <c r="G94" s="351" t="str">
        <f>IF(Badges!S406="A","A"," ")</f>
        <v xml:space="preserve"> </v>
      </c>
      <c r="I94" s="348"/>
      <c r="J94" s="349" t="str">
        <f>Badges!C479</f>
        <v>Throw a community sisterhood</v>
      </c>
      <c r="K94" s="351" t="str">
        <f>IF(Badges!S479="A","A"," ")</f>
        <v xml:space="preserve"> </v>
      </c>
      <c r="M94" s="348"/>
      <c r="N94" s="349" t="str">
        <f>Badges!C576</f>
        <v>Find local philanthropists</v>
      </c>
      <c r="O94" s="351" t="str">
        <f>IF(Badges!S576="A","A"," ")</f>
        <v xml:space="preserve"> </v>
      </c>
      <c r="Q94" s="487" t="str">
        <f>'Age-Level'!C31</f>
        <v>Cookie Pin (Year 3)</v>
      </c>
      <c r="R94" s="487"/>
      <c r="S94" s="358" t="str">
        <f>IF('Age-Level'!S31="A","A"," ")</f>
        <v xml:space="preserve"> </v>
      </c>
    </row>
    <row r="95" spans="1:22" x14ac:dyDescent="0.2">
      <c r="B95" s="357" t="str">
        <f>Journey!B27</f>
        <v>The Peacemaker Award</v>
      </c>
      <c r="C95" s="353" t="str">
        <f>IF(Journey!S29="C","C",IF(Journey!S29="P","P",""))</f>
        <v/>
      </c>
      <c r="E95" s="348"/>
      <c r="F95" s="349" t="str">
        <f>Badges!C407</f>
        <v>Use two of the methods</v>
      </c>
      <c r="G95" s="351" t="str">
        <f>IF(Badges!S407="A","A"," ")</f>
        <v xml:space="preserve"> </v>
      </c>
      <c r="I95" s="348"/>
      <c r="J95" s="349" t="str">
        <f>Badges!C480</f>
        <v>Spotlight a hidden heroine</v>
      </c>
      <c r="K95" s="351" t="str">
        <f>IF(Badges!S480="A","A"," ")</f>
        <v xml:space="preserve"> </v>
      </c>
      <c r="M95" s="348"/>
      <c r="N95" s="349" t="str">
        <f>Badges!C577</f>
        <v>Learn what's going on in the world of</v>
      </c>
      <c r="O95" s="351" t="str">
        <f>IF(Badges!S577="A","A"," ")</f>
        <v xml:space="preserve"> </v>
      </c>
      <c r="Q95" s="487" t="str">
        <f>'Age-Level'!C33</f>
        <v>Fall Sales (Year 1)</v>
      </c>
      <c r="R95" s="487"/>
      <c r="S95" s="353" t="str">
        <f>IF('Age-Level'!S33="A","A","")</f>
        <v/>
      </c>
      <c r="U95" s="346"/>
      <c r="V95" s="346"/>
    </row>
    <row r="96" spans="1:22" x14ac:dyDescent="0.2">
      <c r="B96" s="357" t="str">
        <f>Journey!B31</f>
        <v>Leader in Action</v>
      </c>
      <c r="C96" s="353" t="str">
        <f>IF(Journey!S38="C","C",IF(Journey!S38="P","P",""))</f>
        <v/>
      </c>
      <c r="E96" s="348"/>
      <c r="F96" s="349" t="str">
        <f>Badges!C408</f>
        <v>Try them all</v>
      </c>
      <c r="G96" s="351" t="str">
        <f>IF(Badges!S408="A","A"," ")</f>
        <v xml:space="preserve"> </v>
      </c>
      <c r="I96" s="348"/>
      <c r="J96" s="349" t="str">
        <f>Badges!C481</f>
        <v>Team up for sisterhood</v>
      </c>
      <c r="K96" s="351" t="str">
        <f>IF(Badges!S481="A","A"," ")</f>
        <v xml:space="preserve"> </v>
      </c>
      <c r="M96" s="348"/>
      <c r="N96" s="349" t="str">
        <f>Badges!C578</f>
        <v>Research your favorite charity</v>
      </c>
      <c r="O96" s="351" t="str">
        <f>IF(Badges!S578="A","A"," ")</f>
        <v xml:space="preserve"> </v>
      </c>
      <c r="Q96" s="487" t="str">
        <f>'Age-Level'!C34</f>
        <v>Fall Sales (Year 2)</v>
      </c>
      <c r="R96" s="487"/>
      <c r="S96" s="353" t="str">
        <f>IF('Age-Level'!S34="A","A","")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IF('Age-Level'!S35="A","A","")</f>
        <v/>
      </c>
      <c r="U97" s="346"/>
      <c r="V97" s="346"/>
    </row>
    <row r="98" spans="1:23" ht="14.25" customHeight="1" x14ac:dyDescent="0.2">
      <c r="A98" s="486"/>
      <c r="B98" s="357" t="str">
        <f>Journey!B42</f>
        <v>Aware</v>
      </c>
      <c r="C98" s="353" t="str">
        <f>IF(Journey!S22="C","C",IF(Journey!S22="P","P",""))</f>
        <v/>
      </c>
      <c r="E98" s="348"/>
      <c r="F98" s="349" t="str">
        <f>Badges!C410</f>
        <v>Ask an expert to teach you the</v>
      </c>
      <c r="G98" s="351" t="str">
        <f>IF(Badges!S410="A","A"," ")</f>
        <v xml:space="preserve"> </v>
      </c>
      <c r="I98" s="348"/>
      <c r="J98" s="349" t="str">
        <f>Badges!C483</f>
        <v>Clean up a hiking trail-or clear a new</v>
      </c>
      <c r="K98" s="351" t="str">
        <f>IF(Badges!S483="A","A"," ")</f>
        <v xml:space="preserve"> </v>
      </c>
      <c r="M98" s="348"/>
      <c r="N98" s="349" t="str">
        <f>Badges!C580</f>
        <v>Plan with friends</v>
      </c>
      <c r="O98" s="351" t="str">
        <f>IF(Badges!S580="A","A"," ")</f>
        <v xml:space="preserve"> </v>
      </c>
      <c r="Q98" s="487" t="str">
        <f>'Age-Level'!C37</f>
        <v>Thinking Day (Year 1)</v>
      </c>
      <c r="R98" s="487"/>
      <c r="S98" s="353" t="str">
        <f>IF('Age-Level'!S37="A","A","")</f>
        <v/>
      </c>
      <c r="U98" s="346"/>
      <c r="V98" s="346"/>
    </row>
    <row r="99" spans="1:23" x14ac:dyDescent="0.2">
      <c r="A99" s="486"/>
      <c r="B99" s="357" t="str">
        <f>Journey!B48</f>
        <v>Alert</v>
      </c>
      <c r="C99" s="353" t="str">
        <f>IF(Journey!S31="C","C",IF(Journey!S31="P","P",""))</f>
        <v/>
      </c>
      <c r="E99" s="348"/>
      <c r="F99" s="349" t="str">
        <f>Badges!C411</f>
        <v>Watch candidates for elected office</v>
      </c>
      <c r="G99" s="351" t="str">
        <f>IF(Badges!S411="A","A"," ")</f>
        <v xml:space="preserve"> </v>
      </c>
      <c r="I99" s="348"/>
      <c r="J99" s="349" t="str">
        <f>Badges!C484</f>
        <v>Help clear an invasive species from</v>
      </c>
      <c r="K99" s="351" t="str">
        <f>IF(Badges!S484="A","A"," ")</f>
        <v xml:space="preserve"> </v>
      </c>
      <c r="M99" s="348"/>
      <c r="N99" s="349" t="str">
        <f>Badges!C581</f>
        <v>Plan with your family</v>
      </c>
      <c r="O99" s="351" t="str">
        <f>IF(Badges!S581="A","A"," ")</f>
        <v xml:space="preserve"> </v>
      </c>
      <c r="Q99" s="487" t="str">
        <f>'Age-Level'!C38</f>
        <v>Thinking Day (Year 2)</v>
      </c>
      <c r="R99" s="487"/>
      <c r="S99" s="353" t="str">
        <f>IF('Age-Level'!S38="A","A","")</f>
        <v/>
      </c>
      <c r="U99" s="488"/>
      <c r="V99" s="489"/>
      <c r="W99" s="439"/>
    </row>
    <row r="100" spans="1:23" x14ac:dyDescent="0.2">
      <c r="A100" s="486"/>
      <c r="B100" s="357" t="str">
        <f>Journey!B55</f>
        <v>Affirm</v>
      </c>
      <c r="C100" s="353" t="str">
        <f>IF(Journey!S34="C","C",IF(Journey!S34="P","P",""))</f>
        <v/>
      </c>
      <c r="E100" s="348"/>
      <c r="F100" s="349" t="str">
        <f>Badges!C412</f>
        <v>Understand a famous debate in</v>
      </c>
      <c r="G100" s="351" t="str">
        <f>IF(Badges!S412="A","A"," ")</f>
        <v xml:space="preserve"> </v>
      </c>
      <c r="I100" s="348"/>
      <c r="J100" s="349" t="str">
        <f>Badges!C485</f>
        <v>Help with three general-maintenance</v>
      </c>
      <c r="K100" s="351" t="str">
        <f>IF(Badges!S485="A","A"," ")</f>
        <v xml:space="preserve"> </v>
      </c>
      <c r="M100" s="348"/>
      <c r="N100" s="349" t="str">
        <f>Badges!C582</f>
        <v>Plan over and over again</v>
      </c>
      <c r="O100" s="351" t="str">
        <f>IF(Badges!S582="A","A"," ")</f>
        <v xml:space="preserve"> </v>
      </c>
      <c r="Q100" s="487" t="str">
        <f>'Age-Level'!C39</f>
        <v>Thinking Day (Year 3)</v>
      </c>
      <c r="R100" s="487"/>
      <c r="S100" s="353" t="str">
        <f>IF('Age-Level'!S39="A","A","")</f>
        <v/>
      </c>
      <c r="U100" s="346"/>
      <c r="V100" s="346"/>
    </row>
    <row r="101" spans="1:23" x14ac:dyDescent="0.2">
      <c r="A101" s="355"/>
      <c r="B101" s="357" t="str">
        <f>Journey!B62</f>
        <v>Leader in Action</v>
      </c>
      <c r="C101" s="353" t="str">
        <f>IF(Journey!S43="C","C",IF(Journey!S43="P","P",""))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IF('Age-Level'!S41="A","A","")</f>
        <v/>
      </c>
      <c r="U101" s="346"/>
      <c r="V101" s="346"/>
    </row>
    <row r="102" spans="1:23" x14ac:dyDescent="0.2">
      <c r="B102" s="494" t="str">
        <f>Journey!A75</f>
        <v>MEdia</v>
      </c>
      <c r="C102" s="495"/>
      <c r="E102" s="348"/>
      <c r="F102" s="349" t="str">
        <f>Badges!C414</f>
        <v>A community compromise</v>
      </c>
      <c r="G102" s="351" t="str">
        <f>IF(Badges!S414="A","A"," ")</f>
        <v xml:space="preserve"> </v>
      </c>
      <c r="I102" s="348"/>
      <c r="J102" s="349" t="str">
        <f>Badges!C487</f>
        <v>Make a tradition "to do" list</v>
      </c>
      <c r="K102" s="351" t="str">
        <f>IF(Badges!S487="A","A"," ")</f>
        <v xml:space="preserve"> </v>
      </c>
      <c r="M102" s="348">
        <v>1</v>
      </c>
      <c r="N102" s="349" t="str">
        <f>Badges!C587</f>
        <v>Write your mission statement and</v>
      </c>
      <c r="O102" s="350"/>
      <c r="Q102" s="487" t="str">
        <f>'Age-Level'!C43</f>
        <v>International Friendship Recognition</v>
      </c>
      <c r="R102" s="487"/>
      <c r="S102" s="353" t="str">
        <f>IF('Age-Level'!S43="A","A","")</f>
        <v/>
      </c>
      <c r="U102" s="346"/>
      <c r="V102" s="346"/>
    </row>
    <row r="103" spans="1:23" x14ac:dyDescent="0.2">
      <c r="B103" s="357" t="str">
        <f>Journey!C77</f>
        <v>Monitor</v>
      </c>
      <c r="C103" s="353" t="str">
        <f>IF(Journey!S78="C","C",IF(Journey!S78="P","P",""))</f>
        <v/>
      </c>
      <c r="E103" s="348"/>
      <c r="F103" s="349" t="str">
        <f>Badges!C415</f>
        <v>A family or friendship compromise</v>
      </c>
      <c r="G103" s="351" t="str">
        <f>IF(Badges!S415="A","A"," ")</f>
        <v xml:space="preserve"> </v>
      </c>
      <c r="I103" s="348"/>
      <c r="J103" s="349" t="str">
        <f>Badges!C488</f>
        <v>Go global</v>
      </c>
      <c r="K103" s="351" t="str">
        <f>IF(Badges!S488="A","A"," ")</f>
        <v xml:space="preserve"> </v>
      </c>
      <c r="M103" s="348"/>
      <c r="N103" s="349" t="str">
        <f>Badges!C588</f>
        <v>A mission statement is a short</v>
      </c>
      <c r="O103" s="351" t="str">
        <f>IF(Badges!S588="A","A"," ")</f>
        <v xml:space="preserve"> </v>
      </c>
      <c r="Q103" s="487" t="str">
        <f>'Age-Level'!C45</f>
        <v>Investiture</v>
      </c>
      <c r="R103" s="487"/>
      <c r="S103" s="353" t="str">
        <f>IF('Age-Level'!S45="A","A","")</f>
        <v/>
      </c>
      <c r="U103" s="346"/>
      <c r="V103" s="346"/>
    </row>
    <row r="104" spans="1:23" x14ac:dyDescent="0.2">
      <c r="B104" s="357" t="str">
        <f>Journey!C80</f>
        <v>Influence</v>
      </c>
      <c r="C104" s="353" t="str">
        <f>IF(Journey!S81="C","C",IF(Journey!S81="P","P",""))</f>
        <v/>
      </c>
      <c r="E104" s="348"/>
      <c r="F104" s="349" t="str">
        <f>Badges!C416</f>
        <v>A state or national compromise</v>
      </c>
      <c r="G104" s="351" t="str">
        <f>IF(Badges!S416="A","A"," ")</f>
        <v xml:space="preserve"> </v>
      </c>
      <c r="I104" s="348"/>
      <c r="J104" s="349" t="str">
        <f>Badges!C489</f>
        <v>Learn the history of your Girl Scout</v>
      </c>
      <c r="K104" s="351" t="str">
        <f>IF(Badges!S489="A","A"," ")</f>
        <v xml:space="preserve"> </v>
      </c>
      <c r="M104" s="348">
        <v>2</v>
      </c>
      <c r="N104" s="349" t="str">
        <f>Badges!C589</f>
        <v>Increase your customer base</v>
      </c>
      <c r="O104" s="350"/>
      <c r="Q104" s="487" t="str">
        <f>'Age-Level'!C46</f>
        <v>Rededication (1st year)</v>
      </c>
      <c r="R104" s="487"/>
      <c r="S104" s="363" t="str">
        <f>IF('Age-Level'!S46="A","A","")</f>
        <v/>
      </c>
      <c r="U104" s="346"/>
      <c r="V104" s="346"/>
    </row>
    <row r="105" spans="1:23" x14ac:dyDescent="0.2">
      <c r="B105" s="357" t="str">
        <f>Journey!C83</f>
        <v>Cultivate</v>
      </c>
      <c r="C105" s="353" t="str">
        <f>IF(Journey!S84="C","C",IF(Journey!S84="P","P",""))</f>
        <v/>
      </c>
      <c r="E105" s="348">
        <v>5</v>
      </c>
      <c r="F105" s="349" t="str">
        <f>Badges!C417</f>
        <v>Find common ground through</v>
      </c>
      <c r="G105" s="350"/>
      <c r="I105" s="492" t="str">
        <f>Badges!B492</f>
        <v>Trees</v>
      </c>
      <c r="J105" s="493"/>
      <c r="K105" s="493"/>
      <c r="M105" s="348"/>
      <c r="N105" s="349" t="str">
        <f>Badges!C590</f>
        <v>What's the number one reason</v>
      </c>
      <c r="O105" s="351" t="str">
        <f>IF(Badges!S590="A","A"," ")</f>
        <v xml:space="preserve"> </v>
      </c>
      <c r="Q105" s="487" t="str">
        <f>'Age-Level'!C47</f>
        <v>Rededication (2nd year)</v>
      </c>
      <c r="R105" s="487"/>
      <c r="S105" s="363" t="str">
        <f>IF('Age-Level'!S47="A","A","")</f>
        <v/>
      </c>
      <c r="U105" s="346"/>
      <c r="V105" s="346"/>
    </row>
    <row r="106" spans="1:23" x14ac:dyDescent="0.2">
      <c r="B106" s="357" t="str">
        <f>Journey!B86</f>
        <v>Leader in Action</v>
      </c>
      <c r="C106" s="353" t="str">
        <f>IF(Journey!S96="C","C",IF(Journey!S96="P","P",""))</f>
        <v/>
      </c>
      <c r="E106" s="348"/>
      <c r="F106" s="349" t="str">
        <f>Badges!C418</f>
        <v>Mediate a cookie conflict</v>
      </c>
      <c r="G106" s="351" t="str">
        <f>IF(Badges!S418="A","A","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IF('Age-Level'!S48="A","A","")</f>
        <v/>
      </c>
      <c r="U106" s="346"/>
      <c r="V106" s="346"/>
    </row>
    <row r="107" spans="1:23" x14ac:dyDescent="0.2">
      <c r="B107" s="365"/>
      <c r="C107" s="365"/>
      <c r="E107" s="348"/>
      <c r="F107" s="349" t="str">
        <f>Badges!C419</f>
        <v>Mediate with a pro</v>
      </c>
      <c r="G107" s="351" t="str">
        <f>IF(Badges!S419="A","A"," ")</f>
        <v xml:space="preserve"> </v>
      </c>
      <c r="I107" s="348"/>
      <c r="J107" s="349" t="str">
        <f>Badges!C494</f>
        <v>Take a tree trip</v>
      </c>
      <c r="K107" s="351" t="str">
        <f>IF(Badges!S494="A","A"," ")</f>
        <v xml:space="preserve"> </v>
      </c>
      <c r="M107" s="348"/>
      <c r="N107" s="349" t="str">
        <f>Badges!C592</f>
        <v>Decide what you want to do with</v>
      </c>
      <c r="O107" s="351" t="str">
        <f>IF(Badges!S592="A","A"," ")</f>
        <v xml:space="preserve"> </v>
      </c>
      <c r="Q107" s="487" t="str">
        <f>'Age-Level'!C49</f>
        <v>Rededication (4th year)</v>
      </c>
      <c r="R107" s="487"/>
      <c r="S107" s="363" t="str">
        <f>IF('Age-Level'!S49="A","A","")</f>
        <v/>
      </c>
      <c r="U107" s="346"/>
      <c r="V107" s="346"/>
    </row>
    <row r="108" spans="1:23" x14ac:dyDescent="0.2">
      <c r="A108" s="635" t="s">
        <v>138</v>
      </c>
      <c r="B108" s="636"/>
      <c r="C108" s="637"/>
      <c r="E108" s="348"/>
      <c r="F108" s="349" t="str">
        <f>Badges!C420</f>
        <v>Suggest solutions for a current</v>
      </c>
      <c r="G108" s="351" t="str">
        <f>IF(Badges!S420="A","A"," ")</f>
        <v xml:space="preserve"> </v>
      </c>
      <c r="I108" s="348"/>
      <c r="J108" s="349" t="str">
        <f>Badges!C495</f>
        <v>Design a tree house</v>
      </c>
      <c r="K108" s="351" t="str">
        <f>IF(Badges!S495="A","A"," ")</f>
        <v xml:space="preserve"> </v>
      </c>
      <c r="M108" s="348">
        <v>4</v>
      </c>
      <c r="N108" s="349" t="str">
        <f>Badges!C593</f>
        <v>Make a risk management plan</v>
      </c>
      <c r="O108" s="350"/>
      <c r="Q108" s="487" t="str">
        <f>'Age-Level'!C50</f>
        <v>Rededication (5th year)</v>
      </c>
      <c r="R108" s="487"/>
      <c r="S108" s="363" t="str">
        <f>IF('Age-Level'!S50="A","A","")</f>
        <v/>
      </c>
      <c r="U108" s="346"/>
      <c r="V108" s="346"/>
    </row>
    <row r="109" spans="1:23" x14ac:dyDescent="0.2">
      <c r="A109" s="360"/>
      <c r="B109" s="496" t="str">
        <f>Bridging!B6</f>
        <v>Pass It On!</v>
      </c>
      <c r="C109" s="352" t="str">
        <f>IF(Bridging!S10="C","C",IF(Bridging!S10="P","P",""))</f>
        <v/>
      </c>
      <c r="E109" s="492" t="str">
        <f>Badges!B423</f>
        <v>New Cuisines</v>
      </c>
      <c r="F109" s="493"/>
      <c r="G109" s="493"/>
      <c r="I109" s="348"/>
      <c r="J109" s="349" t="str">
        <f>Badges!C496</f>
        <v>Cook a tree dish</v>
      </c>
      <c r="K109" s="351" t="str">
        <f>IF(Badges!S496="A","A"," ")</f>
        <v xml:space="preserve"> </v>
      </c>
      <c r="M109" s="348"/>
      <c r="N109" s="349" t="str">
        <f>Badges!C594</f>
        <v>A risk management plan gets you</v>
      </c>
      <c r="O109" s="351" t="str">
        <f>IF(Badges!S594="A","A"," ")</f>
        <v xml:space="preserve"> </v>
      </c>
      <c r="Q109" s="487" t="str">
        <f>'Age-Level'!C51</f>
        <v>Rededication (6th year)</v>
      </c>
      <c r="R109" s="487"/>
      <c r="S109" s="363" t="str">
        <f>IF('Age-Level'!S51="A","A","")</f>
        <v/>
      </c>
      <c r="U109" s="346"/>
      <c r="V109" s="346"/>
    </row>
    <row r="110" spans="1:23" x14ac:dyDescent="0.2">
      <c r="A110" s="360"/>
      <c r="B110" s="361" t="str">
        <f>Bridging!B11</f>
        <v>Look Ahead!</v>
      </c>
      <c r="C110" s="352" t="str">
        <f>IF(Bridging!S15="C","C",IF(Bridging!S15="P","P",""))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IF('Age-Level'!S52="A","A","")</f>
        <v/>
      </c>
      <c r="U110" s="489"/>
      <c r="V110" s="489"/>
      <c r="W110" s="439"/>
    </row>
    <row r="111" spans="1:23" x14ac:dyDescent="0.2">
      <c r="A111" s="360"/>
      <c r="B111" s="487" t="str">
        <f>Bridging!C16</f>
        <v>Plan a Ceremony</v>
      </c>
      <c r="C111" s="352" t="str">
        <f>IF(Bridging!S17="C","C",IF(Bridging!S17="P","P",""))</f>
        <v/>
      </c>
      <c r="E111" s="348"/>
      <c r="F111" s="349" t="str">
        <f>Badges!C425</f>
        <v>Cook something from an area of the</v>
      </c>
      <c r="G111" s="351" t="str">
        <f>IF(Badges!S425="A","A"," ")</f>
        <v xml:space="preserve"> </v>
      </c>
      <c r="I111" s="348"/>
      <c r="J111" s="349" t="str">
        <f>Badges!C498</f>
        <v>Be a naturalist in your neighborhood</v>
      </c>
      <c r="K111" s="351" t="str">
        <f>IF(Badges!S498="A","A"," ")</f>
        <v xml:space="preserve"> </v>
      </c>
      <c r="M111" s="348"/>
      <c r="N111" s="349" t="str">
        <f>Badges!C596</f>
        <v>Once you have your business plan</v>
      </c>
      <c r="O111" s="351" t="str">
        <f>IF(Badges!S596="A","A"," ")</f>
        <v xml:space="preserve"> </v>
      </c>
      <c r="Q111" s="487" t="str">
        <f>'Age-Level'!C53</f>
        <v>Rededication (8th year)</v>
      </c>
      <c r="R111" s="487"/>
      <c r="S111" s="363" t="str">
        <f>IF('Age-Level'!S53="A","A","")</f>
        <v/>
      </c>
      <c r="U111" s="346"/>
      <c r="V111" s="346"/>
    </row>
    <row r="112" spans="1:23" x14ac:dyDescent="0.2">
      <c r="B112" s="362" t="s">
        <v>139</v>
      </c>
      <c r="C112" s="352" t="str">
        <f>IF(Bridging!S18="C","C",IF(Bridging!S18="P","P",""))</f>
        <v/>
      </c>
      <c r="E112" s="348"/>
      <c r="F112" s="349" t="str">
        <f>Badges!C426</f>
        <v>Find a relative, friend, or neighbor</v>
      </c>
      <c r="G112" s="351" t="str">
        <f>IF(Badges!S426="A","A"," ")</f>
        <v xml:space="preserve"> </v>
      </c>
      <c r="I112" s="348"/>
      <c r="J112" s="349" t="str">
        <f>Badges!C499</f>
        <v>Sketch and label the parts of a tree</v>
      </c>
      <c r="K112" s="351" t="str">
        <f>IF(Badges!S499="A","A","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IF(Badges!S427="A","A"," ")</f>
        <v xml:space="preserve"> </v>
      </c>
      <c r="I113" s="348"/>
      <c r="J113" s="349" t="str">
        <f>Badges!C500</f>
        <v>Delve into the forest life cycle</v>
      </c>
      <c r="K113" s="351" t="str">
        <f>IF(Badges!S500="A","A"," ")</f>
        <v xml:space="preserve"> </v>
      </c>
      <c r="M113" s="348">
        <v>1</v>
      </c>
      <c r="N113" s="349" t="str">
        <f>Badges!C613</f>
        <v>Come up with a big idea</v>
      </c>
      <c r="O113" s="350"/>
      <c r="Q113" s="372">
        <v>1</v>
      </c>
      <c r="R113" s="487" t="str">
        <f>'Age-Level'!C55</f>
        <v>Choose one line from the Law</v>
      </c>
      <c r="S113" s="363" t="str">
        <f>IF('Age-Level'!S55="A","A","")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IF(Badges!S614="A","A"," ")</f>
        <v xml:space="preserve"> </v>
      </c>
      <c r="Q114" s="371">
        <v>2</v>
      </c>
      <c r="R114" s="487" t="str">
        <f>'Age-Level'!C56</f>
        <v>Find a woman in your community</v>
      </c>
      <c r="S114" s="363" t="str">
        <f>IF('Age-Level'!S56="A","A","")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IF(Badges!S429="A","A"," ")</f>
        <v xml:space="preserve"> </v>
      </c>
      <c r="I115" s="348"/>
      <c r="J115" s="349" t="str">
        <f>Badges!C502</f>
        <v>Get tree crafty</v>
      </c>
      <c r="K115" s="351" t="str">
        <f>IF(Badges!S502="A","A"," ")</f>
        <v xml:space="preserve"> </v>
      </c>
      <c r="M115" s="348">
        <v>2</v>
      </c>
      <c r="N115" s="349" t="str">
        <f>Badges!C615</f>
        <v>Take your sales to the next level</v>
      </c>
      <c r="O115" s="350"/>
      <c r="Q115" s="371">
        <v>3</v>
      </c>
      <c r="R115" s="487" t="str">
        <f>'Age-Level'!C57</f>
        <v>Gather three inspirational quotes</v>
      </c>
      <c r="S115" s="363" t="str">
        <f>IF('Age-Level'!S57="A","A","")</f>
        <v/>
      </c>
      <c r="U115" s="346"/>
      <c r="V115" s="346"/>
    </row>
    <row r="116" spans="1:22" x14ac:dyDescent="0.2">
      <c r="A116" s="348"/>
      <c r="B116" s="349" t="str">
        <f>Badges!C356</f>
        <v>Collect comic strips from the</v>
      </c>
      <c r="C116" s="351" t="str">
        <f>IF(Badges!S356="A","A"," ")</f>
        <v xml:space="preserve"> </v>
      </c>
      <c r="E116" s="348"/>
      <c r="F116" s="349" t="str">
        <f>Badges!C430</f>
        <v>Research and cook a regional</v>
      </c>
      <c r="G116" s="351" t="str">
        <f>IF(Badges!S430="A","A"," ")</f>
        <v xml:space="preserve"> </v>
      </c>
      <c r="I116" s="348"/>
      <c r="J116" s="349" t="str">
        <f>Badges!C503</f>
        <v>Capture a tree on your canvas or the</v>
      </c>
      <c r="K116" s="351" t="str">
        <f>IF(Badges!S503="A","A"," ")</f>
        <v xml:space="preserve"> </v>
      </c>
      <c r="M116" s="348"/>
      <c r="N116" s="349" t="str">
        <f>Badges!C616</f>
        <v>When you have a big goal, you have</v>
      </c>
      <c r="O116" s="351" t="str">
        <f>IF(Badges!S616="A","A"," ")</f>
        <v xml:space="preserve"> </v>
      </c>
      <c r="Q116" s="371">
        <v>4</v>
      </c>
      <c r="R116" s="487" t="str">
        <f>'Age-Level'!C58</f>
        <v>Make something to remind you</v>
      </c>
      <c r="S116" s="363" t="str">
        <f>IF('Age-Level'!S58="A","A","")</f>
        <v/>
      </c>
    </row>
    <row r="117" spans="1:22" x14ac:dyDescent="0.2">
      <c r="A117" s="348"/>
      <c r="B117" s="349" t="str">
        <f>Badges!C357</f>
        <v>Visit with a comic artist</v>
      </c>
      <c r="C117" s="351" t="str">
        <f>IF(Badges!S357="A","A"," ")</f>
        <v xml:space="preserve"> </v>
      </c>
      <c r="E117" s="348"/>
      <c r="F117" s="349" t="str">
        <f>Badges!C431</f>
        <v>Find out how well you know your</v>
      </c>
      <c r="G117" s="351" t="str">
        <f>IF(Badges!S431="A","A"," ")</f>
        <v xml:space="preserve"> </v>
      </c>
      <c r="I117" s="348"/>
      <c r="J117" s="349" t="str">
        <f>Badges!C504</f>
        <v>Create your own tree legend</v>
      </c>
      <c r="K117" s="351" t="str">
        <f>IF(Badges!S504="A","A"," ")</f>
        <v xml:space="preserve"> </v>
      </c>
      <c r="M117" s="348">
        <v>3</v>
      </c>
      <c r="N117" s="349" t="str">
        <f>Badges!C617</f>
        <v>Sell your big dream to others</v>
      </c>
      <c r="O117" s="350"/>
      <c r="Q117" s="371">
        <v>5</v>
      </c>
      <c r="R117" s="487" t="str">
        <f>'Age-Level'!C59</f>
        <v xml:space="preserve">Make a commitment to live what </v>
      </c>
      <c r="S117" s="363" t="str">
        <f>IF('Age-Level'!S59="A","A","")</f>
        <v/>
      </c>
    </row>
    <row r="118" spans="1:22" x14ac:dyDescent="0.2">
      <c r="A118" s="348"/>
      <c r="B118" s="349" t="str">
        <f>Badges!C358</f>
        <v>Make sticky-note comics</v>
      </c>
      <c r="C118" s="351" t="str">
        <f>IF(Badges!S358="A","A","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IF(Badges!S618="A","A","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IF(Badges!S433="A","A"," ")</f>
        <v xml:space="preserve"> </v>
      </c>
      <c r="I119" s="348"/>
      <c r="J119" s="349" t="str">
        <f>Badges!C506</f>
        <v>Debate logging, clear-cutting, and</v>
      </c>
      <c r="K119" s="351" t="str">
        <f>IF(Badges!S506="A","A"," ")</f>
        <v xml:space="preserve"> </v>
      </c>
      <c r="M119" s="348">
        <v>4</v>
      </c>
      <c r="N119" s="349" t="str">
        <f>Badges!C619</f>
        <v>Ask experts to help you take your</v>
      </c>
      <c r="O119" s="350"/>
      <c r="Q119" s="372">
        <v>1</v>
      </c>
      <c r="R119" s="487" t="str">
        <f>'Age-Level'!C62</f>
        <v>Choose one line from the Law</v>
      </c>
      <c r="S119" s="363" t="str">
        <f>IF('Age-Level'!S62="A","A","")</f>
        <v/>
      </c>
    </row>
    <row r="120" spans="1:22" x14ac:dyDescent="0.2">
      <c r="A120" s="348"/>
      <c r="B120" s="349" t="str">
        <f>Badges!C360</f>
        <v>Think of a story from your life</v>
      </c>
      <c r="C120" s="351" t="str">
        <f>IF(Badges!S360="A","A"," ")</f>
        <v xml:space="preserve"> </v>
      </c>
      <c r="E120" s="348"/>
      <c r="F120" s="349" t="str">
        <f>Badges!C434</f>
        <v>Ask a grandparent or other relative</v>
      </c>
      <c r="G120" s="351" t="str">
        <f>IF(Badges!S434="A","A"," ")</f>
        <v xml:space="preserve"> </v>
      </c>
      <c r="I120" s="348"/>
      <c r="J120" s="349" t="str">
        <f>Badges!C507</f>
        <v>Chart how wood travels</v>
      </c>
      <c r="K120" s="351" t="str">
        <f>IF(Badges!S507="A","A"," ")</f>
        <v xml:space="preserve"> </v>
      </c>
      <c r="M120" s="348"/>
      <c r="N120" s="349" t="str">
        <f>Badges!C620</f>
        <v>Show your plan to a businesswoman</v>
      </c>
      <c r="O120" s="351" t="str">
        <f>IF(Badges!S620="A","A"," ")</f>
        <v xml:space="preserve"> </v>
      </c>
      <c r="Q120" s="371">
        <v>2</v>
      </c>
      <c r="R120" s="487" t="str">
        <f>'Age-Level'!C63</f>
        <v>Find a woman in your community</v>
      </c>
      <c r="S120" s="363" t="str">
        <f>IF('Age-Level'!S63="A","A","")</f>
        <v/>
      </c>
    </row>
    <row r="121" spans="1:22" x14ac:dyDescent="0.2">
      <c r="A121" s="348"/>
      <c r="B121" s="349" t="str">
        <f>Badges!C361</f>
        <v>Think of a story from a book or</v>
      </c>
      <c r="C121" s="351" t="str">
        <f>IF(Badges!S361="A","A"," ")</f>
        <v xml:space="preserve"> </v>
      </c>
      <c r="E121" s="348"/>
      <c r="F121" s="349" t="str">
        <f>Badges!C435</f>
        <v>Pick a piece of the past that excites</v>
      </c>
      <c r="G121" s="351" t="str">
        <f>IF(Badges!S435="A","A"," ")</f>
        <v xml:space="preserve"> </v>
      </c>
      <c r="I121" s="348"/>
      <c r="J121" s="349" t="str">
        <f>Badges!C508</f>
        <v>Create a dream tree garden</v>
      </c>
      <c r="K121" s="351" t="str">
        <f>IF(Badges!S508="A","A"," ")</f>
        <v xml:space="preserve"> </v>
      </c>
      <c r="M121" s="348">
        <v>5</v>
      </c>
      <c r="N121" s="349" t="str">
        <f>Badges!C621</f>
        <v>Share your experience in a big way</v>
      </c>
      <c r="O121" s="350"/>
      <c r="Q121" s="371">
        <v>3</v>
      </c>
      <c r="R121" s="487" t="str">
        <f>'Age-Level'!C64</f>
        <v>Gather three inspirational quotes</v>
      </c>
      <c r="S121" s="363" t="str">
        <f>IF('Age-Level'!S64="A","A","")</f>
        <v/>
      </c>
    </row>
    <row r="122" spans="1:22" x14ac:dyDescent="0.2">
      <c r="A122" s="348"/>
      <c r="B122" s="349" t="str">
        <f>Badges!C362</f>
        <v>Make something up</v>
      </c>
      <c r="C122" s="351" t="str">
        <f>IF(Badges!S362="A","A","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IF(Badges!S622="A","A"," ")</f>
        <v xml:space="preserve"> </v>
      </c>
      <c r="Q122" s="371">
        <v>4</v>
      </c>
      <c r="R122" s="487" t="str">
        <f>'Age-Level'!C65</f>
        <v>Make something to remind you</v>
      </c>
      <c r="S122" s="363" t="str">
        <f>IF('Age-Level'!S65="A","A","")</f>
        <v/>
      </c>
    </row>
    <row r="123" spans="1:22" x14ac:dyDescent="0.2">
      <c r="A123" s="348">
        <v>3</v>
      </c>
      <c r="B123" s="349" t="str">
        <f>Badges!C363</f>
        <v>Draw it out</v>
      </c>
      <c r="C123" s="350"/>
      <c r="E123" s="348"/>
      <c r="F123" s="349" t="str">
        <f>Badges!C437</f>
        <v>Take a processed food you love and</v>
      </c>
      <c r="G123" s="351" t="str">
        <f>IF(Badges!S437="A","A"," ")</f>
        <v xml:space="preserve"> </v>
      </c>
      <c r="I123" s="348"/>
      <c r="J123" s="349" t="str">
        <f>Badges!C510</f>
        <v>Plant a tree</v>
      </c>
      <c r="K123" s="351" t="str">
        <f>IF(Badges!S510="A","A"," ")</f>
        <v xml:space="preserve"> </v>
      </c>
      <c r="M123" s="492" t="str">
        <f>Badges!B626</f>
        <v>Archery</v>
      </c>
      <c r="N123" s="493"/>
      <c r="O123" s="493"/>
      <c r="Q123" s="371">
        <v>5</v>
      </c>
      <c r="R123" s="487" t="str">
        <f>'Age-Level'!C66</f>
        <v xml:space="preserve">Make a commitment to live what </v>
      </c>
      <c r="S123" s="363" t="str">
        <f>IF('Age-Level'!S66="A","A","")</f>
        <v/>
      </c>
    </row>
    <row r="124" spans="1:22" x14ac:dyDescent="0.2">
      <c r="A124" s="348"/>
      <c r="B124" s="349" t="str">
        <f>Badges!C364</f>
        <v>Use tracing paper</v>
      </c>
      <c r="C124" s="351" t="str">
        <f>IF(Badges!S364="A","A"," ")</f>
        <v xml:space="preserve"> </v>
      </c>
      <c r="E124" s="348"/>
      <c r="F124" s="349" t="str">
        <f>Badges!C438</f>
        <v>Choose a veggie protein and find a</v>
      </c>
      <c r="G124" s="351" t="str">
        <f>IF(Badges!S438="A","A"," ")</f>
        <v xml:space="preserve"> </v>
      </c>
      <c r="I124" s="348"/>
      <c r="J124" s="349" t="str">
        <f>Badges!C511</f>
        <v>Tend to a tree somewhere in your</v>
      </c>
      <c r="K124" s="351" t="str">
        <f>IF(Badges!S511="A","A","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IF(Badges!S365="A","A"," ")</f>
        <v xml:space="preserve"> </v>
      </c>
      <c r="E125" s="348"/>
      <c r="F125" s="349" t="str">
        <f>Badges!C439</f>
        <v>Try a recipe for a special diet</v>
      </c>
      <c r="G125" s="351" t="str">
        <f>IF(Badges!S439="A","A"," ")</f>
        <v xml:space="preserve"> </v>
      </c>
      <c r="I125" s="348"/>
      <c r="J125" s="349" t="str">
        <f>Badges!C512</f>
        <v>Shadow one of the tree caretakers</v>
      </c>
      <c r="K125" s="351" t="str">
        <f>IF(Badges!S512="A","A"," ")</f>
        <v xml:space="preserve"> </v>
      </c>
      <c r="M125" s="348"/>
      <c r="N125" s="349" t="str">
        <f>Badges!C628</f>
        <v>Visit an outdoor outfitter or a sporting goods store</v>
      </c>
      <c r="O125" s="351" t="str">
        <f>IF(Badges!S628="A","A"," ")</f>
        <v xml:space="preserve"> </v>
      </c>
      <c r="Q125" s="372">
        <v>1</v>
      </c>
      <c r="R125" s="487" t="str">
        <f>'Age-Level'!C69</f>
        <v>Choose one line from the Law</v>
      </c>
      <c r="S125" s="363" t="str">
        <f>IF('Age-Level'!S69="A","A","")</f>
        <v/>
      </c>
    </row>
    <row r="126" spans="1:22" x14ac:dyDescent="0.2">
      <c r="A126" s="348"/>
      <c r="B126" s="349" t="str">
        <f>Badges!C366</f>
        <v>Use a how-to book, video, or</v>
      </c>
      <c r="C126" s="351" t="str">
        <f>IF(Badges!S366="A","A","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IF(Badges!S629="A","A"," ")</f>
        <v xml:space="preserve"> </v>
      </c>
      <c r="Q126" s="371">
        <v>2</v>
      </c>
      <c r="R126" s="487" t="str">
        <f>'Age-Level'!C70</f>
        <v>Find a woman in your community</v>
      </c>
      <c r="S126" s="363" t="str">
        <f>IF('Age-Level'!S70="A","A","")</f>
        <v/>
      </c>
    </row>
    <row r="127" spans="1:22" x14ac:dyDescent="0.2">
      <c r="A127" s="348">
        <v>4</v>
      </c>
      <c r="B127" s="349" t="str">
        <f>Badges!C367</f>
        <v>Frame it in four panels</v>
      </c>
      <c r="C127" s="350"/>
      <c r="E127" s="348"/>
      <c r="F127" s="349" t="str">
        <f>Badges!C441</f>
        <v>Throw a potluck party</v>
      </c>
      <c r="G127" s="351" t="str">
        <f>IF(Badges!S441="A","A"," ")</f>
        <v xml:space="preserve"> </v>
      </c>
      <c r="I127" s="348">
        <v>1</v>
      </c>
      <c r="J127" s="349" t="str">
        <f>Badges!C517</f>
        <v>Practice budgeting for your values</v>
      </c>
      <c r="K127" s="350"/>
      <c r="M127" s="348"/>
      <c r="N127" s="349" t="str">
        <f>Badges!C630</f>
        <v>Work with an archery expert at a range or Girl Scout camp</v>
      </c>
      <c r="O127" s="351" t="str">
        <f>IF(Badges!S630="A","A"," ")</f>
        <v xml:space="preserve"> </v>
      </c>
      <c r="Q127" s="371">
        <v>3</v>
      </c>
      <c r="R127" s="487" t="str">
        <f>'Age-Level'!C71</f>
        <v>Gather three inspirational quotes</v>
      </c>
      <c r="S127" s="363" t="str">
        <f>IF('Age-Level'!S71="A","A","")</f>
        <v/>
      </c>
    </row>
    <row r="128" spans="1:22" x14ac:dyDescent="0.2">
      <c r="A128" s="348"/>
      <c r="B128" s="349" t="str">
        <f>Badges!C368</f>
        <v>Use facial expressions</v>
      </c>
      <c r="C128" s="351" t="str">
        <f>IF(Badges!S368="A","A"," ")</f>
        <v xml:space="preserve"> </v>
      </c>
      <c r="E128" s="348"/>
      <c r="F128" s="349" t="str">
        <f>Badges!C442</f>
        <v>Host a "new cuisine" party</v>
      </c>
      <c r="G128" s="351" t="str">
        <f>IF(Badges!S442="A","A"," ")</f>
        <v xml:space="preserve"> </v>
      </c>
      <c r="I128" s="348"/>
      <c r="J128" s="349" t="str">
        <f>Badges!C518</f>
        <v>Create a team values list</v>
      </c>
      <c r="K128" s="351" t="str">
        <f>IF(Badges!S518="A","A"," ")</f>
        <v xml:space="preserve"> </v>
      </c>
      <c r="M128" s="348">
        <v>2</v>
      </c>
      <c r="N128" s="349" t="str">
        <f>Badges!C631</f>
        <v>Learn about archery safety</v>
      </c>
      <c r="O128" s="350"/>
      <c r="Q128" s="371">
        <v>4</v>
      </c>
      <c r="R128" s="487" t="str">
        <f>'Age-Level'!C72</f>
        <v>Make something to remind you</v>
      </c>
      <c r="S128" s="363" t="str">
        <f>IF('Age-Level'!S72="A","A","")</f>
        <v/>
      </c>
    </row>
    <row r="129" spans="1:20" x14ac:dyDescent="0.2">
      <c r="A129" s="348"/>
      <c r="B129" s="349" t="str">
        <f>Badges!C369</f>
        <v>Use body postures</v>
      </c>
      <c r="C129" s="351" t="str">
        <f>IF(Badges!S369="A","A"," ")</f>
        <v xml:space="preserve"> </v>
      </c>
      <c r="E129" s="348"/>
      <c r="F129" s="349" t="str">
        <f>Badges!C443</f>
        <v>Hold a progressive dinner with</v>
      </c>
      <c r="G129" s="351" t="str">
        <f>IF(Badges!S443="A","A"," ")</f>
        <v xml:space="preserve"> </v>
      </c>
      <c r="I129" s="348"/>
      <c r="J129" s="349" t="str">
        <f>Badges!C519</f>
        <v>Make your own values list</v>
      </c>
      <c r="K129" s="351" t="str">
        <f>IF(Badges!S519="A","A"," ")</f>
        <v xml:space="preserve"> </v>
      </c>
      <c r="M129" s="348"/>
      <c r="N129" s="349" t="str">
        <f>Badges!C632</f>
        <v>Visti an archery range</v>
      </c>
      <c r="O129" s="351" t="str">
        <f>IF(Badges!S632="A","A"," ")</f>
        <v xml:space="preserve"> </v>
      </c>
      <c r="Q129" s="371">
        <v>5</v>
      </c>
      <c r="R129" s="487" t="str">
        <f>'Age-Level'!C73</f>
        <v xml:space="preserve">Make a commitment to live what </v>
      </c>
      <c r="S129" s="363" t="str">
        <f>IF('Age-Level'!S73="A","A","")</f>
        <v/>
      </c>
    </row>
    <row r="130" spans="1:20" x14ac:dyDescent="0.2">
      <c r="A130" s="348"/>
      <c r="B130" s="349" t="str">
        <f>Badges!C370</f>
        <v xml:space="preserve">Use both facial expressions and </v>
      </c>
      <c r="C130" s="351" t="str">
        <f>IF(Badges!S370="A","A"," ")</f>
        <v xml:space="preserve"> </v>
      </c>
      <c r="E130" s="492" t="str">
        <f>Badges!B446</f>
        <v>Cadette First Aid</v>
      </c>
      <c r="F130" s="493"/>
      <c r="G130" s="493"/>
      <c r="I130" s="348"/>
      <c r="J130" s="349" t="str">
        <f>Badges!C520</f>
        <v>Find out how other people budget to</v>
      </c>
      <c r="K130" s="351" t="str">
        <f>IF(Badges!S520="A","A"," ")</f>
        <v xml:space="preserve"> </v>
      </c>
      <c r="M130" s="348"/>
      <c r="N130" s="349" t="str">
        <f>Badges!C633</f>
        <v>Invite an archery expert to talk to your troop</v>
      </c>
      <c r="O130" s="351" t="str">
        <f>IF(Badges!S633="A","A","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IF(Badges!S634="A","A"," ")</f>
        <v xml:space="preserve"> </v>
      </c>
      <c r="Q131" s="372">
        <v>1</v>
      </c>
      <c r="R131" s="487" t="str">
        <f>'Age-Level'!C76</f>
        <v>Learn how to make a room safe for a</v>
      </c>
      <c r="S131" s="363" t="str">
        <f>IF('Age-Level'!S76="A","A","")</f>
        <v/>
      </c>
    </row>
    <row r="132" spans="1:20" x14ac:dyDescent="0.2">
      <c r="A132" s="348"/>
      <c r="B132" s="349" t="str">
        <f>Badges!C372</f>
        <v>Add some dialogue</v>
      </c>
      <c r="C132" s="351" t="str">
        <f>IF(Badges!S372="A","A"," ")</f>
        <v xml:space="preserve"> </v>
      </c>
      <c r="E132" s="348"/>
      <c r="F132" s="349" t="str">
        <f>Badges!C448</f>
        <v>Take a babysitting class</v>
      </c>
      <c r="G132" s="351" t="str">
        <f>IF(Badges!S448="A","A"," ")</f>
        <v xml:space="preserve"> </v>
      </c>
      <c r="I132" s="348"/>
      <c r="J132" s="349" t="str">
        <f>Badges!C522</f>
        <v>Get on the "write" track</v>
      </c>
      <c r="K132" s="351" t="str">
        <f>IF(Badges!S522="A","A"," ")</f>
        <v xml:space="preserve"> </v>
      </c>
      <c r="M132" s="348">
        <v>3</v>
      </c>
      <c r="N132" s="349" t="str">
        <f>Badges!C635</f>
        <v>Practice archery before you go on a range</v>
      </c>
      <c r="O132" s="350"/>
      <c r="Q132" s="371">
        <v>2</v>
      </c>
      <c r="R132" s="487" t="str">
        <f>'Age-Level'!C77</f>
        <v>Find out about water safety</v>
      </c>
      <c r="S132" s="363" t="str">
        <f>IF('Age-Level'!S77="A","A","")</f>
        <v/>
      </c>
    </row>
    <row r="133" spans="1:20" x14ac:dyDescent="0.2">
      <c r="A133" s="348"/>
      <c r="B133" s="349" t="str">
        <f>Badges!C373</f>
        <v>Add thought bubbles</v>
      </c>
      <c r="C133" s="351" t="str">
        <f>IF(Badges!S373="A","A"," ")</f>
        <v xml:space="preserve"> </v>
      </c>
      <c r="E133" s="348"/>
      <c r="F133" s="349" t="str">
        <f>Badges!C449</f>
        <v>Ask a medical professional</v>
      </c>
      <c r="G133" s="351" t="str">
        <f>IF(Badges!S449="A","A"," ")</f>
        <v xml:space="preserve"> </v>
      </c>
      <c r="I133" s="348"/>
      <c r="J133" s="349" t="str">
        <f>Badges!C523</f>
        <v>Spot spending habits</v>
      </c>
      <c r="K133" s="351" t="str">
        <f>IF(Badges!S523="A","A"," ")</f>
        <v xml:space="preserve"> </v>
      </c>
      <c r="M133" s="348"/>
      <c r="N133" s="349" t="str">
        <f>Badges!C636</f>
        <v>Work with an instructor or older girl with archery experience</v>
      </c>
      <c r="O133" s="351" t="str">
        <f>IF(Badges!S636="A","A"," ")</f>
        <v xml:space="preserve"> </v>
      </c>
      <c r="Q133" s="371">
        <v>3</v>
      </c>
      <c r="R133" s="487" t="str">
        <f>'Age-Level'!C78</f>
        <v>Teach a Daisy or Brownie what to do if</v>
      </c>
      <c r="S133" s="363" t="str">
        <f>IF('Age-Level'!S78="A","A","")</f>
        <v/>
      </c>
    </row>
    <row r="134" spans="1:20" x14ac:dyDescent="0.2">
      <c r="A134" s="348"/>
      <c r="B134" s="349" t="str">
        <f>Badges!C374</f>
        <v>Run a narrative in separate</v>
      </c>
      <c r="C134" s="351" t="str">
        <f>IF(Badges!S374="A","A"," ")</f>
        <v xml:space="preserve"> </v>
      </c>
      <c r="E134" s="348"/>
      <c r="F134" s="349" t="str">
        <f>Badges!C450</f>
        <v>Talk to child care professionals</v>
      </c>
      <c r="G134" s="351" t="str">
        <f>IF(Badges!S450="A","A"," ")</f>
        <v xml:space="preserve"> </v>
      </c>
      <c r="I134" s="348"/>
      <c r="J134" s="349" t="str">
        <f>Badges!C524</f>
        <v>Pretend you're a psychologist</v>
      </c>
      <c r="K134" s="351" t="str">
        <f>IF(Badges!S524="A","A"," ")</f>
        <v xml:space="preserve"> </v>
      </c>
      <c r="M134" s="348"/>
      <c r="N134" s="349" t="str">
        <f>Badges!C637</f>
        <v>Join an archery class at a community center, range, or Girl Scout camp</v>
      </c>
      <c r="O134" s="351" t="str">
        <f>IF(Badges!S637="A","A"," ")</f>
        <v xml:space="preserve"> </v>
      </c>
      <c r="Q134" s="371">
        <v>4</v>
      </c>
      <c r="R134" s="487" t="str">
        <f>'Age-Level'!C79</f>
        <v>With your family, make sure you have</v>
      </c>
      <c r="S134" s="363" t="str">
        <f>IF('Age-Level'!S79="A","A","")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IF(Badges!S638="A","A"," ")</f>
        <v xml:space="preserve"> </v>
      </c>
      <c r="Q135" s="371">
        <v>5</v>
      </c>
      <c r="R135" s="487" t="str">
        <f>'Age-Level'!C80</f>
        <v>Discuss bullying with your Girl Scout</v>
      </c>
      <c r="S135" s="363" t="str">
        <f>IF('Age-Level'!S80="A","A","")</f>
        <v/>
      </c>
    </row>
    <row r="136" spans="1:20" x14ac:dyDescent="0.2">
      <c r="A136" s="348">
        <v>1</v>
      </c>
      <c r="B136" s="349" t="str">
        <f>Badges!C378</f>
        <v>Create your own definition of</v>
      </c>
      <c r="C136" s="350"/>
      <c r="E136" s="348"/>
      <c r="F136" s="349" t="str">
        <f>Badges!C452</f>
        <v>Talk to a medical professional</v>
      </c>
      <c r="G136" s="351" t="str">
        <f>IF(Badges!S452="A","A"," ")</f>
        <v xml:space="preserve"> </v>
      </c>
      <c r="I136" s="348"/>
      <c r="J136" s="349" t="str">
        <f>Badges!C526</f>
        <v>Do field research</v>
      </c>
      <c r="K136" s="351" t="str">
        <f>IF(Badges!S526="A","A"," ")</f>
        <v xml:space="preserve"> </v>
      </c>
      <c r="Q136" s="371"/>
      <c r="R136" s="372"/>
      <c r="S136" s="500"/>
      <c r="T136" s="355"/>
    </row>
    <row r="137" spans="1:20" x14ac:dyDescent="0.2">
      <c r="A137" s="348"/>
      <c r="B137" s="349" t="str">
        <f>Badges!C379</f>
        <v>Go to a sports event</v>
      </c>
      <c r="C137" s="351" t="str">
        <f>IF(Badges!S379="A","A"," ")</f>
        <v xml:space="preserve"> </v>
      </c>
      <c r="E137" s="348"/>
      <c r="F137" s="349" t="str">
        <f>Badges!C453</f>
        <v>Take a course</v>
      </c>
      <c r="G137" s="351" t="str">
        <f>IF(Badges!S453="A","A"," ")</f>
        <v xml:space="preserve"> </v>
      </c>
      <c r="I137" s="348"/>
      <c r="J137" s="349" t="str">
        <f>Badges!C527</f>
        <v>Let money talk</v>
      </c>
      <c r="K137" s="351" t="str">
        <f>IF(Badges!S527="A","A"," ")</f>
        <v xml:space="preserve"> </v>
      </c>
      <c r="Q137" s="371"/>
      <c r="R137" s="371"/>
      <c r="S137" s="341"/>
    </row>
    <row r="138" spans="1:20" x14ac:dyDescent="0.2">
      <c r="A138" s="348"/>
      <c r="B138" s="349" t="str">
        <f>Badges!C380</f>
        <v>Watch a sports series</v>
      </c>
      <c r="C138" s="351" t="str">
        <f>IF(Badges!S380="A","A"," ")</f>
        <v xml:space="preserve"> </v>
      </c>
      <c r="E138" s="348"/>
      <c r="F138" s="349" t="str">
        <f>Badges!C454</f>
        <v>Talk to an emergency responder</v>
      </c>
      <c r="G138" s="351" t="str">
        <f>IF(Badges!S454="A","A"," ")</f>
        <v xml:space="preserve"> </v>
      </c>
      <c r="I138" s="348"/>
      <c r="J138" s="349" t="str">
        <f>Badges!C528</f>
        <v>Hit the books</v>
      </c>
      <c r="K138" s="351" t="str">
        <f>IF(Badges!S528="A","A"," ")</f>
        <v xml:space="preserve"> </v>
      </c>
      <c r="Q138" s="371"/>
      <c r="R138" s="371"/>
      <c r="S138" s="341"/>
    </row>
    <row r="139" spans="1:20" x14ac:dyDescent="0.2">
      <c r="A139" s="348"/>
      <c r="B139" s="349" t="str">
        <f>Badges!C381</f>
        <v>Head to the Web</v>
      </c>
      <c r="C139" s="351" t="str">
        <f>IF(Badges!S381="A","A","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16</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Patches'!S5="A","A","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Patches'!S6="A","A"," ")</f>
        <v xml:space="preserve"> </v>
      </c>
      <c r="H142" s="355"/>
      <c r="I142" s="348">
        <v>1</v>
      </c>
      <c r="J142" s="440" t="str">
        <f>'Council Own'!C7</f>
        <v>&lt;List Requirement Here&gt;</v>
      </c>
      <c r="K142" s="358" t="str">
        <f>IF('Council Own'!S7="A","A"," ")</f>
        <v xml:space="preserve"> </v>
      </c>
      <c r="L142" s="355"/>
      <c r="M142" s="348">
        <v>1</v>
      </c>
      <c r="N142" s="440" t="str">
        <f>'Council Own'!C55</f>
        <v>&lt;List Requirement Here&gt;</v>
      </c>
      <c r="O142" s="358" t="str">
        <f>IF('Council Own'!S55="A","A"," ")</f>
        <v xml:space="preserve"> </v>
      </c>
      <c r="Q142" s="348">
        <v>1</v>
      </c>
      <c r="R142" s="440" t="str">
        <f>'Council Own'!C103</f>
        <v>&lt;List Requirement Here&gt;</v>
      </c>
      <c r="S142" s="358" t="str">
        <f>IF('Council Own'!S103="A","A"," ")</f>
        <v xml:space="preserve"> </v>
      </c>
    </row>
    <row r="143" spans="1:20" x14ac:dyDescent="0.2">
      <c r="A143" s="612" t="str">
        <f>'Council Own'!B6</f>
        <v>&lt;&lt;List Badge Here&gt;&gt;</v>
      </c>
      <c r="B143" s="613"/>
      <c r="C143" s="353" t="str">
        <f>IF('Council Own'!S28="C","C",IF('Council Own'!S28="P","P",""))</f>
        <v/>
      </c>
      <c r="E143" s="633" t="str">
        <f>'Fun Patches'!C7</f>
        <v>&lt;LIST PATCH HERE&gt;</v>
      </c>
      <c r="F143" s="634"/>
      <c r="G143" s="358" t="str">
        <f>IF('Fun Patches'!S7="A","A"," ")</f>
        <v xml:space="preserve"> </v>
      </c>
      <c r="H143" s="355"/>
      <c r="I143" s="348"/>
      <c r="J143" s="440" t="str">
        <f>'Council Own'!C8</f>
        <v>&lt;List Requirement Here&gt;</v>
      </c>
      <c r="K143" s="358" t="str">
        <f>IF('Council Own'!S8="A","A"," ")</f>
        <v xml:space="preserve"> </v>
      </c>
      <c r="L143" s="355"/>
      <c r="M143" s="348"/>
      <c r="N143" s="440" t="str">
        <f>'Council Own'!C56</f>
        <v>&lt;List Requirement Here&gt;</v>
      </c>
      <c r="O143" s="358" t="str">
        <f>IF('Council Own'!S56="A","A"," ")</f>
        <v xml:space="preserve"> </v>
      </c>
      <c r="Q143" s="348"/>
      <c r="R143" s="440" t="str">
        <f>'Council Own'!C104</f>
        <v>&lt;List Requirement Here&gt;</v>
      </c>
      <c r="S143" s="358" t="str">
        <f>IF('Council Own'!S104="A","A"," ")</f>
        <v xml:space="preserve"> </v>
      </c>
    </row>
    <row r="144" spans="1:20" x14ac:dyDescent="0.2">
      <c r="A144" s="612" t="str">
        <f>'Council Own'!B30</f>
        <v>&lt;&lt;List Badge Here&gt;&gt;</v>
      </c>
      <c r="B144" s="613"/>
      <c r="C144" s="353" t="str">
        <f>IF('Council Own'!S52="C","C",IF('Council Own'!S52="P","P",""))</f>
        <v/>
      </c>
      <c r="E144" s="633" t="str">
        <f>'Fun Patches'!C8</f>
        <v>&lt;LIST PATCH HERE&gt;</v>
      </c>
      <c r="F144" s="634"/>
      <c r="G144" s="358" t="str">
        <f>IF('Fun Patches'!S8="A","A"," ")</f>
        <v xml:space="preserve"> </v>
      </c>
      <c r="H144" s="355"/>
      <c r="I144" s="348"/>
      <c r="J144" s="440" t="str">
        <f>'Council Own'!C9</f>
        <v>&lt;List Requirement Here&gt;</v>
      </c>
      <c r="K144" s="358" t="str">
        <f>IF('Council Own'!S9="A","A"," ")</f>
        <v xml:space="preserve"> </v>
      </c>
      <c r="L144" s="355"/>
      <c r="M144" s="348"/>
      <c r="N144" s="440" t="str">
        <f>'Council Own'!C57</f>
        <v>&lt;List Requirement Here&gt;</v>
      </c>
      <c r="O144" s="358" t="str">
        <f>IF('Council Own'!S57="A","A"," ")</f>
        <v xml:space="preserve"> </v>
      </c>
      <c r="Q144" s="348"/>
      <c r="R144" s="440" t="str">
        <f>'Council Own'!C105</f>
        <v>&lt;List Requirement Here&gt;</v>
      </c>
      <c r="S144" s="358" t="str">
        <f>IF('Council Own'!S105="A","A"," ")</f>
        <v xml:space="preserve"> </v>
      </c>
    </row>
    <row r="145" spans="1:19" x14ac:dyDescent="0.2">
      <c r="A145" s="612" t="str">
        <f>'Council Own'!B54</f>
        <v>&lt;&lt;List Badge Here&gt;&gt;</v>
      </c>
      <c r="B145" s="613"/>
      <c r="C145" s="353" t="str">
        <f>IF('Council Own'!S76="C","C",IF('Council Own'!S76="P","P",""))</f>
        <v/>
      </c>
      <c r="E145" s="633" t="str">
        <f>'Fun Patches'!C9</f>
        <v>&lt;LIST PATCH HERE&gt;</v>
      </c>
      <c r="F145" s="634"/>
      <c r="G145" s="358" t="str">
        <f>IF('Fun Patches'!S9="A","A"," ")</f>
        <v xml:space="preserve"> </v>
      </c>
      <c r="H145" s="355"/>
      <c r="I145" s="348"/>
      <c r="J145" s="440" t="str">
        <f>'Council Own'!C10</f>
        <v>&lt;List Requirement Here&gt;</v>
      </c>
      <c r="K145" s="358" t="str">
        <f>IF('Council Own'!S10="A","A"," ")</f>
        <v xml:space="preserve"> </v>
      </c>
      <c r="L145" s="355"/>
      <c r="M145" s="348"/>
      <c r="N145" s="440" t="str">
        <f>'Council Own'!C58</f>
        <v>&lt;List Requirement Here&gt;</v>
      </c>
      <c r="O145" s="358" t="str">
        <f>IF('Council Own'!S58="A","A"," ")</f>
        <v xml:space="preserve"> </v>
      </c>
      <c r="Q145" s="348"/>
      <c r="R145" s="440" t="str">
        <f>'Council Own'!C106</f>
        <v>&lt;List Requirement Here&gt;</v>
      </c>
      <c r="S145" s="358" t="str">
        <f>IF('Council Own'!S106="A","A"," ")</f>
        <v xml:space="preserve"> </v>
      </c>
    </row>
    <row r="146" spans="1:19" x14ac:dyDescent="0.2">
      <c r="A146" s="612" t="str">
        <f>'Council Own'!B78</f>
        <v>&lt;&lt;List Badge Here&gt;&gt;</v>
      </c>
      <c r="B146" s="613"/>
      <c r="C146" s="353" t="str">
        <f>IF('Council Own'!S100="C","C",IF('Council Own'!S100="P","P",""))</f>
        <v/>
      </c>
      <c r="E146" s="633" t="str">
        <f>'Fun Patches'!C10</f>
        <v>&lt;LIST PATCH HERE&gt;</v>
      </c>
      <c r="F146" s="634"/>
      <c r="G146" s="358" t="str">
        <f>IF('Fun Patches'!S10="A","A"," ")</f>
        <v xml:space="preserve"> </v>
      </c>
      <c r="I146" s="348">
        <v>2</v>
      </c>
      <c r="J146" s="440" t="str">
        <f>'Council Own'!C11</f>
        <v>&lt;List Requirement Here&gt;</v>
      </c>
      <c r="K146" s="358" t="str">
        <f>IF('Council Own'!S11="A","A"," ")</f>
        <v xml:space="preserve"> </v>
      </c>
      <c r="M146" s="348">
        <v>2</v>
      </c>
      <c r="N146" s="440" t="str">
        <f>'Council Own'!C59</f>
        <v>&lt;List Requirement Here&gt;</v>
      </c>
      <c r="O146" s="358" t="str">
        <f>IF('Council Own'!S59="A","A"," ")</f>
        <v xml:space="preserve"> </v>
      </c>
      <c r="Q146" s="348">
        <v>2</v>
      </c>
      <c r="R146" s="440" t="str">
        <f>'Council Own'!C107</f>
        <v>&lt;List Requirement Here&gt;</v>
      </c>
      <c r="S146" s="358" t="str">
        <f>IF('Council Own'!S107="A","A"," ")</f>
        <v xml:space="preserve"> </v>
      </c>
    </row>
    <row r="147" spans="1:19" ht="12.75" customHeight="1" x14ac:dyDescent="0.2">
      <c r="A147" s="612" t="str">
        <f>'Council Own'!B102</f>
        <v>&lt;&lt;List Badge Here&gt;&gt;</v>
      </c>
      <c r="B147" s="613"/>
      <c r="C147" s="353" t="str">
        <f>IF('Council Own'!S124="C","C",IF('Council Own'!S124="P","P",""))</f>
        <v/>
      </c>
      <c r="E147" s="633" t="str">
        <f>'Fun Patches'!C11</f>
        <v>&lt;LIST PATCH HERE&gt;</v>
      </c>
      <c r="F147" s="634"/>
      <c r="G147" s="358" t="str">
        <f>IF('Fun Patches'!S11="A","A"," ")</f>
        <v xml:space="preserve"> </v>
      </c>
      <c r="I147" s="348"/>
      <c r="J147" s="440" t="str">
        <f>'Council Own'!C12</f>
        <v>&lt;List Requirement Here&gt;</v>
      </c>
      <c r="K147" s="358" t="str">
        <f>IF('Council Own'!S12="A","A"," ")</f>
        <v xml:space="preserve"> </v>
      </c>
      <c r="M147" s="348"/>
      <c r="N147" s="440" t="str">
        <f>'Council Own'!C60</f>
        <v>&lt;List Requirement Here&gt;</v>
      </c>
      <c r="O147" s="358" t="str">
        <f>IF('Council Own'!S60="A","A"," ")</f>
        <v xml:space="preserve"> </v>
      </c>
      <c r="Q147" s="348"/>
      <c r="R147" s="440" t="str">
        <f>'Council Own'!C108</f>
        <v>&lt;List Requirement Here&gt;</v>
      </c>
      <c r="S147" s="358" t="str">
        <f>IF('Council Own'!S108="A","A"," ")</f>
        <v xml:space="preserve"> </v>
      </c>
    </row>
    <row r="148" spans="1:19" ht="12.75" customHeight="1" x14ac:dyDescent="0.2">
      <c r="A148" s="612" t="str">
        <f>'Council Own'!B126</f>
        <v>&lt;&lt;List Badge Here&gt;&gt;</v>
      </c>
      <c r="B148" s="613"/>
      <c r="C148" s="353" t="str">
        <f>IF('Council Own'!S148="C","C",IF('Council Own'!S148="P","P",""))</f>
        <v/>
      </c>
      <c r="E148" s="633" t="str">
        <f>'Fun Patches'!C12</f>
        <v>&lt;LIST PATCH HERE&gt;</v>
      </c>
      <c r="F148" s="634"/>
      <c r="G148" s="358" t="str">
        <f>IF('Fun Patches'!S12="A","A"," ")</f>
        <v xml:space="preserve"> </v>
      </c>
      <c r="I148" s="348"/>
      <c r="J148" s="440" t="str">
        <f>'Council Own'!C13</f>
        <v>&lt;List Requirement Here&gt;</v>
      </c>
      <c r="K148" s="358" t="str">
        <f>IF('Council Own'!S13="A","A"," ")</f>
        <v xml:space="preserve"> </v>
      </c>
      <c r="M148" s="348"/>
      <c r="N148" s="440" t="str">
        <f>'Council Own'!C61</f>
        <v>&lt;List Requirement Here&gt;</v>
      </c>
      <c r="O148" s="358" t="str">
        <f>IF('Council Own'!S61="A","A"," ")</f>
        <v xml:space="preserve"> </v>
      </c>
      <c r="Q148" s="348"/>
      <c r="R148" s="440" t="str">
        <f>'Council Own'!C109</f>
        <v>&lt;List Requirement Here&gt;</v>
      </c>
      <c r="S148" s="358" t="str">
        <f>IF('Council Own'!S109="A","A"," ")</f>
        <v xml:space="preserve"> </v>
      </c>
    </row>
    <row r="149" spans="1:19" x14ac:dyDescent="0.2">
      <c r="E149" s="633" t="str">
        <f>'Fun Patches'!C13</f>
        <v>&lt;LIST PATCH HERE&gt;</v>
      </c>
      <c r="F149" s="634"/>
      <c r="G149" s="358" t="str">
        <f>IF('Fun Patches'!S13="A","A"," ")</f>
        <v xml:space="preserve"> </v>
      </c>
      <c r="I149" s="348"/>
      <c r="J149" s="440" t="str">
        <f>'Council Own'!C14</f>
        <v>&lt;List Requirement Here&gt;</v>
      </c>
      <c r="K149" s="358" t="str">
        <f>IF('Council Own'!S14="A","A"," ")</f>
        <v xml:space="preserve"> </v>
      </c>
      <c r="M149" s="348"/>
      <c r="N149" s="440" t="str">
        <f>'Council Own'!C62</f>
        <v>&lt;List Requirement Here&gt;</v>
      </c>
      <c r="O149" s="358" t="str">
        <f>IF('Council Own'!S62="A","A"," ")</f>
        <v xml:space="preserve"> </v>
      </c>
      <c r="Q149" s="348"/>
      <c r="R149" s="440" t="str">
        <f>'Council Own'!C110</f>
        <v>&lt;List Requirement Here&gt;</v>
      </c>
      <c r="S149" s="358" t="str">
        <f>IF('Council Own'!S110="A","A"," ")</f>
        <v xml:space="preserve"> </v>
      </c>
    </row>
    <row r="150" spans="1:19" x14ac:dyDescent="0.2">
      <c r="E150" s="633" t="str">
        <f>'Fun Patches'!C14</f>
        <v>&lt;LIST PATCH HERE&gt;</v>
      </c>
      <c r="F150" s="634"/>
      <c r="G150" s="358" t="str">
        <f>IF('Fun Patches'!S14="A","A"," ")</f>
        <v xml:space="preserve"> </v>
      </c>
      <c r="I150" s="348">
        <v>3</v>
      </c>
      <c r="J150" s="440" t="str">
        <f>'Council Own'!C15</f>
        <v>&lt;List Requirement Here&gt;</v>
      </c>
      <c r="K150" s="358" t="str">
        <f>IF('Council Own'!S15="A","A"," ")</f>
        <v xml:space="preserve"> </v>
      </c>
      <c r="M150" s="348">
        <v>3</v>
      </c>
      <c r="N150" s="440" t="str">
        <f>'Council Own'!C63</f>
        <v>&lt;List Requirement Here&gt;</v>
      </c>
      <c r="O150" s="358" t="str">
        <f>IF('Council Own'!S63="A","A"," ")</f>
        <v xml:space="preserve"> </v>
      </c>
      <c r="Q150" s="348">
        <v>3</v>
      </c>
      <c r="R150" s="440" t="str">
        <f>'Council Own'!C111</f>
        <v>&lt;List Requirement Here&gt;</v>
      </c>
      <c r="S150" s="358" t="str">
        <f>IF('Council Own'!S111="A","A"," ")</f>
        <v xml:space="preserve"> </v>
      </c>
    </row>
    <row r="151" spans="1:19" x14ac:dyDescent="0.2">
      <c r="E151" s="633" t="str">
        <f>'Fun Patches'!C15</f>
        <v>&lt;LIST PATCH HERE&gt;</v>
      </c>
      <c r="F151" s="634"/>
      <c r="G151" s="358" t="str">
        <f>IF('Fun Patches'!S15="A","A"," ")</f>
        <v xml:space="preserve"> </v>
      </c>
      <c r="I151" s="348"/>
      <c r="J151" s="440" t="str">
        <f>'Council Own'!C16</f>
        <v>&lt;List Requirement Here&gt;</v>
      </c>
      <c r="K151" s="358" t="str">
        <f>IF('Council Own'!S16="A","A"," ")</f>
        <v xml:space="preserve"> </v>
      </c>
      <c r="M151" s="348"/>
      <c r="N151" s="440" t="str">
        <f>'Council Own'!C64</f>
        <v>&lt;List Requirement Here&gt;</v>
      </c>
      <c r="O151" s="358" t="str">
        <f>IF('Council Own'!S64="A","A"," ")</f>
        <v xml:space="preserve"> </v>
      </c>
      <c r="Q151" s="348"/>
      <c r="R151" s="440" t="str">
        <f>'Council Own'!C112</f>
        <v>&lt;List Requirement Here&gt;</v>
      </c>
      <c r="S151" s="358" t="str">
        <f>IF('Council Own'!S112="A","A"," ")</f>
        <v xml:space="preserve"> </v>
      </c>
    </row>
    <row r="152" spans="1:19" x14ac:dyDescent="0.2">
      <c r="A152" s="616" t="s">
        <v>834</v>
      </c>
      <c r="B152" s="617"/>
      <c r="C152" s="618"/>
      <c r="E152" s="633" t="str">
        <f>'Fun Patches'!C16</f>
        <v>&lt;LIST PATCH HERE&gt;</v>
      </c>
      <c r="F152" s="634"/>
      <c r="G152" s="358" t="str">
        <f>IF('Fun Patches'!S16="A","A"," ")</f>
        <v xml:space="preserve"> </v>
      </c>
      <c r="I152" s="348"/>
      <c r="J152" s="440" t="str">
        <f>'Council Own'!C17</f>
        <v>&lt;List Requirement Here&gt;</v>
      </c>
      <c r="K152" s="358" t="str">
        <f>IF('Council Own'!S17="A","A"," ")</f>
        <v xml:space="preserve"> </v>
      </c>
      <c r="M152" s="348"/>
      <c r="N152" s="440" t="str">
        <f>'Council Own'!C65</f>
        <v>&lt;List Requirement Here&gt;</v>
      </c>
      <c r="O152" s="358" t="str">
        <f>IF('Council Own'!S65="A","A"," ")</f>
        <v xml:space="preserve"> </v>
      </c>
      <c r="Q152" s="348"/>
      <c r="R152" s="440" t="str">
        <f>'Council Own'!C113</f>
        <v>&lt;List Requirement Here&gt;</v>
      </c>
      <c r="S152" s="358" t="str">
        <f>IF('Council Own'!S113="A","A"," ")</f>
        <v xml:space="preserve"> </v>
      </c>
    </row>
    <row r="153" spans="1:19" x14ac:dyDescent="0.2">
      <c r="A153" s="257" t="str">
        <f>Silver!C8</f>
        <v>Go on a Cadette Journey</v>
      </c>
      <c r="B153" s="257"/>
      <c r="C153" s="445" t="str">
        <f>IF(Silver!S8="C","C"," ")</f>
        <v xml:space="preserve"> </v>
      </c>
      <c r="E153" s="650" t="str">
        <f>'Fun Patches'!C17</f>
        <v>&lt;LIST PATCH HERE&gt;</v>
      </c>
      <c r="F153" s="651"/>
      <c r="G153" s="351" t="str">
        <f>IF('Fun Patches'!S17="A","A"," ")</f>
        <v xml:space="preserve"> </v>
      </c>
      <c r="I153" s="348"/>
      <c r="J153" s="440" t="str">
        <f>'Council Own'!C18</f>
        <v>&lt;List Requirement Here&gt;</v>
      </c>
      <c r="K153" s="358" t="str">
        <f>IF('Council Own'!S18="A","A"," ")</f>
        <v xml:space="preserve"> </v>
      </c>
      <c r="M153" s="348"/>
      <c r="N153" s="440" t="str">
        <f>'Council Own'!C66</f>
        <v>&lt;List Requirement Here&gt;</v>
      </c>
      <c r="O153" s="358" t="str">
        <f>IF('Council Own'!S66="A","A"," ")</f>
        <v xml:space="preserve"> </v>
      </c>
      <c r="Q153" s="348"/>
      <c r="R153" s="440" t="str">
        <f>'Council Own'!C114</f>
        <v>&lt;List Requirement Here&gt;</v>
      </c>
      <c r="S153" s="358" t="str">
        <f>IF('Council Own'!S114="A","A"," ")</f>
        <v xml:space="preserve"> </v>
      </c>
    </row>
    <row r="154" spans="1:19" x14ac:dyDescent="0.2">
      <c r="A154" s="257" t="str">
        <f>Silver!C9</f>
        <v>Identify issues you care about</v>
      </c>
      <c r="B154" s="257"/>
      <c r="C154" s="445" t="str">
        <f>IF(Silver!S9="A","A"," ")</f>
        <v xml:space="preserve"> </v>
      </c>
      <c r="E154" s="633" t="str">
        <f>'Fun Patches'!C18</f>
        <v>&lt;LIST PATCH HERE&gt;</v>
      </c>
      <c r="F154" s="634"/>
      <c r="G154" s="358" t="str">
        <f>IF('Fun Patches'!S18="A","A"," ")</f>
        <v xml:space="preserve"> </v>
      </c>
      <c r="I154" s="348">
        <v>4</v>
      </c>
      <c r="J154" s="440" t="str">
        <f>'Council Own'!C19</f>
        <v>&lt;List Requirement Here&gt;</v>
      </c>
      <c r="K154" s="358" t="str">
        <f>IF('Council Own'!S19="A","A"," ")</f>
        <v xml:space="preserve"> </v>
      </c>
      <c r="M154" s="348">
        <v>4</v>
      </c>
      <c r="N154" s="440" t="str">
        <f>'Council Own'!C67</f>
        <v>&lt;List Requirement Here&gt;</v>
      </c>
      <c r="O154" s="358" t="str">
        <f>IF('Council Own'!S67="A","A"," ")</f>
        <v xml:space="preserve"> </v>
      </c>
      <c r="Q154" s="348">
        <v>4</v>
      </c>
      <c r="R154" s="440" t="str">
        <f>'Council Own'!C115</f>
        <v>&lt;List Requirement Here&gt;</v>
      </c>
      <c r="S154" s="358" t="str">
        <f>IF('Council Own'!S115="A","A"," ")</f>
        <v xml:space="preserve"> </v>
      </c>
    </row>
    <row r="155" spans="1:19" x14ac:dyDescent="0.2">
      <c r="A155" s="257" t="str">
        <f>Silver!C10</f>
        <v>Build your GS Silver Team or go solo</v>
      </c>
      <c r="B155" s="257"/>
      <c r="C155" s="445" t="str">
        <f>IF(Silver!S10="A","A"," ")</f>
        <v xml:space="preserve"> </v>
      </c>
      <c r="E155" s="633" t="str">
        <f>'Fun Patches'!C19</f>
        <v>&lt;LIST PATCH HERE&gt;</v>
      </c>
      <c r="F155" s="634"/>
      <c r="G155" s="358" t="str">
        <f>IF('Fun Patches'!S19="A","A"," ")</f>
        <v xml:space="preserve"> </v>
      </c>
      <c r="I155" s="348"/>
      <c r="J155" s="440" t="str">
        <f>'Council Own'!C20</f>
        <v>&lt;List Requirement Here&gt;</v>
      </c>
      <c r="K155" s="358" t="str">
        <f>IF('Council Own'!S20="A","A"," ")</f>
        <v xml:space="preserve"> </v>
      </c>
      <c r="M155" s="348"/>
      <c r="N155" s="440" t="str">
        <f>'Council Own'!C68</f>
        <v>&lt;List Requirement Here&gt;</v>
      </c>
      <c r="O155" s="358" t="str">
        <f>IF('Council Own'!S68="A","A"," ")</f>
        <v xml:space="preserve"> </v>
      </c>
      <c r="Q155" s="348"/>
      <c r="R155" s="440" t="str">
        <f>'Council Own'!C116</f>
        <v>&lt;List Requirement Here&gt;</v>
      </c>
      <c r="S155" s="358" t="str">
        <f>IF('Council Own'!S116="A","A"," ")</f>
        <v xml:space="preserve"> </v>
      </c>
    </row>
    <row r="156" spans="1:19" x14ac:dyDescent="0.2">
      <c r="A156" s="257" t="str">
        <f>Silver!C11</f>
        <v>Explore your community</v>
      </c>
      <c r="B156" s="257"/>
      <c r="C156" s="445" t="str">
        <f>IF(Silver!S11="A","A"," ")</f>
        <v xml:space="preserve"> </v>
      </c>
      <c r="E156" s="633" t="str">
        <f>'Fun Patches'!C20</f>
        <v>&lt;LIST PATCH HERE&gt;</v>
      </c>
      <c r="F156" s="634"/>
      <c r="G156" s="358" t="str">
        <f>IF('Fun Patches'!S20="A","A"," ")</f>
        <v xml:space="preserve"> </v>
      </c>
      <c r="I156" s="348"/>
      <c r="J156" s="440" t="str">
        <f>'Council Own'!C21</f>
        <v>&lt;List Requirement Here&gt;</v>
      </c>
      <c r="K156" s="358" t="str">
        <f>IF('Council Own'!S21="A","A"," ")</f>
        <v xml:space="preserve"> </v>
      </c>
      <c r="M156" s="348"/>
      <c r="N156" s="440" t="str">
        <f>'Council Own'!C69</f>
        <v>&lt;List Requirement Here&gt;</v>
      </c>
      <c r="O156" s="358" t="str">
        <f>IF('Council Own'!S69="A","A"," ")</f>
        <v xml:space="preserve"> </v>
      </c>
      <c r="Q156" s="348"/>
      <c r="R156" s="440" t="str">
        <f>'Council Own'!C117</f>
        <v>&lt;List Requirement Here&gt;</v>
      </c>
      <c r="S156" s="358" t="str">
        <f>IF('Council Own'!S117="A","A"," ")</f>
        <v xml:space="preserve"> </v>
      </c>
    </row>
    <row r="157" spans="1:19" x14ac:dyDescent="0.2">
      <c r="A157" s="257" t="str">
        <f>Silver!C12</f>
        <v>Pick your Take Action Project</v>
      </c>
      <c r="B157" s="257"/>
      <c r="C157" s="445" t="str">
        <f>IF(Silver!S12="A","A"," ")</f>
        <v xml:space="preserve"> </v>
      </c>
      <c r="E157" s="633" t="str">
        <f>'Fun Patches'!C21</f>
        <v>&lt;LIST PATCH HERE&gt;</v>
      </c>
      <c r="F157" s="634"/>
      <c r="G157" s="358" t="str">
        <f>IF('Fun Patches'!S21="A","A"," ")</f>
        <v xml:space="preserve"> </v>
      </c>
      <c r="I157" s="348"/>
      <c r="J157" s="440" t="str">
        <f>'Council Own'!C22</f>
        <v>&lt;List Requirement Here&gt;</v>
      </c>
      <c r="K157" s="358" t="str">
        <f>IF('Council Own'!S22="A","A"," ")</f>
        <v xml:space="preserve"> </v>
      </c>
      <c r="M157" s="348"/>
      <c r="N157" s="440" t="str">
        <f>'Council Own'!C70</f>
        <v>&lt;List Requirement Here&gt;</v>
      </c>
      <c r="O157" s="358" t="str">
        <f>IF('Council Own'!S70="A","A"," ")</f>
        <v xml:space="preserve"> </v>
      </c>
      <c r="Q157" s="348"/>
      <c r="R157" s="440" t="str">
        <f>'Council Own'!C118</f>
        <v>&lt;List Requirement Here&gt;</v>
      </c>
      <c r="S157" s="358" t="str">
        <f>IF('Council Own'!S118="A","A"," ")</f>
        <v xml:space="preserve"> </v>
      </c>
    </row>
    <row r="158" spans="1:19" x14ac:dyDescent="0.2">
      <c r="A158" s="257" t="str">
        <f>Silver!C13</f>
        <v>Develop your Project</v>
      </c>
      <c r="B158" s="257"/>
      <c r="C158" s="445" t="str">
        <f>IF(Silver!S13="A","A"," ")</f>
        <v xml:space="preserve"> </v>
      </c>
      <c r="E158" s="633" t="str">
        <f>'Fun Patches'!C22</f>
        <v>&lt;LIST PATCH HERE&gt;</v>
      </c>
      <c r="F158" s="634"/>
      <c r="G158" s="358" t="str">
        <f>IF('Fun Patches'!S22="A","A"," ")</f>
        <v xml:space="preserve"> </v>
      </c>
      <c r="I158" s="348">
        <v>5</v>
      </c>
      <c r="J158" s="440" t="str">
        <f>'Council Own'!C23</f>
        <v>&lt;List Requirement Here&gt;</v>
      </c>
      <c r="K158" s="358" t="str">
        <f>IF('Council Own'!S23="A","A"," ")</f>
        <v xml:space="preserve"> </v>
      </c>
      <c r="M158" s="348">
        <v>5</v>
      </c>
      <c r="N158" s="440" t="str">
        <f>'Council Own'!C71</f>
        <v>&lt;List Requirement Here&gt;</v>
      </c>
      <c r="O158" s="358" t="str">
        <f>IF('Council Own'!S71="A","A"," ")</f>
        <v xml:space="preserve"> </v>
      </c>
      <c r="Q158" s="348">
        <v>5</v>
      </c>
      <c r="R158" s="440" t="str">
        <f>'Council Own'!C119</f>
        <v>&lt;List Requirement Here&gt;</v>
      </c>
      <c r="S158" s="358" t="str">
        <f>IF('Council Own'!S119="A","A"," ")</f>
        <v xml:space="preserve"> </v>
      </c>
    </row>
    <row r="159" spans="1:19" x14ac:dyDescent="0.2">
      <c r="A159" s="257" t="str">
        <f>Silver!C14</f>
        <v>Make a plan and put it into motion</v>
      </c>
      <c r="B159" s="257"/>
      <c r="C159" s="445" t="str">
        <f>IF(Silver!S14="A","A"," ")</f>
        <v xml:space="preserve"> </v>
      </c>
      <c r="E159" s="633" t="str">
        <f>'Fun Patches'!C23</f>
        <v>&lt;LIST PATCH HERE&gt;</v>
      </c>
      <c r="F159" s="634"/>
      <c r="G159" s="358" t="str">
        <f>IF('Fun Patches'!S23="A","A"," ")</f>
        <v xml:space="preserve"> </v>
      </c>
      <c r="I159" s="348"/>
      <c r="J159" s="440" t="str">
        <f>'Council Own'!C24</f>
        <v>&lt;List Requirement Here&gt;</v>
      </c>
      <c r="K159" s="358" t="str">
        <f>IF('Council Own'!S24="A","A"," ")</f>
        <v xml:space="preserve"> </v>
      </c>
      <c r="M159" s="348"/>
      <c r="N159" s="440" t="str">
        <f>'Council Own'!C72</f>
        <v>&lt;List Requirement Here&gt;</v>
      </c>
      <c r="O159" s="358" t="str">
        <f>IF('Council Own'!S72="A","A"," ")</f>
        <v xml:space="preserve"> </v>
      </c>
      <c r="Q159" s="348"/>
      <c r="R159" s="440" t="str">
        <f>'Council Own'!C120</f>
        <v>&lt;List Requirement Here&gt;</v>
      </c>
      <c r="S159" s="358" t="str">
        <f>IF('Council Own'!S120="A","A"," ")</f>
        <v xml:space="preserve"> </v>
      </c>
    </row>
    <row r="160" spans="1:19" x14ac:dyDescent="0.2">
      <c r="A160" s="257" t="str">
        <f>Silver!C15</f>
        <v>Reflect, share your story, and celebrate</v>
      </c>
      <c r="B160" s="257"/>
      <c r="C160" s="445" t="str">
        <f>IF(Silver!S15="A","A"," ")</f>
        <v xml:space="preserve"> </v>
      </c>
      <c r="E160" s="633" t="str">
        <f>'Fun Patches'!C24</f>
        <v>&lt;LIST PATCH HERE&gt;</v>
      </c>
      <c r="F160" s="634"/>
      <c r="G160" s="358" t="str">
        <f>IF('Fun Patches'!S24="A","A"," ")</f>
        <v xml:space="preserve"> </v>
      </c>
      <c r="I160" s="348"/>
      <c r="J160" s="440" t="str">
        <f>'Council Own'!C25</f>
        <v>&lt;List Requirement Here&gt;</v>
      </c>
      <c r="K160" s="358" t="str">
        <f>IF('Council Own'!S25="A","A"," ")</f>
        <v xml:space="preserve"> </v>
      </c>
      <c r="M160" s="348"/>
      <c r="N160" s="440" t="str">
        <f>'Council Own'!C73</f>
        <v>&lt;List Requirement Here&gt;</v>
      </c>
      <c r="O160" s="358" t="str">
        <f>IF('Council Own'!S73="A","A"," ")</f>
        <v xml:space="preserve"> </v>
      </c>
      <c r="Q160" s="348"/>
      <c r="R160" s="440" t="str">
        <f>'Council Own'!C121</f>
        <v>&lt;List Requirement Here&gt;</v>
      </c>
      <c r="S160" s="358" t="str">
        <f>IF('Council Own'!S121="A","A"," ")</f>
        <v xml:space="preserve"> </v>
      </c>
    </row>
    <row r="161" spans="2:19" x14ac:dyDescent="0.2">
      <c r="B161" s="435" t="s">
        <v>139</v>
      </c>
      <c r="C161" s="445" t="str">
        <f>IF(Silver!S16="C","C",IF(Silver!S16="P","P",""))</f>
        <v/>
      </c>
      <c r="E161" s="633" t="str">
        <f>'Fun Patches'!C25</f>
        <v>&lt;LIST PATCH HERE&gt;</v>
      </c>
      <c r="F161" s="634"/>
      <c r="G161" s="358" t="str">
        <f>IF('Fun Patches'!S25="A","A"," ")</f>
        <v xml:space="preserve"> </v>
      </c>
      <c r="I161" s="348"/>
      <c r="J161" s="440" t="str">
        <f>'Council Own'!C26</f>
        <v>&lt;List Requirement Here&gt;</v>
      </c>
      <c r="K161" s="358" t="str">
        <f>IF('Council Own'!S26="A","A"," ")</f>
        <v xml:space="preserve"> </v>
      </c>
      <c r="M161" s="348"/>
      <c r="N161" s="440" t="str">
        <f>'Council Own'!C74</f>
        <v>&lt;List Requirement Here&gt;</v>
      </c>
      <c r="O161" s="358" t="str">
        <f>IF('Council Own'!S68="A","A"," ")</f>
        <v xml:space="preserve"> </v>
      </c>
      <c r="Q161" s="348"/>
      <c r="R161" s="440" t="str">
        <f>'Council Own'!C122</f>
        <v>&lt;List Requirement Here&gt;</v>
      </c>
      <c r="S161" s="358" t="str">
        <f>IF('Council Own'!S122="A","A"," ")</f>
        <v xml:space="preserve"> </v>
      </c>
    </row>
    <row r="162" spans="2:19" x14ac:dyDescent="0.2">
      <c r="E162" s="633" t="str">
        <f>'Fun Patches'!C26</f>
        <v>&lt;LIST PATCH HERE&gt;</v>
      </c>
      <c r="F162" s="634"/>
      <c r="G162" s="358" t="str">
        <f>IF('Fun Patches'!S26="A","A","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Patches'!S27="A","A"," ")</f>
        <v xml:space="preserve"> </v>
      </c>
      <c r="I163" s="348">
        <v>1</v>
      </c>
      <c r="J163" s="440" t="str">
        <f>'Council Own'!C31</f>
        <v>&lt;List Requirement Here&gt;</v>
      </c>
      <c r="K163" s="358" t="str">
        <f>IF('Council Own'!S31="A","A"," ")</f>
        <v xml:space="preserve"> </v>
      </c>
      <c r="M163" s="348">
        <v>1</v>
      </c>
      <c r="N163" s="440" t="str">
        <f>'Council Own'!C79</f>
        <v>&lt;List Requirement Here&gt;</v>
      </c>
      <c r="O163" s="358" t="str">
        <f>IF('Council Own'!S79="A","A"," ")</f>
        <v xml:space="preserve"> </v>
      </c>
      <c r="Q163" s="348">
        <v>1</v>
      </c>
      <c r="R163" s="440" t="str">
        <f>'Council Own'!C127</f>
        <v>&lt;List Requirement Here&gt;</v>
      </c>
      <c r="S163" s="358" t="str">
        <f>IF('Council Own'!S127="A","A"," ")</f>
        <v xml:space="preserve"> </v>
      </c>
    </row>
    <row r="164" spans="2:19" x14ac:dyDescent="0.2">
      <c r="E164" s="633" t="str">
        <f>'Fun Patches'!C28</f>
        <v>&lt;LIST PATCH HERE&gt;</v>
      </c>
      <c r="F164" s="634"/>
      <c r="G164" s="358" t="str">
        <f>IF('Fun Patches'!S28="A","A"," ")</f>
        <v xml:space="preserve"> </v>
      </c>
      <c r="I164" s="348"/>
      <c r="J164" s="440" t="str">
        <f>'Council Own'!C32</f>
        <v>&lt;List Requirement Here&gt;</v>
      </c>
      <c r="K164" s="358" t="str">
        <f>IF('Council Own'!S32="A","A"," ")</f>
        <v xml:space="preserve"> </v>
      </c>
      <c r="M164" s="348"/>
      <c r="N164" s="440" t="str">
        <f>'Council Own'!C80</f>
        <v>&lt;List Requirement Here&gt;</v>
      </c>
      <c r="O164" s="358" t="str">
        <f>IF('Council Own'!S80="A","A"," ")</f>
        <v xml:space="preserve"> </v>
      </c>
      <c r="Q164" s="348"/>
      <c r="R164" s="440" t="str">
        <f>'Council Own'!C128</f>
        <v>&lt;List Requirement Here&gt;</v>
      </c>
      <c r="S164" s="358" t="str">
        <f>IF('Council Own'!S128="A","A"," ")</f>
        <v xml:space="preserve"> </v>
      </c>
    </row>
    <row r="165" spans="2:19" x14ac:dyDescent="0.2">
      <c r="E165" s="633" t="str">
        <f>'Fun Patches'!C29</f>
        <v>&lt;LIST PATCH HERE&gt;</v>
      </c>
      <c r="F165" s="634"/>
      <c r="G165" s="358" t="str">
        <f>IF('Fun Patches'!S29="A","A"," ")</f>
        <v xml:space="preserve"> </v>
      </c>
      <c r="I165" s="348"/>
      <c r="J165" s="440" t="str">
        <f>'Council Own'!C33</f>
        <v>&lt;List Requirement Here&gt;</v>
      </c>
      <c r="K165" s="358" t="str">
        <f>IF('Council Own'!S33="A","A"," ")</f>
        <v xml:space="preserve"> </v>
      </c>
      <c r="M165" s="348"/>
      <c r="N165" s="440" t="str">
        <f>'Council Own'!C81</f>
        <v>&lt;List Requirement Here&gt;</v>
      </c>
      <c r="O165" s="358" t="str">
        <f>IF('Council Own'!S81="A","A"," ")</f>
        <v xml:space="preserve"> </v>
      </c>
      <c r="Q165" s="348"/>
      <c r="R165" s="440" t="str">
        <f>'Council Own'!C129</f>
        <v>&lt;List Requirement Here&gt;</v>
      </c>
      <c r="S165" s="358" t="str">
        <f>IF('Council Own'!S129="A","A"," ")</f>
        <v xml:space="preserve"> </v>
      </c>
    </row>
    <row r="166" spans="2:19" x14ac:dyDescent="0.2">
      <c r="E166" s="633" t="str">
        <f>'Fun Patches'!C30</f>
        <v>&lt;LIST PATCH HERE&gt;</v>
      </c>
      <c r="F166" s="634"/>
      <c r="G166" s="358" t="str">
        <f>IF('Fun Patches'!S30="A","A"," ")</f>
        <v xml:space="preserve"> </v>
      </c>
      <c r="I166" s="348"/>
      <c r="J166" s="440" t="str">
        <f>'Council Own'!C34</f>
        <v>&lt;List Requirement Here&gt;</v>
      </c>
      <c r="K166" s="358" t="str">
        <f>IF('Council Own'!S34="A","A"," ")</f>
        <v xml:space="preserve"> </v>
      </c>
      <c r="M166" s="348"/>
      <c r="N166" s="440" t="str">
        <f>'Council Own'!C82</f>
        <v>&lt;List Requirement Here&gt;</v>
      </c>
      <c r="O166" s="358" t="str">
        <f>IF('Council Own'!S82="A","A"," ")</f>
        <v xml:space="preserve"> </v>
      </c>
      <c r="Q166" s="348"/>
      <c r="R166" s="440" t="str">
        <f>'Council Own'!C130</f>
        <v>&lt;List Requirement Here&gt;</v>
      </c>
      <c r="S166" s="358" t="str">
        <f>IF('Council Own'!S130="A","A"," ")</f>
        <v xml:space="preserve"> </v>
      </c>
    </row>
    <row r="167" spans="2:19" x14ac:dyDescent="0.2">
      <c r="E167" s="633" t="str">
        <f>'Fun Patches'!C31</f>
        <v>&lt;LIST PATCH HERE&gt;</v>
      </c>
      <c r="F167" s="634"/>
      <c r="G167" s="358" t="str">
        <f>IF('Fun Patches'!S31="A","A"," ")</f>
        <v xml:space="preserve"> </v>
      </c>
      <c r="I167" s="348">
        <v>2</v>
      </c>
      <c r="J167" s="440" t="str">
        <f>'Council Own'!C35</f>
        <v>&lt;List Requirement Here&gt;</v>
      </c>
      <c r="K167" s="358" t="str">
        <f>IF('Council Own'!S35="A","A"," ")</f>
        <v xml:space="preserve"> </v>
      </c>
      <c r="M167" s="348">
        <v>2</v>
      </c>
      <c r="N167" s="440" t="str">
        <f>'Council Own'!C83</f>
        <v>&lt;List Requirement Here&gt;</v>
      </c>
      <c r="O167" s="358" t="str">
        <f>IF('Council Own'!S83="A","A"," ")</f>
        <v xml:space="preserve"> </v>
      </c>
      <c r="Q167" s="348">
        <v>2</v>
      </c>
      <c r="R167" s="440" t="str">
        <f>'Council Own'!C131</f>
        <v>&lt;List Requirement Here&gt;</v>
      </c>
      <c r="S167" s="358" t="str">
        <f>IF('Council Own'!S131="A","A"," ")</f>
        <v xml:space="preserve"> </v>
      </c>
    </row>
    <row r="168" spans="2:19" x14ac:dyDescent="0.2">
      <c r="E168" s="633" t="str">
        <f>'Fun Patches'!C32</f>
        <v>&lt;LIST PATCH HERE&gt;</v>
      </c>
      <c r="F168" s="634"/>
      <c r="G168" s="358" t="str">
        <f>IF('Fun Patches'!S32="A","A"," ")</f>
        <v xml:space="preserve"> </v>
      </c>
      <c r="I168" s="348"/>
      <c r="J168" s="440" t="str">
        <f>'Council Own'!C36</f>
        <v>&lt;List Requirement Here&gt;</v>
      </c>
      <c r="K168" s="358" t="str">
        <f>IF('Council Own'!S36="A","A"," ")</f>
        <v xml:space="preserve"> </v>
      </c>
      <c r="M168" s="348"/>
      <c r="N168" s="440" t="str">
        <f>'Council Own'!C84</f>
        <v>&lt;List Requirement Here&gt;</v>
      </c>
      <c r="O168" s="358" t="str">
        <f>IF('Council Own'!S84="A","A"," ")</f>
        <v xml:space="preserve"> </v>
      </c>
      <c r="Q168" s="348"/>
      <c r="R168" s="440" t="str">
        <f>'Council Own'!C132</f>
        <v>&lt;List Requirement Here&gt;</v>
      </c>
      <c r="S168" s="358" t="str">
        <f>IF('Council Own'!S132="A","A"," ")</f>
        <v xml:space="preserve"> </v>
      </c>
    </row>
    <row r="169" spans="2:19" x14ac:dyDescent="0.2">
      <c r="E169" s="633" t="str">
        <f>'Fun Patches'!C33</f>
        <v>&lt;LIST PATCH HERE&gt;</v>
      </c>
      <c r="F169" s="634"/>
      <c r="G169" s="358" t="str">
        <f>IF('Fun Patches'!S33="A","A"," ")</f>
        <v xml:space="preserve"> </v>
      </c>
      <c r="I169" s="348"/>
      <c r="J169" s="440" t="str">
        <f>'Council Own'!C37</f>
        <v>&lt;List Requirement Here&gt;</v>
      </c>
      <c r="K169" s="358" t="str">
        <f>IF('Council Own'!S37="A","A"," ")</f>
        <v xml:space="preserve"> </v>
      </c>
      <c r="M169" s="348"/>
      <c r="N169" s="440" t="str">
        <f>'Council Own'!C85</f>
        <v>&lt;List Requirement Here&gt;</v>
      </c>
      <c r="O169" s="358" t="str">
        <f>IF('Council Own'!S85="A","A"," ")</f>
        <v xml:space="preserve"> </v>
      </c>
      <c r="Q169" s="348"/>
      <c r="R169" s="440" t="str">
        <f>'Council Own'!C133</f>
        <v>&lt;List Requirement Here&gt;</v>
      </c>
      <c r="S169" s="358" t="str">
        <f>IF('Council Own'!S133="A","A"," ")</f>
        <v xml:space="preserve"> </v>
      </c>
    </row>
    <row r="170" spans="2:19" x14ac:dyDescent="0.2">
      <c r="E170" s="633" t="str">
        <f>'Fun Patches'!C34</f>
        <v>&lt;LIST PATCH HERE&gt;</v>
      </c>
      <c r="F170" s="634"/>
      <c r="G170" s="358" t="str">
        <f>IF('Fun Patches'!S34="A","A"," ")</f>
        <v xml:space="preserve"> </v>
      </c>
      <c r="I170" s="348"/>
      <c r="J170" s="440" t="str">
        <f>'Council Own'!C38</f>
        <v>&lt;List Requirement Here&gt;</v>
      </c>
      <c r="K170" s="358" t="str">
        <f>IF('Council Own'!S38="A","A"," ")</f>
        <v xml:space="preserve"> </v>
      </c>
      <c r="M170" s="348"/>
      <c r="N170" s="440" t="str">
        <f>'Council Own'!C86</f>
        <v>&lt;List Requirement Here&gt;</v>
      </c>
      <c r="O170" s="358" t="str">
        <f>IF('Council Own'!S86="A","A"," ")</f>
        <v xml:space="preserve"> </v>
      </c>
      <c r="Q170" s="348"/>
      <c r="R170" s="440" t="str">
        <f>'Council Own'!C134</f>
        <v>&lt;List Requirement Here&gt;</v>
      </c>
      <c r="S170" s="358" t="str">
        <f>IF('Council Own'!S134="A","A"," ")</f>
        <v xml:space="preserve"> </v>
      </c>
    </row>
    <row r="171" spans="2:19" x14ac:dyDescent="0.2">
      <c r="E171" s="633" t="str">
        <f>'Fun Patches'!C35</f>
        <v>&lt;LIST PATCH HERE&gt;</v>
      </c>
      <c r="F171" s="634"/>
      <c r="G171" s="358" t="str">
        <f>IF('Fun Patches'!S35="A","A"," ")</f>
        <v xml:space="preserve"> </v>
      </c>
      <c r="I171" s="348">
        <v>3</v>
      </c>
      <c r="J171" s="440" t="str">
        <f>'Council Own'!C39</f>
        <v>&lt;List Requirement Here&gt;</v>
      </c>
      <c r="K171" s="358" t="str">
        <f>IF('Council Own'!S39="A","A"," ")</f>
        <v xml:space="preserve"> </v>
      </c>
      <c r="M171" s="348">
        <v>3</v>
      </c>
      <c r="N171" s="440" t="str">
        <f>'Council Own'!C87</f>
        <v>&lt;List Requirement Here&gt;</v>
      </c>
      <c r="O171" s="358" t="str">
        <f>IF('Council Own'!S87="A","A"," ")</f>
        <v xml:space="preserve"> </v>
      </c>
      <c r="Q171" s="348">
        <v>3</v>
      </c>
      <c r="R171" s="440" t="str">
        <f>'Council Own'!C135</f>
        <v>&lt;List Requirement Here&gt;</v>
      </c>
      <c r="S171" s="358" t="str">
        <f>IF('Council Own'!S135="A","A"," ")</f>
        <v xml:space="preserve"> </v>
      </c>
    </row>
    <row r="172" spans="2:19" ht="12.75" customHeight="1" x14ac:dyDescent="0.2">
      <c r="E172" s="633" t="str">
        <f>'Fun Patches'!C36</f>
        <v>&lt;LIST PATCH HERE&gt;</v>
      </c>
      <c r="F172" s="634"/>
      <c r="G172" s="358" t="str">
        <f>IF('Fun Patches'!S36="A","A"," ")</f>
        <v xml:space="preserve"> </v>
      </c>
      <c r="I172" s="348"/>
      <c r="J172" s="440" t="str">
        <f>'Council Own'!C40</f>
        <v>&lt;List Requirement Here&gt;</v>
      </c>
      <c r="K172" s="358" t="str">
        <f>IF('Council Own'!S40="A","A"," ")</f>
        <v xml:space="preserve"> </v>
      </c>
      <c r="M172" s="348"/>
      <c r="N172" s="440" t="str">
        <f>'Council Own'!C88</f>
        <v>&lt;List Requirement Here&gt;</v>
      </c>
      <c r="O172" s="358" t="str">
        <f>IF('Council Own'!S88="A","A"," ")</f>
        <v xml:space="preserve"> </v>
      </c>
      <c r="Q172" s="348"/>
      <c r="R172" s="440" t="str">
        <f>'Council Own'!C136</f>
        <v>&lt;List Requirement Here&gt;</v>
      </c>
      <c r="S172" s="358" t="str">
        <f>IF('Council Own'!S136="A","A"," ")</f>
        <v xml:space="preserve"> </v>
      </c>
    </row>
    <row r="173" spans="2:19" ht="12.75" customHeight="1" x14ac:dyDescent="0.2">
      <c r="E173" s="633" t="str">
        <f>'Fun Patches'!C37</f>
        <v>&lt;LIST PATCH HERE&gt;</v>
      </c>
      <c r="F173" s="634"/>
      <c r="G173" s="358" t="str">
        <f>IF('Fun Patches'!S37="A","A"," ")</f>
        <v xml:space="preserve"> </v>
      </c>
      <c r="I173" s="348"/>
      <c r="J173" s="440" t="str">
        <f>'Council Own'!C41</f>
        <v>&lt;List Requirement Here&gt;</v>
      </c>
      <c r="K173" s="358" t="str">
        <f>IF('Council Own'!S41="A","A"," ")</f>
        <v xml:space="preserve"> </v>
      </c>
      <c r="M173" s="348"/>
      <c r="N173" s="440" t="str">
        <f>'Council Own'!C89</f>
        <v>&lt;List Requirement Here&gt;</v>
      </c>
      <c r="O173" s="358" t="str">
        <f>IF('Council Own'!S89="A","A"," ")</f>
        <v xml:space="preserve"> </v>
      </c>
      <c r="Q173" s="348"/>
      <c r="R173" s="440" t="str">
        <f>'Council Own'!C137</f>
        <v>&lt;List Requirement Here&gt;</v>
      </c>
      <c r="S173" s="358" t="str">
        <f>IF('Council Own'!S137="A","A"," ")</f>
        <v xml:space="preserve"> </v>
      </c>
    </row>
    <row r="174" spans="2:19" x14ac:dyDescent="0.2">
      <c r="E174" s="633" t="str">
        <f>'Fun Patches'!C38</f>
        <v>&lt;LIST PATCH HERE&gt;</v>
      </c>
      <c r="F174" s="634"/>
      <c r="G174" s="358" t="str">
        <f>IF('Fun Patches'!S38="A","A"," ")</f>
        <v xml:space="preserve"> </v>
      </c>
      <c r="I174" s="348"/>
      <c r="J174" s="440" t="str">
        <f>'Council Own'!C42</f>
        <v>&lt;List Requirement Here&gt;</v>
      </c>
      <c r="K174" s="358" t="str">
        <f>IF('Council Own'!S42="A","A"," ")</f>
        <v xml:space="preserve"> </v>
      </c>
      <c r="M174" s="348"/>
      <c r="N174" s="440" t="str">
        <f>'Council Own'!C90</f>
        <v>&lt;List Requirement Here&gt;</v>
      </c>
      <c r="O174" s="358" t="str">
        <f>IF('Council Own'!S90="A","A"," ")</f>
        <v xml:space="preserve"> </v>
      </c>
      <c r="Q174" s="348"/>
      <c r="R174" s="440" t="str">
        <f>'Council Own'!C138</f>
        <v>&lt;List Requirement Here&gt;</v>
      </c>
      <c r="S174" s="358" t="str">
        <f>IF('Council Own'!S138="A","A"," ")</f>
        <v xml:space="preserve"> </v>
      </c>
    </row>
    <row r="175" spans="2:19" x14ac:dyDescent="0.2">
      <c r="E175" s="633" t="str">
        <f>'Fun Patches'!C39</f>
        <v>&lt;LIST PATCH HERE&gt;</v>
      </c>
      <c r="F175" s="634"/>
      <c r="G175" s="358" t="str">
        <f>IF('Fun Patches'!S39="A","A"," ")</f>
        <v xml:space="preserve"> </v>
      </c>
      <c r="I175" s="348">
        <v>4</v>
      </c>
      <c r="J175" s="440" t="str">
        <f>'Council Own'!C43</f>
        <v>&lt;List Requirement Here&gt;</v>
      </c>
      <c r="K175" s="358" t="str">
        <f>IF('Council Own'!S43="A","A"," ")</f>
        <v xml:space="preserve"> </v>
      </c>
      <c r="M175" s="348">
        <v>4</v>
      </c>
      <c r="N175" s="440" t="str">
        <f>'Council Own'!C91</f>
        <v>&lt;List Requirement Here&gt;</v>
      </c>
      <c r="O175" s="358" t="str">
        <f>IF('Council Own'!S91="A","A"," ")</f>
        <v xml:space="preserve"> </v>
      </c>
      <c r="Q175" s="348">
        <v>4</v>
      </c>
      <c r="R175" s="440" t="str">
        <f>'Council Own'!C139</f>
        <v>&lt;List Requirement Here&gt;</v>
      </c>
      <c r="S175" s="358" t="str">
        <f>IF('Council Own'!S139="A","A"," ")</f>
        <v xml:space="preserve"> </v>
      </c>
    </row>
    <row r="176" spans="2:19" x14ac:dyDescent="0.2">
      <c r="E176" s="633" t="str">
        <f>'Fun Patches'!C40</f>
        <v>&lt;LIST PATCH HERE&gt;</v>
      </c>
      <c r="F176" s="634"/>
      <c r="G176" s="358" t="str">
        <f>IF('Fun Patches'!S40="A","A"," ")</f>
        <v xml:space="preserve"> </v>
      </c>
      <c r="I176" s="348"/>
      <c r="J176" s="440" t="str">
        <f>'Council Own'!C44</f>
        <v>&lt;List Requirement Here&gt;</v>
      </c>
      <c r="K176" s="358" t="str">
        <f>IF('Council Own'!S44="A","A"," ")</f>
        <v xml:space="preserve"> </v>
      </c>
      <c r="M176" s="348"/>
      <c r="N176" s="440" t="str">
        <f>'Council Own'!C92</f>
        <v>&lt;List Requirement Here&gt;</v>
      </c>
      <c r="O176" s="358" t="str">
        <f>IF('Council Own'!S92="A","A"," ")</f>
        <v xml:space="preserve"> </v>
      </c>
      <c r="Q176" s="348"/>
      <c r="R176" s="440" t="str">
        <f>'Council Own'!C140</f>
        <v>&lt;List Requirement Here&gt;</v>
      </c>
      <c r="S176" s="358" t="str">
        <f>IF('Council Own'!S140="A","A"," ")</f>
        <v xml:space="preserve"> </v>
      </c>
    </row>
    <row r="177" spans="1:19" x14ac:dyDescent="0.2">
      <c r="E177" s="633" t="str">
        <f>'Fun Patches'!C41</f>
        <v>&lt;LIST PATCH HERE&gt;</v>
      </c>
      <c r="F177" s="634"/>
      <c r="G177" s="358" t="str">
        <f>IF('Fun Patches'!S41="A","A"," ")</f>
        <v xml:space="preserve"> </v>
      </c>
      <c r="I177" s="348"/>
      <c r="J177" s="440" t="str">
        <f>'Council Own'!C45</f>
        <v>&lt;List Requirement Here&gt;</v>
      </c>
      <c r="K177" s="358" t="str">
        <f>IF('Council Own'!S45="A","A"," ")</f>
        <v xml:space="preserve"> </v>
      </c>
      <c r="M177" s="348"/>
      <c r="N177" s="440" t="str">
        <f>'Council Own'!C93</f>
        <v>&lt;List Requirement Here&gt;</v>
      </c>
      <c r="O177" s="358" t="str">
        <f>IF('Council Own'!S93="A","A"," ")</f>
        <v xml:space="preserve"> </v>
      </c>
      <c r="Q177" s="348"/>
      <c r="R177" s="440" t="str">
        <f>'Council Own'!C141</f>
        <v>&lt;List Requirement Here&gt;</v>
      </c>
      <c r="S177" s="358" t="str">
        <f>IF('Council Own'!S141="A","A"," ")</f>
        <v xml:space="preserve"> </v>
      </c>
    </row>
    <row r="178" spans="1:19" x14ac:dyDescent="0.2">
      <c r="E178" s="633" t="str">
        <f>'Fun Patches'!C42</f>
        <v>&lt;LIST PATCH HERE&gt;</v>
      </c>
      <c r="F178" s="634"/>
      <c r="G178" s="358" t="str">
        <f>IF('Fun Patches'!S42="A","A"," ")</f>
        <v xml:space="preserve"> </v>
      </c>
      <c r="I178" s="348"/>
      <c r="J178" s="440" t="str">
        <f>'Council Own'!C46</f>
        <v>&lt;List Requirement Here&gt;</v>
      </c>
      <c r="K178" s="358" t="str">
        <f>IF('Council Own'!S46="A","A"," ")</f>
        <v xml:space="preserve"> </v>
      </c>
      <c r="M178" s="348"/>
      <c r="N178" s="440" t="str">
        <f>'Council Own'!C94</f>
        <v>&lt;List Requirement Here&gt;</v>
      </c>
      <c r="O178" s="358" t="str">
        <f>IF('Council Own'!S94="A","A"," ")</f>
        <v xml:space="preserve"> </v>
      </c>
      <c r="Q178" s="348"/>
      <c r="R178" s="440" t="str">
        <f>'Council Own'!C142</f>
        <v>&lt;List Requirement Here&gt;</v>
      </c>
      <c r="S178" s="358" t="str">
        <f>IF('Council Own'!S142="A","A"," ")</f>
        <v xml:space="preserve"> </v>
      </c>
    </row>
    <row r="179" spans="1:19" x14ac:dyDescent="0.2">
      <c r="E179" s="633" t="str">
        <f>'Fun Patches'!C43</f>
        <v>&lt;LIST PATCH HERE&gt;</v>
      </c>
      <c r="F179" s="634"/>
      <c r="G179" s="358" t="str">
        <f>IF('Fun Patches'!S43="A","A"," ")</f>
        <v xml:space="preserve"> </v>
      </c>
      <c r="I179" s="348">
        <v>5</v>
      </c>
      <c r="J179" s="440" t="str">
        <f>'Council Own'!C47</f>
        <v>&lt;List Requirement Here&gt;</v>
      </c>
      <c r="K179" s="358" t="str">
        <f>IF('Council Own'!S47="A","A"," ")</f>
        <v xml:space="preserve"> </v>
      </c>
      <c r="M179" s="348">
        <v>5</v>
      </c>
      <c r="N179" s="440" t="str">
        <f>'Council Own'!C95</f>
        <v>&lt;List Requirement Here&gt;</v>
      </c>
      <c r="O179" s="358" t="str">
        <f>IF('Council Own'!S95="A","A"," ")</f>
        <v xml:space="preserve"> </v>
      </c>
      <c r="Q179" s="348">
        <v>5</v>
      </c>
      <c r="R179" s="440" t="str">
        <f>'Council Own'!C143</f>
        <v>&lt;List Requirement Here&gt;</v>
      </c>
      <c r="S179" s="358" t="str">
        <f>IF('Council Own'!S143="A","A"," ")</f>
        <v xml:space="preserve"> </v>
      </c>
    </row>
    <row r="180" spans="1:19" x14ac:dyDescent="0.2">
      <c r="E180" s="633" t="str">
        <f>'Fun Patches'!C44</f>
        <v>&lt;LIST PATCH HERE&gt;</v>
      </c>
      <c r="F180" s="634"/>
      <c r="G180" s="358" t="str">
        <f>IF('Fun Patches'!S44="A","A"," ")</f>
        <v xml:space="preserve"> </v>
      </c>
      <c r="I180" s="348"/>
      <c r="J180" s="440" t="str">
        <f>'Council Own'!C48</f>
        <v>&lt;List Requirement Here&gt;</v>
      </c>
      <c r="K180" s="358" t="str">
        <f>IF('Council Own'!S48="A","A"," ")</f>
        <v xml:space="preserve"> </v>
      </c>
      <c r="M180" s="348"/>
      <c r="N180" s="440" t="str">
        <f>'Council Own'!C96</f>
        <v>&lt;List Requirement Here&gt;</v>
      </c>
      <c r="O180" s="358" t="str">
        <f>IF('Council Own'!S96="A","A"," ")</f>
        <v xml:space="preserve"> </v>
      </c>
      <c r="Q180" s="348"/>
      <c r="R180" s="440" t="str">
        <f>'Council Own'!C144</f>
        <v>&lt;List Requirement Here&gt;</v>
      </c>
      <c r="S180" s="358" t="str">
        <f>IF('Council Own'!S144="A","A"," ")</f>
        <v xml:space="preserve"> </v>
      </c>
    </row>
    <row r="181" spans="1:19" x14ac:dyDescent="0.2">
      <c r="E181" s="633" t="str">
        <f>'Fun Patches'!C45</f>
        <v>&lt;LIST PATCH HERE&gt;</v>
      </c>
      <c r="F181" s="634"/>
      <c r="G181" s="358" t="str">
        <f>IF('Fun Patches'!S45="A","A"," ")</f>
        <v xml:space="preserve"> </v>
      </c>
      <c r="I181" s="348"/>
      <c r="J181" s="440" t="str">
        <f>'Council Own'!C49</f>
        <v>&lt;List Requirement Here&gt;</v>
      </c>
      <c r="K181" s="358" t="str">
        <f>IF('Council Own'!S49="A","A"," ")</f>
        <v xml:space="preserve"> </v>
      </c>
      <c r="M181" s="348"/>
      <c r="N181" s="440" t="str">
        <f>'Council Own'!C97</f>
        <v>&lt;List Requirement Here&gt;</v>
      </c>
      <c r="O181" s="358" t="str">
        <f>IF('Council Own'!S97="A","A"," ")</f>
        <v xml:space="preserve"> </v>
      </c>
      <c r="Q181" s="348"/>
      <c r="R181" s="440" t="str">
        <f>'Council Own'!C145</f>
        <v>&lt;List Requirement Here&gt;</v>
      </c>
      <c r="S181" s="358" t="str">
        <f>IF('Council Own'!S145="A","A"," ")</f>
        <v xml:space="preserve"> </v>
      </c>
    </row>
    <row r="182" spans="1:19" x14ac:dyDescent="0.2">
      <c r="E182" s="633" t="str">
        <f>'Fun Patches'!C46</f>
        <v>&lt;LIST PATCH HERE&gt;</v>
      </c>
      <c r="F182" s="634"/>
      <c r="G182" s="358" t="str">
        <f>IF('Fun Patches'!S46="A","A"," ")</f>
        <v xml:space="preserve"> </v>
      </c>
      <c r="I182" s="348"/>
      <c r="J182" s="440" t="str">
        <f>'Council Own'!C50</f>
        <v>&lt;List Requirement Here&gt;</v>
      </c>
      <c r="K182" s="358" t="str">
        <f>IF('Council Own'!S50="A","A"," ")</f>
        <v xml:space="preserve"> </v>
      </c>
      <c r="M182" s="348"/>
      <c r="N182" s="440" t="str">
        <f>'Council Own'!C98</f>
        <v>&lt;List Requirement Here&gt;</v>
      </c>
      <c r="O182" s="358" t="str">
        <f>IF('Council Own'!S98="A","A"," ")</f>
        <v xml:space="preserve"> </v>
      </c>
      <c r="Q182" s="348"/>
      <c r="R182" s="440" t="str">
        <f>'Council Own'!C146</f>
        <v>&lt;List Requirement Here&gt;</v>
      </c>
      <c r="S182" s="358" t="str">
        <f>IF('Council Own'!S146="A","A"," ")</f>
        <v xml:space="preserve"> </v>
      </c>
    </row>
    <row r="183" spans="1:19" x14ac:dyDescent="0.2">
      <c r="E183" s="650" t="str">
        <f>'Fun Patches'!C47</f>
        <v>&lt;LIST PATCH HERE&gt;</v>
      </c>
      <c r="F183" s="651"/>
      <c r="G183" s="351" t="str">
        <f>IF('Fun Patches'!S47="A","A"," ")</f>
        <v xml:space="preserve"> </v>
      </c>
      <c r="I183" s="436"/>
      <c r="J183" s="364"/>
      <c r="K183" s="439"/>
    </row>
    <row r="184" spans="1:19" x14ac:dyDescent="0.2">
      <c r="E184" s="633" t="str">
        <f>'Fun Patches'!C48</f>
        <v>&lt;LIST PATCH HERE&gt;</v>
      </c>
      <c r="F184" s="634"/>
      <c r="G184" s="358" t="str">
        <f>IF('Fun Patches'!S48="A","A"," ")</f>
        <v xml:space="preserve"> </v>
      </c>
      <c r="I184" s="436"/>
      <c r="J184" s="364"/>
      <c r="K184" s="439"/>
    </row>
    <row r="185" spans="1:19" x14ac:dyDescent="0.2">
      <c r="E185" s="633" t="str">
        <f>'Fun Patches'!C49</f>
        <v>&lt;LIST PATCH HERE&gt;</v>
      </c>
      <c r="F185" s="634"/>
      <c r="G185" s="358" t="str">
        <f>IF('Fun Patches'!S49="A","A"," ")</f>
        <v xml:space="preserve"> </v>
      </c>
      <c r="I185" s="436"/>
      <c r="J185" s="364"/>
      <c r="K185" s="439"/>
    </row>
    <row r="186" spans="1:19" x14ac:dyDescent="0.2">
      <c r="A186" s="635" t="s">
        <v>70</v>
      </c>
      <c r="B186" s="636"/>
      <c r="C186" s="637"/>
      <c r="E186" s="633" t="str">
        <f>'Fun Patches'!C50</f>
        <v>&lt;LIST PATCH HERE&gt;</v>
      </c>
      <c r="F186" s="634"/>
      <c r="G186" s="358" t="str">
        <f>IF('Fun Patches'!S50="A","A"," ")</f>
        <v xml:space="preserve"> </v>
      </c>
      <c r="I186" s="436"/>
      <c r="J186" s="364"/>
      <c r="K186" s="439"/>
    </row>
    <row r="187" spans="1:19" x14ac:dyDescent="0.2">
      <c r="A187" s="644" t="s">
        <v>67</v>
      </c>
      <c r="B187" s="645"/>
      <c r="C187" s="646"/>
      <c r="E187" s="633" t="str">
        <f>'Fun Patches'!C51</f>
        <v>&lt;LIST PATCH HERE&gt;</v>
      </c>
      <c r="F187" s="634"/>
      <c r="G187" s="358" t="str">
        <f>IF('Fun Patches'!S51="A","A"," ")</f>
        <v xml:space="preserve"> </v>
      </c>
      <c r="I187" s="436"/>
      <c r="J187" s="364"/>
      <c r="K187" s="439"/>
    </row>
    <row r="188" spans="1:19" x14ac:dyDescent="0.2">
      <c r="A188" s="644" t="s">
        <v>68</v>
      </c>
      <c r="B188" s="645"/>
      <c r="C188" s="646"/>
      <c r="E188" s="633" t="str">
        <f>'Fun Patches'!C52</f>
        <v>&lt;LIST PATCH HERE&gt;</v>
      </c>
      <c r="F188" s="634"/>
      <c r="G188" s="358" t="str">
        <f>IF('Fun Patches'!S52="A","A"," ")</f>
        <v xml:space="preserve"> </v>
      </c>
      <c r="I188" s="436"/>
      <c r="J188" s="364"/>
      <c r="K188" s="439"/>
    </row>
    <row r="189" spans="1:19" x14ac:dyDescent="0.2">
      <c r="A189" s="640" t="s">
        <v>69</v>
      </c>
      <c r="B189" s="641"/>
      <c r="C189" s="642"/>
      <c r="E189" s="633" t="str">
        <f>'Fun Patches'!C53</f>
        <v>&lt;LIST PATCH HERE&gt;</v>
      </c>
      <c r="F189" s="634"/>
      <c r="G189" s="358" t="str">
        <f>IF('Fun Patches'!S53="A","A"," ")</f>
        <v xml:space="preserve"> </v>
      </c>
      <c r="J189" s="355"/>
      <c r="K189" s="355"/>
    </row>
    <row r="190" spans="1:19" x14ac:dyDescent="0.2">
      <c r="E190" s="633" t="str">
        <f>'Fun Patches'!C54</f>
        <v>&lt;LIST PATCH HERE&gt;</v>
      </c>
      <c r="F190" s="634"/>
      <c r="G190" s="358" t="str">
        <f>IF('Fun Patches'!S54="A","A"," ")</f>
        <v xml:space="preserve"> </v>
      </c>
    </row>
    <row r="191" spans="1:19" x14ac:dyDescent="0.2">
      <c r="E191" s="436"/>
      <c r="F191" s="364"/>
      <c r="G191" s="439"/>
    </row>
    <row r="222" spans="1:3" x14ac:dyDescent="0.2">
      <c r="A222" s="438"/>
      <c r="B222" s="438"/>
      <c r="C222" s="438"/>
    </row>
    <row r="225" spans="1:3" x14ac:dyDescent="0.2">
      <c r="A225" s="438"/>
      <c r="B225" s="438"/>
      <c r="C225" s="438"/>
    </row>
    <row r="226" spans="1:3" x14ac:dyDescent="0.2">
      <c r="A226" s="438"/>
      <c r="B226" s="438"/>
      <c r="C226" s="438"/>
    </row>
    <row r="227" spans="1:3" x14ac:dyDescent="0.2">
      <c r="A227" s="438"/>
      <c r="B227" s="438"/>
      <c r="C227" s="438"/>
    </row>
    <row r="228" spans="1:3" x14ac:dyDescent="0.2">
      <c r="A228" s="438"/>
      <c r="B228" s="438"/>
      <c r="C228" s="438"/>
    </row>
    <row r="229" spans="1:3" x14ac:dyDescent="0.2">
      <c r="A229" s="438"/>
      <c r="B229" s="438"/>
      <c r="C229" s="438"/>
    </row>
  </sheetData>
  <sheetProtection algorithmName="SHA-512" hashValue="fwN68Wci0dMLu/z4QDYaXC5BeQ1TY4qKXLGCXAcr4PfNBJdG0b18apegE6H/kSVSHRcr2vOg6E8k3kDWYHPAzA==" saltValue="WgjtdOq0tX69WDPyQKWaYw==" spinCount="100000" sheet="1" objects="1" scenarios="1" selectLockedCells="1" selectUnlockedCells="1"/>
  <mergeCells count="156">
    <mergeCell ref="A188:C188"/>
    <mergeCell ref="E188:F188"/>
    <mergeCell ref="A189:C189"/>
    <mergeCell ref="E189:F189"/>
    <mergeCell ref="E190:F190"/>
    <mergeCell ref="E183:F183"/>
    <mergeCell ref="E184:F184"/>
    <mergeCell ref="E185:F185"/>
    <mergeCell ref="A186:C186"/>
    <mergeCell ref="E186:F186"/>
    <mergeCell ref="A187:C187"/>
    <mergeCell ref="E187:F187"/>
    <mergeCell ref="E177:F177"/>
    <mergeCell ref="E178:F178"/>
    <mergeCell ref="E179:F179"/>
    <mergeCell ref="E180:F180"/>
    <mergeCell ref="E181:F181"/>
    <mergeCell ref="E182:F182"/>
    <mergeCell ref="E171:F171"/>
    <mergeCell ref="E172:F172"/>
    <mergeCell ref="E173:F173"/>
    <mergeCell ref="E174:F174"/>
    <mergeCell ref="E175:F175"/>
    <mergeCell ref="E176:F176"/>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53:F153"/>
    <mergeCell ref="E154:F154"/>
    <mergeCell ref="E155:F155"/>
    <mergeCell ref="E156:F156"/>
    <mergeCell ref="E157:F157"/>
    <mergeCell ref="E158:F158"/>
    <mergeCell ref="A148:B148"/>
    <mergeCell ref="E148:F148"/>
    <mergeCell ref="E149:F149"/>
    <mergeCell ref="E150:F150"/>
    <mergeCell ref="E151:F151"/>
    <mergeCell ref="A152:C152"/>
    <mergeCell ref="E152:F152"/>
    <mergeCell ref="A145:B145"/>
    <mergeCell ref="E145:F145"/>
    <mergeCell ref="A146:B146"/>
    <mergeCell ref="E146:F146"/>
    <mergeCell ref="A147:B147"/>
    <mergeCell ref="E147:F147"/>
    <mergeCell ref="E141:F141"/>
    <mergeCell ref="A142:C142"/>
    <mergeCell ref="E142:F142"/>
    <mergeCell ref="A143:B143"/>
    <mergeCell ref="E143:F143"/>
    <mergeCell ref="A144:B144"/>
    <mergeCell ref="E144:F144"/>
    <mergeCell ref="A140:C140"/>
    <mergeCell ref="E140:G140"/>
    <mergeCell ref="I140:K140"/>
    <mergeCell ref="M140:O140"/>
    <mergeCell ref="Q140:S140"/>
    <mergeCell ref="A108:C108"/>
    <mergeCell ref="A114:C114"/>
    <mergeCell ref="A135:C135"/>
    <mergeCell ref="Q89:R89"/>
    <mergeCell ref="Q90:R90"/>
    <mergeCell ref="Q91:R91"/>
    <mergeCell ref="Q92:R92"/>
    <mergeCell ref="A91:C91"/>
    <mergeCell ref="B92:C92"/>
    <mergeCell ref="A85:B85"/>
    <mergeCell ref="Q85:R85"/>
    <mergeCell ref="Q86:R86"/>
    <mergeCell ref="Q87:R87"/>
    <mergeCell ref="Q88:R88"/>
    <mergeCell ref="A86:B86"/>
    <mergeCell ref="A87:B87"/>
    <mergeCell ref="A88:C88"/>
    <mergeCell ref="A89:B89"/>
    <mergeCell ref="A82:B82"/>
    <mergeCell ref="Q82:R82"/>
    <mergeCell ref="Q83:R83"/>
    <mergeCell ref="Q84:R84"/>
    <mergeCell ref="A79:B79"/>
    <mergeCell ref="A80:C80"/>
    <mergeCell ref="A81:B81"/>
    <mergeCell ref="Q81:R81"/>
    <mergeCell ref="M80:O80"/>
    <mergeCell ref="Q80:S80"/>
    <mergeCell ref="A83:B83"/>
    <mergeCell ref="A84:C84"/>
    <mergeCell ref="A76:B76"/>
    <mergeCell ref="A77:B77"/>
    <mergeCell ref="A78:B78"/>
    <mergeCell ref="A73:B73"/>
    <mergeCell ref="A74:B74"/>
    <mergeCell ref="A75:B75"/>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W229"/>
  <sheetViews>
    <sheetView showGridLines="0" topLeftCell="A43" zoomScale="90" zoomScaleNormal="90" workbookViewId="0">
      <selection activeCell="F68" sqref="F68"/>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17</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IF(Badges!T58="A","A"," ")</f>
        <v xml:space="preserve"> </v>
      </c>
      <c r="I4" s="348"/>
      <c r="J4" s="349" t="str">
        <f>Badges!C132</f>
        <v>Fold method and glue method</v>
      </c>
      <c r="K4" s="351" t="str">
        <f>IF(Badges!T132="A","A"," ")</f>
        <v xml:space="preserve"> </v>
      </c>
      <c r="M4" s="348"/>
      <c r="N4" s="349" t="str">
        <f>Badges!C205</f>
        <v>Learn how to purify water</v>
      </c>
      <c r="O4" s="351" t="str">
        <f>IF(Badges!T205="A","A"," ")</f>
        <v xml:space="preserve"> </v>
      </c>
      <c r="Q4" s="348"/>
      <c r="R4" s="349" t="str">
        <f>Badges!C279</f>
        <v>Get a sense of different animals'</v>
      </c>
      <c r="S4" s="351" t="str">
        <f>IF(Badges!T279="A","A"," ")</f>
        <v xml:space="preserve"> </v>
      </c>
      <c r="T4" s="340"/>
      <c r="U4" s="340"/>
    </row>
    <row r="5" spans="1:21" ht="12.75" customHeight="1" x14ac:dyDescent="0.2">
      <c r="A5" s="619" t="str">
        <f>Summary!A4</f>
        <v>Digital Movie Maker</v>
      </c>
      <c r="B5" s="620"/>
      <c r="C5" s="352" t="str">
        <f>IF(Badges!T28="C","C",IF(Badges!T28="P","P",""))</f>
        <v/>
      </c>
      <c r="E5" s="348"/>
      <c r="F5" s="349" t="str">
        <f>Badges!C59</f>
        <v>Videotape yourself miming one</v>
      </c>
      <c r="G5" s="351" t="str">
        <f>IF(Badges!T59="A","A"," ")</f>
        <v xml:space="preserve"> </v>
      </c>
      <c r="I5" s="348"/>
      <c r="J5" s="349" t="str">
        <f>Badges!C133</f>
        <v>Fold method and stitch method</v>
      </c>
      <c r="K5" s="351" t="str">
        <f>IF(Badges!T133="A","A"," ")</f>
        <v xml:space="preserve"> </v>
      </c>
      <c r="M5" s="348"/>
      <c r="N5" s="349" t="str">
        <f>Badges!C206</f>
        <v>Practice navigating with a map and</v>
      </c>
      <c r="O5" s="351" t="str">
        <f>IF(Badges!T206="A","A"," ")</f>
        <v xml:space="preserve"> </v>
      </c>
      <c r="Q5" s="348"/>
      <c r="R5" s="349" t="str">
        <f>Badges!C280</f>
        <v>Talk to an animal expert at a zoo</v>
      </c>
      <c r="S5" s="351" t="str">
        <f>IF(Badges!T280="A","A"," ")</f>
        <v xml:space="preserve"> </v>
      </c>
      <c r="T5" s="340"/>
      <c r="U5" s="340"/>
    </row>
    <row r="6" spans="1:21" ht="12.75" customHeight="1" x14ac:dyDescent="0.2">
      <c r="A6" s="612" t="str">
        <f>Summary!A5</f>
        <v>Eating for Beauty</v>
      </c>
      <c r="B6" s="613"/>
      <c r="C6" s="353" t="str">
        <f>IF(Badges!T51="C","C",IF(Badges!T51="P","P",""))</f>
        <v/>
      </c>
      <c r="E6" s="348"/>
      <c r="F6" s="349" t="str">
        <f>Badges!C60</f>
        <v>Pretend an item is something else</v>
      </c>
      <c r="G6" s="351" t="str">
        <f>IF(Badges!T60="A","A"," ")</f>
        <v xml:space="preserve"> </v>
      </c>
      <c r="I6" s="348"/>
      <c r="J6" s="349" t="str">
        <f>Badges!C134</f>
        <v>Glue method and stitch method</v>
      </c>
      <c r="K6" s="351" t="str">
        <f>IF(Badges!T134="A","A"," ")</f>
        <v xml:space="preserve"> </v>
      </c>
      <c r="M6" s="348"/>
      <c r="N6" s="349" t="str">
        <f>Badges!C207</f>
        <v>Pitch your tent three times in three</v>
      </c>
      <c r="O6" s="351" t="str">
        <f>IF(Badges!T207="A","A"," ")</f>
        <v xml:space="preserve"> </v>
      </c>
      <c r="Q6" s="348"/>
      <c r="R6" s="349" t="str">
        <f>Badges!C281</f>
        <v>Practice being a scientist</v>
      </c>
      <c r="S6" s="351" t="str">
        <f>IF(Badges!T281="A","A"," ")</f>
        <v xml:space="preserve"> </v>
      </c>
      <c r="T6" s="340"/>
      <c r="U6" s="340"/>
    </row>
    <row r="7" spans="1:21" x14ac:dyDescent="0.2">
      <c r="A7" s="612" t="str">
        <f>Summary!A6</f>
        <v>Public Speaker</v>
      </c>
      <c r="B7" s="613"/>
      <c r="C7" s="353" t="str">
        <f>IF(Badges!T74="C","C",IF(Badges!T74="P","P",""))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IF(Badges!T97="C","C",IF(Badges!T97="P","P",""))</f>
        <v/>
      </c>
      <c r="E8" s="348"/>
      <c r="F8" s="349" t="str">
        <f>Badges!C62</f>
        <v>Repeat one word, one sentence, and</v>
      </c>
      <c r="G8" s="351" t="str">
        <f>IF(Badges!T62="A","A"," ")</f>
        <v xml:space="preserve"> </v>
      </c>
      <c r="I8" s="348"/>
      <c r="J8" s="349" t="str">
        <f>Badges!C136</f>
        <v>Make an organizational book</v>
      </c>
      <c r="K8" s="351" t="str">
        <f>IF(Badges!T136="A","A"," ")</f>
        <v xml:space="preserve"> </v>
      </c>
      <c r="M8" s="348"/>
      <c r="N8" s="349" t="str">
        <f>Badges!C209</f>
        <v>Play stuff-sack dramatics</v>
      </c>
      <c r="O8" s="351" t="str">
        <f>IF(Badges!T209="A","A"," ")</f>
        <v xml:space="preserve"> </v>
      </c>
      <c r="Q8" s="348">
        <v>1</v>
      </c>
      <c r="R8" s="349" t="str">
        <f>Badges!C285</f>
        <v>Team up and dress up</v>
      </c>
      <c r="S8" s="350"/>
    </row>
    <row r="9" spans="1:21" x14ac:dyDescent="0.2">
      <c r="A9" s="614" t="str">
        <f>Summary!A8</f>
        <v>Screenwriter</v>
      </c>
      <c r="B9" s="615"/>
      <c r="C9" s="354" t="str">
        <f>IF(Badges!T120="C","C",IF(Badges!T120="P","P",""))</f>
        <v/>
      </c>
      <c r="E9" s="348"/>
      <c r="F9" s="349" t="str">
        <f>Badges!C63</f>
        <v>Tell your own story, from birth until</v>
      </c>
      <c r="G9" s="351" t="str">
        <f>IF(Badges!T63="A","A"," ")</f>
        <v xml:space="preserve"> </v>
      </c>
      <c r="I9" s="348"/>
      <c r="J9" s="349" t="str">
        <f>Badges!C137</f>
        <v>Make a scrapbook, memory book,</v>
      </c>
      <c r="K9" s="351" t="str">
        <f>IF(Badges!T137="A","A"," ")</f>
        <v xml:space="preserve"> </v>
      </c>
      <c r="M9" s="348"/>
      <c r="N9" s="349" t="str">
        <f>Badges!C210</f>
        <v>See the stars</v>
      </c>
      <c r="O9" s="351" t="str">
        <f>IF(Badges!T210="A","A"," ")</f>
        <v xml:space="preserve"> </v>
      </c>
      <c r="Q9" s="348"/>
      <c r="R9" s="349" t="str">
        <f>Badges!C286</f>
        <v>Go, Blue! Go, Red!</v>
      </c>
      <c r="S9" s="351" t="str">
        <f>IF(Badges!T286="A","A"," ")</f>
        <v xml:space="preserve"> </v>
      </c>
    </row>
    <row r="10" spans="1:21" x14ac:dyDescent="0.2">
      <c r="A10" s="616" t="str">
        <f>Summary!A9</f>
        <v>It's Your Planet -- Love It!</v>
      </c>
      <c r="B10" s="617"/>
      <c r="C10" s="618"/>
      <c r="E10" s="348"/>
      <c r="F10" s="349" t="str">
        <f>Badges!C64</f>
        <v>Practice impressions of three</v>
      </c>
      <c r="G10" s="351" t="str">
        <f>IF(Badges!T64="A","A"," ")</f>
        <v xml:space="preserve"> </v>
      </c>
      <c r="I10" s="348"/>
      <c r="J10" s="349" t="str">
        <f>Badges!C138</f>
        <v>Make a gift book</v>
      </c>
      <c r="K10" s="351" t="str">
        <f>IF(Badges!T138="A","A"," ")</f>
        <v xml:space="preserve"> </v>
      </c>
      <c r="M10" s="348"/>
      <c r="N10" s="349" t="str">
        <f>Badges!C211</f>
        <v>Tell a progressive story</v>
      </c>
      <c r="O10" s="351" t="str">
        <f>IF(Badges!T211="A","A"," ")</f>
        <v xml:space="preserve"> </v>
      </c>
      <c r="Q10" s="348"/>
      <c r="R10" s="349" t="str">
        <f>Badges!C287</f>
        <v>Unique uniforms</v>
      </c>
      <c r="S10" s="351" t="str">
        <f>IF(Badges!T287="A","A"," ")</f>
        <v xml:space="preserve"> </v>
      </c>
    </row>
    <row r="11" spans="1:21" x14ac:dyDescent="0.2">
      <c r="A11" s="619" t="str">
        <f>Summary!A10</f>
        <v>Book Artist</v>
      </c>
      <c r="B11" s="620"/>
      <c r="C11" s="352" t="str">
        <f>IF(Badges!T144="C","C",IF(Badges!T144="P","P",""))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IF(Badges!T288="A","A"," ")</f>
        <v xml:space="preserve"> </v>
      </c>
    </row>
    <row r="12" spans="1:21" x14ac:dyDescent="0.2">
      <c r="A12" s="612" t="str">
        <f>Summary!A11</f>
        <v>Woodworker</v>
      </c>
      <c r="B12" s="613"/>
      <c r="C12" s="353" t="str">
        <f>IF(Badges!T167="C","C",IF(Badges!T167="P","P",""))</f>
        <v/>
      </c>
      <c r="E12" s="348"/>
      <c r="F12" s="349" t="str">
        <f>Badges!C66</f>
        <v>Write a speech about something</v>
      </c>
      <c r="G12" s="351" t="str">
        <f>IF(Badges!T66="A","A"," ")</f>
        <v xml:space="preserve"> </v>
      </c>
      <c r="I12" s="348"/>
      <c r="J12" s="349" t="str">
        <f>Badges!C140</f>
        <v xml:space="preserve">Make a book from something </v>
      </c>
      <c r="K12" s="351" t="str">
        <f>IF(Badges!T140="A","A","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IF(Badges!T190="C","C",IF(Badges!T190="P","P",""))</f>
        <v/>
      </c>
      <c r="E13" s="348"/>
      <c r="F13" s="349" t="str">
        <f>Badges!C67</f>
        <v>Create a piece for a character</v>
      </c>
      <c r="G13" s="351" t="str">
        <f>IF(Badges!T67="A","A"," ")</f>
        <v xml:space="preserve"> </v>
      </c>
      <c r="I13" s="348"/>
      <c r="J13" s="349" t="str">
        <f>Badges!C141</f>
        <v>Try a different binding technique or</v>
      </c>
      <c r="K13" s="351" t="str">
        <f>IF(Badges!T141="A","A"," ")</f>
        <v xml:space="preserve"> </v>
      </c>
      <c r="M13" s="348"/>
      <c r="N13" s="349" t="str">
        <f>Badges!C216</f>
        <v>Observe kids in person for at least</v>
      </c>
      <c r="O13" s="351" t="str">
        <f>IF(Badges!T216="A","A"," ")</f>
        <v xml:space="preserve"> </v>
      </c>
      <c r="Q13" s="348"/>
      <c r="R13" s="349" t="str">
        <f>Badges!C290</f>
        <v>An amazing race</v>
      </c>
      <c r="S13" s="351" t="str">
        <f>IF(Badges!T290="A","A"," ")</f>
        <v xml:space="preserve"> </v>
      </c>
    </row>
    <row r="14" spans="1:21" x14ac:dyDescent="0.2">
      <c r="A14" s="612" t="str">
        <f>Summary!A13</f>
        <v>Trailblazing</v>
      </c>
      <c r="B14" s="613"/>
      <c r="C14" s="353" t="str">
        <f>IF(Badges!T213="C","C",IF(Badges!T213="P","P",""))</f>
        <v/>
      </c>
      <c r="E14" s="348"/>
      <c r="F14" s="349" t="str">
        <f>Badges!C68</f>
        <v>Pick an existing piece</v>
      </c>
      <c r="G14" s="351" t="str">
        <f>IF(Badges!T68="A","A"," ")</f>
        <v xml:space="preserve"> </v>
      </c>
      <c r="I14" s="348"/>
      <c r="J14" s="349" t="str">
        <f>Badges!C142</f>
        <v>Get creative with the definition of</v>
      </c>
      <c r="K14" s="351" t="str">
        <f>IF(Badges!T142="A","A"," ")</f>
        <v xml:space="preserve"> </v>
      </c>
      <c r="M14" s="348"/>
      <c r="N14" s="349" t="str">
        <f>Badges!C217</f>
        <v xml:space="preserve">Ask an expert  </v>
      </c>
      <c r="O14" s="351" t="str">
        <f>IF(Badges!T217="A","A"," ")</f>
        <v xml:space="preserve"> </v>
      </c>
      <c r="Q14" s="348"/>
      <c r="R14" s="349" t="str">
        <f>Badges!C291</f>
        <v>Target practice</v>
      </c>
      <c r="S14" s="351" t="str">
        <f>IF(Badges!T291="A","A"," ")</f>
        <v xml:space="preserve"> </v>
      </c>
    </row>
    <row r="15" spans="1:21" x14ac:dyDescent="0.2">
      <c r="A15" s="614" t="str">
        <f>Summary!A14</f>
        <v>Babysitter</v>
      </c>
      <c r="B15" s="615"/>
      <c r="C15" s="354" t="str">
        <f>IF(Badges!T236="C","C",IF(Badges!T236="P","P",""))</f>
        <v/>
      </c>
      <c r="E15" s="348">
        <v>5</v>
      </c>
      <c r="F15" s="349" t="str">
        <f>Badges!C69</f>
        <v>Get onstage</v>
      </c>
      <c r="G15" s="350"/>
      <c r="I15" s="602" t="str">
        <f>Badges!B145</f>
        <v>Woodworker</v>
      </c>
      <c r="J15" s="603"/>
      <c r="K15" s="603"/>
      <c r="M15" s="348"/>
      <c r="N15" s="349" t="str">
        <f>Badges!C218</f>
        <v>Find information at the library or</v>
      </c>
      <c r="O15" s="351" t="str">
        <f>IF(Badges!T218="A","A"," ")</f>
        <v xml:space="preserve"> </v>
      </c>
      <c r="Q15" s="348"/>
      <c r="R15" s="349" t="str">
        <f>Badges!C292</f>
        <v>Tests of strength</v>
      </c>
      <c r="S15" s="351" t="str">
        <f>IF(Badges!T292="A","A"," ")</f>
        <v xml:space="preserve"> </v>
      </c>
    </row>
    <row r="16" spans="1:21" x14ac:dyDescent="0.2">
      <c r="A16" s="616" t="str">
        <f>Summary!A15</f>
        <v>It's Your Story -- Tell It!</v>
      </c>
      <c r="B16" s="617"/>
      <c r="C16" s="618"/>
      <c r="E16" s="348"/>
      <c r="F16" s="349" t="str">
        <f>Badges!C70</f>
        <v>Create a theater in your own home</v>
      </c>
      <c r="G16" s="351" t="str">
        <f>IF(Badges!T70="A","A","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IF(Badges!T260="C","C",IF(Badges!T260="P","P",""))</f>
        <v/>
      </c>
      <c r="E17" s="348"/>
      <c r="F17" s="349" t="str">
        <f>Badges!C71</f>
        <v>Perform at school</v>
      </c>
      <c r="G17" s="351" t="str">
        <f>IF(Badges!T71="A","A"," ")</f>
        <v xml:space="preserve"> </v>
      </c>
      <c r="I17" s="348"/>
      <c r="J17" s="349" t="str">
        <f>Badges!C147</f>
        <v>Write your name in nails</v>
      </c>
      <c r="K17" s="351" t="str">
        <f>IF(Badges!T146="A","A"," ")</f>
        <v xml:space="preserve"> </v>
      </c>
      <c r="M17" s="348"/>
      <c r="N17" s="349" t="str">
        <f>Badges!C220</f>
        <v>Attend a babysitter training course</v>
      </c>
      <c r="O17" s="351" t="str">
        <f>IF(Badges!T220="A","A"," ")</f>
        <v xml:space="preserve"> </v>
      </c>
      <c r="Q17" s="348"/>
      <c r="R17" s="349" t="str">
        <f>Badges!C294</f>
        <v>Construction challenge</v>
      </c>
      <c r="S17" s="351" t="str">
        <f>IF(Badges!T294="A","A"," ")</f>
        <v xml:space="preserve"> </v>
      </c>
    </row>
    <row r="18" spans="1:19" x14ac:dyDescent="0.2">
      <c r="A18" s="612" t="str">
        <f>Summary!A17</f>
        <v>Animal Helpers</v>
      </c>
      <c r="B18" s="613"/>
      <c r="C18" s="353" t="str">
        <f>IF(Badges!T283="C","C",IF(Badges!T283="P","P",""))</f>
        <v/>
      </c>
      <c r="E18" s="348"/>
      <c r="F18" s="349" t="str">
        <f>Badges!C72</f>
        <v>Go to your audience</v>
      </c>
      <c r="G18" s="351" t="str">
        <f>IF(Badges!T72="A","A"," ")</f>
        <v xml:space="preserve"> </v>
      </c>
      <c r="I18" s="348"/>
      <c r="J18" s="349" t="str">
        <f>Badges!C148</f>
        <v>Make a design with nails on wood</v>
      </c>
      <c r="K18" s="351" t="str">
        <f>IF(Badges!T147="A","A"," ")</f>
        <v xml:space="preserve"> </v>
      </c>
      <c r="M18" s="348"/>
      <c r="N18" s="349" t="str">
        <f>Badges!C221</f>
        <v>Interview five moms about what they</v>
      </c>
      <c r="O18" s="351" t="str">
        <f>IF(Badges!T221="A","A"," ")</f>
        <v xml:space="preserve"> </v>
      </c>
      <c r="Q18" s="348"/>
      <c r="R18" s="349" t="str">
        <f>Badges!C295</f>
        <v>Soar winners</v>
      </c>
      <c r="S18" s="351" t="str">
        <f>IF(Badges!T295="A","A"," ")</f>
        <v xml:space="preserve"> </v>
      </c>
    </row>
    <row r="19" spans="1:19" x14ac:dyDescent="0.2">
      <c r="A19" s="612" t="str">
        <f>Summary!A18</f>
        <v>Field Day</v>
      </c>
      <c r="B19" s="613"/>
      <c r="C19" s="353" t="str">
        <f>IF(Badges!T306="C","C",IF(Badges!T306="P","P",""))</f>
        <v/>
      </c>
      <c r="E19" s="602" t="str">
        <f>Badges!B75</f>
        <v>Science of Happiness</v>
      </c>
      <c r="F19" s="603"/>
      <c r="G19" s="603"/>
      <c r="I19" s="348"/>
      <c r="J19" s="349" t="str">
        <f>Badges!C149</f>
        <v>Create a sculpture</v>
      </c>
      <c r="K19" s="351" t="str">
        <f>IF(Badges!T148="A","A"," ")</f>
        <v xml:space="preserve"> </v>
      </c>
      <c r="M19" s="348"/>
      <c r="N19" s="349" t="str">
        <f>Badges!C222</f>
        <v>Interview five experienced babysitters</v>
      </c>
      <c r="O19" s="351" t="str">
        <f>IF(Badges!T222="A","A"," ")</f>
        <v xml:space="preserve"> </v>
      </c>
      <c r="Q19" s="348"/>
      <c r="R19" s="349" t="str">
        <f>Badges!C296</f>
        <v>Make it "flink."</v>
      </c>
      <c r="S19" s="351" t="str">
        <f>IF(Badges!T296="A","A"," ")</f>
        <v xml:space="preserve"> </v>
      </c>
    </row>
    <row r="20" spans="1:19" x14ac:dyDescent="0.2">
      <c r="A20" s="612" t="str">
        <f>Summary!A19</f>
        <v>Entrepreneur</v>
      </c>
      <c r="B20" s="613"/>
      <c r="C20" s="353" t="str">
        <f>IF(Badges!T329="C","C",IF(Badges!T329="P","P",""))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IF(Badges!T352="C","C",IF(Badges!T352="P","P",""))</f>
        <v/>
      </c>
      <c r="E21" s="348"/>
      <c r="F21" s="349" t="str">
        <f>Badges!C77</f>
        <v>Get into a state of "flow"</v>
      </c>
      <c r="G21" s="351" t="str">
        <f>IF(Badges!T77="A","A"," ")</f>
        <v xml:space="preserve"> </v>
      </c>
      <c r="I21" s="348"/>
      <c r="J21" s="349" t="str">
        <f>Badges!C151</f>
        <v>Level up</v>
      </c>
      <c r="K21" s="351" t="str">
        <f>IF(Badges!T150="A","A"," ")</f>
        <v xml:space="preserve"> </v>
      </c>
      <c r="M21" s="348"/>
      <c r="N21" s="349" t="str">
        <f>Badges!C224</f>
        <v>Interview an educational toy or game</v>
      </c>
      <c r="O21" s="351" t="str">
        <f>IF(Badges!T224="A","A"," ")</f>
        <v xml:space="preserve"> </v>
      </c>
      <c r="Q21" s="348"/>
      <c r="R21" s="349" t="str">
        <f>Badges!C298</f>
        <v>From read to reality</v>
      </c>
      <c r="S21" s="351" t="str">
        <f>IF(Badges!T298="A","A"," ")</f>
        <v xml:space="preserve"> </v>
      </c>
    </row>
    <row r="22" spans="1:19" x14ac:dyDescent="0.2">
      <c r="A22" s="355"/>
      <c r="B22" s="356"/>
      <c r="C22" s="434"/>
      <c r="E22" s="348"/>
      <c r="F22" s="349" t="str">
        <f>Badges!C78</f>
        <v>Count three blessings</v>
      </c>
      <c r="G22" s="351" t="str">
        <f>IF(Badges!T78="A","A"," ")</f>
        <v xml:space="preserve"> </v>
      </c>
      <c r="I22" s="348"/>
      <c r="J22" s="349" t="str">
        <f>Badges!C152</f>
        <v>Make it right</v>
      </c>
      <c r="K22" s="351" t="str">
        <f>IF(Badges!T151="A","A"," ")</f>
        <v xml:space="preserve"> </v>
      </c>
      <c r="M22" s="348"/>
      <c r="N22" s="349" t="str">
        <f>Badges!C225</f>
        <v>Observe kids at a toy store for two</v>
      </c>
      <c r="O22" s="351" t="str">
        <f>IF(Badges!T225="A","A"," ")</f>
        <v xml:space="preserve"> </v>
      </c>
      <c r="Q22" s="348"/>
      <c r="R22" s="349" t="str">
        <f>Badges!C299</f>
        <v>From virtual to reality</v>
      </c>
      <c r="S22" s="351" t="str">
        <f>IF(Badges!T299="A","A"," ")</f>
        <v xml:space="preserve"> </v>
      </c>
    </row>
    <row r="23" spans="1:19" x14ac:dyDescent="0.2">
      <c r="A23" s="602" t="str">
        <f>Badges!B6</f>
        <v>Digital Movie Maker</v>
      </c>
      <c r="B23" s="603"/>
      <c r="C23" s="603"/>
      <c r="E23" s="348"/>
      <c r="F23" s="349" t="str">
        <f>Badges!C79</f>
        <v>Stop and smell the roses</v>
      </c>
      <c r="G23" s="351" t="str">
        <f>IF(Badges!T79="A","A"," ")</f>
        <v xml:space="preserve"> </v>
      </c>
      <c r="I23" s="348"/>
      <c r="J23" s="349" t="str">
        <f>Badges!C153</f>
        <v>Do a survey</v>
      </c>
      <c r="K23" s="351" t="str">
        <f>IF(Badges!T152="A","A"," ")</f>
        <v xml:space="preserve"> </v>
      </c>
      <c r="M23" s="348"/>
      <c r="N23" s="349" t="str">
        <f>Badges!C226</f>
        <v>Volunteer for at least two hours</v>
      </c>
      <c r="O23" s="351" t="str">
        <f>IF(Badges!T226="A","A"," ")</f>
        <v xml:space="preserve"> </v>
      </c>
      <c r="Q23" s="348"/>
      <c r="R23" s="349" t="str">
        <f>Badges!C300</f>
        <v>From board to reality</v>
      </c>
      <c r="S23" s="351" t="str">
        <f>IF(Badges!T300="A","A","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IF(Badges!T8="A","A"," ")</f>
        <v xml:space="preserve"> </v>
      </c>
      <c r="E25" s="348"/>
      <c r="F25" s="349" t="str">
        <f>Badges!C81</f>
        <v>Focus on what's realistic</v>
      </c>
      <c r="G25" s="351" t="str">
        <f>IF(Badges!T81="A","A"," ")</f>
        <v xml:space="preserve"> </v>
      </c>
      <c r="I25" s="348"/>
      <c r="J25" s="349" t="str">
        <f>Badges!C155</f>
        <v>Fix loose screws</v>
      </c>
      <c r="K25" s="351" t="str">
        <f>IF(Badges!T154="A","A"," ")</f>
        <v xml:space="preserve"> </v>
      </c>
      <c r="M25" s="348"/>
      <c r="N25" s="349" t="str">
        <f>Badges!C228</f>
        <v>Market yourself</v>
      </c>
      <c r="O25" s="351" t="str">
        <f>IF(Badges!T228="A","A"," ")</f>
        <v xml:space="preserve"> </v>
      </c>
      <c r="Q25" s="348"/>
      <c r="R25" s="349" t="str">
        <f>Badges!C302</f>
        <v>A puzzle pentathlon</v>
      </c>
      <c r="S25" s="351" t="str">
        <f>IF(Badges!T302="A","A"," ")</f>
        <v xml:space="preserve"> </v>
      </c>
    </row>
    <row r="26" spans="1:19" x14ac:dyDescent="0.2">
      <c r="A26" s="348"/>
      <c r="B26" s="349" t="str">
        <f>Badges!C9</f>
        <v>Take a class</v>
      </c>
      <c r="C26" s="351" t="str">
        <f>IF(Badges!T9="A","A"," ")</f>
        <v xml:space="preserve"> </v>
      </c>
      <c r="E26" s="348"/>
      <c r="F26" s="349" t="str">
        <f>Badges!C82</f>
        <v>Try to use your strengths</v>
      </c>
      <c r="G26" s="351" t="str">
        <f>IF(Badges!T82="A","A"," ")</f>
        <v xml:space="preserve"> </v>
      </c>
      <c r="I26" s="348"/>
      <c r="J26" s="349" t="str">
        <f>Badges!C156</f>
        <v>Attach it, detach it</v>
      </c>
      <c r="K26" s="351" t="str">
        <f>IF(Badges!T155="A","A"," ")</f>
        <v xml:space="preserve"> </v>
      </c>
      <c r="M26" s="348"/>
      <c r="N26" s="349" t="str">
        <f>Badges!C229</f>
        <v xml:space="preserve">Create a questionnaire to give to </v>
      </c>
      <c r="O26" s="351" t="str">
        <f>IF(Badges!T229="A","A"," ")</f>
        <v xml:space="preserve"> </v>
      </c>
      <c r="Q26" s="348"/>
      <c r="R26" s="349" t="str">
        <f>Badges!C303</f>
        <v>A relay pentathlon</v>
      </c>
      <c r="S26" s="351" t="str">
        <f>IF(Badges!T303="A","A"," ")</f>
        <v xml:space="preserve"> </v>
      </c>
    </row>
    <row r="27" spans="1:19" x14ac:dyDescent="0.2">
      <c r="A27" s="348"/>
      <c r="B27" s="349" t="str">
        <f>Badges!C10</f>
        <v>Teach yourself</v>
      </c>
      <c r="C27" s="351" t="str">
        <f>IF(Badges!T10="A","A"," ")</f>
        <v xml:space="preserve"> </v>
      </c>
      <c r="E27" s="348"/>
      <c r="F27" s="349" t="str">
        <f>Badges!C79</f>
        <v>Stop and smell the roses</v>
      </c>
      <c r="G27" s="351" t="str">
        <f>IF(Badges!T83="A","A"," ")</f>
        <v xml:space="preserve"> </v>
      </c>
      <c r="I27" s="348"/>
      <c r="J27" s="349" t="str">
        <f>Badges!C157</f>
        <v>Build with a screwdriver</v>
      </c>
      <c r="K27" s="351" t="str">
        <f>IF(Badges!T156="A","A"," ")</f>
        <v xml:space="preserve"> </v>
      </c>
      <c r="M27" s="348"/>
      <c r="N27" s="349" t="str">
        <f>Badges!C230</f>
        <v>Conduct interviews with potential</v>
      </c>
      <c r="O27" s="351" t="str">
        <f>IF(Badges!T230="A","A"," ")</f>
        <v xml:space="preserve"> </v>
      </c>
      <c r="Q27" s="348"/>
      <c r="R27" s="349" t="str">
        <f>Badges!C304</f>
        <v>A wheel pentathlon</v>
      </c>
      <c r="S27" s="351" t="str">
        <f>IF(Badges!T304="A","A","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IF(Badges!T12="A","A"," ")</f>
        <v xml:space="preserve"> </v>
      </c>
      <c r="E29" s="348"/>
      <c r="F29" s="349" t="str">
        <f>Badges!C85</f>
        <v>Make a gratitude visit</v>
      </c>
      <c r="G29" s="351" t="str">
        <f>IF(Badges!T85="A","A"," ")</f>
        <v xml:space="preserve"> </v>
      </c>
      <c r="I29" s="348"/>
      <c r="J29" s="349" t="str">
        <f>Badges!C159</f>
        <v>End the alphabet</v>
      </c>
      <c r="K29" s="351" t="str">
        <f>IF(Badges!T158="A","A"," ")</f>
        <v xml:space="preserve"> </v>
      </c>
      <c r="M29" s="348"/>
      <c r="N29" s="349" t="str">
        <f>Badges!C232</f>
        <v>Come prepared for a game</v>
      </c>
      <c r="O29" s="351" t="str">
        <f>IF(Badges!T232="A","A"," ")</f>
        <v xml:space="preserve"> </v>
      </c>
      <c r="Q29" s="348">
        <v>1</v>
      </c>
      <c r="R29" s="349" t="str">
        <f>Badges!C308</f>
        <v>Brainstorm business ideas</v>
      </c>
      <c r="S29" s="350"/>
    </row>
    <row r="30" spans="1:19" x14ac:dyDescent="0.2">
      <c r="A30" s="348"/>
      <c r="B30" s="349" t="str">
        <f>Badges!C13</f>
        <v>Film a celebration</v>
      </c>
      <c r="C30" s="351" t="str">
        <f>IF(Badges!T13="A","A"," ")</f>
        <v xml:space="preserve"> </v>
      </c>
      <c r="E30" s="348"/>
      <c r="F30" s="349" t="str">
        <f>Badges!C86</f>
        <v>Write a forgiveness letter</v>
      </c>
      <c r="G30" s="351" t="str">
        <f>IF(Badges!T86="A","A"," ")</f>
        <v xml:space="preserve"> </v>
      </c>
      <c r="I30" s="348"/>
      <c r="J30" s="349" t="str">
        <f>Badges!C160</f>
        <v>Square it off</v>
      </c>
      <c r="K30" s="351" t="str">
        <f>IF(Badges!T159="A","A"," ")</f>
        <v xml:space="preserve"> </v>
      </c>
      <c r="M30" s="348"/>
      <c r="N30" s="349" t="str">
        <f>Badges!C233</f>
        <v>Make a tasty snack</v>
      </c>
      <c r="O30" s="351" t="str">
        <f>IF(Badges!T233="A","A"," ")</f>
        <v xml:space="preserve"> </v>
      </c>
      <c r="Q30" s="348"/>
      <c r="R30" s="349" t="str">
        <f>Badges!C309</f>
        <v>Interview your client</v>
      </c>
      <c r="S30" s="351" t="str">
        <f>IF(Badges!T309="A","A"," ")</f>
        <v xml:space="preserve"> </v>
      </c>
    </row>
    <row r="31" spans="1:19" x14ac:dyDescent="0.2">
      <c r="A31" s="348"/>
      <c r="B31" s="349" t="str">
        <f>Badges!C14</f>
        <v>Film a day in your life</v>
      </c>
      <c r="C31" s="351" t="str">
        <f>IF(Badges!T14="A","A"," ")</f>
        <v xml:space="preserve"> </v>
      </c>
      <c r="E31" s="348"/>
      <c r="F31" s="349" t="str">
        <f>Badges!C83</f>
        <v>Be happy for others</v>
      </c>
      <c r="G31" s="351" t="str">
        <f>IF(Badges!T87="A","A"," ")</f>
        <v xml:space="preserve"> </v>
      </c>
      <c r="I31" s="348"/>
      <c r="J31" s="349" t="str">
        <f>Badges!C161</f>
        <v>Make a simple doll</v>
      </c>
      <c r="K31" s="351" t="str">
        <f>IF(Badges!T160="A","A"," ")</f>
        <v xml:space="preserve"> </v>
      </c>
      <c r="M31" s="348"/>
      <c r="N31" s="349" t="str">
        <f>Badges!C234</f>
        <v>Plan a fun craft</v>
      </c>
      <c r="O31" s="351" t="str">
        <f>IF(Badges!T234="A","A"," ")</f>
        <v xml:space="preserve"> </v>
      </c>
      <c r="Q31" s="348"/>
      <c r="R31" s="349" t="str">
        <f>Badges!C310</f>
        <v>Become a keen observer</v>
      </c>
      <c r="S31" s="351" t="str">
        <f>IF(Badges!T310="A","A","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IF(Badges!T311="A","A"," ")</f>
        <v xml:space="preserve"> </v>
      </c>
    </row>
    <row r="33" spans="1:19" x14ac:dyDescent="0.2">
      <c r="A33" s="348"/>
      <c r="B33" s="349" t="str">
        <f>Badges!C16</f>
        <v>Share a scene from a book in the</v>
      </c>
      <c r="C33" s="351" t="str">
        <f>IF(Badges!T16="A","A"," ")</f>
        <v xml:space="preserve"> </v>
      </c>
      <c r="E33" s="348"/>
      <c r="F33" s="349" t="str">
        <f>Badges!C89</f>
        <v xml:space="preserve">Design your own five-question </v>
      </c>
      <c r="G33" s="351" t="str">
        <f>IF(Badges!T89="A","A"," ")</f>
        <v xml:space="preserve"> </v>
      </c>
      <c r="I33" s="348"/>
      <c r="J33" s="349" t="str">
        <f>Badges!C163</f>
        <v>Build with your expert</v>
      </c>
      <c r="K33" s="351" t="str">
        <f>IF(Badges!T162="A","A","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IF(Badges!T17="A","A"," ")</f>
        <v xml:space="preserve"> </v>
      </c>
      <c r="E34" s="348"/>
      <c r="F34" s="349" t="str">
        <f>Badges!C90</f>
        <v>Try quick polling</v>
      </c>
      <c r="G34" s="351" t="str">
        <f>IF(Badges!T90="A","A"," ")</f>
        <v xml:space="preserve"> </v>
      </c>
      <c r="I34" s="348"/>
      <c r="J34" s="349" t="str">
        <f>Badges!C164</f>
        <v>Build with home improvers</v>
      </c>
      <c r="K34" s="351" t="str">
        <f>IF(Badges!T163="A","A"," ")</f>
        <v xml:space="preserve"> </v>
      </c>
      <c r="M34" s="348"/>
      <c r="N34" s="349" t="str">
        <f>Badges!C240</f>
        <v>Share night art</v>
      </c>
      <c r="O34" s="351" t="str">
        <f>IF(Badges!T240="A","A"," ")</f>
        <v xml:space="preserve"> </v>
      </c>
      <c r="Q34" s="348"/>
      <c r="R34" s="349" t="str">
        <f>Badges!C313</f>
        <v>Divide your idea into different parts</v>
      </c>
      <c r="S34" s="351" t="str">
        <f>IF(Badges!T313="A","A"," ")</f>
        <v xml:space="preserve"> </v>
      </c>
    </row>
    <row r="35" spans="1:19" x14ac:dyDescent="0.2">
      <c r="A35" s="348"/>
      <c r="B35" s="349" t="str">
        <f>Badges!C18</f>
        <v>Share a family story</v>
      </c>
      <c r="C35" s="351" t="str">
        <f>IF(Badges!T18="A","A"," ")</f>
        <v xml:space="preserve"> </v>
      </c>
      <c r="E35" s="348"/>
      <c r="F35" s="349" t="str">
        <f>Badges!C87</f>
        <v>Make something meaningful</v>
      </c>
      <c r="G35" s="351" t="str">
        <f>IF(Badges!T91="A","A"," ")</f>
        <v xml:space="preserve"> </v>
      </c>
      <c r="I35" s="348"/>
      <c r="J35" s="349" t="str">
        <f>Badges!C165</f>
        <v>Build at a craft store or artisan</v>
      </c>
      <c r="K35" s="351" t="str">
        <f>IF(Badges!T164="A","A"," ")</f>
        <v xml:space="preserve"> </v>
      </c>
      <c r="M35" s="348"/>
      <c r="N35" s="349" t="str">
        <f>Badges!C241</f>
        <v>Get into nightlife</v>
      </c>
      <c r="O35" s="351" t="str">
        <f>IF(Badges!T241="A","A"," ")</f>
        <v xml:space="preserve"> </v>
      </c>
      <c r="Q35" s="348"/>
      <c r="R35" s="349" t="str">
        <f>Badges!C314</f>
        <v>Beat your competitors</v>
      </c>
      <c r="S35" s="351" t="str">
        <f>IF(Badges!T314="A","A","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IF(Badges!T242="A","A"," ")</f>
        <v xml:space="preserve"> </v>
      </c>
      <c r="Q36" s="348"/>
      <c r="R36" s="349" t="str">
        <f>Badges!C315</f>
        <v>Use a "guideline."</v>
      </c>
      <c r="S36" s="351" t="str">
        <f>IF(Badges!T315="A","A"," ")</f>
        <v xml:space="preserve"> </v>
      </c>
    </row>
    <row r="37" spans="1:19" ht="12.75" customHeight="1" x14ac:dyDescent="0.2">
      <c r="A37" s="348"/>
      <c r="B37" s="349" t="str">
        <f>Badges!C20</f>
        <v>Work solo</v>
      </c>
      <c r="C37" s="351" t="str">
        <f>IF(Badges!T20="A","A"," ")</f>
        <v xml:space="preserve"> </v>
      </c>
      <c r="E37" s="348"/>
      <c r="F37" s="349" t="str">
        <f>Badges!C93</f>
        <v>Find a happiness helper</v>
      </c>
      <c r="G37" s="351" t="str">
        <f>IF(Badges!T93="A","A","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IF(Badges!T21="A","A"," ")</f>
        <v xml:space="preserve"> </v>
      </c>
      <c r="E38" s="348"/>
      <c r="F38" s="349" t="str">
        <f>Badges!C94</f>
        <v>Create an inspiration collage with</v>
      </c>
      <c r="G38" s="351" t="str">
        <f>IF(Badges!T94="A","A"," ")</f>
        <v xml:space="preserve"> </v>
      </c>
      <c r="I38" s="348"/>
      <c r="J38" s="349" t="str">
        <f>Badges!C170</f>
        <v>Organize a CSI-themed night for</v>
      </c>
      <c r="K38" s="351" t="str">
        <f>IF(Badges!T170="A","A"," ")</f>
        <v xml:space="preserve"> </v>
      </c>
      <c r="M38" s="348"/>
      <c r="N38" s="349" t="str">
        <f>Badges!C244</f>
        <v>Tour your neighborhood at night</v>
      </c>
      <c r="O38" s="351" t="str">
        <f>IF(Badges!T244="A","A"," ")</f>
        <v xml:space="preserve"> </v>
      </c>
      <c r="Q38" s="348"/>
      <c r="R38" s="349" t="str">
        <f>Badges!C317</f>
        <v>Seed money</v>
      </c>
      <c r="S38" s="351" t="str">
        <f>IF(Badges!T317="A","A"," ")</f>
        <v xml:space="preserve"> </v>
      </c>
    </row>
    <row r="39" spans="1:19" x14ac:dyDescent="0.2">
      <c r="A39" s="348"/>
      <c r="B39" s="349" t="str">
        <f>Badges!C22</f>
        <v>Work with a mentor</v>
      </c>
      <c r="C39" s="351" t="str">
        <f>IF(Badges!T22="A","A"," ")</f>
        <v xml:space="preserve"> </v>
      </c>
      <c r="E39" s="348"/>
      <c r="F39" s="349" t="str">
        <f>Badges!C91</f>
        <v>Focus on one friend</v>
      </c>
      <c r="G39" s="351" t="str">
        <f>IF(Badges!T95="A","A"," ")</f>
        <v xml:space="preserve"> </v>
      </c>
      <c r="I39" s="348"/>
      <c r="J39" s="349" t="str">
        <f>Badges!C171</f>
        <v>Host an "Identity Crisis" party</v>
      </c>
      <c r="K39" s="351" t="str">
        <f>IF(Badges!T171="A","A"," ")</f>
        <v xml:space="preserve"> </v>
      </c>
      <c r="M39" s="348"/>
      <c r="N39" s="349" t="str">
        <f>Badges!C245</f>
        <v>Visit a park, trail, lake, stream, or</v>
      </c>
      <c r="O39" s="351" t="str">
        <f>IF(Badges!T245="A","A"," ")</f>
        <v xml:space="preserve"> </v>
      </c>
      <c r="Q39" s="348"/>
      <c r="R39" s="349" t="str">
        <f>Badges!C318</f>
        <v>Business models</v>
      </c>
      <c r="S39" s="351" t="str">
        <f>IF(Badges!T318="A","A","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IF(Badges!T172="A","A"," ")</f>
        <v xml:space="preserve"> </v>
      </c>
      <c r="M40" s="348"/>
      <c r="N40" s="349" t="str">
        <f>Badges!C246</f>
        <v>Visit a place that's open 24 hours</v>
      </c>
      <c r="O40" s="351" t="str">
        <f>IF(Badges!T246="A","A"," ")</f>
        <v xml:space="preserve"> </v>
      </c>
      <c r="Q40" s="348"/>
      <c r="R40" s="349" t="str">
        <f>Badges!C319</f>
        <v>Merchandising</v>
      </c>
      <c r="S40" s="351" t="str">
        <f>IF(Badges!T319="A","A"," ")</f>
        <v xml:space="preserve"> </v>
      </c>
    </row>
    <row r="41" spans="1:19" x14ac:dyDescent="0.2">
      <c r="A41" s="348"/>
      <c r="B41" s="349" t="str">
        <f>Badges!C24</f>
        <v>Add a sound track</v>
      </c>
      <c r="C41" s="351" t="str">
        <f>IF(Badges!T24="A","A","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IF(Badges!T25="A","A"," ")</f>
        <v xml:space="preserve"> </v>
      </c>
      <c r="E42" s="348"/>
      <c r="F42" s="349" t="str">
        <f>Badges!C100</f>
        <v xml:space="preserve">Watch one movie or three shows in </v>
      </c>
      <c r="G42" s="351" t="str">
        <f>IF(Badges!T100="A","A"," ")</f>
        <v xml:space="preserve"> </v>
      </c>
      <c r="I42" s="348"/>
      <c r="J42" s="349" t="str">
        <f>Badges!C174</f>
        <v>Interview someone in forensics</v>
      </c>
      <c r="K42" s="351" t="str">
        <f>IF(Badges!T174="A","A"," ")</f>
        <v xml:space="preserve"> </v>
      </c>
      <c r="M42" s="348"/>
      <c r="N42" s="349" t="str">
        <f>Badges!C248</f>
        <v>Be an investigative reporter</v>
      </c>
      <c r="O42" s="351" t="str">
        <f>IF(Badges!T248="A","A"," ")</f>
        <v xml:space="preserve"> </v>
      </c>
      <c r="Q42" s="348"/>
      <c r="R42" s="349" t="str">
        <f>Badges!C321</f>
        <v>Write up a five-point business plan</v>
      </c>
      <c r="S42" s="351" t="str">
        <f>IF(Badges!T321="A","A"," ")</f>
        <v xml:space="preserve"> </v>
      </c>
    </row>
    <row r="43" spans="1:19" ht="12.75" customHeight="1" x14ac:dyDescent="0.2">
      <c r="A43" s="348"/>
      <c r="B43" s="349" t="str">
        <f>Badges!C26</f>
        <v>Add transitions</v>
      </c>
      <c r="C43" s="351" t="str">
        <f>IF(Badges!T26="A","A"," ")</f>
        <v xml:space="preserve"> </v>
      </c>
      <c r="E43" s="348"/>
      <c r="F43" s="349" t="str">
        <f>Badges!C101</f>
        <v>Host a script-dissection party with</v>
      </c>
      <c r="G43" s="351" t="str">
        <f>IF(Badges!T101="A","A"," ")</f>
        <v xml:space="preserve"> </v>
      </c>
      <c r="I43" s="348"/>
      <c r="J43" s="349" t="str">
        <f>Badges!C175</f>
        <v>Try the eyewitness challenge</v>
      </c>
      <c r="K43" s="351" t="str">
        <f>IF(Badges!T175="A","A"," ")</f>
        <v xml:space="preserve"> </v>
      </c>
      <c r="M43" s="348"/>
      <c r="N43" s="349" t="str">
        <f>Badges!C249</f>
        <v>Take part in the night shift</v>
      </c>
      <c r="O43" s="351" t="str">
        <f>IF(Badges!T249="A","A"," ")</f>
        <v xml:space="preserve"> </v>
      </c>
      <c r="Q43" s="348"/>
      <c r="R43" s="349" t="str">
        <f>Badges!C322</f>
        <v>Develop your "pitch."</v>
      </c>
      <c r="S43" s="351" t="str">
        <f>IF(Badges!T322="A","A"," ")</f>
        <v xml:space="preserve"> </v>
      </c>
    </row>
    <row r="44" spans="1:19" x14ac:dyDescent="0.2">
      <c r="A44" s="602" t="str">
        <f>Badges!B29</f>
        <v>Eating for Beauty</v>
      </c>
      <c r="B44" s="603"/>
      <c r="C44" s="603"/>
      <c r="E44" s="348"/>
      <c r="F44" s="349" t="str">
        <f>Badges!C102</f>
        <v>Read two scripts</v>
      </c>
      <c r="G44" s="351" t="str">
        <f>IF(Badges!T102="A","A"," ")</f>
        <v xml:space="preserve"> </v>
      </c>
      <c r="I44" s="348"/>
      <c r="J44" s="349" t="str">
        <f>Badges!C176</f>
        <v>Make some impressions</v>
      </c>
      <c r="K44" s="351" t="str">
        <f>IF(Badges!T176="A","A"," ")</f>
        <v xml:space="preserve"> </v>
      </c>
      <c r="M44" s="348"/>
      <c r="N44" s="349" t="str">
        <f>Badges!C250</f>
        <v>Create a photo essay</v>
      </c>
      <c r="O44" s="351" t="str">
        <f>IF(Badges!T250="A","A"," ")</f>
        <v xml:space="preserve"> </v>
      </c>
      <c r="Q44" s="348"/>
      <c r="R44" s="349" t="str">
        <f>Badges!C323</f>
        <v>Make a mock up of an</v>
      </c>
      <c r="S44" s="351" t="str">
        <f>IF(Badges!T323="A","A","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IF(Badges!T31="A","A"," ")</f>
        <v xml:space="preserve"> </v>
      </c>
      <c r="E46" s="348"/>
      <c r="F46" s="349" t="str">
        <f>Badges!C104</f>
        <v>Look into your own life</v>
      </c>
      <c r="G46" s="351" t="str">
        <f>IF(Badges!T104="A","A"," ")</f>
        <v xml:space="preserve"> </v>
      </c>
      <c r="I46" s="348"/>
      <c r="J46" s="349" t="str">
        <f>Badges!C178</f>
        <v>Forensic chemistry</v>
      </c>
      <c r="K46" s="351" t="str">
        <f>IF(Badges!T178="A","A"," ")</f>
        <v xml:space="preserve"> </v>
      </c>
      <c r="M46" s="348"/>
      <c r="N46" s="349" t="str">
        <f>Badges!C252</f>
        <v>Examine the night sky</v>
      </c>
      <c r="O46" s="351" t="str">
        <f>IF(Badges!T252="A","A"," ")</f>
        <v xml:space="preserve"> </v>
      </c>
      <c r="Q46" s="348"/>
      <c r="R46" s="349" t="str">
        <f>Badges!C325</f>
        <v>Present your idea to someone who</v>
      </c>
      <c r="S46" s="351" t="str">
        <f>IF(Badges!T325="A","A"," ")</f>
        <v xml:space="preserve"> </v>
      </c>
    </row>
    <row r="47" spans="1:19" x14ac:dyDescent="0.2">
      <c r="A47" s="348"/>
      <c r="B47" s="349" t="str">
        <f>Badges!C32</f>
        <v>Have a food-log challenge with</v>
      </c>
      <c r="C47" s="351" t="str">
        <f>IF(Badges!T32="A","A"," ")</f>
        <v xml:space="preserve"> </v>
      </c>
      <c r="E47" s="348"/>
      <c r="F47" s="349" t="str">
        <f>Badges!C105</f>
        <v>Add to a story you already know</v>
      </c>
      <c r="G47" s="351" t="str">
        <f>IF(Badges!T105="A","A"," ")</f>
        <v xml:space="preserve"> </v>
      </c>
      <c r="I47" s="348"/>
      <c r="J47" s="349" t="str">
        <f>Badges!C179</f>
        <v>Forensic physics</v>
      </c>
      <c r="K47" s="351" t="str">
        <f>IF(Badges!T179="A","A"," ")</f>
        <v xml:space="preserve"> </v>
      </c>
      <c r="M47" s="348"/>
      <c r="N47" s="349" t="str">
        <f>Badges!C253</f>
        <v>Create a nocturnal animal</v>
      </c>
      <c r="O47" s="351" t="str">
        <f>IF(Badges!T253="A","A"," ")</f>
        <v xml:space="preserve"> </v>
      </c>
      <c r="Q47" s="348"/>
      <c r="R47" s="349" t="str">
        <f>Badges!C326</f>
        <v>Present to an expert</v>
      </c>
      <c r="S47" s="351" t="str">
        <f>IF(Badges!T326="A","A"," ")</f>
        <v xml:space="preserve"> </v>
      </c>
    </row>
    <row r="48" spans="1:19" x14ac:dyDescent="0.2">
      <c r="A48" s="348"/>
      <c r="B48" s="349" t="str">
        <f>Badges!C33</f>
        <v>Make your own food pyramid</v>
      </c>
      <c r="C48" s="351" t="str">
        <f>IF(Badges!T33="A","A"," ")</f>
        <v xml:space="preserve"> </v>
      </c>
      <c r="E48" s="348"/>
      <c r="F48" s="349" t="str">
        <f>Badges!C106</f>
        <v>Play Story Maker</v>
      </c>
      <c r="G48" s="351" t="str">
        <f>IF(Badges!T106="A","A"," ")</f>
        <v xml:space="preserve"> </v>
      </c>
      <c r="I48" s="348"/>
      <c r="J48" s="349" t="str">
        <f>Badges!C180</f>
        <v>Forensic biology</v>
      </c>
      <c r="K48" s="351" t="str">
        <f>IF(Badges!T180="A","A"," ")</f>
        <v xml:space="preserve"> </v>
      </c>
      <c r="M48" s="348"/>
      <c r="N48" s="349" t="str">
        <f>Badges!C254</f>
        <v>Sketch a landscape plan for your</v>
      </c>
      <c r="O48" s="351" t="str">
        <f>IF(Badges!T254="A","A"," ")</f>
        <v xml:space="preserve"> </v>
      </c>
      <c r="Q48" s="348"/>
      <c r="R48" s="349" t="str">
        <f>Badges!C327</f>
        <v>Gather a group of clients</v>
      </c>
      <c r="S48" s="351" t="str">
        <f>IF(Badges!T327="A","A","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IF(Badges!T35="A","A"," ")</f>
        <v xml:space="preserve"> </v>
      </c>
      <c r="E50" s="348"/>
      <c r="F50" s="349" t="str">
        <f>Badges!C108</f>
        <v>Spend some time people watching</v>
      </c>
      <c r="G50" s="351" t="str">
        <f>IF(Badges!T108="A","A"," ")</f>
        <v xml:space="preserve"> </v>
      </c>
      <c r="I50" s="348"/>
      <c r="J50" s="349" t="str">
        <f>Badges!C182</f>
        <v>Find out about "tells"</v>
      </c>
      <c r="K50" s="351" t="str">
        <f>IF(Badges!T182="A","A"," ")</f>
        <v xml:space="preserve"> </v>
      </c>
      <c r="M50" s="348"/>
      <c r="N50" s="349" t="str">
        <f>Badges!C256</f>
        <v>A "night" activity for younger Girl</v>
      </c>
      <c r="O50" s="351" t="str">
        <f>IF(Badges!T256="A","A"," ")</f>
        <v xml:space="preserve"> </v>
      </c>
      <c r="Q50" s="348">
        <v>1</v>
      </c>
      <c r="R50" s="349" t="str">
        <f>Badges!C331</f>
        <v>Explore "oops!" and "wow!"</v>
      </c>
      <c r="S50" s="350"/>
    </row>
    <row r="51" spans="1:19" x14ac:dyDescent="0.2">
      <c r="A51" s="348"/>
      <c r="B51" s="349" t="str">
        <f>Badges!C36</f>
        <v>Make a Top 10 list of antioxidant-</v>
      </c>
      <c r="C51" s="351" t="str">
        <f>IF(Badges!T36="A","A"," ")</f>
        <v xml:space="preserve"> </v>
      </c>
      <c r="E51" s="348"/>
      <c r="F51" s="349" t="str">
        <f>Badges!C109</f>
        <v>Exaggerate details about people</v>
      </c>
      <c r="G51" s="351" t="str">
        <f>IF(Badges!T109="A","A"," ")</f>
        <v xml:space="preserve"> </v>
      </c>
      <c r="I51" s="348"/>
      <c r="J51" s="349" t="str">
        <f>Badges!C183</f>
        <v>Research body language</v>
      </c>
      <c r="K51" s="351" t="str">
        <f>IF(Badges!T183="A","A"," ")</f>
        <v xml:space="preserve"> </v>
      </c>
      <c r="M51" s="348"/>
      <c r="N51" s="349" t="str">
        <f>Badges!C257</f>
        <v>A "Power Down!" night</v>
      </c>
      <c r="O51" s="351" t="str">
        <f>IF(Badges!T257="A","A"," ")</f>
        <v xml:space="preserve"> </v>
      </c>
      <c r="Q51" s="348"/>
      <c r="R51" s="349" t="str">
        <f>Badges!C332</f>
        <v>Brainstorm some "oops" and "wow"</v>
      </c>
      <c r="S51" s="351" t="str">
        <f>IF(Badges!T332="A","A"," ")</f>
        <v xml:space="preserve"> </v>
      </c>
    </row>
    <row r="52" spans="1:19" x14ac:dyDescent="0.2">
      <c r="A52" s="348"/>
      <c r="B52" s="349" t="str">
        <f>Badges!C37</f>
        <v>Do a grocery-store scavenger hunt</v>
      </c>
      <c r="C52" s="351" t="str">
        <f>IF(Badges!T37="A","A"," ")</f>
        <v xml:space="preserve"> </v>
      </c>
      <c r="E52" s="348"/>
      <c r="F52" s="349" t="str">
        <f>Badges!C110</f>
        <v>Mix and match</v>
      </c>
      <c r="G52" s="351" t="str">
        <f>IF(Badges!T110="A","A"," ")</f>
        <v xml:space="preserve"> </v>
      </c>
      <c r="I52" s="348"/>
      <c r="J52" s="349" t="str">
        <f>Badges!C184</f>
        <v>Check out voice analysis</v>
      </c>
      <c r="K52" s="351" t="str">
        <f>IF(Badges!T184="A","A"," ")</f>
        <v xml:space="preserve"> </v>
      </c>
      <c r="M52" s="348"/>
      <c r="N52" s="349" t="str">
        <f>Badges!C258</f>
        <v>A nighttime legend</v>
      </c>
      <c r="O52" s="351" t="str">
        <f>IF(Badges!T258="A","A"," ")</f>
        <v xml:space="preserve"> </v>
      </c>
      <c r="Q52" s="348"/>
      <c r="R52" s="349" t="str">
        <f>Badges!C333</f>
        <v>Interview someone with a job that</v>
      </c>
      <c r="S52" s="351" t="str">
        <f>IF(Badges!T333="A","A","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IF(Badges!T334="A","A"," ")</f>
        <v xml:space="preserve"> </v>
      </c>
    </row>
    <row r="54" spans="1:19" x14ac:dyDescent="0.2">
      <c r="A54" s="348"/>
      <c r="B54" s="349" t="str">
        <f>Badges!C39</f>
        <v>Food makeovers</v>
      </c>
      <c r="C54" s="351" t="str">
        <f>IF(Badges!T39="A","A"," ")</f>
        <v xml:space="preserve"> </v>
      </c>
      <c r="E54" s="348"/>
      <c r="F54" s="349" t="str">
        <f>Badges!C112</f>
        <v>Fill out the worksheet using your</v>
      </c>
      <c r="G54" s="351" t="str">
        <f>IF(Badges!T112="A","A"," ")</f>
        <v xml:space="preserve"> </v>
      </c>
      <c r="I54" s="348"/>
      <c r="J54" s="349" t="str">
        <f>Badges!C186</f>
        <v>Write a scene or script for your own</v>
      </c>
      <c r="K54" s="351" t="str">
        <f>IF(Badges!T186="A","A","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IF(Badges!T40="A","A"," ")</f>
        <v xml:space="preserve"> </v>
      </c>
      <c r="E55" s="348"/>
      <c r="F55" s="349" t="str">
        <f>Badges!C113</f>
        <v>Find your plot twists in the news</v>
      </c>
      <c r="G55" s="351" t="str">
        <f>IF(Badges!T113="A","A"," ")</f>
        <v xml:space="preserve"> </v>
      </c>
      <c r="I55" s="348"/>
      <c r="J55" s="349" t="str">
        <f>Badges!C187</f>
        <v>Sketch or sculpt a "suspect" or</v>
      </c>
      <c r="K55" s="351" t="str">
        <f>IF(Badges!T187="A","A"," ")</f>
        <v xml:space="preserve"> </v>
      </c>
      <c r="M55" s="348"/>
      <c r="N55" s="349" t="str">
        <f>Badges!C263</f>
        <v>Find out how views of animals have</v>
      </c>
      <c r="O55" s="351" t="str">
        <f>IF(Badges!T263="A","A"," ")</f>
        <v xml:space="preserve"> </v>
      </c>
      <c r="Q55" s="348"/>
      <c r="R55" s="349" t="str">
        <f>Badges!C336</f>
        <v>Go through your last 50 texts</v>
      </c>
      <c r="S55" s="351" t="str">
        <f>IF(Badges!T336="A","A"," ")</f>
        <v xml:space="preserve"> </v>
      </c>
    </row>
    <row r="56" spans="1:19" x14ac:dyDescent="0.2">
      <c r="A56" s="348"/>
      <c r="B56" s="349" t="str">
        <f>Badges!C41</f>
        <v>Chemical detective</v>
      </c>
      <c r="C56" s="351" t="str">
        <f>IF(Badges!T41="A","A"," ")</f>
        <v xml:space="preserve"> </v>
      </c>
      <c r="E56" s="348"/>
      <c r="F56" s="349" t="str">
        <f>Badges!C114</f>
        <v>Use plot twists from a familiar story</v>
      </c>
      <c r="G56" s="351" t="str">
        <f>IF(Badges!T114="A","A"," ")</f>
        <v xml:space="preserve"> </v>
      </c>
      <c r="I56" s="348"/>
      <c r="J56" s="349" t="str">
        <f>Badges!C188</f>
        <v>Create or re-create a spy scenario</v>
      </c>
      <c r="K56" s="351" t="str">
        <f>IF(Badges!T188="A","A"," ")</f>
        <v xml:space="preserve"> </v>
      </c>
      <c r="M56" s="348"/>
      <c r="N56" s="349" t="str">
        <f>Badges!C264</f>
        <v>Watch a documentary series on the</v>
      </c>
      <c r="O56" s="351" t="str">
        <f>IF(Badges!T264="A","A"," ")</f>
        <v xml:space="preserve"> </v>
      </c>
      <c r="Q56" s="348"/>
      <c r="R56" s="349" t="str">
        <f>Badges!C337</f>
        <v>Interview a psychologist, guidance</v>
      </c>
      <c r="S56" s="351" t="str">
        <f>IF(Badges!T337="A","A","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IF(Badges!T265="A","A"," ")</f>
        <v xml:space="preserve"> </v>
      </c>
      <c r="Q57" s="348"/>
      <c r="R57" s="349" t="str">
        <f>Badges!C338</f>
        <v>Start a kindness practice</v>
      </c>
      <c r="S57" s="351" t="str">
        <f>IF(Badges!T338="A","A"," ")</f>
        <v xml:space="preserve"> </v>
      </c>
    </row>
    <row r="58" spans="1:19" x14ac:dyDescent="0.2">
      <c r="A58" s="348"/>
      <c r="B58" s="349" t="str">
        <f>Badges!C43</f>
        <v>Make an illustrated chart of snooze/</v>
      </c>
      <c r="C58" s="351" t="str">
        <f>IF(Badges!T43="A","A"," ")</f>
        <v xml:space="preserve"> </v>
      </c>
      <c r="E58" s="348"/>
      <c r="F58" s="349" t="str">
        <f>Badges!C116</f>
        <v>Work solo</v>
      </c>
      <c r="G58" s="351" t="str">
        <f>IF(Badges!T116="A","A","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IF(Badges!T44="A","A"," ")</f>
        <v xml:space="preserve"> </v>
      </c>
      <c r="E59" s="348"/>
      <c r="F59" s="349" t="str">
        <f>Badges!C117</f>
        <v>Work with a friend</v>
      </c>
      <c r="G59" s="351" t="str">
        <f>IF(Badges!T117="A","A"," ")</f>
        <v xml:space="preserve"> </v>
      </c>
      <c r="I59" s="348"/>
      <c r="J59" s="349" t="str">
        <f>Badges!C193</f>
        <v>Ask an older Girl Scout or Girl Scout</v>
      </c>
      <c r="K59" s="351" t="str">
        <f>IF(Badges!T193="A","A"," ")</f>
        <v xml:space="preserve"> </v>
      </c>
      <c r="M59" s="348"/>
      <c r="N59" s="349" t="str">
        <f>Badges!C267</f>
        <v>Check out a safety team that uses</v>
      </c>
      <c r="O59" s="351" t="str">
        <f>IF(Badges!T267="A","A"," ")</f>
        <v xml:space="preserve"> </v>
      </c>
      <c r="Q59" s="348"/>
      <c r="R59" s="349" t="str">
        <f>Badges!C340</f>
        <v>Get into e-mail etiquette</v>
      </c>
      <c r="S59" s="351" t="str">
        <f>IF(Badges!T340="A","A"," ")</f>
        <v xml:space="preserve"> </v>
      </c>
    </row>
    <row r="60" spans="1:19" x14ac:dyDescent="0.2">
      <c r="A60" s="348"/>
      <c r="B60" s="349" t="str">
        <f>Badges!C45</f>
        <v>REM it up</v>
      </c>
      <c r="C60" s="351" t="str">
        <f>IF(Badges!T45="A","A"," ")</f>
        <v xml:space="preserve"> </v>
      </c>
      <c r="E60" s="348"/>
      <c r="F60" s="349" t="str">
        <f>Badges!C118</f>
        <v>Work with a mentor</v>
      </c>
      <c r="G60" s="351" t="str">
        <f>IF(Badges!T118="A","A"," ")</f>
        <v xml:space="preserve"> </v>
      </c>
      <c r="I60" s="348"/>
      <c r="J60" s="349" t="str">
        <f>Badges!C194</f>
        <v>Check with a member of a local</v>
      </c>
      <c r="K60" s="351" t="str">
        <f>IF(Badges!T194="A","A"," ")</f>
        <v xml:space="preserve"> </v>
      </c>
      <c r="M60" s="348"/>
      <c r="N60" s="349" t="str">
        <f>Badges!C268</f>
        <v>Talk to a trainer</v>
      </c>
      <c r="O60" s="351" t="str">
        <f>IF(Badges!T268="A","A"," ")</f>
        <v xml:space="preserve"> </v>
      </c>
      <c r="Q60" s="348"/>
      <c r="R60" s="349" t="str">
        <f>Badges!C341</f>
        <v>Find your best commenting voice</v>
      </c>
      <c r="S60" s="351" t="str">
        <f>IF(Badges!T341="A","A","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IF(Badges!T195="A","A"," ")</f>
        <v xml:space="preserve"> </v>
      </c>
      <c r="M61" s="348"/>
      <c r="N61" s="349" t="str">
        <f>Badges!C269</f>
        <v>Read stories about animal heroes</v>
      </c>
      <c r="O61" s="351" t="str">
        <f>IF(Badges!T269="A","A"," ")</f>
        <v xml:space="preserve"> </v>
      </c>
      <c r="Q61" s="348"/>
      <c r="R61" s="349" t="str">
        <f>Badges!C342</f>
        <v>Good net sportsmanship</v>
      </c>
      <c r="S61" s="351" t="str">
        <f>IF(Badges!T342="A","A"," ")</f>
        <v xml:space="preserve"> </v>
      </c>
    </row>
    <row r="62" spans="1:19" ht="12.75" customHeight="1" x14ac:dyDescent="0.2">
      <c r="A62" s="348"/>
      <c r="B62" s="349" t="str">
        <f>Badges!C47</f>
        <v>Take a poll of friends and family</v>
      </c>
      <c r="C62" s="351" t="str">
        <f>IF(Badges!T47="A","A","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IF(Badges!T48="A","A"," ")</f>
        <v xml:space="preserve"> </v>
      </c>
      <c r="E63" s="348"/>
      <c r="F63" s="349" t="str">
        <f>Badges!C124</f>
        <v>Survey a book collection</v>
      </c>
      <c r="G63" s="351" t="str">
        <f>IF(Badges!T124="A","A"," ")</f>
        <v xml:space="preserve"> </v>
      </c>
      <c r="I63" s="348"/>
      <c r="J63" s="349" t="str">
        <f>Badges!C197</f>
        <v>Participate in a physically</v>
      </c>
      <c r="K63" s="351" t="str">
        <f>IF(Badges!T197="A","A"," ")</f>
        <v xml:space="preserve"> </v>
      </c>
      <c r="M63" s="348"/>
      <c r="N63" s="349" t="str">
        <f>Badges!C271</f>
        <v>Talk to a vet or psychologist</v>
      </c>
      <c r="O63" s="351" t="str">
        <f>IF(Badges!T271="A","A"," ")</f>
        <v xml:space="preserve"> </v>
      </c>
      <c r="Q63" s="348"/>
      <c r="R63" s="349" t="str">
        <f>Badges!C344</f>
        <v>Discuss some character profiles</v>
      </c>
      <c r="S63" s="351" t="str">
        <f>IF(Badges!T344="A","A"," ")</f>
        <v xml:space="preserve"> </v>
      </c>
    </row>
    <row r="64" spans="1:19" x14ac:dyDescent="0.2">
      <c r="A64" s="348"/>
      <c r="B64" s="349" t="str">
        <f>Badges!C49</f>
        <v>Create a chart or blog post</v>
      </c>
      <c r="C64" s="351" t="str">
        <f>IF(Badges!T49="A","A"," ")</f>
        <v xml:space="preserve"> </v>
      </c>
      <c r="E64" s="348"/>
      <c r="F64" s="349" t="str">
        <f>Badges!C125</f>
        <v>Interview or visit a book artist or</v>
      </c>
      <c r="G64" s="351" t="str">
        <f>IF(Badges!T125="A","A"," ")</f>
        <v xml:space="preserve"> </v>
      </c>
      <c r="I64" s="348"/>
      <c r="J64" s="349" t="str">
        <f>Badges!C198</f>
        <v>Build a teamwork and endurance</v>
      </c>
      <c r="K64" s="351" t="str">
        <f>IF(Badges!T198="A","A"," ")</f>
        <v xml:space="preserve"> </v>
      </c>
      <c r="M64" s="348"/>
      <c r="N64" s="349" t="str">
        <f>Badges!C272</f>
        <v>Visit an organization that uses</v>
      </c>
      <c r="O64" s="351" t="str">
        <f>IF(Badges!T272="A","A"," ")</f>
        <v xml:space="preserve"> </v>
      </c>
      <c r="Q64" s="348"/>
      <c r="R64" s="349" t="str">
        <f>Badges!C345</f>
        <v>Get feedback on a profile of your</v>
      </c>
      <c r="S64" s="351" t="str">
        <f>IF(Badges!T345="A","A"," ")</f>
        <v xml:space="preserve"> </v>
      </c>
    </row>
    <row r="65" spans="1:19" x14ac:dyDescent="0.2">
      <c r="A65" s="602" t="str">
        <f>Badges!B52</f>
        <v>Public Speaker</v>
      </c>
      <c r="B65" s="603"/>
      <c r="C65" s="603"/>
      <c r="E65" s="348"/>
      <c r="F65" s="349" t="str">
        <f>Badges!C126</f>
        <v>Tour a book arts center or art</v>
      </c>
      <c r="G65" s="351" t="str">
        <f>IF(Badges!T126="A","A"," ")</f>
        <v xml:space="preserve"> </v>
      </c>
      <c r="I65" s="348"/>
      <c r="J65" s="349" t="str">
        <f>Badges!C199</f>
        <v>Try a "boot camp" exercise course</v>
      </c>
      <c r="K65" s="351" t="str">
        <f>IF(Badges!T199="A","A"," ")</f>
        <v xml:space="preserve"> </v>
      </c>
      <c r="M65" s="348"/>
      <c r="N65" s="349" t="str">
        <f>Badges!C273</f>
        <v>Interview at least five pet owners</v>
      </c>
      <c r="O65" s="351" t="str">
        <f>IF(Badges!T273="A","A"," ")</f>
        <v xml:space="preserve"> </v>
      </c>
      <c r="Q65" s="348"/>
      <c r="R65" s="349" t="str">
        <f>Badges!C346</f>
        <v>Read three stories that discuss</v>
      </c>
      <c r="S65" s="351" t="str">
        <f>IF(Badges!T346="A","A","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IF(Badges!T54="A","A"," ")</f>
        <v xml:space="preserve"> </v>
      </c>
      <c r="E67" s="348"/>
      <c r="F67" s="349" t="str">
        <f>Badges!C128</f>
        <v>Mend an old book</v>
      </c>
      <c r="G67" s="351" t="str">
        <f>IF(Badges!T128="A","A"," ")</f>
        <v xml:space="preserve"> </v>
      </c>
      <c r="I67" s="348"/>
      <c r="J67" s="349" t="str">
        <f>Badges!C201</f>
        <v>Find three recipes for quick meals</v>
      </c>
      <c r="K67" s="351" t="str">
        <f>IF(Badges!T201="A","A"," ")</f>
        <v xml:space="preserve"> </v>
      </c>
      <c r="M67" s="348"/>
      <c r="N67" s="349" t="str">
        <f>Badges!C275</f>
        <v>Talk to someone who trains</v>
      </c>
      <c r="O67" s="351" t="str">
        <f>IF(Badges!T275="A","A"," ")</f>
        <v xml:space="preserve"> </v>
      </c>
      <c r="Q67" s="348"/>
      <c r="R67" s="349" t="str">
        <f>Badges!C348</f>
        <v>Make it a pledge</v>
      </c>
      <c r="S67" s="351" t="str">
        <f>IF(Badges!T348="A","A"," ")</f>
        <v xml:space="preserve"> </v>
      </c>
    </row>
    <row r="68" spans="1:19" x14ac:dyDescent="0.2">
      <c r="A68" s="348"/>
      <c r="B68" s="349" t="str">
        <f>Badges!C55</f>
        <v>Read aloud two political speeches</v>
      </c>
      <c r="C68" s="351" t="str">
        <f>IF(Badges!T55="A","A"," ")</f>
        <v xml:space="preserve"> </v>
      </c>
      <c r="E68" s="348"/>
      <c r="F68" s="349" t="str">
        <f>Badges!C129</f>
        <v>Take an old book apart</v>
      </c>
      <c r="G68" s="351" t="str">
        <f>IF(Badges!T129="A","A"," ")</f>
        <v xml:space="preserve"> </v>
      </c>
      <c r="I68" s="348"/>
      <c r="J68" s="349" t="str">
        <f>Badges!C202</f>
        <v>Get into quick-energy snacks</v>
      </c>
      <c r="K68" s="351" t="str">
        <f>IF(Badges!T202="A","A"," ")</f>
        <v xml:space="preserve"> </v>
      </c>
      <c r="M68" s="348"/>
      <c r="N68" s="349" t="str">
        <f>Badges!C276</f>
        <v>Speak to someone who has an</v>
      </c>
      <c r="O68" s="351" t="str">
        <f>IF(Badges!T276="A","A"," ")</f>
        <v xml:space="preserve"> </v>
      </c>
      <c r="Q68" s="348"/>
      <c r="R68" s="349" t="str">
        <f>Badges!C349</f>
        <v>Edit into a top 10</v>
      </c>
      <c r="S68" s="351" t="str">
        <f>IF(Badges!T349="A","A"," ")</f>
        <v xml:space="preserve"> </v>
      </c>
    </row>
    <row r="69" spans="1:19" x14ac:dyDescent="0.2">
      <c r="A69" s="348"/>
      <c r="B69" s="447" t="str">
        <f>Badges!C56</f>
        <v>Read aloud three poems or one</v>
      </c>
      <c r="C69" s="448" t="str">
        <f>IF(Badges!T56="A","A"," ")</f>
        <v xml:space="preserve"> </v>
      </c>
      <c r="E69" s="348"/>
      <c r="F69" s="349" t="str">
        <f>Badges!C130</f>
        <v>Visit an antique or rare bookseller</v>
      </c>
      <c r="G69" s="351" t="str">
        <f>IF(Badges!T130="A","A"," ")</f>
        <v xml:space="preserve"> </v>
      </c>
      <c r="I69" s="348"/>
      <c r="J69" s="447" t="str">
        <f>Badges!C203</f>
        <v>Trash the trash challenge</v>
      </c>
      <c r="K69" s="448" t="str">
        <f>IF(Badges!T203="A","A"," ")</f>
        <v xml:space="preserve"> </v>
      </c>
      <c r="M69" s="348"/>
      <c r="N69" s="447" t="str">
        <f>Badges!C277</f>
        <v xml:space="preserve">Research the pros and cons of </v>
      </c>
      <c r="O69" s="448" t="str">
        <f>IF(Badges!T277="A","A"," ")</f>
        <v xml:space="preserve"> </v>
      </c>
      <c r="Q69" s="348"/>
      <c r="R69" s="447" t="str">
        <f>Badges!C350</f>
        <v>Present it</v>
      </c>
      <c r="S69" s="448" t="str">
        <f>IF(Badges!T350="A","A"," ")</f>
        <v xml:space="preserve"> </v>
      </c>
    </row>
    <row r="70" spans="1:19" ht="23.25" x14ac:dyDescent="0.35">
      <c r="A70" s="623" t="str">
        <f ca="1">MID(CELL("filename",A8),FIND(IF(ISERROR(FIND("]",CELL("filename",A8))),"$","]"),CELL("filename",A8))+1,256)</f>
        <v>Cadette 17</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IF(Badges!T376="C","C",IF(Badges!T376="P","P",""))</f>
        <v/>
      </c>
      <c r="E73" s="348"/>
      <c r="F73" s="349" t="str">
        <f>Badges!C383</f>
        <v>Make an illustrated quote book</v>
      </c>
      <c r="G73" s="351" t="str">
        <f>IF(Badges!T383="A","A"," ")</f>
        <v xml:space="preserve"> </v>
      </c>
      <c r="I73" s="348"/>
      <c r="J73" s="349" t="str">
        <f>Badges!C456</f>
        <v>Talk to first aiders</v>
      </c>
      <c r="K73" s="351" t="str">
        <f>IF(Badges!T456="A","A"," ")</f>
        <v xml:space="preserve"> </v>
      </c>
      <c r="M73" s="348"/>
      <c r="N73" s="349" t="str">
        <f>Badges!C530</f>
        <v>Lead with your heart</v>
      </c>
      <c r="O73" s="351" t="str">
        <f>IF(Badges!T530="A","A"," ")</f>
        <v xml:space="preserve"> </v>
      </c>
      <c r="Q73" s="348"/>
      <c r="R73" s="349" t="str">
        <f>Badges!C640</f>
        <v>Take an archery class on a range, in your community center, or at a
recreational facility.</v>
      </c>
      <c r="S73" s="351" t="str">
        <f>IF(Badges!T640="A","A"," ")</f>
        <v xml:space="preserve"> </v>
      </c>
    </row>
    <row r="74" spans="1:19" x14ac:dyDescent="0.2">
      <c r="A74" s="612" t="str">
        <f>Summary!A23</f>
        <v>Good Sportsmanship</v>
      </c>
      <c r="B74" s="613"/>
      <c r="C74" s="353" t="str">
        <f>IF(Badges!T399="C","C",IF(Badges!T399="P","P",""))</f>
        <v/>
      </c>
      <c r="E74" s="348"/>
      <c r="F74" s="349" t="str">
        <f>Badges!C384</f>
        <v>Talk to an athletic director, coach</v>
      </c>
      <c r="G74" s="351" t="str">
        <f>IF(Badges!T384="A","A"," ")</f>
        <v xml:space="preserve"> </v>
      </c>
      <c r="I74" s="348"/>
      <c r="J74" s="349" t="str">
        <f>Badges!C457</f>
        <v>Ask a wilderness expert</v>
      </c>
      <c r="K74" s="351" t="str">
        <f>IF(Badges!T457="A","A"," ")</f>
        <v xml:space="preserve"> </v>
      </c>
      <c r="M74" s="348"/>
      <c r="N74" s="349" t="str">
        <f>Badges!C531</f>
        <v>Team up with others</v>
      </c>
      <c r="O74" s="351" t="str">
        <f>IF(Badges!T531="A","A"," ")</f>
        <v xml:space="preserve"> </v>
      </c>
      <c r="Q74" s="348"/>
      <c r="R74" s="349" t="str">
        <f>Badges!C641</f>
        <v>Work with an instructor or archery expert.</v>
      </c>
      <c r="S74" s="351" t="str">
        <f>IF(Badges!T641="A","A"," ")</f>
        <v xml:space="preserve"> </v>
      </c>
    </row>
    <row r="75" spans="1:19" x14ac:dyDescent="0.2">
      <c r="A75" s="612" t="str">
        <f>Summary!A24</f>
        <v>Finding Common Ground</v>
      </c>
      <c r="B75" s="613"/>
      <c r="C75" s="353" t="str">
        <f>IF(Badges!T422="C","C",IF(Badges!T422="P","P",""))</f>
        <v/>
      </c>
      <c r="E75" s="348"/>
      <c r="F75" s="447" t="str">
        <f>Badges!C385</f>
        <v>Get a biography of a female athlete</v>
      </c>
      <c r="G75" s="448" t="str">
        <f>IF(Badges!T385="A","A"," ")</f>
        <v xml:space="preserve"> </v>
      </c>
      <c r="I75" s="348"/>
      <c r="J75" s="349" t="str">
        <f>Badges!C458</f>
        <v>Find out about common injuries</v>
      </c>
      <c r="K75" s="351" t="str">
        <f>IF(Badges!T458="A","A"," ")</f>
        <v xml:space="preserve"> </v>
      </c>
      <c r="M75" s="348"/>
      <c r="N75" s="349" t="str">
        <f>Badges!C532</f>
        <v>Learn from a professional</v>
      </c>
      <c r="O75" s="351" t="str">
        <f>IF(Badges!T532="A","A"," ")</f>
        <v xml:space="preserve"> </v>
      </c>
      <c r="Q75" s="348"/>
      <c r="R75" s="349" t="str">
        <f>Badges!C642</f>
        <v>Take part in archery at a Girl Scout camp</v>
      </c>
      <c r="S75" s="351" t="str">
        <f>IF(Badges!T642="A","A"," ")</f>
        <v xml:space="preserve"> </v>
      </c>
    </row>
    <row r="76" spans="1:19" x14ac:dyDescent="0.2">
      <c r="A76" s="612" t="str">
        <f>Summary!A25</f>
        <v>New Cuisines</v>
      </c>
      <c r="B76" s="613"/>
      <c r="C76" s="353" t="str">
        <f>IF(Badges!T445="C","C",IF(Badges!T445="P","P",""))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IF(Badges!T468="C","C",IF(Badges!T468="P","P",""))</f>
        <v/>
      </c>
      <c r="E77" s="348"/>
      <c r="F77" s="349" t="str">
        <f>Badges!C387</f>
        <v>Play Trust, like they did on Survivor</v>
      </c>
      <c r="G77" s="351" t="str">
        <f>IF(Badges!T387="A","A"," ")</f>
        <v xml:space="preserve"> </v>
      </c>
      <c r="I77" s="348"/>
      <c r="J77" s="349" t="str">
        <f>Badges!C460</f>
        <v>Research the signs of shock and</v>
      </c>
      <c r="K77" s="351" t="str">
        <f>IF(Badges!T460="A","A"," ")</f>
        <v xml:space="preserve"> </v>
      </c>
      <c r="M77" s="348"/>
      <c r="N77" s="349" t="str">
        <f>Badges!C534</f>
        <v>Make a savings action plan</v>
      </c>
      <c r="O77" s="351" t="str">
        <f>IF(Badges!T534="A","A"," ")</f>
        <v xml:space="preserve"> </v>
      </c>
      <c r="Q77" s="348"/>
      <c r="R77" s="349" t="str">
        <f>Badges!C644</f>
        <v>Challenge yourself</v>
      </c>
      <c r="S77" s="351" t="str">
        <f>IF(Badges!T644="A","A"," ")</f>
        <v xml:space="preserve"> </v>
      </c>
    </row>
    <row r="78" spans="1:19" x14ac:dyDescent="0.2">
      <c r="A78" s="612" t="str">
        <f>Summary!A27</f>
        <v>Cadette Girl Scout Way</v>
      </c>
      <c r="B78" s="613"/>
      <c r="C78" s="353" t="str">
        <f>IF(Badges!T491="C","C",IF(Badges!T491="P","P",""))</f>
        <v/>
      </c>
      <c r="E78" s="348"/>
      <c r="F78" s="349" t="str">
        <f>Badges!C388</f>
        <v>Play three team-building games</v>
      </c>
      <c r="G78" s="351" t="str">
        <f>IF(Badges!T388="A","A"," ")</f>
        <v xml:space="preserve"> </v>
      </c>
      <c r="I78" s="348"/>
      <c r="J78" s="349" t="str">
        <f>Badges!C461</f>
        <v>Interview a doctor or nurse about the</v>
      </c>
      <c r="K78" s="351" t="str">
        <f>IF(Badges!T461="A","A"," ")</f>
        <v xml:space="preserve"> </v>
      </c>
      <c r="M78" s="348"/>
      <c r="N78" s="349" t="str">
        <f>Badges!C535</f>
        <v>Form a support group</v>
      </c>
      <c r="O78" s="351" t="str">
        <f>IF(Badges!T535="A","A"," ")</f>
        <v xml:space="preserve"> </v>
      </c>
      <c r="Q78" s="348"/>
      <c r="R78" s="349" t="str">
        <f>Badges!C645</f>
        <v>Take part in a group challenge</v>
      </c>
      <c r="S78" s="351" t="str">
        <f>IF(Badges!T645="A","A"," ")</f>
        <v xml:space="preserve"> </v>
      </c>
    </row>
    <row r="79" spans="1:19" x14ac:dyDescent="0.2">
      <c r="A79" s="614" t="str">
        <f>Summary!A28</f>
        <v>Trees</v>
      </c>
      <c r="B79" s="615"/>
      <c r="C79" s="354" t="str">
        <f>IF(Badges!T514="C","C",IF(Badges!T514="P","P",""))</f>
        <v/>
      </c>
      <c r="E79" s="348"/>
      <c r="F79" s="349" t="str">
        <f>Badges!C389</f>
        <v>Play Capture the Flag</v>
      </c>
      <c r="G79" s="351" t="str">
        <f>IF(Badges!T389="A","A"," ")</f>
        <v xml:space="preserve"> </v>
      </c>
      <c r="I79" s="348"/>
      <c r="J79" s="349" t="str">
        <f>Badges!C462</f>
        <v>Ask an EMT or first responder to</v>
      </c>
      <c r="K79" s="351" t="str">
        <f>IF(Badges!T462="A","A"," ")</f>
        <v xml:space="preserve"> </v>
      </c>
      <c r="M79" s="348"/>
      <c r="N79" s="349" t="str">
        <f>Badges!C536</f>
        <v>Imagine yourself in the future</v>
      </c>
      <c r="O79" s="351" t="str">
        <f>IF(Badges!T536="A","A"," ")</f>
        <v xml:space="preserve"> </v>
      </c>
      <c r="Q79" s="348"/>
      <c r="R79" s="349" t="str">
        <f>Badges!C646</f>
        <v>Create a contest for a younger group of girls</v>
      </c>
      <c r="S79" s="351" t="str">
        <f>IF(Badges!T646="A","A","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IF(Badges!T538="C","C",IF(Badges!T538="P","P",""))</f>
        <v/>
      </c>
      <c r="E81" s="348"/>
      <c r="F81" s="349" t="str">
        <f>Badges!C391</f>
        <v>But I landed my triple axel</v>
      </c>
      <c r="G81" s="351" t="str">
        <f>IF(Badges!T391="A","A"," ")</f>
        <v xml:space="preserve"> </v>
      </c>
      <c r="I81" s="348"/>
      <c r="J81" s="349" t="str">
        <f>Badges!C464</f>
        <v>Take a first aid course</v>
      </c>
      <c r="K81" s="351" t="str">
        <f>IF(Badges!T464="A","A"," ")</f>
        <v xml:space="preserve"> </v>
      </c>
      <c r="M81" s="348">
        <v>1</v>
      </c>
      <c r="N81" s="349" t="str">
        <f>Badges!C563</f>
        <v>Explore dream jobs</v>
      </c>
      <c r="O81" s="350"/>
      <c r="Q81" s="630" t="str">
        <f>'Age-Level'!B5</f>
        <v>Silver Torch Award</v>
      </c>
      <c r="R81" s="630"/>
      <c r="S81" s="352" t="str">
        <f>IF('Age-Level'!T8="C","C",IF('Age-Level'!T8="P","P",""))</f>
        <v/>
      </c>
    </row>
    <row r="82" spans="1:22" x14ac:dyDescent="0.2">
      <c r="A82" s="619" t="str">
        <f>Summary!A31</f>
        <v>Comparison Shopping</v>
      </c>
      <c r="B82" s="620"/>
      <c r="C82" s="352" t="str">
        <f>IF(Badges!T539="C","C",IF(Badges!T539="P","P",""))</f>
        <v/>
      </c>
      <c r="E82" s="348"/>
      <c r="F82" s="349" t="str">
        <f>Badges!C392</f>
        <v>Mind over matter</v>
      </c>
      <c r="G82" s="351" t="str">
        <f>IF(Badges!T392="A","A"," ")</f>
        <v xml:space="preserve"> </v>
      </c>
      <c r="I82" s="348"/>
      <c r="J82" s="349" t="str">
        <f>Badges!C465</f>
        <v>Ask a park ranger, lifeguard, or ski</v>
      </c>
      <c r="K82" s="351" t="str">
        <f>IF(Badges!T465="A","A"," ")</f>
        <v xml:space="preserve"> </v>
      </c>
      <c r="M82" s="348"/>
      <c r="N82" s="349" t="str">
        <f>Badges!C564</f>
        <v>Track your dreams</v>
      </c>
      <c r="O82" s="351" t="str">
        <f>IF(Badges!T564="A","A"," ")</f>
        <v xml:space="preserve"> </v>
      </c>
      <c r="Q82" s="630" t="str">
        <f>'Age-Level'!B9</f>
        <v>Cadette Community Service bar</v>
      </c>
      <c r="R82" s="630"/>
      <c r="S82" s="352" t="str">
        <f>IF('Age-Level'!T10="A","A"," ")</f>
        <v xml:space="preserve"> </v>
      </c>
    </row>
    <row r="83" spans="1:22" x14ac:dyDescent="0.2">
      <c r="A83" s="612" t="str">
        <f>Summary!A32</f>
        <v>Financing My Dreams</v>
      </c>
      <c r="B83" s="613"/>
      <c r="C83" s="353" t="str">
        <f>IF(Badges!T584="C","C",IF(Badges!T584="P","P",""))</f>
        <v/>
      </c>
      <c r="D83" s="344"/>
      <c r="E83" s="348"/>
      <c r="F83" s="349" t="str">
        <f>Badges!C393</f>
        <v>Play sports psychology games</v>
      </c>
      <c r="G83" s="351" t="str">
        <f>IF(Badges!T393="A","A"," ")</f>
        <v xml:space="preserve"> </v>
      </c>
      <c r="I83" s="348"/>
      <c r="J83" s="349" t="str">
        <f>Badges!C466</f>
        <v xml:space="preserve">Interview a doctor or nurse  </v>
      </c>
      <c r="K83" s="351" t="str">
        <f>IF(Badges!T466="A","A"," ")</f>
        <v xml:space="preserve"> </v>
      </c>
      <c r="M83" s="348"/>
      <c r="N83" s="349" t="str">
        <f>Badges!C565</f>
        <v>Talk to people about their jobs</v>
      </c>
      <c r="O83" s="351" t="str">
        <f>IF(Badges!T565="A","A"," ")</f>
        <v xml:space="preserve"> </v>
      </c>
      <c r="Q83" s="630" t="str">
        <f>'Age-Level'!B12</f>
        <v>Cadette Service to Girl Scouting bar</v>
      </c>
      <c r="R83" s="630"/>
      <c r="S83" s="352" t="str">
        <f>IF('Age-Level'!T13="A","A","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IF(Badges!T566="A","A"," ")</f>
        <v xml:space="preserve"> </v>
      </c>
      <c r="Q84" s="630" t="str">
        <f>'Age-Level'!B15</f>
        <v>Cadette Program Aide</v>
      </c>
      <c r="R84" s="630"/>
      <c r="S84" s="352" t="str">
        <f>IF('Age-Level'!T19="C","C",IF('Age-Level'!T19="P","P",""))</f>
        <v/>
      </c>
    </row>
    <row r="85" spans="1:22" x14ac:dyDescent="0.2">
      <c r="A85" s="612" t="str">
        <f>Summary!A34</f>
        <v>Business Plan</v>
      </c>
      <c r="B85" s="613"/>
      <c r="C85" s="353" t="str">
        <f>IF(Badges!T598="C","C",IF(Badges!T598="P","P",""))</f>
        <v/>
      </c>
      <c r="E85" s="348"/>
      <c r="F85" s="349" t="str">
        <f>Badges!C395</f>
        <v>Compete</v>
      </c>
      <c r="G85" s="351" t="str">
        <f>IF(Badges!T395="A","A","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IF('Age-Level'!T21="C","C",IF('Age-Level'!T21="P","P",""))</f>
        <v/>
      </c>
    </row>
    <row r="86" spans="1:22" x14ac:dyDescent="0.2">
      <c r="A86" s="612" t="str">
        <f>Summary!A35</f>
        <v>Marketing</v>
      </c>
      <c r="B86" s="613"/>
      <c r="C86" s="353" t="str">
        <f>IF(Badges!T599="C","C",IF(Badges!T599="P","P",""))</f>
        <v/>
      </c>
      <c r="E86" s="348"/>
      <c r="F86" s="349" t="str">
        <f>Badges!C396</f>
        <v>Play with little kids</v>
      </c>
      <c r="G86" s="351" t="str">
        <f>IF(Badges!T396="A","A"," ")</f>
        <v xml:space="preserve"> </v>
      </c>
      <c r="I86" s="348"/>
      <c r="J86" s="349" t="str">
        <f>Badges!C471</f>
        <v>Organize a songfest</v>
      </c>
      <c r="K86" s="351" t="str">
        <f>IF(Badges!T471="A","A"," ")</f>
        <v xml:space="preserve"> </v>
      </c>
      <c r="M86" s="348"/>
      <c r="N86" s="349" t="str">
        <f>Badges!C568</f>
        <v>Go house hunting</v>
      </c>
      <c r="O86" s="351" t="str">
        <f>IF(Badges!T568="A","A"," ")</f>
        <v xml:space="preserve"> </v>
      </c>
      <c r="Q86" s="629" t="str">
        <f>'Age-Level'!C23</f>
        <v>Cookie Rally (Year 1)</v>
      </c>
      <c r="R86" s="629"/>
      <c r="S86" s="358" t="str">
        <f>IF('Age-Level'!T23="A","A"," ")</f>
        <v xml:space="preserve"> </v>
      </c>
    </row>
    <row r="87" spans="1:22" x14ac:dyDescent="0.2">
      <c r="A87" s="612" t="str">
        <f>Summary!A36</f>
        <v>Think Big</v>
      </c>
      <c r="B87" s="613"/>
      <c r="C87" s="353" t="str">
        <f>IF(Badges!T624="C","C",IF(Badges!T624="P","P",""))</f>
        <v/>
      </c>
      <c r="E87" s="348"/>
      <c r="F87" s="349" t="str">
        <f>Badges!C397</f>
        <v>Take on the role of referee, umpire</v>
      </c>
      <c r="G87" s="351" t="str">
        <f>IF(Badges!T397="A","A"," ")</f>
        <v xml:space="preserve"> </v>
      </c>
      <c r="I87" s="348"/>
      <c r="J87" s="349" t="str">
        <f>Badges!C472</f>
        <v>Teach an international song</v>
      </c>
      <c r="K87" s="351" t="str">
        <f>IF(Badges!T472="A","A"," ")</f>
        <v xml:space="preserve"> </v>
      </c>
      <c r="M87" s="348"/>
      <c r="N87" s="349" t="str">
        <f>Badges!C569</f>
        <v>Get expert real estate device</v>
      </c>
      <c r="O87" s="351" t="str">
        <f>IF(Badges!T569="A","A"," ")</f>
        <v xml:space="preserve"> </v>
      </c>
      <c r="Q87" s="629" t="str">
        <f>'Age-Level'!C24</f>
        <v>Cookie Sales (Year 1)</v>
      </c>
      <c r="R87" s="629"/>
      <c r="S87" s="358" t="str">
        <f>IF('Age-Level'!T24="A","A","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IF(Badges!T473="A","A"," ")</f>
        <v xml:space="preserve"> </v>
      </c>
      <c r="M88" s="348"/>
      <c r="N88" s="349" t="str">
        <f>Badges!C570</f>
        <v>Browse real estate ads</v>
      </c>
      <c r="O88" s="351" t="str">
        <f>IF(Badges!T570="A","A"," ")</f>
        <v xml:space="preserve"> </v>
      </c>
      <c r="Q88" s="629" t="str">
        <f>'Age-Level'!C25</f>
        <v>Cookie Pin (Year 1)</v>
      </c>
      <c r="R88" s="629"/>
      <c r="S88" s="358" t="str">
        <f>IF('Age-Level'!T25="A","A"," ")</f>
        <v xml:space="preserve"> </v>
      </c>
    </row>
    <row r="89" spans="1:22" x14ac:dyDescent="0.2">
      <c r="A89" s="612" t="str">
        <f>Summary!A38</f>
        <v>Archery</v>
      </c>
      <c r="B89" s="613"/>
      <c r="C89" s="353" t="str">
        <f>IF(Badges!T648="C","C",IF(Badges!T648="P","P",""))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IF('Age-Level'!T26="A","A"," ")</f>
        <v xml:space="preserve"> </v>
      </c>
    </row>
    <row r="90" spans="1:22" x14ac:dyDescent="0.2">
      <c r="A90" s="497"/>
      <c r="B90" s="497"/>
      <c r="C90" s="368"/>
      <c r="E90" s="348"/>
      <c r="F90" s="349" t="str">
        <f>Badges!C402</f>
        <v>Difference of background</v>
      </c>
      <c r="G90" s="351" t="str">
        <f>IF(Badges!T402="A","A"," ")</f>
        <v xml:space="preserve"> </v>
      </c>
      <c r="I90" s="348"/>
      <c r="J90" s="349" t="str">
        <f>Badges!C475</f>
        <v>Focus on "be courageous and</v>
      </c>
      <c r="K90" s="351" t="str">
        <f>IF(Badges!T475="A","A"," ")</f>
        <v xml:space="preserve"> </v>
      </c>
      <c r="M90" s="348"/>
      <c r="N90" s="349" t="str">
        <f>Badges!C572</f>
        <v>Explore the world of travel</v>
      </c>
      <c r="O90" s="351" t="str">
        <f>IF(Badges!T572="A","A"," ")</f>
        <v xml:space="preserve"> </v>
      </c>
      <c r="Q90" s="629" t="str">
        <f>'Age-Level'!C27</f>
        <v>Cookie Sales (Year 2)</v>
      </c>
      <c r="R90" s="629"/>
      <c r="S90" s="358" t="str">
        <f>IF('Age-Level'!T27="A","A"," ")</f>
        <v xml:space="preserve"> </v>
      </c>
    </row>
    <row r="91" spans="1:22" x14ac:dyDescent="0.2">
      <c r="A91" s="635" t="s">
        <v>81</v>
      </c>
      <c r="B91" s="636"/>
      <c r="C91" s="637"/>
      <c r="E91" s="348"/>
      <c r="F91" s="349" t="str">
        <f>Badges!C403</f>
        <v>Difference of belief</v>
      </c>
      <c r="G91" s="351" t="str">
        <f>IF(Badges!T403="A","A"," ")</f>
        <v xml:space="preserve"> </v>
      </c>
      <c r="I91" s="348"/>
      <c r="J91" s="349" t="str">
        <f>Badges!C476</f>
        <v>Be confident and courageous</v>
      </c>
      <c r="K91" s="351" t="str">
        <f>IF(Badges!T476="A","A"," ")</f>
        <v xml:space="preserve"> </v>
      </c>
      <c r="M91" s="348"/>
      <c r="N91" s="349" t="str">
        <f>Badges!C573</f>
        <v>Visit a travel agent</v>
      </c>
      <c r="O91" s="351" t="str">
        <f>IF(Badges!T573="A","A"," ")</f>
        <v xml:space="preserve"> </v>
      </c>
      <c r="Q91" s="629" t="str">
        <f>'Age-Level'!C28</f>
        <v>Cookie Pin (Year 2)</v>
      </c>
      <c r="R91" s="629"/>
      <c r="S91" s="358" t="str">
        <f>IF('Age-Level'!T28="A","A"," ")</f>
        <v xml:space="preserve"> </v>
      </c>
    </row>
    <row r="92" spans="1:22" x14ac:dyDescent="0.2">
      <c r="B92" s="638" t="str">
        <f>Journey!A6</f>
        <v>aMAZE!</v>
      </c>
      <c r="C92" s="639"/>
      <c r="E92" s="348"/>
      <c r="F92" s="349" t="str">
        <f>Badges!C404</f>
        <v>Difference of opinion</v>
      </c>
      <c r="G92" s="351" t="str">
        <f>IF(Badges!T404="A","A"," ")</f>
        <v xml:space="preserve"> </v>
      </c>
      <c r="I92" s="348"/>
      <c r="J92" s="349" t="str">
        <f>Badges!C477</f>
        <v>Create a project honoring the</v>
      </c>
      <c r="K92" s="351" t="str">
        <f>IF(Badges!T477="A","A"," ")</f>
        <v xml:space="preserve"> </v>
      </c>
      <c r="M92" s="348"/>
      <c r="N92" s="349" t="str">
        <f>Badges!C574</f>
        <v>Create a tour group</v>
      </c>
      <c r="O92" s="351" t="str">
        <f>IF(Badges!T574="A","A"," ")</f>
        <v xml:space="preserve"> </v>
      </c>
      <c r="Q92" s="629" t="str">
        <f>'Age-Level'!C29</f>
        <v>Cookie Rally (Year 3)</v>
      </c>
      <c r="R92" s="629"/>
      <c r="S92" s="358" t="str">
        <f>IF('Age-Level'!T29="A","A"," ")</f>
        <v xml:space="preserve"> </v>
      </c>
    </row>
    <row r="93" spans="1:22" x14ac:dyDescent="0.2">
      <c r="B93" s="357" t="str">
        <f>Journey!B7</f>
        <v>The Interact Award</v>
      </c>
      <c r="C93" s="353" t="str">
        <f>IF(Journey!T17="C","C",IF(Journey!T17="P","P",""))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IF('Age-Level'!T30="A","A"," ")</f>
        <v xml:space="preserve"> </v>
      </c>
    </row>
    <row r="94" spans="1:22" x14ac:dyDescent="0.2">
      <c r="B94" s="357" t="str">
        <f>Journey!B18</f>
        <v>The Diplomat Award</v>
      </c>
      <c r="C94" s="353" t="str">
        <f>IF(Journey!T26="C","C",IF(Journey!T26="P","P",""))</f>
        <v/>
      </c>
      <c r="E94" s="348"/>
      <c r="F94" s="349" t="str">
        <f>Badges!C406</f>
        <v>Use one of the methods from the</v>
      </c>
      <c r="G94" s="351" t="str">
        <f>IF(Badges!T406="A","A"," ")</f>
        <v xml:space="preserve"> </v>
      </c>
      <c r="I94" s="348"/>
      <c r="J94" s="349" t="str">
        <f>Badges!C479</f>
        <v>Throw a community sisterhood</v>
      </c>
      <c r="K94" s="351" t="str">
        <f>IF(Badges!T479="A","A"," ")</f>
        <v xml:space="preserve"> </v>
      </c>
      <c r="M94" s="348"/>
      <c r="N94" s="349" t="str">
        <f>Badges!C576</f>
        <v>Find local philanthropists</v>
      </c>
      <c r="O94" s="351" t="str">
        <f>IF(Badges!T576="A","A"," ")</f>
        <v xml:space="preserve"> </v>
      </c>
      <c r="Q94" s="487" t="str">
        <f>'Age-Level'!C31</f>
        <v>Cookie Pin (Year 3)</v>
      </c>
      <c r="R94" s="487"/>
      <c r="S94" s="358" t="str">
        <f>IF('Age-Level'!T31="A","A"," ")</f>
        <v xml:space="preserve"> </v>
      </c>
    </row>
    <row r="95" spans="1:22" x14ac:dyDescent="0.2">
      <c r="B95" s="357" t="str">
        <f>Journey!B27</f>
        <v>The Peacemaker Award</v>
      </c>
      <c r="C95" s="353" t="str">
        <f>IF(Journey!T29="C","C",IF(Journey!T29="P","P",""))</f>
        <v/>
      </c>
      <c r="E95" s="348"/>
      <c r="F95" s="349" t="str">
        <f>Badges!C407</f>
        <v>Use two of the methods</v>
      </c>
      <c r="G95" s="351" t="str">
        <f>IF(Badges!T407="A","A"," ")</f>
        <v xml:space="preserve"> </v>
      </c>
      <c r="I95" s="348"/>
      <c r="J95" s="349" t="str">
        <f>Badges!C480</f>
        <v>Spotlight a hidden heroine</v>
      </c>
      <c r="K95" s="351" t="str">
        <f>IF(Badges!T480="A","A"," ")</f>
        <v xml:space="preserve"> </v>
      </c>
      <c r="M95" s="348"/>
      <c r="N95" s="349" t="str">
        <f>Badges!C577</f>
        <v>Learn what's going on in the world of</v>
      </c>
      <c r="O95" s="351" t="str">
        <f>IF(Badges!T577="A","A"," ")</f>
        <v xml:space="preserve"> </v>
      </c>
      <c r="Q95" s="487" t="str">
        <f>'Age-Level'!C33</f>
        <v>Fall Sales (Year 1)</v>
      </c>
      <c r="R95" s="487"/>
      <c r="S95" s="353" t="str">
        <f>IF('Age-Level'!T33="A","A","")</f>
        <v/>
      </c>
      <c r="U95" s="346"/>
      <c r="V95" s="346"/>
    </row>
    <row r="96" spans="1:22" x14ac:dyDescent="0.2">
      <c r="B96" s="357" t="str">
        <f>Journey!B31</f>
        <v>Leader in Action</v>
      </c>
      <c r="C96" s="353" t="str">
        <f>IF(Journey!T38="C","C",IF(Journey!T38="P","P",""))</f>
        <v/>
      </c>
      <c r="E96" s="348"/>
      <c r="F96" s="349" t="str">
        <f>Badges!C408</f>
        <v>Try them all</v>
      </c>
      <c r="G96" s="351" t="str">
        <f>IF(Badges!T408="A","A"," ")</f>
        <v xml:space="preserve"> </v>
      </c>
      <c r="I96" s="348"/>
      <c r="J96" s="349" t="str">
        <f>Badges!C481</f>
        <v>Team up for sisterhood</v>
      </c>
      <c r="K96" s="351" t="str">
        <f>IF(Badges!T481="A","A"," ")</f>
        <v xml:space="preserve"> </v>
      </c>
      <c r="M96" s="348"/>
      <c r="N96" s="349" t="str">
        <f>Badges!C578</f>
        <v>Research your favorite charity</v>
      </c>
      <c r="O96" s="351" t="str">
        <f>IF(Badges!T578="A","A"," ")</f>
        <v xml:space="preserve"> </v>
      </c>
      <c r="Q96" s="487" t="str">
        <f>'Age-Level'!C34</f>
        <v>Fall Sales (Year 2)</v>
      </c>
      <c r="R96" s="487"/>
      <c r="S96" s="353" t="str">
        <f>IF('Age-Level'!T34="A","A","")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IF('Age-Level'!T35="A","A","")</f>
        <v/>
      </c>
      <c r="U97" s="346"/>
      <c r="V97" s="346"/>
    </row>
    <row r="98" spans="1:23" ht="14.25" customHeight="1" x14ac:dyDescent="0.2">
      <c r="A98" s="486"/>
      <c r="B98" s="357" t="str">
        <f>Journey!B42</f>
        <v>Aware</v>
      </c>
      <c r="C98" s="353" t="str">
        <f>IF(Journey!T22="C","C",IF(Journey!T22="P","P",""))</f>
        <v/>
      </c>
      <c r="E98" s="348"/>
      <c r="F98" s="349" t="str">
        <f>Badges!C410</f>
        <v>Ask an expert to teach you the</v>
      </c>
      <c r="G98" s="351" t="str">
        <f>IF(Badges!T410="A","A"," ")</f>
        <v xml:space="preserve"> </v>
      </c>
      <c r="I98" s="348"/>
      <c r="J98" s="349" t="str">
        <f>Badges!C483</f>
        <v>Clean up a hiking trail-or clear a new</v>
      </c>
      <c r="K98" s="351" t="str">
        <f>IF(Badges!T483="A","A"," ")</f>
        <v xml:space="preserve"> </v>
      </c>
      <c r="M98" s="348"/>
      <c r="N98" s="349" t="str">
        <f>Badges!C580</f>
        <v>Plan with friends</v>
      </c>
      <c r="O98" s="351" t="str">
        <f>IF(Badges!T580="A","A"," ")</f>
        <v xml:space="preserve"> </v>
      </c>
      <c r="Q98" s="487" t="str">
        <f>'Age-Level'!C37</f>
        <v>Thinking Day (Year 1)</v>
      </c>
      <c r="R98" s="487"/>
      <c r="S98" s="353" t="str">
        <f>IF('Age-Level'!T37="A","A","")</f>
        <v/>
      </c>
      <c r="U98" s="346"/>
      <c r="V98" s="346"/>
    </row>
    <row r="99" spans="1:23" x14ac:dyDescent="0.2">
      <c r="A99" s="486"/>
      <c r="B99" s="357" t="str">
        <f>Journey!B48</f>
        <v>Alert</v>
      </c>
      <c r="C99" s="353" t="str">
        <f>IF(Journey!T31="C","C",IF(Journey!T31="P","P",""))</f>
        <v/>
      </c>
      <c r="E99" s="348"/>
      <c r="F99" s="349" t="str">
        <f>Badges!C411</f>
        <v>Watch candidates for elected office</v>
      </c>
      <c r="G99" s="351" t="str">
        <f>IF(Badges!T411="A","A"," ")</f>
        <v xml:space="preserve"> </v>
      </c>
      <c r="I99" s="348"/>
      <c r="J99" s="349" t="str">
        <f>Badges!C484</f>
        <v>Help clear an invasive species from</v>
      </c>
      <c r="K99" s="351" t="str">
        <f>IF(Badges!T484="A","A"," ")</f>
        <v xml:space="preserve"> </v>
      </c>
      <c r="M99" s="348"/>
      <c r="N99" s="349" t="str">
        <f>Badges!C581</f>
        <v>Plan with your family</v>
      </c>
      <c r="O99" s="351" t="str">
        <f>IF(Badges!T581="A","A"," ")</f>
        <v xml:space="preserve"> </v>
      </c>
      <c r="Q99" s="487" t="str">
        <f>'Age-Level'!C38</f>
        <v>Thinking Day (Year 2)</v>
      </c>
      <c r="R99" s="487"/>
      <c r="S99" s="353" t="str">
        <f>IF('Age-Level'!T38="A","A","")</f>
        <v/>
      </c>
      <c r="U99" s="488"/>
      <c r="V99" s="489"/>
      <c r="W99" s="439"/>
    </row>
    <row r="100" spans="1:23" x14ac:dyDescent="0.2">
      <c r="A100" s="486"/>
      <c r="B100" s="357" t="str">
        <f>Journey!B55</f>
        <v>Affirm</v>
      </c>
      <c r="C100" s="353" t="str">
        <f>IF(Journey!T34="C","C",IF(Journey!T34="P","P",""))</f>
        <v/>
      </c>
      <c r="E100" s="348"/>
      <c r="F100" s="349" t="str">
        <f>Badges!C412</f>
        <v>Understand a famous debate in</v>
      </c>
      <c r="G100" s="351" t="str">
        <f>IF(Badges!T412="A","A"," ")</f>
        <v xml:space="preserve"> </v>
      </c>
      <c r="I100" s="348"/>
      <c r="J100" s="349" t="str">
        <f>Badges!C485</f>
        <v>Help with three general-maintenance</v>
      </c>
      <c r="K100" s="351" t="str">
        <f>IF(Badges!T485="A","A"," ")</f>
        <v xml:space="preserve"> </v>
      </c>
      <c r="M100" s="348"/>
      <c r="N100" s="349" t="str">
        <f>Badges!C582</f>
        <v>Plan over and over again</v>
      </c>
      <c r="O100" s="351" t="str">
        <f>IF(Badges!T582="A","A"," ")</f>
        <v xml:space="preserve"> </v>
      </c>
      <c r="Q100" s="487" t="str">
        <f>'Age-Level'!C39</f>
        <v>Thinking Day (Year 3)</v>
      </c>
      <c r="R100" s="487"/>
      <c r="S100" s="353" t="str">
        <f>IF('Age-Level'!T39="A","A","")</f>
        <v/>
      </c>
      <c r="U100" s="346"/>
      <c r="V100" s="346"/>
    </row>
    <row r="101" spans="1:23" x14ac:dyDescent="0.2">
      <c r="A101" s="355"/>
      <c r="B101" s="357" t="str">
        <f>Journey!B62</f>
        <v>Leader in Action</v>
      </c>
      <c r="C101" s="353" t="str">
        <f>IF(Journey!T43="C","C",IF(Journey!T43="P","P",""))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IF('Age-Level'!T41="A","A","")</f>
        <v/>
      </c>
      <c r="U101" s="346"/>
      <c r="V101" s="346"/>
    </row>
    <row r="102" spans="1:23" x14ac:dyDescent="0.2">
      <c r="B102" s="494" t="str">
        <f>Journey!A75</f>
        <v>MEdia</v>
      </c>
      <c r="C102" s="495"/>
      <c r="E102" s="348"/>
      <c r="F102" s="349" t="str">
        <f>Badges!C414</f>
        <v>A community compromise</v>
      </c>
      <c r="G102" s="351" t="str">
        <f>IF(Badges!T414="A","A"," ")</f>
        <v xml:space="preserve"> </v>
      </c>
      <c r="I102" s="348"/>
      <c r="J102" s="349" t="str">
        <f>Badges!C487</f>
        <v>Make a tradition "to do" list</v>
      </c>
      <c r="K102" s="351" t="str">
        <f>IF(Badges!T487="A","A"," ")</f>
        <v xml:space="preserve"> </v>
      </c>
      <c r="M102" s="348">
        <v>1</v>
      </c>
      <c r="N102" s="349" t="str">
        <f>Badges!C587</f>
        <v>Write your mission statement and</v>
      </c>
      <c r="O102" s="350"/>
      <c r="Q102" s="487" t="str">
        <f>'Age-Level'!C43</f>
        <v>International Friendship Recognition</v>
      </c>
      <c r="R102" s="487"/>
      <c r="S102" s="353" t="str">
        <f>IF('Age-Level'!T43="A","A","")</f>
        <v/>
      </c>
      <c r="U102" s="346"/>
      <c r="V102" s="346"/>
    </row>
    <row r="103" spans="1:23" x14ac:dyDescent="0.2">
      <c r="B103" s="357" t="str">
        <f>Journey!C77</f>
        <v>Monitor</v>
      </c>
      <c r="C103" s="353" t="str">
        <f>IF(Journey!T78="C","C",IF(Journey!T78="P","P",""))</f>
        <v/>
      </c>
      <c r="E103" s="348"/>
      <c r="F103" s="349" t="str">
        <f>Badges!C415</f>
        <v>A family or friendship compromise</v>
      </c>
      <c r="G103" s="351" t="str">
        <f>IF(Badges!T415="A","A"," ")</f>
        <v xml:space="preserve"> </v>
      </c>
      <c r="I103" s="348"/>
      <c r="J103" s="349" t="str">
        <f>Badges!C488</f>
        <v>Go global</v>
      </c>
      <c r="K103" s="351" t="str">
        <f>IF(Badges!T488="A","A"," ")</f>
        <v xml:space="preserve"> </v>
      </c>
      <c r="M103" s="348"/>
      <c r="N103" s="349" t="str">
        <f>Badges!C588</f>
        <v>A mission statement is a short</v>
      </c>
      <c r="O103" s="351" t="str">
        <f>IF(Badges!T588="A","A"," ")</f>
        <v xml:space="preserve"> </v>
      </c>
      <c r="Q103" s="487" t="str">
        <f>'Age-Level'!C45</f>
        <v>Investiture</v>
      </c>
      <c r="R103" s="487"/>
      <c r="S103" s="353" t="str">
        <f>IF('Age-Level'!T45="A","A","")</f>
        <v/>
      </c>
      <c r="U103" s="346"/>
      <c r="V103" s="346"/>
    </row>
    <row r="104" spans="1:23" x14ac:dyDescent="0.2">
      <c r="B104" s="357" t="str">
        <f>Journey!C80</f>
        <v>Influence</v>
      </c>
      <c r="C104" s="353" t="str">
        <f>IF(Journey!T81="C","C",IF(Journey!T81="P","P",""))</f>
        <v/>
      </c>
      <c r="E104" s="348"/>
      <c r="F104" s="349" t="str">
        <f>Badges!C416</f>
        <v>A state or national compromise</v>
      </c>
      <c r="G104" s="351" t="str">
        <f>IF(Badges!T416="A","A"," ")</f>
        <v xml:space="preserve"> </v>
      </c>
      <c r="I104" s="348"/>
      <c r="J104" s="349" t="str">
        <f>Badges!C489</f>
        <v>Learn the history of your Girl Scout</v>
      </c>
      <c r="K104" s="351" t="str">
        <f>IF(Badges!T489="A","A"," ")</f>
        <v xml:space="preserve"> </v>
      </c>
      <c r="M104" s="348">
        <v>2</v>
      </c>
      <c r="N104" s="349" t="str">
        <f>Badges!C589</f>
        <v>Increase your customer base</v>
      </c>
      <c r="O104" s="350"/>
      <c r="Q104" s="487" t="str">
        <f>'Age-Level'!C46</f>
        <v>Rededication (1st year)</v>
      </c>
      <c r="R104" s="487"/>
      <c r="S104" s="363" t="str">
        <f>IF('Age-Level'!T46="A","A","")</f>
        <v/>
      </c>
      <c r="U104" s="346"/>
      <c r="V104" s="346"/>
    </row>
    <row r="105" spans="1:23" x14ac:dyDescent="0.2">
      <c r="B105" s="357" t="str">
        <f>Journey!C83</f>
        <v>Cultivate</v>
      </c>
      <c r="C105" s="353" t="str">
        <f>IF(Journey!T84="C","C",IF(Journey!T84="P","P",""))</f>
        <v/>
      </c>
      <c r="E105" s="348">
        <v>5</v>
      </c>
      <c r="F105" s="349" t="str">
        <f>Badges!C417</f>
        <v>Find common ground through</v>
      </c>
      <c r="G105" s="350"/>
      <c r="I105" s="492" t="str">
        <f>Badges!B492</f>
        <v>Trees</v>
      </c>
      <c r="J105" s="493"/>
      <c r="K105" s="493"/>
      <c r="M105" s="348"/>
      <c r="N105" s="349" t="str">
        <f>Badges!C590</f>
        <v>What's the number one reason</v>
      </c>
      <c r="O105" s="351" t="str">
        <f>IF(Badges!T590="A","A"," ")</f>
        <v xml:space="preserve"> </v>
      </c>
      <c r="Q105" s="487" t="str">
        <f>'Age-Level'!C47</f>
        <v>Rededication (2nd year)</v>
      </c>
      <c r="R105" s="487"/>
      <c r="S105" s="363" t="str">
        <f>IF('Age-Level'!T47="A","A","")</f>
        <v/>
      </c>
      <c r="U105" s="346"/>
      <c r="V105" s="346"/>
    </row>
    <row r="106" spans="1:23" x14ac:dyDescent="0.2">
      <c r="B106" s="357" t="str">
        <f>Journey!B86</f>
        <v>Leader in Action</v>
      </c>
      <c r="C106" s="353" t="str">
        <f>IF(Journey!T96="C","C",IF(Journey!T96="P","P",""))</f>
        <v/>
      </c>
      <c r="E106" s="348"/>
      <c r="F106" s="349" t="str">
        <f>Badges!C418</f>
        <v>Mediate a cookie conflict</v>
      </c>
      <c r="G106" s="351" t="str">
        <f>IF(Badges!T418="A","A","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IF('Age-Level'!T48="A","A","")</f>
        <v/>
      </c>
      <c r="U106" s="346"/>
      <c r="V106" s="346"/>
    </row>
    <row r="107" spans="1:23" x14ac:dyDescent="0.2">
      <c r="B107" s="365"/>
      <c r="C107" s="365"/>
      <c r="E107" s="348"/>
      <c r="F107" s="349" t="str">
        <f>Badges!C419</f>
        <v>Mediate with a pro</v>
      </c>
      <c r="G107" s="351" t="str">
        <f>IF(Badges!T419="A","A"," ")</f>
        <v xml:space="preserve"> </v>
      </c>
      <c r="I107" s="348"/>
      <c r="J107" s="349" t="str">
        <f>Badges!C494</f>
        <v>Take a tree trip</v>
      </c>
      <c r="K107" s="351" t="str">
        <f>IF(Badges!T494="A","A"," ")</f>
        <v xml:space="preserve"> </v>
      </c>
      <c r="M107" s="348"/>
      <c r="N107" s="349" t="str">
        <f>Badges!C592</f>
        <v>Decide what you want to do with</v>
      </c>
      <c r="O107" s="351" t="str">
        <f>IF(Badges!T592="A","A"," ")</f>
        <v xml:space="preserve"> </v>
      </c>
      <c r="Q107" s="487" t="str">
        <f>'Age-Level'!C49</f>
        <v>Rededication (4th year)</v>
      </c>
      <c r="R107" s="487"/>
      <c r="S107" s="363" t="str">
        <f>IF('Age-Level'!T49="A","A","")</f>
        <v/>
      </c>
      <c r="U107" s="346"/>
      <c r="V107" s="346"/>
    </row>
    <row r="108" spans="1:23" x14ac:dyDescent="0.2">
      <c r="A108" s="635" t="s">
        <v>138</v>
      </c>
      <c r="B108" s="636"/>
      <c r="C108" s="637"/>
      <c r="E108" s="348"/>
      <c r="F108" s="349" t="str">
        <f>Badges!C420</f>
        <v>Suggest solutions for a current</v>
      </c>
      <c r="G108" s="351" t="str">
        <f>IF(Badges!T420="A","A"," ")</f>
        <v xml:space="preserve"> </v>
      </c>
      <c r="I108" s="348"/>
      <c r="J108" s="349" t="str">
        <f>Badges!C495</f>
        <v>Design a tree house</v>
      </c>
      <c r="K108" s="351" t="str">
        <f>IF(Badges!T495="A","A"," ")</f>
        <v xml:space="preserve"> </v>
      </c>
      <c r="M108" s="348">
        <v>4</v>
      </c>
      <c r="N108" s="349" t="str">
        <f>Badges!C593</f>
        <v>Make a risk management plan</v>
      </c>
      <c r="O108" s="350"/>
      <c r="Q108" s="487" t="str">
        <f>'Age-Level'!C50</f>
        <v>Rededication (5th year)</v>
      </c>
      <c r="R108" s="487"/>
      <c r="S108" s="363" t="str">
        <f>IF('Age-Level'!T50="A","A","")</f>
        <v/>
      </c>
      <c r="U108" s="346"/>
      <c r="V108" s="346"/>
    </row>
    <row r="109" spans="1:23" x14ac:dyDescent="0.2">
      <c r="A109" s="360"/>
      <c r="B109" s="496" t="str">
        <f>Bridging!B6</f>
        <v>Pass It On!</v>
      </c>
      <c r="C109" s="352" t="str">
        <f>IF(Bridging!T10="C","C",IF(Bridging!T10="P","P",""))</f>
        <v/>
      </c>
      <c r="E109" s="492" t="str">
        <f>Badges!B423</f>
        <v>New Cuisines</v>
      </c>
      <c r="F109" s="493"/>
      <c r="G109" s="493"/>
      <c r="I109" s="348"/>
      <c r="J109" s="349" t="str">
        <f>Badges!C496</f>
        <v>Cook a tree dish</v>
      </c>
      <c r="K109" s="351" t="str">
        <f>IF(Badges!T496="A","A"," ")</f>
        <v xml:space="preserve"> </v>
      </c>
      <c r="M109" s="348"/>
      <c r="N109" s="349" t="str">
        <f>Badges!C594</f>
        <v>A risk management plan gets you</v>
      </c>
      <c r="O109" s="351" t="str">
        <f>IF(Badges!T594="A","A"," ")</f>
        <v xml:space="preserve"> </v>
      </c>
      <c r="Q109" s="487" t="str">
        <f>'Age-Level'!C51</f>
        <v>Rededication (6th year)</v>
      </c>
      <c r="R109" s="487"/>
      <c r="S109" s="363" t="str">
        <f>IF('Age-Level'!T51="A","A","")</f>
        <v/>
      </c>
      <c r="U109" s="346"/>
      <c r="V109" s="346"/>
    </row>
    <row r="110" spans="1:23" x14ac:dyDescent="0.2">
      <c r="A110" s="360"/>
      <c r="B110" s="361" t="str">
        <f>Bridging!B11</f>
        <v>Look Ahead!</v>
      </c>
      <c r="C110" s="352" t="str">
        <f>IF(Bridging!T15="C","C",IF(Bridging!T15="P","P",""))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IF('Age-Level'!T52="A","A","")</f>
        <v/>
      </c>
      <c r="U110" s="489"/>
      <c r="V110" s="489"/>
      <c r="W110" s="439"/>
    </row>
    <row r="111" spans="1:23" x14ac:dyDescent="0.2">
      <c r="A111" s="360"/>
      <c r="B111" s="487" t="str">
        <f>Bridging!C16</f>
        <v>Plan a Ceremony</v>
      </c>
      <c r="C111" s="352" t="str">
        <f>IF(Bridging!T17="C","C",IF(Bridging!T17="P","P",""))</f>
        <v/>
      </c>
      <c r="E111" s="348"/>
      <c r="F111" s="349" t="str">
        <f>Badges!C425</f>
        <v>Cook something from an area of the</v>
      </c>
      <c r="G111" s="351" t="str">
        <f>IF(Badges!T425="A","A"," ")</f>
        <v xml:space="preserve"> </v>
      </c>
      <c r="I111" s="348"/>
      <c r="J111" s="349" t="str">
        <f>Badges!C498</f>
        <v>Be a naturalist in your neighborhood</v>
      </c>
      <c r="K111" s="351" t="str">
        <f>IF(Badges!T498="A","A"," ")</f>
        <v xml:space="preserve"> </v>
      </c>
      <c r="M111" s="348"/>
      <c r="N111" s="349" t="str">
        <f>Badges!C596</f>
        <v>Once you have your business plan</v>
      </c>
      <c r="O111" s="351" t="str">
        <f>IF(Badges!T596="A","A"," ")</f>
        <v xml:space="preserve"> </v>
      </c>
      <c r="Q111" s="487" t="str">
        <f>'Age-Level'!C53</f>
        <v>Rededication (8th year)</v>
      </c>
      <c r="R111" s="487"/>
      <c r="S111" s="363" t="str">
        <f>IF('Age-Level'!T53="A","A","")</f>
        <v/>
      </c>
      <c r="U111" s="346"/>
      <c r="V111" s="346"/>
    </row>
    <row r="112" spans="1:23" x14ac:dyDescent="0.2">
      <c r="B112" s="362" t="s">
        <v>139</v>
      </c>
      <c r="C112" s="352" t="str">
        <f>IF(Bridging!T18="C","C",IF(Bridging!T18="P","P",""))</f>
        <v/>
      </c>
      <c r="E112" s="348"/>
      <c r="F112" s="349" t="str">
        <f>Badges!C426</f>
        <v>Find a relative, friend, or neighbor</v>
      </c>
      <c r="G112" s="351" t="str">
        <f>IF(Badges!T426="A","A"," ")</f>
        <v xml:space="preserve"> </v>
      </c>
      <c r="I112" s="348"/>
      <c r="J112" s="349" t="str">
        <f>Badges!C499</f>
        <v>Sketch and label the parts of a tree</v>
      </c>
      <c r="K112" s="351" t="str">
        <f>IF(Badges!T499="A","A","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IF(Badges!T427="A","A"," ")</f>
        <v xml:space="preserve"> </v>
      </c>
      <c r="I113" s="348"/>
      <c r="J113" s="349" t="str">
        <f>Badges!C500</f>
        <v>Delve into the forest life cycle</v>
      </c>
      <c r="K113" s="351" t="str">
        <f>IF(Badges!T500="A","A"," ")</f>
        <v xml:space="preserve"> </v>
      </c>
      <c r="M113" s="348">
        <v>1</v>
      </c>
      <c r="N113" s="349" t="str">
        <f>Badges!C613</f>
        <v>Come up with a big idea</v>
      </c>
      <c r="O113" s="350"/>
      <c r="Q113" s="372">
        <v>1</v>
      </c>
      <c r="R113" s="487" t="str">
        <f>'Age-Level'!C55</f>
        <v>Choose one line from the Law</v>
      </c>
      <c r="S113" s="363" t="str">
        <f>IF('Age-Level'!T55="A","A","")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IF(Badges!T614="A","A"," ")</f>
        <v xml:space="preserve"> </v>
      </c>
      <c r="Q114" s="371">
        <v>2</v>
      </c>
      <c r="R114" s="487" t="str">
        <f>'Age-Level'!C56</f>
        <v>Find a woman in your community</v>
      </c>
      <c r="S114" s="363" t="str">
        <f>IF('Age-Level'!T56="A","A","")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IF(Badges!T429="A","A"," ")</f>
        <v xml:space="preserve"> </v>
      </c>
      <c r="I115" s="348"/>
      <c r="J115" s="349" t="str">
        <f>Badges!C502</f>
        <v>Get tree crafty</v>
      </c>
      <c r="K115" s="351" t="str">
        <f>IF(Badges!T502="A","A"," ")</f>
        <v xml:space="preserve"> </v>
      </c>
      <c r="M115" s="348">
        <v>2</v>
      </c>
      <c r="N115" s="349" t="str">
        <f>Badges!C615</f>
        <v>Take your sales to the next level</v>
      </c>
      <c r="O115" s="350"/>
      <c r="Q115" s="371">
        <v>3</v>
      </c>
      <c r="R115" s="487" t="str">
        <f>'Age-Level'!C57</f>
        <v>Gather three inspirational quotes</v>
      </c>
      <c r="S115" s="363" t="str">
        <f>IF('Age-Level'!T57="A","A","")</f>
        <v/>
      </c>
      <c r="U115" s="346"/>
      <c r="V115" s="346"/>
    </row>
    <row r="116" spans="1:22" x14ac:dyDescent="0.2">
      <c r="A116" s="348"/>
      <c r="B116" s="349" t="str">
        <f>Badges!C356</f>
        <v>Collect comic strips from the</v>
      </c>
      <c r="C116" s="351" t="str">
        <f>IF(Badges!T356="A","A"," ")</f>
        <v xml:space="preserve"> </v>
      </c>
      <c r="E116" s="348"/>
      <c r="F116" s="349" t="str">
        <f>Badges!C430</f>
        <v>Research and cook a regional</v>
      </c>
      <c r="G116" s="351" t="str">
        <f>IF(Badges!T430="A","A"," ")</f>
        <v xml:space="preserve"> </v>
      </c>
      <c r="I116" s="348"/>
      <c r="J116" s="349" t="str">
        <f>Badges!C503</f>
        <v>Capture a tree on your canvas or the</v>
      </c>
      <c r="K116" s="351" t="str">
        <f>IF(Badges!T503="A","A"," ")</f>
        <v xml:space="preserve"> </v>
      </c>
      <c r="M116" s="348"/>
      <c r="N116" s="349" t="str">
        <f>Badges!C616</f>
        <v>When you have a big goal, you have</v>
      </c>
      <c r="O116" s="351" t="str">
        <f>IF(Badges!T616="A","A"," ")</f>
        <v xml:space="preserve"> </v>
      </c>
      <c r="Q116" s="371">
        <v>4</v>
      </c>
      <c r="R116" s="487" t="str">
        <f>'Age-Level'!C58</f>
        <v>Make something to remind you</v>
      </c>
      <c r="S116" s="363" t="str">
        <f>IF('Age-Level'!T58="A","A","")</f>
        <v/>
      </c>
    </row>
    <row r="117" spans="1:22" x14ac:dyDescent="0.2">
      <c r="A117" s="348"/>
      <c r="B117" s="349" t="str">
        <f>Badges!C357</f>
        <v>Visit with a comic artist</v>
      </c>
      <c r="C117" s="351" t="str">
        <f>IF(Badges!T357="A","A"," ")</f>
        <v xml:space="preserve"> </v>
      </c>
      <c r="E117" s="348"/>
      <c r="F117" s="349" t="str">
        <f>Badges!C431</f>
        <v>Find out how well you know your</v>
      </c>
      <c r="G117" s="351" t="str">
        <f>IF(Badges!T431="A","A"," ")</f>
        <v xml:space="preserve"> </v>
      </c>
      <c r="I117" s="348"/>
      <c r="J117" s="349" t="str">
        <f>Badges!C504</f>
        <v>Create your own tree legend</v>
      </c>
      <c r="K117" s="351" t="str">
        <f>IF(Badges!T504="A","A"," ")</f>
        <v xml:space="preserve"> </v>
      </c>
      <c r="M117" s="348">
        <v>3</v>
      </c>
      <c r="N117" s="349" t="str">
        <f>Badges!C617</f>
        <v>Sell your big dream to others</v>
      </c>
      <c r="O117" s="350"/>
      <c r="Q117" s="371">
        <v>5</v>
      </c>
      <c r="R117" s="487" t="str">
        <f>'Age-Level'!C59</f>
        <v xml:space="preserve">Make a commitment to live what </v>
      </c>
      <c r="S117" s="363" t="str">
        <f>IF('Age-Level'!T59="A","A","")</f>
        <v/>
      </c>
    </row>
    <row r="118" spans="1:22" x14ac:dyDescent="0.2">
      <c r="A118" s="348"/>
      <c r="B118" s="349" t="str">
        <f>Badges!C358</f>
        <v>Make sticky-note comics</v>
      </c>
      <c r="C118" s="351" t="str">
        <f>IF(Badges!T358="A","A","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IF(Badges!T618="A","A","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IF(Badges!T433="A","A"," ")</f>
        <v xml:space="preserve"> </v>
      </c>
      <c r="I119" s="348"/>
      <c r="J119" s="349" t="str">
        <f>Badges!C506</f>
        <v>Debate logging, clear-cutting, and</v>
      </c>
      <c r="K119" s="351" t="str">
        <f>IF(Badges!T506="A","A"," ")</f>
        <v xml:space="preserve"> </v>
      </c>
      <c r="M119" s="348">
        <v>4</v>
      </c>
      <c r="N119" s="349" t="str">
        <f>Badges!C619</f>
        <v>Ask experts to help you take your</v>
      </c>
      <c r="O119" s="350"/>
      <c r="Q119" s="372">
        <v>1</v>
      </c>
      <c r="R119" s="487" t="str">
        <f>'Age-Level'!C62</f>
        <v>Choose one line from the Law</v>
      </c>
      <c r="S119" s="363" t="str">
        <f>IF('Age-Level'!T62="A","A","")</f>
        <v/>
      </c>
    </row>
    <row r="120" spans="1:22" x14ac:dyDescent="0.2">
      <c r="A120" s="348"/>
      <c r="B120" s="349" t="str">
        <f>Badges!C360</f>
        <v>Think of a story from your life</v>
      </c>
      <c r="C120" s="351" t="str">
        <f>IF(Badges!T360="A","A"," ")</f>
        <v xml:space="preserve"> </v>
      </c>
      <c r="E120" s="348"/>
      <c r="F120" s="349" t="str">
        <f>Badges!C434</f>
        <v>Ask a grandparent or other relative</v>
      </c>
      <c r="G120" s="351" t="str">
        <f>IF(Badges!T434="A","A"," ")</f>
        <v xml:space="preserve"> </v>
      </c>
      <c r="I120" s="348"/>
      <c r="J120" s="349" t="str">
        <f>Badges!C507</f>
        <v>Chart how wood travels</v>
      </c>
      <c r="K120" s="351" t="str">
        <f>IF(Badges!T507="A","A"," ")</f>
        <v xml:space="preserve"> </v>
      </c>
      <c r="M120" s="348"/>
      <c r="N120" s="349" t="str">
        <f>Badges!C620</f>
        <v>Show your plan to a businesswoman</v>
      </c>
      <c r="O120" s="351" t="str">
        <f>IF(Badges!T620="A","A"," ")</f>
        <v xml:space="preserve"> </v>
      </c>
      <c r="Q120" s="371">
        <v>2</v>
      </c>
      <c r="R120" s="487" t="str">
        <f>'Age-Level'!C63</f>
        <v>Find a woman in your community</v>
      </c>
      <c r="S120" s="363" t="str">
        <f>IF('Age-Level'!T63="A","A","")</f>
        <v/>
      </c>
    </row>
    <row r="121" spans="1:22" x14ac:dyDescent="0.2">
      <c r="A121" s="348"/>
      <c r="B121" s="349" t="str">
        <f>Badges!C361</f>
        <v>Think of a story from a book or</v>
      </c>
      <c r="C121" s="351" t="str">
        <f>IF(Badges!T361="A","A"," ")</f>
        <v xml:space="preserve"> </v>
      </c>
      <c r="E121" s="348"/>
      <c r="F121" s="349" t="str">
        <f>Badges!C435</f>
        <v>Pick a piece of the past that excites</v>
      </c>
      <c r="G121" s="351" t="str">
        <f>IF(Badges!T435="A","A"," ")</f>
        <v xml:space="preserve"> </v>
      </c>
      <c r="I121" s="348"/>
      <c r="J121" s="349" t="str">
        <f>Badges!C508</f>
        <v>Create a dream tree garden</v>
      </c>
      <c r="K121" s="351" t="str">
        <f>IF(Badges!T508="A","A"," ")</f>
        <v xml:space="preserve"> </v>
      </c>
      <c r="M121" s="348">
        <v>5</v>
      </c>
      <c r="N121" s="349" t="str">
        <f>Badges!C621</f>
        <v>Share your experience in a big way</v>
      </c>
      <c r="O121" s="350"/>
      <c r="Q121" s="371">
        <v>3</v>
      </c>
      <c r="R121" s="487" t="str">
        <f>'Age-Level'!C64</f>
        <v>Gather three inspirational quotes</v>
      </c>
      <c r="S121" s="363" t="str">
        <f>IF('Age-Level'!T64="A","A","")</f>
        <v/>
      </c>
    </row>
    <row r="122" spans="1:22" x14ac:dyDescent="0.2">
      <c r="A122" s="348"/>
      <c r="B122" s="349" t="str">
        <f>Badges!C362</f>
        <v>Make something up</v>
      </c>
      <c r="C122" s="351" t="str">
        <f>IF(Badges!T362="A","A","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IF(Badges!T622="A","A"," ")</f>
        <v xml:space="preserve"> </v>
      </c>
      <c r="Q122" s="371">
        <v>4</v>
      </c>
      <c r="R122" s="487" t="str">
        <f>'Age-Level'!C65</f>
        <v>Make something to remind you</v>
      </c>
      <c r="S122" s="363" t="str">
        <f>IF('Age-Level'!T65="A","A","")</f>
        <v/>
      </c>
    </row>
    <row r="123" spans="1:22" x14ac:dyDescent="0.2">
      <c r="A123" s="348">
        <v>3</v>
      </c>
      <c r="B123" s="349" t="str">
        <f>Badges!C363</f>
        <v>Draw it out</v>
      </c>
      <c r="C123" s="350"/>
      <c r="E123" s="348"/>
      <c r="F123" s="349" t="str">
        <f>Badges!C437</f>
        <v>Take a processed food you love and</v>
      </c>
      <c r="G123" s="351" t="str">
        <f>IF(Badges!T437="A","A"," ")</f>
        <v xml:space="preserve"> </v>
      </c>
      <c r="I123" s="348"/>
      <c r="J123" s="349" t="str">
        <f>Badges!C510</f>
        <v>Plant a tree</v>
      </c>
      <c r="K123" s="351" t="str">
        <f>IF(Badges!T510="A","A"," ")</f>
        <v xml:space="preserve"> </v>
      </c>
      <c r="M123" s="492" t="str">
        <f>Badges!B626</f>
        <v>Archery</v>
      </c>
      <c r="N123" s="493"/>
      <c r="O123" s="493"/>
      <c r="Q123" s="371">
        <v>5</v>
      </c>
      <c r="R123" s="487" t="str">
        <f>'Age-Level'!C66</f>
        <v xml:space="preserve">Make a commitment to live what </v>
      </c>
      <c r="S123" s="363" t="str">
        <f>IF('Age-Level'!T66="A","A","")</f>
        <v/>
      </c>
    </row>
    <row r="124" spans="1:22" x14ac:dyDescent="0.2">
      <c r="A124" s="348"/>
      <c r="B124" s="349" t="str">
        <f>Badges!C364</f>
        <v>Use tracing paper</v>
      </c>
      <c r="C124" s="351" t="str">
        <f>IF(Badges!T364="A","A"," ")</f>
        <v xml:space="preserve"> </v>
      </c>
      <c r="E124" s="348"/>
      <c r="F124" s="349" t="str">
        <f>Badges!C438</f>
        <v>Choose a veggie protein and find a</v>
      </c>
      <c r="G124" s="351" t="str">
        <f>IF(Badges!T438="A","A"," ")</f>
        <v xml:space="preserve"> </v>
      </c>
      <c r="I124" s="348"/>
      <c r="J124" s="349" t="str">
        <f>Badges!C511</f>
        <v>Tend to a tree somewhere in your</v>
      </c>
      <c r="K124" s="351" t="str">
        <f>IF(Badges!T511="A","A","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IF(Badges!T365="A","A"," ")</f>
        <v xml:space="preserve"> </v>
      </c>
      <c r="E125" s="348"/>
      <c r="F125" s="349" t="str">
        <f>Badges!C439</f>
        <v>Try a recipe for a special diet</v>
      </c>
      <c r="G125" s="351" t="str">
        <f>IF(Badges!T439="A","A"," ")</f>
        <v xml:space="preserve"> </v>
      </c>
      <c r="I125" s="348"/>
      <c r="J125" s="349" t="str">
        <f>Badges!C512</f>
        <v>Shadow one of the tree caretakers</v>
      </c>
      <c r="K125" s="351" t="str">
        <f>IF(Badges!T512="A","A"," ")</f>
        <v xml:space="preserve"> </v>
      </c>
      <c r="M125" s="348"/>
      <c r="N125" s="349" t="str">
        <f>Badges!C628</f>
        <v>Visit an outdoor outfitter or a sporting goods store</v>
      </c>
      <c r="O125" s="351" t="str">
        <f>IF(Badges!T628="A","A"," ")</f>
        <v xml:space="preserve"> </v>
      </c>
      <c r="Q125" s="372">
        <v>1</v>
      </c>
      <c r="R125" s="487" t="str">
        <f>'Age-Level'!C69</f>
        <v>Choose one line from the Law</v>
      </c>
      <c r="S125" s="363" t="str">
        <f>IF('Age-Level'!T69="A","A","")</f>
        <v/>
      </c>
    </row>
    <row r="126" spans="1:22" x14ac:dyDescent="0.2">
      <c r="A126" s="348"/>
      <c r="B126" s="349" t="str">
        <f>Badges!C366</f>
        <v>Use a how-to book, video, or</v>
      </c>
      <c r="C126" s="351" t="str">
        <f>IF(Badges!T366="A","A","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IF(Badges!T629="A","A"," ")</f>
        <v xml:space="preserve"> </v>
      </c>
      <c r="Q126" s="371">
        <v>2</v>
      </c>
      <c r="R126" s="487" t="str">
        <f>'Age-Level'!C70</f>
        <v>Find a woman in your community</v>
      </c>
      <c r="S126" s="363" t="str">
        <f>IF('Age-Level'!T70="A","A","")</f>
        <v/>
      </c>
    </row>
    <row r="127" spans="1:22" x14ac:dyDescent="0.2">
      <c r="A127" s="348">
        <v>4</v>
      </c>
      <c r="B127" s="349" t="str">
        <f>Badges!C367</f>
        <v>Frame it in four panels</v>
      </c>
      <c r="C127" s="350"/>
      <c r="E127" s="348"/>
      <c r="F127" s="349" t="str">
        <f>Badges!C441</f>
        <v>Throw a potluck party</v>
      </c>
      <c r="G127" s="351" t="str">
        <f>IF(Badges!T441="A","A"," ")</f>
        <v xml:space="preserve"> </v>
      </c>
      <c r="I127" s="348">
        <v>1</v>
      </c>
      <c r="J127" s="349" t="str">
        <f>Badges!C517</f>
        <v>Practice budgeting for your values</v>
      </c>
      <c r="K127" s="350"/>
      <c r="M127" s="348"/>
      <c r="N127" s="349" t="str">
        <f>Badges!C630</f>
        <v>Work with an archery expert at a range or Girl Scout camp</v>
      </c>
      <c r="O127" s="351" t="str">
        <f>IF(Badges!T630="A","A"," ")</f>
        <v xml:space="preserve"> </v>
      </c>
      <c r="Q127" s="371">
        <v>3</v>
      </c>
      <c r="R127" s="487" t="str">
        <f>'Age-Level'!C71</f>
        <v>Gather three inspirational quotes</v>
      </c>
      <c r="S127" s="363" t="str">
        <f>IF('Age-Level'!T71="A","A","")</f>
        <v/>
      </c>
    </row>
    <row r="128" spans="1:22" x14ac:dyDescent="0.2">
      <c r="A128" s="348"/>
      <c r="B128" s="349" t="str">
        <f>Badges!C368</f>
        <v>Use facial expressions</v>
      </c>
      <c r="C128" s="351" t="str">
        <f>IF(Badges!T368="A","A"," ")</f>
        <v xml:space="preserve"> </v>
      </c>
      <c r="E128" s="348"/>
      <c r="F128" s="349" t="str">
        <f>Badges!C442</f>
        <v>Host a "new cuisine" party</v>
      </c>
      <c r="G128" s="351" t="str">
        <f>IF(Badges!T442="A","A"," ")</f>
        <v xml:space="preserve"> </v>
      </c>
      <c r="I128" s="348"/>
      <c r="J128" s="349" t="str">
        <f>Badges!C518</f>
        <v>Create a team values list</v>
      </c>
      <c r="K128" s="351" t="str">
        <f>IF(Badges!T518="A","A"," ")</f>
        <v xml:space="preserve"> </v>
      </c>
      <c r="M128" s="348">
        <v>2</v>
      </c>
      <c r="N128" s="349" t="str">
        <f>Badges!C631</f>
        <v>Learn about archery safety</v>
      </c>
      <c r="O128" s="350"/>
      <c r="Q128" s="371">
        <v>4</v>
      </c>
      <c r="R128" s="487" t="str">
        <f>'Age-Level'!C72</f>
        <v>Make something to remind you</v>
      </c>
      <c r="S128" s="363" t="str">
        <f>IF('Age-Level'!T72="A","A","")</f>
        <v/>
      </c>
    </row>
    <row r="129" spans="1:20" x14ac:dyDescent="0.2">
      <c r="A129" s="348"/>
      <c r="B129" s="349" t="str">
        <f>Badges!C369</f>
        <v>Use body postures</v>
      </c>
      <c r="C129" s="351" t="str">
        <f>IF(Badges!T369="A","A"," ")</f>
        <v xml:space="preserve"> </v>
      </c>
      <c r="E129" s="348"/>
      <c r="F129" s="349" t="str">
        <f>Badges!C443</f>
        <v>Hold a progressive dinner with</v>
      </c>
      <c r="G129" s="351" t="str">
        <f>IF(Badges!T443="A","A"," ")</f>
        <v xml:space="preserve"> </v>
      </c>
      <c r="I129" s="348"/>
      <c r="J129" s="349" t="str">
        <f>Badges!C519</f>
        <v>Make your own values list</v>
      </c>
      <c r="K129" s="351" t="str">
        <f>IF(Badges!T519="A","A"," ")</f>
        <v xml:space="preserve"> </v>
      </c>
      <c r="M129" s="348"/>
      <c r="N129" s="349" t="str">
        <f>Badges!C632</f>
        <v>Visti an archery range</v>
      </c>
      <c r="O129" s="351" t="str">
        <f>IF(Badges!T632="A","A"," ")</f>
        <v xml:space="preserve"> </v>
      </c>
      <c r="Q129" s="371">
        <v>5</v>
      </c>
      <c r="R129" s="487" t="str">
        <f>'Age-Level'!C73</f>
        <v xml:space="preserve">Make a commitment to live what </v>
      </c>
      <c r="S129" s="363" t="str">
        <f>IF('Age-Level'!T73="A","A","")</f>
        <v/>
      </c>
    </row>
    <row r="130" spans="1:20" x14ac:dyDescent="0.2">
      <c r="A130" s="348"/>
      <c r="B130" s="349" t="str">
        <f>Badges!C370</f>
        <v xml:space="preserve">Use both facial expressions and </v>
      </c>
      <c r="C130" s="351" t="str">
        <f>IF(Badges!T370="A","A"," ")</f>
        <v xml:space="preserve"> </v>
      </c>
      <c r="E130" s="492" t="str">
        <f>Badges!B446</f>
        <v>Cadette First Aid</v>
      </c>
      <c r="F130" s="493"/>
      <c r="G130" s="493"/>
      <c r="I130" s="348"/>
      <c r="J130" s="349" t="str">
        <f>Badges!C520</f>
        <v>Find out how other people budget to</v>
      </c>
      <c r="K130" s="351" t="str">
        <f>IF(Badges!T520="A","A"," ")</f>
        <v xml:space="preserve"> </v>
      </c>
      <c r="M130" s="348"/>
      <c r="N130" s="349" t="str">
        <f>Badges!C633</f>
        <v>Invite an archery expert to talk to your troop</v>
      </c>
      <c r="O130" s="351" t="str">
        <f>IF(Badges!T633="A","A","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IF(Badges!T634="A","A"," ")</f>
        <v xml:space="preserve"> </v>
      </c>
      <c r="Q131" s="372">
        <v>1</v>
      </c>
      <c r="R131" s="487" t="str">
        <f>'Age-Level'!C76</f>
        <v>Learn how to make a room safe for a</v>
      </c>
      <c r="S131" s="363" t="str">
        <f>IF('Age-Level'!T76="A","A","")</f>
        <v/>
      </c>
    </row>
    <row r="132" spans="1:20" x14ac:dyDescent="0.2">
      <c r="A132" s="348"/>
      <c r="B132" s="349" t="str">
        <f>Badges!C372</f>
        <v>Add some dialogue</v>
      </c>
      <c r="C132" s="351" t="str">
        <f>IF(Badges!T372="A","A"," ")</f>
        <v xml:space="preserve"> </v>
      </c>
      <c r="E132" s="348"/>
      <c r="F132" s="349" t="str">
        <f>Badges!C448</f>
        <v>Take a babysitting class</v>
      </c>
      <c r="G132" s="351" t="str">
        <f>IF(Badges!T448="A","A"," ")</f>
        <v xml:space="preserve"> </v>
      </c>
      <c r="I132" s="348"/>
      <c r="J132" s="349" t="str">
        <f>Badges!C522</f>
        <v>Get on the "write" track</v>
      </c>
      <c r="K132" s="351" t="str">
        <f>IF(Badges!T522="A","A"," ")</f>
        <v xml:space="preserve"> </v>
      </c>
      <c r="M132" s="348">
        <v>3</v>
      </c>
      <c r="N132" s="349" t="str">
        <f>Badges!C635</f>
        <v>Practice archery before you go on a range</v>
      </c>
      <c r="O132" s="350"/>
      <c r="Q132" s="371">
        <v>2</v>
      </c>
      <c r="R132" s="487" t="str">
        <f>'Age-Level'!C77</f>
        <v>Find out about water safety</v>
      </c>
      <c r="S132" s="363" t="str">
        <f>IF('Age-Level'!T77="A","A","")</f>
        <v/>
      </c>
    </row>
    <row r="133" spans="1:20" x14ac:dyDescent="0.2">
      <c r="A133" s="348"/>
      <c r="B133" s="349" t="str">
        <f>Badges!C373</f>
        <v>Add thought bubbles</v>
      </c>
      <c r="C133" s="351" t="str">
        <f>IF(Badges!T373="A","A"," ")</f>
        <v xml:space="preserve"> </v>
      </c>
      <c r="E133" s="348"/>
      <c r="F133" s="349" t="str">
        <f>Badges!C449</f>
        <v>Ask a medical professional</v>
      </c>
      <c r="G133" s="351" t="str">
        <f>IF(Badges!T449="A","A"," ")</f>
        <v xml:space="preserve"> </v>
      </c>
      <c r="I133" s="348"/>
      <c r="J133" s="349" t="str">
        <f>Badges!C523</f>
        <v>Spot spending habits</v>
      </c>
      <c r="K133" s="351" t="str">
        <f>IF(Badges!T523="A","A"," ")</f>
        <v xml:space="preserve"> </v>
      </c>
      <c r="M133" s="348"/>
      <c r="N133" s="349" t="str">
        <f>Badges!C636</f>
        <v>Work with an instructor or older girl with archery experience</v>
      </c>
      <c r="O133" s="351" t="str">
        <f>IF(Badges!T636="A","A"," ")</f>
        <v xml:space="preserve"> </v>
      </c>
      <c r="Q133" s="371">
        <v>3</v>
      </c>
      <c r="R133" s="487" t="str">
        <f>'Age-Level'!C78</f>
        <v>Teach a Daisy or Brownie what to do if</v>
      </c>
      <c r="S133" s="363" t="str">
        <f>IF('Age-Level'!T78="A","A","")</f>
        <v/>
      </c>
    </row>
    <row r="134" spans="1:20" x14ac:dyDescent="0.2">
      <c r="A134" s="348"/>
      <c r="B134" s="349" t="str">
        <f>Badges!C374</f>
        <v>Run a narrative in separate</v>
      </c>
      <c r="C134" s="351" t="str">
        <f>IF(Badges!T374="A","A"," ")</f>
        <v xml:space="preserve"> </v>
      </c>
      <c r="E134" s="348"/>
      <c r="F134" s="349" t="str">
        <f>Badges!C450</f>
        <v>Talk to child care professionals</v>
      </c>
      <c r="G134" s="351" t="str">
        <f>IF(Badges!T450="A","A"," ")</f>
        <v xml:space="preserve"> </v>
      </c>
      <c r="I134" s="348"/>
      <c r="J134" s="349" t="str">
        <f>Badges!C524</f>
        <v>Pretend you're a psychologist</v>
      </c>
      <c r="K134" s="351" t="str">
        <f>IF(Badges!T524="A","A"," ")</f>
        <v xml:space="preserve"> </v>
      </c>
      <c r="M134" s="348"/>
      <c r="N134" s="349" t="str">
        <f>Badges!C637</f>
        <v>Join an archery class at a community center, range, or Girl Scout camp</v>
      </c>
      <c r="O134" s="351" t="str">
        <f>IF(Badges!T637="A","A"," ")</f>
        <v xml:space="preserve"> </v>
      </c>
      <c r="Q134" s="371">
        <v>4</v>
      </c>
      <c r="R134" s="487" t="str">
        <f>'Age-Level'!C79</f>
        <v>With your family, make sure you have</v>
      </c>
      <c r="S134" s="363" t="str">
        <f>IF('Age-Level'!T79="A","A","")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IF(Badges!T638="A","A"," ")</f>
        <v xml:space="preserve"> </v>
      </c>
      <c r="Q135" s="371">
        <v>5</v>
      </c>
      <c r="R135" s="487" t="str">
        <f>'Age-Level'!C80</f>
        <v>Discuss bullying with your Girl Scout</v>
      </c>
      <c r="S135" s="363" t="str">
        <f>IF('Age-Level'!T80="A","A","")</f>
        <v/>
      </c>
    </row>
    <row r="136" spans="1:20" x14ac:dyDescent="0.2">
      <c r="A136" s="348">
        <v>1</v>
      </c>
      <c r="B136" s="349" t="str">
        <f>Badges!C378</f>
        <v>Create your own definition of</v>
      </c>
      <c r="C136" s="350"/>
      <c r="E136" s="348"/>
      <c r="F136" s="349" t="str">
        <f>Badges!C452</f>
        <v>Talk to a medical professional</v>
      </c>
      <c r="G136" s="351" t="str">
        <f>IF(Badges!T452="A","A"," ")</f>
        <v xml:space="preserve"> </v>
      </c>
      <c r="I136" s="348"/>
      <c r="J136" s="349" t="str">
        <f>Badges!C526</f>
        <v>Do field research</v>
      </c>
      <c r="K136" s="351" t="str">
        <f>IF(Badges!T526="A","A"," ")</f>
        <v xml:space="preserve"> </v>
      </c>
      <c r="Q136" s="371"/>
      <c r="R136" s="372"/>
      <c r="S136" s="500"/>
      <c r="T136" s="355"/>
    </row>
    <row r="137" spans="1:20" x14ac:dyDescent="0.2">
      <c r="A137" s="348"/>
      <c r="B137" s="349" t="str">
        <f>Badges!C379</f>
        <v>Go to a sports event</v>
      </c>
      <c r="C137" s="351" t="str">
        <f>IF(Badges!T379="A","A"," ")</f>
        <v xml:space="preserve"> </v>
      </c>
      <c r="E137" s="348"/>
      <c r="F137" s="349" t="str">
        <f>Badges!C453</f>
        <v>Take a course</v>
      </c>
      <c r="G137" s="351" t="str">
        <f>IF(Badges!T453="A","A"," ")</f>
        <v xml:space="preserve"> </v>
      </c>
      <c r="I137" s="348"/>
      <c r="J137" s="349" t="str">
        <f>Badges!C527</f>
        <v>Let money talk</v>
      </c>
      <c r="K137" s="351" t="str">
        <f>IF(Badges!T527="A","A"," ")</f>
        <v xml:space="preserve"> </v>
      </c>
      <c r="Q137" s="371"/>
      <c r="R137" s="371"/>
      <c r="S137" s="341"/>
    </row>
    <row r="138" spans="1:20" x14ac:dyDescent="0.2">
      <c r="A138" s="348"/>
      <c r="B138" s="349" t="str">
        <f>Badges!C380</f>
        <v>Watch a sports series</v>
      </c>
      <c r="C138" s="351" t="str">
        <f>IF(Badges!T380="A","A"," ")</f>
        <v xml:space="preserve"> </v>
      </c>
      <c r="E138" s="348"/>
      <c r="F138" s="349" t="str">
        <f>Badges!C454</f>
        <v>Talk to an emergency responder</v>
      </c>
      <c r="G138" s="351" t="str">
        <f>IF(Badges!T454="A","A"," ")</f>
        <v xml:space="preserve"> </v>
      </c>
      <c r="I138" s="348"/>
      <c r="J138" s="349" t="str">
        <f>Badges!C528</f>
        <v>Hit the books</v>
      </c>
      <c r="K138" s="351" t="str">
        <f>IF(Badges!T528="A","A"," ")</f>
        <v xml:space="preserve"> </v>
      </c>
      <c r="Q138" s="371"/>
      <c r="R138" s="371"/>
      <c r="S138" s="341"/>
    </row>
    <row r="139" spans="1:20" x14ac:dyDescent="0.2">
      <c r="A139" s="348"/>
      <c r="B139" s="349" t="str">
        <f>Badges!C381</f>
        <v>Head to the Web</v>
      </c>
      <c r="C139" s="351" t="str">
        <f>IF(Badges!T381="A","A","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17</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Patches'!T5="A","A","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Patches'!T6="A","A"," ")</f>
        <v xml:space="preserve"> </v>
      </c>
      <c r="H142" s="355"/>
      <c r="I142" s="348">
        <v>1</v>
      </c>
      <c r="J142" s="440" t="str">
        <f>'Council Own'!C7</f>
        <v>&lt;List Requirement Here&gt;</v>
      </c>
      <c r="K142" s="358" t="str">
        <f>IF('Council Own'!T7="A","A"," ")</f>
        <v xml:space="preserve"> </v>
      </c>
      <c r="L142" s="355"/>
      <c r="M142" s="348">
        <v>1</v>
      </c>
      <c r="N142" s="440" t="str">
        <f>'Council Own'!C55</f>
        <v>&lt;List Requirement Here&gt;</v>
      </c>
      <c r="O142" s="358" t="str">
        <f>IF('Council Own'!T55="A","A"," ")</f>
        <v xml:space="preserve"> </v>
      </c>
      <c r="Q142" s="348">
        <v>1</v>
      </c>
      <c r="R142" s="440" t="str">
        <f>'Council Own'!C103</f>
        <v>&lt;List Requirement Here&gt;</v>
      </c>
      <c r="S142" s="358" t="str">
        <f>IF('Council Own'!T103="A","A"," ")</f>
        <v xml:space="preserve"> </v>
      </c>
    </row>
    <row r="143" spans="1:20" x14ac:dyDescent="0.2">
      <c r="A143" s="612" t="str">
        <f>'Council Own'!B6</f>
        <v>&lt;&lt;List Badge Here&gt;&gt;</v>
      </c>
      <c r="B143" s="613"/>
      <c r="C143" s="353" t="str">
        <f>IF('Council Own'!T28="C","C",IF('Council Own'!T28="P","P",""))</f>
        <v/>
      </c>
      <c r="E143" s="633" t="str">
        <f>'Fun Patches'!C7</f>
        <v>&lt;LIST PATCH HERE&gt;</v>
      </c>
      <c r="F143" s="634"/>
      <c r="G143" s="358" t="str">
        <f>IF('Fun Patches'!T7="A","A"," ")</f>
        <v xml:space="preserve"> </v>
      </c>
      <c r="H143" s="355"/>
      <c r="I143" s="348"/>
      <c r="J143" s="440" t="str">
        <f>'Council Own'!C8</f>
        <v>&lt;List Requirement Here&gt;</v>
      </c>
      <c r="K143" s="358" t="str">
        <f>IF('Council Own'!T8="A","A"," ")</f>
        <v xml:space="preserve"> </v>
      </c>
      <c r="L143" s="355"/>
      <c r="M143" s="348"/>
      <c r="N143" s="440" t="str">
        <f>'Council Own'!C56</f>
        <v>&lt;List Requirement Here&gt;</v>
      </c>
      <c r="O143" s="358" t="str">
        <f>IF('Council Own'!T56="A","A"," ")</f>
        <v xml:space="preserve"> </v>
      </c>
      <c r="Q143" s="348"/>
      <c r="R143" s="440" t="str">
        <f>'Council Own'!C104</f>
        <v>&lt;List Requirement Here&gt;</v>
      </c>
      <c r="S143" s="358" t="str">
        <f>IF('Council Own'!T104="A","A"," ")</f>
        <v xml:space="preserve"> </v>
      </c>
    </row>
    <row r="144" spans="1:20" x14ac:dyDescent="0.2">
      <c r="A144" s="612" t="str">
        <f>'Council Own'!B30</f>
        <v>&lt;&lt;List Badge Here&gt;&gt;</v>
      </c>
      <c r="B144" s="613"/>
      <c r="C144" s="353" t="str">
        <f>IF('Council Own'!T52="C","C",IF('Council Own'!T52="P","P",""))</f>
        <v/>
      </c>
      <c r="E144" s="633" t="str">
        <f>'Fun Patches'!C8</f>
        <v>&lt;LIST PATCH HERE&gt;</v>
      </c>
      <c r="F144" s="634"/>
      <c r="G144" s="358" t="str">
        <f>IF('Fun Patches'!T8="A","A"," ")</f>
        <v xml:space="preserve"> </v>
      </c>
      <c r="H144" s="355"/>
      <c r="I144" s="348"/>
      <c r="J144" s="440" t="str">
        <f>'Council Own'!C9</f>
        <v>&lt;List Requirement Here&gt;</v>
      </c>
      <c r="K144" s="358" t="str">
        <f>IF('Council Own'!T9="A","A"," ")</f>
        <v xml:space="preserve"> </v>
      </c>
      <c r="L144" s="355"/>
      <c r="M144" s="348"/>
      <c r="N144" s="440" t="str">
        <f>'Council Own'!C57</f>
        <v>&lt;List Requirement Here&gt;</v>
      </c>
      <c r="O144" s="358" t="str">
        <f>IF('Council Own'!T57="A","A"," ")</f>
        <v xml:space="preserve"> </v>
      </c>
      <c r="Q144" s="348"/>
      <c r="R144" s="440" t="str">
        <f>'Council Own'!C105</f>
        <v>&lt;List Requirement Here&gt;</v>
      </c>
      <c r="S144" s="358" t="str">
        <f>IF('Council Own'!T105="A","A"," ")</f>
        <v xml:space="preserve"> </v>
      </c>
    </row>
    <row r="145" spans="1:19" x14ac:dyDescent="0.2">
      <c r="A145" s="612" t="str">
        <f>'Council Own'!B54</f>
        <v>&lt;&lt;List Badge Here&gt;&gt;</v>
      </c>
      <c r="B145" s="613"/>
      <c r="C145" s="353" t="str">
        <f>IF('Council Own'!T76="C","C",IF('Council Own'!T76="P","P",""))</f>
        <v/>
      </c>
      <c r="E145" s="633" t="str">
        <f>'Fun Patches'!C9</f>
        <v>&lt;LIST PATCH HERE&gt;</v>
      </c>
      <c r="F145" s="634"/>
      <c r="G145" s="358" t="str">
        <f>IF('Fun Patches'!T9="A","A"," ")</f>
        <v xml:space="preserve"> </v>
      </c>
      <c r="H145" s="355"/>
      <c r="I145" s="348"/>
      <c r="J145" s="440" t="str">
        <f>'Council Own'!C10</f>
        <v>&lt;List Requirement Here&gt;</v>
      </c>
      <c r="K145" s="358" t="str">
        <f>IF('Council Own'!T10="A","A"," ")</f>
        <v xml:space="preserve"> </v>
      </c>
      <c r="L145" s="355"/>
      <c r="M145" s="348"/>
      <c r="N145" s="440" t="str">
        <f>'Council Own'!C58</f>
        <v>&lt;List Requirement Here&gt;</v>
      </c>
      <c r="O145" s="358" t="str">
        <f>IF('Council Own'!T58="A","A"," ")</f>
        <v xml:space="preserve"> </v>
      </c>
      <c r="Q145" s="348"/>
      <c r="R145" s="440" t="str">
        <f>'Council Own'!C106</f>
        <v>&lt;List Requirement Here&gt;</v>
      </c>
      <c r="S145" s="358" t="str">
        <f>IF('Council Own'!T106="A","A"," ")</f>
        <v xml:space="preserve"> </v>
      </c>
    </row>
    <row r="146" spans="1:19" x14ac:dyDescent="0.2">
      <c r="A146" s="612" t="str">
        <f>'Council Own'!B78</f>
        <v>&lt;&lt;List Badge Here&gt;&gt;</v>
      </c>
      <c r="B146" s="613"/>
      <c r="C146" s="353" t="str">
        <f>IF('Council Own'!T100="C","C",IF('Council Own'!T100="P","P",""))</f>
        <v/>
      </c>
      <c r="E146" s="633" t="str">
        <f>'Fun Patches'!C10</f>
        <v>&lt;LIST PATCH HERE&gt;</v>
      </c>
      <c r="F146" s="634"/>
      <c r="G146" s="358" t="str">
        <f>IF('Fun Patches'!T10="A","A"," ")</f>
        <v xml:space="preserve"> </v>
      </c>
      <c r="I146" s="348">
        <v>2</v>
      </c>
      <c r="J146" s="440" t="str">
        <f>'Council Own'!C11</f>
        <v>&lt;List Requirement Here&gt;</v>
      </c>
      <c r="K146" s="358" t="str">
        <f>IF('Council Own'!T11="A","A"," ")</f>
        <v xml:space="preserve"> </v>
      </c>
      <c r="M146" s="348">
        <v>2</v>
      </c>
      <c r="N146" s="440" t="str">
        <f>'Council Own'!C59</f>
        <v>&lt;List Requirement Here&gt;</v>
      </c>
      <c r="O146" s="358" t="str">
        <f>IF('Council Own'!T59="A","A"," ")</f>
        <v xml:space="preserve"> </v>
      </c>
      <c r="Q146" s="348">
        <v>2</v>
      </c>
      <c r="R146" s="440" t="str">
        <f>'Council Own'!C107</f>
        <v>&lt;List Requirement Here&gt;</v>
      </c>
      <c r="S146" s="358" t="str">
        <f>IF('Council Own'!T107="A","A"," ")</f>
        <v xml:space="preserve"> </v>
      </c>
    </row>
    <row r="147" spans="1:19" ht="12.75" customHeight="1" x14ac:dyDescent="0.2">
      <c r="A147" s="612" t="str">
        <f>'Council Own'!B102</f>
        <v>&lt;&lt;List Badge Here&gt;&gt;</v>
      </c>
      <c r="B147" s="613"/>
      <c r="C147" s="353" t="str">
        <f>IF('Council Own'!T124="C","C",IF('Council Own'!T124="P","P",""))</f>
        <v/>
      </c>
      <c r="E147" s="633" t="str">
        <f>'Fun Patches'!C11</f>
        <v>&lt;LIST PATCH HERE&gt;</v>
      </c>
      <c r="F147" s="634"/>
      <c r="G147" s="358" t="str">
        <f>IF('Fun Patches'!T11="A","A"," ")</f>
        <v xml:space="preserve"> </v>
      </c>
      <c r="I147" s="348"/>
      <c r="J147" s="440" t="str">
        <f>'Council Own'!C12</f>
        <v>&lt;List Requirement Here&gt;</v>
      </c>
      <c r="K147" s="358" t="str">
        <f>IF('Council Own'!T12="A","A"," ")</f>
        <v xml:space="preserve"> </v>
      </c>
      <c r="M147" s="348"/>
      <c r="N147" s="440" t="str">
        <f>'Council Own'!C60</f>
        <v>&lt;List Requirement Here&gt;</v>
      </c>
      <c r="O147" s="358" t="str">
        <f>IF('Council Own'!T60="A","A"," ")</f>
        <v xml:space="preserve"> </v>
      </c>
      <c r="Q147" s="348"/>
      <c r="R147" s="440" t="str">
        <f>'Council Own'!C108</f>
        <v>&lt;List Requirement Here&gt;</v>
      </c>
      <c r="S147" s="358" t="str">
        <f>IF('Council Own'!T108="A","A"," ")</f>
        <v xml:space="preserve"> </v>
      </c>
    </row>
    <row r="148" spans="1:19" ht="12.75" customHeight="1" x14ac:dyDescent="0.2">
      <c r="A148" s="612" t="str">
        <f>'Council Own'!B126</f>
        <v>&lt;&lt;List Badge Here&gt;&gt;</v>
      </c>
      <c r="B148" s="613"/>
      <c r="C148" s="353" t="str">
        <f>IF('Council Own'!T148="C","C",IF('Council Own'!T148="P","P",""))</f>
        <v/>
      </c>
      <c r="E148" s="633" t="str">
        <f>'Fun Patches'!C12</f>
        <v>&lt;LIST PATCH HERE&gt;</v>
      </c>
      <c r="F148" s="634"/>
      <c r="G148" s="358" t="str">
        <f>IF('Fun Patches'!T12="A","A"," ")</f>
        <v xml:space="preserve"> </v>
      </c>
      <c r="I148" s="348"/>
      <c r="J148" s="440" t="str">
        <f>'Council Own'!C13</f>
        <v>&lt;List Requirement Here&gt;</v>
      </c>
      <c r="K148" s="358" t="str">
        <f>IF('Council Own'!T13="A","A"," ")</f>
        <v xml:space="preserve"> </v>
      </c>
      <c r="M148" s="348"/>
      <c r="N148" s="440" t="str">
        <f>'Council Own'!C61</f>
        <v>&lt;List Requirement Here&gt;</v>
      </c>
      <c r="O148" s="358" t="str">
        <f>IF('Council Own'!T61="A","A"," ")</f>
        <v xml:space="preserve"> </v>
      </c>
      <c r="Q148" s="348"/>
      <c r="R148" s="440" t="str">
        <f>'Council Own'!C109</f>
        <v>&lt;List Requirement Here&gt;</v>
      </c>
      <c r="S148" s="358" t="str">
        <f>IF('Council Own'!T109="A","A"," ")</f>
        <v xml:space="preserve"> </v>
      </c>
    </row>
    <row r="149" spans="1:19" x14ac:dyDescent="0.2">
      <c r="E149" s="633" t="str">
        <f>'Fun Patches'!C13</f>
        <v>&lt;LIST PATCH HERE&gt;</v>
      </c>
      <c r="F149" s="634"/>
      <c r="G149" s="358" t="str">
        <f>IF('Fun Patches'!T13="A","A"," ")</f>
        <v xml:space="preserve"> </v>
      </c>
      <c r="I149" s="348"/>
      <c r="J149" s="440" t="str">
        <f>'Council Own'!C14</f>
        <v>&lt;List Requirement Here&gt;</v>
      </c>
      <c r="K149" s="358" t="str">
        <f>IF('Council Own'!T14="A","A"," ")</f>
        <v xml:space="preserve"> </v>
      </c>
      <c r="M149" s="348"/>
      <c r="N149" s="440" t="str">
        <f>'Council Own'!C62</f>
        <v>&lt;List Requirement Here&gt;</v>
      </c>
      <c r="O149" s="358" t="str">
        <f>IF('Council Own'!T62="A","A"," ")</f>
        <v xml:space="preserve"> </v>
      </c>
      <c r="Q149" s="348"/>
      <c r="R149" s="440" t="str">
        <f>'Council Own'!C110</f>
        <v>&lt;List Requirement Here&gt;</v>
      </c>
      <c r="S149" s="358" t="str">
        <f>IF('Council Own'!T110="A","A"," ")</f>
        <v xml:space="preserve"> </v>
      </c>
    </row>
    <row r="150" spans="1:19" x14ac:dyDescent="0.2">
      <c r="E150" s="633" t="str">
        <f>'Fun Patches'!C14</f>
        <v>&lt;LIST PATCH HERE&gt;</v>
      </c>
      <c r="F150" s="634"/>
      <c r="G150" s="358" t="str">
        <f>IF('Fun Patches'!T14="A","A"," ")</f>
        <v xml:space="preserve"> </v>
      </c>
      <c r="I150" s="348">
        <v>3</v>
      </c>
      <c r="J150" s="440" t="str">
        <f>'Council Own'!C15</f>
        <v>&lt;List Requirement Here&gt;</v>
      </c>
      <c r="K150" s="358" t="str">
        <f>IF('Council Own'!T15="A","A"," ")</f>
        <v xml:space="preserve"> </v>
      </c>
      <c r="M150" s="348">
        <v>3</v>
      </c>
      <c r="N150" s="440" t="str">
        <f>'Council Own'!C63</f>
        <v>&lt;List Requirement Here&gt;</v>
      </c>
      <c r="O150" s="358" t="str">
        <f>IF('Council Own'!T63="A","A"," ")</f>
        <v xml:space="preserve"> </v>
      </c>
      <c r="Q150" s="348">
        <v>3</v>
      </c>
      <c r="R150" s="440" t="str">
        <f>'Council Own'!C111</f>
        <v>&lt;List Requirement Here&gt;</v>
      </c>
      <c r="S150" s="358" t="str">
        <f>IF('Council Own'!T111="A","A"," ")</f>
        <v xml:space="preserve"> </v>
      </c>
    </row>
    <row r="151" spans="1:19" x14ac:dyDescent="0.2">
      <c r="E151" s="633" t="str">
        <f>'Fun Patches'!C15</f>
        <v>&lt;LIST PATCH HERE&gt;</v>
      </c>
      <c r="F151" s="634"/>
      <c r="G151" s="358" t="str">
        <f>IF('Fun Patches'!T15="A","A"," ")</f>
        <v xml:space="preserve"> </v>
      </c>
      <c r="I151" s="348"/>
      <c r="J151" s="440" t="str">
        <f>'Council Own'!C16</f>
        <v>&lt;List Requirement Here&gt;</v>
      </c>
      <c r="K151" s="358" t="str">
        <f>IF('Council Own'!T16="A","A"," ")</f>
        <v xml:space="preserve"> </v>
      </c>
      <c r="M151" s="348"/>
      <c r="N151" s="440" t="str">
        <f>'Council Own'!C64</f>
        <v>&lt;List Requirement Here&gt;</v>
      </c>
      <c r="O151" s="358" t="str">
        <f>IF('Council Own'!T64="A","A"," ")</f>
        <v xml:space="preserve"> </v>
      </c>
      <c r="Q151" s="348"/>
      <c r="R151" s="440" t="str">
        <f>'Council Own'!C112</f>
        <v>&lt;List Requirement Here&gt;</v>
      </c>
      <c r="S151" s="358" t="str">
        <f>IF('Council Own'!T112="A","A"," ")</f>
        <v xml:space="preserve"> </v>
      </c>
    </row>
    <row r="152" spans="1:19" x14ac:dyDescent="0.2">
      <c r="A152" s="616" t="s">
        <v>834</v>
      </c>
      <c r="B152" s="617"/>
      <c r="C152" s="618"/>
      <c r="E152" s="633" t="str">
        <f>'Fun Patches'!C16</f>
        <v>&lt;LIST PATCH HERE&gt;</v>
      </c>
      <c r="F152" s="634"/>
      <c r="G152" s="358" t="str">
        <f>IF('Fun Patches'!T16="A","A"," ")</f>
        <v xml:space="preserve"> </v>
      </c>
      <c r="I152" s="348"/>
      <c r="J152" s="440" t="str">
        <f>'Council Own'!C17</f>
        <v>&lt;List Requirement Here&gt;</v>
      </c>
      <c r="K152" s="358" t="str">
        <f>IF('Council Own'!T17="A","A"," ")</f>
        <v xml:space="preserve"> </v>
      </c>
      <c r="M152" s="348"/>
      <c r="N152" s="440" t="str">
        <f>'Council Own'!C65</f>
        <v>&lt;List Requirement Here&gt;</v>
      </c>
      <c r="O152" s="358" t="str">
        <f>IF('Council Own'!T65="A","A"," ")</f>
        <v xml:space="preserve"> </v>
      </c>
      <c r="Q152" s="348"/>
      <c r="R152" s="440" t="str">
        <f>'Council Own'!C113</f>
        <v>&lt;List Requirement Here&gt;</v>
      </c>
      <c r="S152" s="358" t="str">
        <f>IF('Council Own'!T113="A","A"," ")</f>
        <v xml:space="preserve"> </v>
      </c>
    </row>
    <row r="153" spans="1:19" x14ac:dyDescent="0.2">
      <c r="A153" s="257" t="str">
        <f>Silver!C8</f>
        <v>Go on a Cadette Journey</v>
      </c>
      <c r="B153" s="257"/>
      <c r="C153" s="445" t="str">
        <f>IF(Silver!T8="C","C"," ")</f>
        <v xml:space="preserve"> </v>
      </c>
      <c r="E153" s="650" t="str">
        <f>'Fun Patches'!C17</f>
        <v>&lt;LIST PATCH HERE&gt;</v>
      </c>
      <c r="F153" s="651"/>
      <c r="G153" s="351" t="str">
        <f>IF('Fun Patches'!T17="A","A"," ")</f>
        <v xml:space="preserve"> </v>
      </c>
      <c r="I153" s="348"/>
      <c r="J153" s="440" t="str">
        <f>'Council Own'!C18</f>
        <v>&lt;List Requirement Here&gt;</v>
      </c>
      <c r="K153" s="358" t="str">
        <f>IF('Council Own'!T18="A","A"," ")</f>
        <v xml:space="preserve"> </v>
      </c>
      <c r="M153" s="348"/>
      <c r="N153" s="440" t="str">
        <f>'Council Own'!C66</f>
        <v>&lt;List Requirement Here&gt;</v>
      </c>
      <c r="O153" s="358" t="str">
        <f>IF('Council Own'!T66="A","A"," ")</f>
        <v xml:space="preserve"> </v>
      </c>
      <c r="Q153" s="348"/>
      <c r="R153" s="440" t="str">
        <f>'Council Own'!C114</f>
        <v>&lt;List Requirement Here&gt;</v>
      </c>
      <c r="S153" s="358" t="str">
        <f>IF('Council Own'!T114="A","A"," ")</f>
        <v xml:space="preserve"> </v>
      </c>
    </row>
    <row r="154" spans="1:19" x14ac:dyDescent="0.2">
      <c r="A154" s="257" t="str">
        <f>Silver!C9</f>
        <v>Identify issues you care about</v>
      </c>
      <c r="B154" s="257"/>
      <c r="C154" s="445" t="str">
        <f>IF(Silver!T9="A","A"," ")</f>
        <v xml:space="preserve"> </v>
      </c>
      <c r="E154" s="633" t="str">
        <f>'Fun Patches'!C18</f>
        <v>&lt;LIST PATCH HERE&gt;</v>
      </c>
      <c r="F154" s="634"/>
      <c r="G154" s="358" t="str">
        <f>IF('Fun Patches'!T18="A","A"," ")</f>
        <v xml:space="preserve"> </v>
      </c>
      <c r="I154" s="348">
        <v>4</v>
      </c>
      <c r="J154" s="440" t="str">
        <f>'Council Own'!C19</f>
        <v>&lt;List Requirement Here&gt;</v>
      </c>
      <c r="K154" s="358" t="str">
        <f>IF('Council Own'!T19="A","A"," ")</f>
        <v xml:space="preserve"> </v>
      </c>
      <c r="M154" s="348">
        <v>4</v>
      </c>
      <c r="N154" s="440" t="str">
        <f>'Council Own'!C67</f>
        <v>&lt;List Requirement Here&gt;</v>
      </c>
      <c r="O154" s="358" t="str">
        <f>IF('Council Own'!T67="A","A"," ")</f>
        <v xml:space="preserve"> </v>
      </c>
      <c r="Q154" s="348">
        <v>4</v>
      </c>
      <c r="R154" s="440" t="str">
        <f>'Council Own'!C115</f>
        <v>&lt;List Requirement Here&gt;</v>
      </c>
      <c r="S154" s="358" t="str">
        <f>IF('Council Own'!T115="A","A"," ")</f>
        <v xml:space="preserve"> </v>
      </c>
    </row>
    <row r="155" spans="1:19" x14ac:dyDescent="0.2">
      <c r="A155" s="257" t="str">
        <f>Silver!C10</f>
        <v>Build your GS Silver Team or go solo</v>
      </c>
      <c r="B155" s="257"/>
      <c r="C155" s="445" t="str">
        <f>IF(Silver!T10="A","A"," ")</f>
        <v xml:space="preserve"> </v>
      </c>
      <c r="E155" s="633" t="str">
        <f>'Fun Patches'!C19</f>
        <v>&lt;LIST PATCH HERE&gt;</v>
      </c>
      <c r="F155" s="634"/>
      <c r="G155" s="358" t="str">
        <f>IF('Fun Patches'!T19="A","A"," ")</f>
        <v xml:space="preserve"> </v>
      </c>
      <c r="I155" s="348"/>
      <c r="J155" s="440" t="str">
        <f>'Council Own'!C20</f>
        <v>&lt;List Requirement Here&gt;</v>
      </c>
      <c r="K155" s="358" t="str">
        <f>IF('Council Own'!T20="A","A"," ")</f>
        <v xml:space="preserve"> </v>
      </c>
      <c r="M155" s="348"/>
      <c r="N155" s="440" t="str">
        <f>'Council Own'!C68</f>
        <v>&lt;List Requirement Here&gt;</v>
      </c>
      <c r="O155" s="358" t="str">
        <f>IF('Council Own'!T68="A","A"," ")</f>
        <v xml:space="preserve"> </v>
      </c>
      <c r="Q155" s="348"/>
      <c r="R155" s="440" t="str">
        <f>'Council Own'!C116</f>
        <v>&lt;List Requirement Here&gt;</v>
      </c>
      <c r="S155" s="358" t="str">
        <f>IF('Council Own'!T116="A","A"," ")</f>
        <v xml:space="preserve"> </v>
      </c>
    </row>
    <row r="156" spans="1:19" x14ac:dyDescent="0.2">
      <c r="A156" s="257" t="str">
        <f>Silver!C11</f>
        <v>Explore your community</v>
      </c>
      <c r="B156" s="257"/>
      <c r="C156" s="445" t="str">
        <f>IF(Silver!T11="A","A"," ")</f>
        <v xml:space="preserve"> </v>
      </c>
      <c r="E156" s="633" t="str">
        <f>'Fun Patches'!C20</f>
        <v>&lt;LIST PATCH HERE&gt;</v>
      </c>
      <c r="F156" s="634"/>
      <c r="G156" s="358" t="str">
        <f>IF('Fun Patches'!T20="A","A"," ")</f>
        <v xml:space="preserve"> </v>
      </c>
      <c r="I156" s="348"/>
      <c r="J156" s="440" t="str">
        <f>'Council Own'!C21</f>
        <v>&lt;List Requirement Here&gt;</v>
      </c>
      <c r="K156" s="358" t="str">
        <f>IF('Council Own'!T21="A","A"," ")</f>
        <v xml:space="preserve"> </v>
      </c>
      <c r="M156" s="348"/>
      <c r="N156" s="440" t="str">
        <f>'Council Own'!C69</f>
        <v>&lt;List Requirement Here&gt;</v>
      </c>
      <c r="O156" s="358" t="str">
        <f>IF('Council Own'!T69="A","A"," ")</f>
        <v xml:space="preserve"> </v>
      </c>
      <c r="Q156" s="348"/>
      <c r="R156" s="440" t="str">
        <f>'Council Own'!C117</f>
        <v>&lt;List Requirement Here&gt;</v>
      </c>
      <c r="S156" s="358" t="str">
        <f>IF('Council Own'!T117="A","A"," ")</f>
        <v xml:space="preserve"> </v>
      </c>
    </row>
    <row r="157" spans="1:19" x14ac:dyDescent="0.2">
      <c r="A157" s="257" t="str">
        <f>Silver!C12</f>
        <v>Pick your Take Action Project</v>
      </c>
      <c r="B157" s="257"/>
      <c r="C157" s="445" t="str">
        <f>IF(Silver!T12="A","A"," ")</f>
        <v xml:space="preserve"> </v>
      </c>
      <c r="E157" s="633" t="str">
        <f>'Fun Patches'!C21</f>
        <v>&lt;LIST PATCH HERE&gt;</v>
      </c>
      <c r="F157" s="634"/>
      <c r="G157" s="358" t="str">
        <f>IF('Fun Patches'!T21="A","A"," ")</f>
        <v xml:space="preserve"> </v>
      </c>
      <c r="I157" s="348"/>
      <c r="J157" s="440" t="str">
        <f>'Council Own'!C22</f>
        <v>&lt;List Requirement Here&gt;</v>
      </c>
      <c r="K157" s="358" t="str">
        <f>IF('Council Own'!T22="A","A"," ")</f>
        <v xml:space="preserve"> </v>
      </c>
      <c r="M157" s="348"/>
      <c r="N157" s="440" t="str">
        <f>'Council Own'!C70</f>
        <v>&lt;List Requirement Here&gt;</v>
      </c>
      <c r="O157" s="358" t="str">
        <f>IF('Council Own'!T70="A","A"," ")</f>
        <v xml:space="preserve"> </v>
      </c>
      <c r="Q157" s="348"/>
      <c r="R157" s="440" t="str">
        <f>'Council Own'!C118</f>
        <v>&lt;List Requirement Here&gt;</v>
      </c>
      <c r="S157" s="358" t="str">
        <f>IF('Council Own'!T118="A","A"," ")</f>
        <v xml:space="preserve"> </v>
      </c>
    </row>
    <row r="158" spans="1:19" x14ac:dyDescent="0.2">
      <c r="A158" s="257" t="str">
        <f>Silver!C13</f>
        <v>Develop your Project</v>
      </c>
      <c r="B158" s="257"/>
      <c r="C158" s="445" t="str">
        <f>IF(Silver!T13="A","A"," ")</f>
        <v xml:space="preserve"> </v>
      </c>
      <c r="E158" s="633" t="str">
        <f>'Fun Patches'!C22</f>
        <v>&lt;LIST PATCH HERE&gt;</v>
      </c>
      <c r="F158" s="634"/>
      <c r="G158" s="358" t="str">
        <f>IF('Fun Patches'!T22="A","A"," ")</f>
        <v xml:space="preserve"> </v>
      </c>
      <c r="I158" s="348">
        <v>5</v>
      </c>
      <c r="J158" s="440" t="str">
        <f>'Council Own'!C23</f>
        <v>&lt;List Requirement Here&gt;</v>
      </c>
      <c r="K158" s="358" t="str">
        <f>IF('Council Own'!T23="A","A"," ")</f>
        <v xml:space="preserve"> </v>
      </c>
      <c r="M158" s="348">
        <v>5</v>
      </c>
      <c r="N158" s="440" t="str">
        <f>'Council Own'!C71</f>
        <v>&lt;List Requirement Here&gt;</v>
      </c>
      <c r="O158" s="358" t="str">
        <f>IF('Council Own'!T71="A","A"," ")</f>
        <v xml:space="preserve"> </v>
      </c>
      <c r="Q158" s="348">
        <v>5</v>
      </c>
      <c r="R158" s="440" t="str">
        <f>'Council Own'!C119</f>
        <v>&lt;List Requirement Here&gt;</v>
      </c>
      <c r="S158" s="358" t="str">
        <f>IF('Council Own'!T119="A","A"," ")</f>
        <v xml:space="preserve"> </v>
      </c>
    </row>
    <row r="159" spans="1:19" x14ac:dyDescent="0.2">
      <c r="A159" s="257" t="str">
        <f>Silver!C14</f>
        <v>Make a plan and put it into motion</v>
      </c>
      <c r="B159" s="257"/>
      <c r="C159" s="445" t="str">
        <f>IF(Silver!T14="A","A"," ")</f>
        <v xml:space="preserve"> </v>
      </c>
      <c r="E159" s="633" t="str">
        <f>'Fun Patches'!C23</f>
        <v>&lt;LIST PATCH HERE&gt;</v>
      </c>
      <c r="F159" s="634"/>
      <c r="G159" s="358" t="str">
        <f>IF('Fun Patches'!T23="A","A"," ")</f>
        <v xml:space="preserve"> </v>
      </c>
      <c r="I159" s="348"/>
      <c r="J159" s="440" t="str">
        <f>'Council Own'!C24</f>
        <v>&lt;List Requirement Here&gt;</v>
      </c>
      <c r="K159" s="358" t="str">
        <f>IF('Council Own'!T24="A","A"," ")</f>
        <v xml:space="preserve"> </v>
      </c>
      <c r="M159" s="348"/>
      <c r="N159" s="440" t="str">
        <f>'Council Own'!C72</f>
        <v>&lt;List Requirement Here&gt;</v>
      </c>
      <c r="O159" s="358" t="str">
        <f>IF('Council Own'!T72="A","A"," ")</f>
        <v xml:space="preserve"> </v>
      </c>
      <c r="Q159" s="348"/>
      <c r="R159" s="440" t="str">
        <f>'Council Own'!C120</f>
        <v>&lt;List Requirement Here&gt;</v>
      </c>
      <c r="S159" s="358" t="str">
        <f>IF('Council Own'!T120="A","A"," ")</f>
        <v xml:space="preserve"> </v>
      </c>
    </row>
    <row r="160" spans="1:19" x14ac:dyDescent="0.2">
      <c r="A160" s="257" t="str">
        <f>Silver!C15</f>
        <v>Reflect, share your story, and celebrate</v>
      </c>
      <c r="B160" s="257"/>
      <c r="C160" s="445" t="str">
        <f>IF(Silver!T15="A","A"," ")</f>
        <v xml:space="preserve"> </v>
      </c>
      <c r="E160" s="633" t="str">
        <f>'Fun Patches'!C24</f>
        <v>&lt;LIST PATCH HERE&gt;</v>
      </c>
      <c r="F160" s="634"/>
      <c r="G160" s="358" t="str">
        <f>IF('Fun Patches'!T24="A","A"," ")</f>
        <v xml:space="preserve"> </v>
      </c>
      <c r="I160" s="348"/>
      <c r="J160" s="440" t="str">
        <f>'Council Own'!C25</f>
        <v>&lt;List Requirement Here&gt;</v>
      </c>
      <c r="K160" s="358" t="str">
        <f>IF('Council Own'!T25="A","A"," ")</f>
        <v xml:space="preserve"> </v>
      </c>
      <c r="M160" s="348"/>
      <c r="N160" s="440" t="str">
        <f>'Council Own'!C73</f>
        <v>&lt;List Requirement Here&gt;</v>
      </c>
      <c r="O160" s="358" t="str">
        <f>IF('Council Own'!T73="A","A"," ")</f>
        <v xml:space="preserve"> </v>
      </c>
      <c r="Q160" s="348"/>
      <c r="R160" s="440" t="str">
        <f>'Council Own'!C121</f>
        <v>&lt;List Requirement Here&gt;</v>
      </c>
      <c r="S160" s="358" t="str">
        <f>IF('Council Own'!T121="A","A"," ")</f>
        <v xml:space="preserve"> </v>
      </c>
    </row>
    <row r="161" spans="2:19" x14ac:dyDescent="0.2">
      <c r="B161" s="435" t="s">
        <v>139</v>
      </c>
      <c r="C161" s="445" t="str">
        <f>IF(Silver!T16="C","C",IF(Silver!T16="P","P",""))</f>
        <v/>
      </c>
      <c r="E161" s="633" t="str">
        <f>'Fun Patches'!C25</f>
        <v>&lt;LIST PATCH HERE&gt;</v>
      </c>
      <c r="F161" s="634"/>
      <c r="G161" s="358" t="str">
        <f>IF('Fun Patches'!T25="A","A"," ")</f>
        <v xml:space="preserve"> </v>
      </c>
      <c r="I161" s="348"/>
      <c r="J161" s="440" t="str">
        <f>'Council Own'!C26</f>
        <v>&lt;List Requirement Here&gt;</v>
      </c>
      <c r="K161" s="358" t="str">
        <f>IF('Council Own'!T26="A","A"," ")</f>
        <v xml:space="preserve"> </v>
      </c>
      <c r="M161" s="348"/>
      <c r="N161" s="440" t="str">
        <f>'Council Own'!C74</f>
        <v>&lt;List Requirement Here&gt;</v>
      </c>
      <c r="O161" s="358" t="str">
        <f>IF('Council Own'!T68="A","A"," ")</f>
        <v xml:space="preserve"> </v>
      </c>
      <c r="Q161" s="348"/>
      <c r="R161" s="440" t="str">
        <f>'Council Own'!C122</f>
        <v>&lt;List Requirement Here&gt;</v>
      </c>
      <c r="S161" s="358" t="str">
        <f>IF('Council Own'!T122="A","A"," ")</f>
        <v xml:space="preserve"> </v>
      </c>
    </row>
    <row r="162" spans="2:19" x14ac:dyDescent="0.2">
      <c r="E162" s="633" t="str">
        <f>'Fun Patches'!C26</f>
        <v>&lt;LIST PATCH HERE&gt;</v>
      </c>
      <c r="F162" s="634"/>
      <c r="G162" s="358" t="str">
        <f>IF('Fun Patches'!T26="A","A","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Patches'!T27="A","A"," ")</f>
        <v xml:space="preserve"> </v>
      </c>
      <c r="I163" s="348">
        <v>1</v>
      </c>
      <c r="J163" s="440" t="str">
        <f>'Council Own'!C31</f>
        <v>&lt;List Requirement Here&gt;</v>
      </c>
      <c r="K163" s="358" t="str">
        <f>IF('Council Own'!T31="A","A"," ")</f>
        <v xml:space="preserve"> </v>
      </c>
      <c r="M163" s="348">
        <v>1</v>
      </c>
      <c r="N163" s="440" t="str">
        <f>'Council Own'!C79</f>
        <v>&lt;List Requirement Here&gt;</v>
      </c>
      <c r="O163" s="358" t="str">
        <f>IF('Council Own'!T79="A","A"," ")</f>
        <v xml:space="preserve"> </v>
      </c>
      <c r="Q163" s="348">
        <v>1</v>
      </c>
      <c r="R163" s="440" t="str">
        <f>'Council Own'!C127</f>
        <v>&lt;List Requirement Here&gt;</v>
      </c>
      <c r="S163" s="358" t="str">
        <f>IF('Council Own'!T127="A","A"," ")</f>
        <v xml:space="preserve"> </v>
      </c>
    </row>
    <row r="164" spans="2:19" x14ac:dyDescent="0.2">
      <c r="E164" s="633" t="str">
        <f>'Fun Patches'!C28</f>
        <v>&lt;LIST PATCH HERE&gt;</v>
      </c>
      <c r="F164" s="634"/>
      <c r="G164" s="358" t="str">
        <f>IF('Fun Patches'!T28="A","A"," ")</f>
        <v xml:space="preserve"> </v>
      </c>
      <c r="I164" s="348"/>
      <c r="J164" s="440" t="str">
        <f>'Council Own'!C32</f>
        <v>&lt;List Requirement Here&gt;</v>
      </c>
      <c r="K164" s="358" t="str">
        <f>IF('Council Own'!T32="A","A"," ")</f>
        <v xml:space="preserve"> </v>
      </c>
      <c r="M164" s="348"/>
      <c r="N164" s="440" t="str">
        <f>'Council Own'!C80</f>
        <v>&lt;List Requirement Here&gt;</v>
      </c>
      <c r="O164" s="358" t="str">
        <f>IF('Council Own'!T80="A","A"," ")</f>
        <v xml:space="preserve"> </v>
      </c>
      <c r="Q164" s="348"/>
      <c r="R164" s="440" t="str">
        <f>'Council Own'!C128</f>
        <v>&lt;List Requirement Here&gt;</v>
      </c>
      <c r="S164" s="358" t="str">
        <f>IF('Council Own'!T128="A","A"," ")</f>
        <v xml:space="preserve"> </v>
      </c>
    </row>
    <row r="165" spans="2:19" x14ac:dyDescent="0.2">
      <c r="E165" s="633" t="str">
        <f>'Fun Patches'!C29</f>
        <v>&lt;LIST PATCH HERE&gt;</v>
      </c>
      <c r="F165" s="634"/>
      <c r="G165" s="358" t="str">
        <f>IF('Fun Patches'!T29="A","A"," ")</f>
        <v xml:space="preserve"> </v>
      </c>
      <c r="I165" s="348"/>
      <c r="J165" s="440" t="str">
        <f>'Council Own'!C33</f>
        <v>&lt;List Requirement Here&gt;</v>
      </c>
      <c r="K165" s="358" t="str">
        <f>IF('Council Own'!T33="A","A"," ")</f>
        <v xml:space="preserve"> </v>
      </c>
      <c r="M165" s="348"/>
      <c r="N165" s="440" t="str">
        <f>'Council Own'!C81</f>
        <v>&lt;List Requirement Here&gt;</v>
      </c>
      <c r="O165" s="358" t="str">
        <f>IF('Council Own'!T81="A","A"," ")</f>
        <v xml:space="preserve"> </v>
      </c>
      <c r="Q165" s="348"/>
      <c r="R165" s="440" t="str">
        <f>'Council Own'!C129</f>
        <v>&lt;List Requirement Here&gt;</v>
      </c>
      <c r="S165" s="358" t="str">
        <f>IF('Council Own'!T129="A","A"," ")</f>
        <v xml:space="preserve"> </v>
      </c>
    </row>
    <row r="166" spans="2:19" x14ac:dyDescent="0.2">
      <c r="E166" s="633" t="str">
        <f>'Fun Patches'!C30</f>
        <v>&lt;LIST PATCH HERE&gt;</v>
      </c>
      <c r="F166" s="634"/>
      <c r="G166" s="358" t="str">
        <f>IF('Fun Patches'!T30="A","A"," ")</f>
        <v xml:space="preserve"> </v>
      </c>
      <c r="I166" s="348"/>
      <c r="J166" s="440" t="str">
        <f>'Council Own'!C34</f>
        <v>&lt;List Requirement Here&gt;</v>
      </c>
      <c r="K166" s="358" t="str">
        <f>IF('Council Own'!T34="A","A"," ")</f>
        <v xml:space="preserve"> </v>
      </c>
      <c r="M166" s="348"/>
      <c r="N166" s="440" t="str">
        <f>'Council Own'!C82</f>
        <v>&lt;List Requirement Here&gt;</v>
      </c>
      <c r="O166" s="358" t="str">
        <f>IF('Council Own'!T82="A","A"," ")</f>
        <v xml:space="preserve"> </v>
      </c>
      <c r="Q166" s="348"/>
      <c r="R166" s="440" t="str">
        <f>'Council Own'!C130</f>
        <v>&lt;List Requirement Here&gt;</v>
      </c>
      <c r="S166" s="358" t="str">
        <f>IF('Council Own'!T130="A","A"," ")</f>
        <v xml:space="preserve"> </v>
      </c>
    </row>
    <row r="167" spans="2:19" x14ac:dyDescent="0.2">
      <c r="E167" s="633" t="str">
        <f>'Fun Patches'!C31</f>
        <v>&lt;LIST PATCH HERE&gt;</v>
      </c>
      <c r="F167" s="634"/>
      <c r="G167" s="358" t="str">
        <f>IF('Fun Patches'!T31="A","A"," ")</f>
        <v xml:space="preserve"> </v>
      </c>
      <c r="I167" s="348">
        <v>2</v>
      </c>
      <c r="J167" s="440" t="str">
        <f>'Council Own'!C35</f>
        <v>&lt;List Requirement Here&gt;</v>
      </c>
      <c r="K167" s="358" t="str">
        <f>IF('Council Own'!T35="A","A"," ")</f>
        <v xml:space="preserve"> </v>
      </c>
      <c r="M167" s="348">
        <v>2</v>
      </c>
      <c r="N167" s="440" t="str">
        <f>'Council Own'!C83</f>
        <v>&lt;List Requirement Here&gt;</v>
      </c>
      <c r="O167" s="358" t="str">
        <f>IF('Council Own'!T83="A","A"," ")</f>
        <v xml:space="preserve"> </v>
      </c>
      <c r="Q167" s="348">
        <v>2</v>
      </c>
      <c r="R167" s="440" t="str">
        <f>'Council Own'!C131</f>
        <v>&lt;List Requirement Here&gt;</v>
      </c>
      <c r="S167" s="358" t="str">
        <f>IF('Council Own'!T131="A","A"," ")</f>
        <v xml:space="preserve"> </v>
      </c>
    </row>
    <row r="168" spans="2:19" x14ac:dyDescent="0.2">
      <c r="E168" s="633" t="str">
        <f>'Fun Patches'!C32</f>
        <v>&lt;LIST PATCH HERE&gt;</v>
      </c>
      <c r="F168" s="634"/>
      <c r="G168" s="358" t="str">
        <f>IF('Fun Patches'!T32="A","A"," ")</f>
        <v xml:space="preserve"> </v>
      </c>
      <c r="I168" s="348"/>
      <c r="J168" s="440" t="str">
        <f>'Council Own'!C36</f>
        <v>&lt;List Requirement Here&gt;</v>
      </c>
      <c r="K168" s="358" t="str">
        <f>IF('Council Own'!T36="A","A"," ")</f>
        <v xml:space="preserve"> </v>
      </c>
      <c r="M168" s="348"/>
      <c r="N168" s="440" t="str">
        <f>'Council Own'!C84</f>
        <v>&lt;List Requirement Here&gt;</v>
      </c>
      <c r="O168" s="358" t="str">
        <f>IF('Council Own'!T84="A","A"," ")</f>
        <v xml:space="preserve"> </v>
      </c>
      <c r="Q168" s="348"/>
      <c r="R168" s="440" t="str">
        <f>'Council Own'!C132</f>
        <v>&lt;List Requirement Here&gt;</v>
      </c>
      <c r="S168" s="358" t="str">
        <f>IF('Council Own'!T132="A","A"," ")</f>
        <v xml:space="preserve"> </v>
      </c>
    </row>
    <row r="169" spans="2:19" x14ac:dyDescent="0.2">
      <c r="E169" s="633" t="str">
        <f>'Fun Patches'!C33</f>
        <v>&lt;LIST PATCH HERE&gt;</v>
      </c>
      <c r="F169" s="634"/>
      <c r="G169" s="358" t="str">
        <f>IF('Fun Patches'!T33="A","A"," ")</f>
        <v xml:space="preserve"> </v>
      </c>
      <c r="I169" s="348"/>
      <c r="J169" s="440" t="str">
        <f>'Council Own'!C37</f>
        <v>&lt;List Requirement Here&gt;</v>
      </c>
      <c r="K169" s="358" t="str">
        <f>IF('Council Own'!T37="A","A"," ")</f>
        <v xml:space="preserve"> </v>
      </c>
      <c r="M169" s="348"/>
      <c r="N169" s="440" t="str">
        <f>'Council Own'!C85</f>
        <v>&lt;List Requirement Here&gt;</v>
      </c>
      <c r="O169" s="358" t="str">
        <f>IF('Council Own'!T85="A","A"," ")</f>
        <v xml:space="preserve"> </v>
      </c>
      <c r="Q169" s="348"/>
      <c r="R169" s="440" t="str">
        <f>'Council Own'!C133</f>
        <v>&lt;List Requirement Here&gt;</v>
      </c>
      <c r="S169" s="358" t="str">
        <f>IF('Council Own'!T133="A","A"," ")</f>
        <v xml:space="preserve"> </v>
      </c>
    </row>
    <row r="170" spans="2:19" x14ac:dyDescent="0.2">
      <c r="E170" s="633" t="str">
        <f>'Fun Patches'!C34</f>
        <v>&lt;LIST PATCH HERE&gt;</v>
      </c>
      <c r="F170" s="634"/>
      <c r="G170" s="358" t="str">
        <f>IF('Fun Patches'!T34="A","A"," ")</f>
        <v xml:space="preserve"> </v>
      </c>
      <c r="I170" s="348"/>
      <c r="J170" s="440" t="str">
        <f>'Council Own'!C38</f>
        <v>&lt;List Requirement Here&gt;</v>
      </c>
      <c r="K170" s="358" t="str">
        <f>IF('Council Own'!T38="A","A"," ")</f>
        <v xml:space="preserve"> </v>
      </c>
      <c r="M170" s="348"/>
      <c r="N170" s="440" t="str">
        <f>'Council Own'!C86</f>
        <v>&lt;List Requirement Here&gt;</v>
      </c>
      <c r="O170" s="358" t="str">
        <f>IF('Council Own'!T86="A","A"," ")</f>
        <v xml:space="preserve"> </v>
      </c>
      <c r="Q170" s="348"/>
      <c r="R170" s="440" t="str">
        <f>'Council Own'!C134</f>
        <v>&lt;List Requirement Here&gt;</v>
      </c>
      <c r="S170" s="358" t="str">
        <f>IF('Council Own'!T134="A","A"," ")</f>
        <v xml:space="preserve"> </v>
      </c>
    </row>
    <row r="171" spans="2:19" x14ac:dyDescent="0.2">
      <c r="E171" s="633" t="str">
        <f>'Fun Patches'!C35</f>
        <v>&lt;LIST PATCH HERE&gt;</v>
      </c>
      <c r="F171" s="634"/>
      <c r="G171" s="358" t="str">
        <f>IF('Fun Patches'!T35="A","A"," ")</f>
        <v xml:space="preserve"> </v>
      </c>
      <c r="I171" s="348">
        <v>3</v>
      </c>
      <c r="J171" s="440" t="str">
        <f>'Council Own'!C39</f>
        <v>&lt;List Requirement Here&gt;</v>
      </c>
      <c r="K171" s="358" t="str">
        <f>IF('Council Own'!T39="A","A"," ")</f>
        <v xml:space="preserve"> </v>
      </c>
      <c r="M171" s="348">
        <v>3</v>
      </c>
      <c r="N171" s="440" t="str">
        <f>'Council Own'!C87</f>
        <v>&lt;List Requirement Here&gt;</v>
      </c>
      <c r="O171" s="358" t="str">
        <f>IF('Council Own'!T87="A","A"," ")</f>
        <v xml:space="preserve"> </v>
      </c>
      <c r="Q171" s="348">
        <v>3</v>
      </c>
      <c r="R171" s="440" t="str">
        <f>'Council Own'!C135</f>
        <v>&lt;List Requirement Here&gt;</v>
      </c>
      <c r="S171" s="358" t="str">
        <f>IF('Council Own'!T135="A","A"," ")</f>
        <v xml:space="preserve"> </v>
      </c>
    </row>
    <row r="172" spans="2:19" ht="12.75" customHeight="1" x14ac:dyDescent="0.2">
      <c r="E172" s="633" t="str">
        <f>'Fun Patches'!C36</f>
        <v>&lt;LIST PATCH HERE&gt;</v>
      </c>
      <c r="F172" s="634"/>
      <c r="G172" s="358" t="str">
        <f>IF('Fun Patches'!T36="A","A"," ")</f>
        <v xml:space="preserve"> </v>
      </c>
      <c r="I172" s="348"/>
      <c r="J172" s="440" t="str">
        <f>'Council Own'!C40</f>
        <v>&lt;List Requirement Here&gt;</v>
      </c>
      <c r="K172" s="358" t="str">
        <f>IF('Council Own'!T40="A","A"," ")</f>
        <v xml:space="preserve"> </v>
      </c>
      <c r="M172" s="348"/>
      <c r="N172" s="440" t="str">
        <f>'Council Own'!C88</f>
        <v>&lt;List Requirement Here&gt;</v>
      </c>
      <c r="O172" s="358" t="str">
        <f>IF('Council Own'!T88="A","A"," ")</f>
        <v xml:space="preserve"> </v>
      </c>
      <c r="Q172" s="348"/>
      <c r="R172" s="440" t="str">
        <f>'Council Own'!C136</f>
        <v>&lt;List Requirement Here&gt;</v>
      </c>
      <c r="S172" s="358" t="str">
        <f>IF('Council Own'!T136="A","A"," ")</f>
        <v xml:space="preserve"> </v>
      </c>
    </row>
    <row r="173" spans="2:19" ht="12.75" customHeight="1" x14ac:dyDescent="0.2">
      <c r="E173" s="633" t="str">
        <f>'Fun Patches'!C37</f>
        <v>&lt;LIST PATCH HERE&gt;</v>
      </c>
      <c r="F173" s="634"/>
      <c r="G173" s="358" t="str">
        <f>IF('Fun Patches'!T37="A","A"," ")</f>
        <v xml:space="preserve"> </v>
      </c>
      <c r="I173" s="348"/>
      <c r="J173" s="440" t="str">
        <f>'Council Own'!C41</f>
        <v>&lt;List Requirement Here&gt;</v>
      </c>
      <c r="K173" s="358" t="str">
        <f>IF('Council Own'!T41="A","A"," ")</f>
        <v xml:space="preserve"> </v>
      </c>
      <c r="M173" s="348"/>
      <c r="N173" s="440" t="str">
        <f>'Council Own'!C89</f>
        <v>&lt;List Requirement Here&gt;</v>
      </c>
      <c r="O173" s="358" t="str">
        <f>IF('Council Own'!T89="A","A"," ")</f>
        <v xml:space="preserve"> </v>
      </c>
      <c r="Q173" s="348"/>
      <c r="R173" s="440" t="str">
        <f>'Council Own'!C137</f>
        <v>&lt;List Requirement Here&gt;</v>
      </c>
      <c r="S173" s="358" t="str">
        <f>IF('Council Own'!T137="A","A"," ")</f>
        <v xml:space="preserve"> </v>
      </c>
    </row>
    <row r="174" spans="2:19" x14ac:dyDescent="0.2">
      <c r="E174" s="633" t="str">
        <f>'Fun Patches'!C38</f>
        <v>&lt;LIST PATCH HERE&gt;</v>
      </c>
      <c r="F174" s="634"/>
      <c r="G174" s="358" t="str">
        <f>IF('Fun Patches'!T38="A","A"," ")</f>
        <v xml:space="preserve"> </v>
      </c>
      <c r="I174" s="348"/>
      <c r="J174" s="440" t="str">
        <f>'Council Own'!C42</f>
        <v>&lt;List Requirement Here&gt;</v>
      </c>
      <c r="K174" s="358" t="str">
        <f>IF('Council Own'!T42="A","A"," ")</f>
        <v xml:space="preserve"> </v>
      </c>
      <c r="M174" s="348"/>
      <c r="N174" s="440" t="str">
        <f>'Council Own'!C90</f>
        <v>&lt;List Requirement Here&gt;</v>
      </c>
      <c r="O174" s="358" t="str">
        <f>IF('Council Own'!T90="A","A"," ")</f>
        <v xml:space="preserve"> </v>
      </c>
      <c r="Q174" s="348"/>
      <c r="R174" s="440" t="str">
        <f>'Council Own'!C138</f>
        <v>&lt;List Requirement Here&gt;</v>
      </c>
      <c r="S174" s="358" t="str">
        <f>IF('Council Own'!T138="A","A"," ")</f>
        <v xml:space="preserve"> </v>
      </c>
    </row>
    <row r="175" spans="2:19" x14ac:dyDescent="0.2">
      <c r="E175" s="633" t="str">
        <f>'Fun Patches'!C39</f>
        <v>&lt;LIST PATCH HERE&gt;</v>
      </c>
      <c r="F175" s="634"/>
      <c r="G175" s="358" t="str">
        <f>IF('Fun Patches'!T39="A","A"," ")</f>
        <v xml:space="preserve"> </v>
      </c>
      <c r="I175" s="348">
        <v>4</v>
      </c>
      <c r="J175" s="440" t="str">
        <f>'Council Own'!C43</f>
        <v>&lt;List Requirement Here&gt;</v>
      </c>
      <c r="K175" s="358" t="str">
        <f>IF('Council Own'!T43="A","A"," ")</f>
        <v xml:space="preserve"> </v>
      </c>
      <c r="M175" s="348">
        <v>4</v>
      </c>
      <c r="N175" s="440" t="str">
        <f>'Council Own'!C91</f>
        <v>&lt;List Requirement Here&gt;</v>
      </c>
      <c r="O175" s="358" t="str">
        <f>IF('Council Own'!T91="A","A"," ")</f>
        <v xml:space="preserve"> </v>
      </c>
      <c r="Q175" s="348">
        <v>4</v>
      </c>
      <c r="R175" s="440" t="str">
        <f>'Council Own'!C139</f>
        <v>&lt;List Requirement Here&gt;</v>
      </c>
      <c r="S175" s="358" t="str">
        <f>IF('Council Own'!T139="A","A"," ")</f>
        <v xml:space="preserve"> </v>
      </c>
    </row>
    <row r="176" spans="2:19" x14ac:dyDescent="0.2">
      <c r="E176" s="633" t="str">
        <f>'Fun Patches'!C40</f>
        <v>&lt;LIST PATCH HERE&gt;</v>
      </c>
      <c r="F176" s="634"/>
      <c r="G176" s="358" t="str">
        <f>IF('Fun Patches'!T40="A","A"," ")</f>
        <v xml:space="preserve"> </v>
      </c>
      <c r="I176" s="348"/>
      <c r="J176" s="440" t="str">
        <f>'Council Own'!C44</f>
        <v>&lt;List Requirement Here&gt;</v>
      </c>
      <c r="K176" s="358" t="str">
        <f>IF('Council Own'!T44="A","A"," ")</f>
        <v xml:space="preserve"> </v>
      </c>
      <c r="M176" s="348"/>
      <c r="N176" s="440" t="str">
        <f>'Council Own'!C92</f>
        <v>&lt;List Requirement Here&gt;</v>
      </c>
      <c r="O176" s="358" t="str">
        <f>IF('Council Own'!T92="A","A"," ")</f>
        <v xml:space="preserve"> </v>
      </c>
      <c r="Q176" s="348"/>
      <c r="R176" s="440" t="str">
        <f>'Council Own'!C140</f>
        <v>&lt;List Requirement Here&gt;</v>
      </c>
      <c r="S176" s="358" t="str">
        <f>IF('Council Own'!T140="A","A"," ")</f>
        <v xml:space="preserve"> </v>
      </c>
    </row>
    <row r="177" spans="1:19" x14ac:dyDescent="0.2">
      <c r="E177" s="633" t="str">
        <f>'Fun Patches'!C41</f>
        <v>&lt;LIST PATCH HERE&gt;</v>
      </c>
      <c r="F177" s="634"/>
      <c r="G177" s="358" t="str">
        <f>IF('Fun Patches'!T41="A","A"," ")</f>
        <v xml:space="preserve"> </v>
      </c>
      <c r="I177" s="348"/>
      <c r="J177" s="440" t="str">
        <f>'Council Own'!C45</f>
        <v>&lt;List Requirement Here&gt;</v>
      </c>
      <c r="K177" s="358" t="str">
        <f>IF('Council Own'!T45="A","A"," ")</f>
        <v xml:space="preserve"> </v>
      </c>
      <c r="M177" s="348"/>
      <c r="N177" s="440" t="str">
        <f>'Council Own'!C93</f>
        <v>&lt;List Requirement Here&gt;</v>
      </c>
      <c r="O177" s="358" t="str">
        <f>IF('Council Own'!T93="A","A"," ")</f>
        <v xml:space="preserve"> </v>
      </c>
      <c r="Q177" s="348"/>
      <c r="R177" s="440" t="str">
        <f>'Council Own'!C141</f>
        <v>&lt;List Requirement Here&gt;</v>
      </c>
      <c r="S177" s="358" t="str">
        <f>IF('Council Own'!T141="A","A"," ")</f>
        <v xml:space="preserve"> </v>
      </c>
    </row>
    <row r="178" spans="1:19" x14ac:dyDescent="0.2">
      <c r="E178" s="633" t="str">
        <f>'Fun Patches'!C42</f>
        <v>&lt;LIST PATCH HERE&gt;</v>
      </c>
      <c r="F178" s="634"/>
      <c r="G178" s="358" t="str">
        <f>IF('Fun Patches'!T42="A","A"," ")</f>
        <v xml:space="preserve"> </v>
      </c>
      <c r="I178" s="348"/>
      <c r="J178" s="440" t="str">
        <f>'Council Own'!C46</f>
        <v>&lt;List Requirement Here&gt;</v>
      </c>
      <c r="K178" s="358" t="str">
        <f>IF('Council Own'!T46="A","A"," ")</f>
        <v xml:space="preserve"> </v>
      </c>
      <c r="M178" s="348"/>
      <c r="N178" s="440" t="str">
        <f>'Council Own'!C94</f>
        <v>&lt;List Requirement Here&gt;</v>
      </c>
      <c r="O178" s="358" t="str">
        <f>IF('Council Own'!T94="A","A"," ")</f>
        <v xml:space="preserve"> </v>
      </c>
      <c r="Q178" s="348"/>
      <c r="R178" s="440" t="str">
        <f>'Council Own'!C142</f>
        <v>&lt;List Requirement Here&gt;</v>
      </c>
      <c r="S178" s="358" t="str">
        <f>IF('Council Own'!T142="A","A"," ")</f>
        <v xml:space="preserve"> </v>
      </c>
    </row>
    <row r="179" spans="1:19" x14ac:dyDescent="0.2">
      <c r="E179" s="633" t="str">
        <f>'Fun Patches'!C43</f>
        <v>&lt;LIST PATCH HERE&gt;</v>
      </c>
      <c r="F179" s="634"/>
      <c r="G179" s="358" t="str">
        <f>IF('Fun Patches'!T43="A","A"," ")</f>
        <v xml:space="preserve"> </v>
      </c>
      <c r="I179" s="348">
        <v>5</v>
      </c>
      <c r="J179" s="440" t="str">
        <f>'Council Own'!C47</f>
        <v>&lt;List Requirement Here&gt;</v>
      </c>
      <c r="K179" s="358" t="str">
        <f>IF('Council Own'!T47="A","A"," ")</f>
        <v xml:space="preserve"> </v>
      </c>
      <c r="M179" s="348">
        <v>5</v>
      </c>
      <c r="N179" s="440" t="str">
        <f>'Council Own'!C95</f>
        <v>&lt;List Requirement Here&gt;</v>
      </c>
      <c r="O179" s="358" t="str">
        <f>IF('Council Own'!T95="A","A"," ")</f>
        <v xml:space="preserve"> </v>
      </c>
      <c r="Q179" s="348">
        <v>5</v>
      </c>
      <c r="R179" s="440" t="str">
        <f>'Council Own'!C143</f>
        <v>&lt;List Requirement Here&gt;</v>
      </c>
      <c r="S179" s="358" t="str">
        <f>IF('Council Own'!T143="A","A"," ")</f>
        <v xml:space="preserve"> </v>
      </c>
    </row>
    <row r="180" spans="1:19" x14ac:dyDescent="0.2">
      <c r="E180" s="633" t="str">
        <f>'Fun Patches'!C44</f>
        <v>&lt;LIST PATCH HERE&gt;</v>
      </c>
      <c r="F180" s="634"/>
      <c r="G180" s="358" t="str">
        <f>IF('Fun Patches'!T44="A","A"," ")</f>
        <v xml:space="preserve"> </v>
      </c>
      <c r="I180" s="348"/>
      <c r="J180" s="440" t="str">
        <f>'Council Own'!C48</f>
        <v>&lt;List Requirement Here&gt;</v>
      </c>
      <c r="K180" s="358" t="str">
        <f>IF('Council Own'!T48="A","A"," ")</f>
        <v xml:space="preserve"> </v>
      </c>
      <c r="M180" s="348"/>
      <c r="N180" s="440" t="str">
        <f>'Council Own'!C96</f>
        <v>&lt;List Requirement Here&gt;</v>
      </c>
      <c r="O180" s="358" t="str">
        <f>IF('Council Own'!T96="A","A"," ")</f>
        <v xml:space="preserve"> </v>
      </c>
      <c r="Q180" s="348"/>
      <c r="R180" s="440" t="str">
        <f>'Council Own'!C144</f>
        <v>&lt;List Requirement Here&gt;</v>
      </c>
      <c r="S180" s="358" t="str">
        <f>IF('Council Own'!T144="A","A"," ")</f>
        <v xml:space="preserve"> </v>
      </c>
    </row>
    <row r="181" spans="1:19" x14ac:dyDescent="0.2">
      <c r="E181" s="633" t="str">
        <f>'Fun Patches'!C45</f>
        <v>&lt;LIST PATCH HERE&gt;</v>
      </c>
      <c r="F181" s="634"/>
      <c r="G181" s="358" t="str">
        <f>IF('Fun Patches'!T45="A","A"," ")</f>
        <v xml:space="preserve"> </v>
      </c>
      <c r="I181" s="348"/>
      <c r="J181" s="440" t="str">
        <f>'Council Own'!C49</f>
        <v>&lt;List Requirement Here&gt;</v>
      </c>
      <c r="K181" s="358" t="str">
        <f>IF('Council Own'!T49="A","A"," ")</f>
        <v xml:space="preserve"> </v>
      </c>
      <c r="M181" s="348"/>
      <c r="N181" s="440" t="str">
        <f>'Council Own'!C97</f>
        <v>&lt;List Requirement Here&gt;</v>
      </c>
      <c r="O181" s="358" t="str">
        <f>IF('Council Own'!T97="A","A"," ")</f>
        <v xml:space="preserve"> </v>
      </c>
      <c r="Q181" s="348"/>
      <c r="R181" s="440" t="str">
        <f>'Council Own'!C145</f>
        <v>&lt;List Requirement Here&gt;</v>
      </c>
      <c r="S181" s="358" t="str">
        <f>IF('Council Own'!T145="A","A"," ")</f>
        <v xml:space="preserve"> </v>
      </c>
    </row>
    <row r="182" spans="1:19" x14ac:dyDescent="0.2">
      <c r="E182" s="633" t="str">
        <f>'Fun Patches'!C46</f>
        <v>&lt;LIST PATCH HERE&gt;</v>
      </c>
      <c r="F182" s="634"/>
      <c r="G182" s="358" t="str">
        <f>IF('Fun Patches'!T46="A","A"," ")</f>
        <v xml:space="preserve"> </v>
      </c>
      <c r="I182" s="348"/>
      <c r="J182" s="440" t="str">
        <f>'Council Own'!C50</f>
        <v>&lt;List Requirement Here&gt;</v>
      </c>
      <c r="K182" s="358" t="str">
        <f>IF('Council Own'!T50="A","A"," ")</f>
        <v xml:space="preserve"> </v>
      </c>
      <c r="M182" s="348"/>
      <c r="N182" s="440" t="str">
        <f>'Council Own'!C98</f>
        <v>&lt;List Requirement Here&gt;</v>
      </c>
      <c r="O182" s="358" t="str">
        <f>IF('Council Own'!T98="A","A"," ")</f>
        <v xml:space="preserve"> </v>
      </c>
      <c r="Q182" s="348"/>
      <c r="R182" s="440" t="str">
        <f>'Council Own'!C146</f>
        <v>&lt;List Requirement Here&gt;</v>
      </c>
      <c r="S182" s="358" t="str">
        <f>IF('Council Own'!T146="A","A"," ")</f>
        <v xml:space="preserve"> </v>
      </c>
    </row>
    <row r="183" spans="1:19" x14ac:dyDescent="0.2">
      <c r="E183" s="650" t="str">
        <f>'Fun Patches'!C47</f>
        <v>&lt;LIST PATCH HERE&gt;</v>
      </c>
      <c r="F183" s="651"/>
      <c r="G183" s="351" t="str">
        <f>IF('Fun Patches'!T47="A","A"," ")</f>
        <v xml:space="preserve"> </v>
      </c>
      <c r="I183" s="436"/>
      <c r="J183" s="364"/>
      <c r="K183" s="439"/>
    </row>
    <row r="184" spans="1:19" x14ac:dyDescent="0.2">
      <c r="E184" s="633" t="str">
        <f>'Fun Patches'!C48</f>
        <v>&lt;LIST PATCH HERE&gt;</v>
      </c>
      <c r="F184" s="634"/>
      <c r="G184" s="358" t="str">
        <f>IF('Fun Patches'!T48="A","A"," ")</f>
        <v xml:space="preserve"> </v>
      </c>
      <c r="I184" s="436"/>
      <c r="J184" s="364"/>
      <c r="K184" s="439"/>
    </row>
    <row r="185" spans="1:19" x14ac:dyDescent="0.2">
      <c r="E185" s="633" t="str">
        <f>'Fun Patches'!C49</f>
        <v>&lt;LIST PATCH HERE&gt;</v>
      </c>
      <c r="F185" s="634"/>
      <c r="G185" s="358" t="str">
        <f>IF('Fun Patches'!T49="A","A"," ")</f>
        <v xml:space="preserve"> </v>
      </c>
      <c r="I185" s="436"/>
      <c r="J185" s="364"/>
      <c r="K185" s="439"/>
    </row>
    <row r="186" spans="1:19" x14ac:dyDescent="0.2">
      <c r="A186" s="635" t="s">
        <v>70</v>
      </c>
      <c r="B186" s="636"/>
      <c r="C186" s="637"/>
      <c r="E186" s="633" t="str">
        <f>'Fun Patches'!C50</f>
        <v>&lt;LIST PATCH HERE&gt;</v>
      </c>
      <c r="F186" s="634"/>
      <c r="G186" s="358" t="str">
        <f>IF('Fun Patches'!T50="A","A"," ")</f>
        <v xml:space="preserve"> </v>
      </c>
      <c r="I186" s="436"/>
      <c r="J186" s="364"/>
      <c r="K186" s="439"/>
    </row>
    <row r="187" spans="1:19" x14ac:dyDescent="0.2">
      <c r="A187" s="644" t="s">
        <v>67</v>
      </c>
      <c r="B187" s="645"/>
      <c r="C187" s="646"/>
      <c r="E187" s="633" t="str">
        <f>'Fun Patches'!C51</f>
        <v>&lt;LIST PATCH HERE&gt;</v>
      </c>
      <c r="F187" s="634"/>
      <c r="G187" s="358" t="str">
        <f>IF('Fun Patches'!T51="A","A"," ")</f>
        <v xml:space="preserve"> </v>
      </c>
      <c r="I187" s="436"/>
      <c r="J187" s="364"/>
      <c r="K187" s="439"/>
    </row>
    <row r="188" spans="1:19" x14ac:dyDescent="0.2">
      <c r="A188" s="644" t="s">
        <v>68</v>
      </c>
      <c r="B188" s="645"/>
      <c r="C188" s="646"/>
      <c r="E188" s="633" t="str">
        <f>'Fun Patches'!C52</f>
        <v>&lt;LIST PATCH HERE&gt;</v>
      </c>
      <c r="F188" s="634"/>
      <c r="G188" s="358" t="str">
        <f>IF('Fun Patches'!T52="A","A"," ")</f>
        <v xml:space="preserve"> </v>
      </c>
      <c r="I188" s="436"/>
      <c r="J188" s="364"/>
      <c r="K188" s="439"/>
    </row>
    <row r="189" spans="1:19" x14ac:dyDescent="0.2">
      <c r="A189" s="640" t="s">
        <v>69</v>
      </c>
      <c r="B189" s="641"/>
      <c r="C189" s="642"/>
      <c r="E189" s="633" t="str">
        <f>'Fun Patches'!C53</f>
        <v>&lt;LIST PATCH HERE&gt;</v>
      </c>
      <c r="F189" s="634"/>
      <c r="G189" s="358" t="str">
        <f>IF('Fun Patches'!T53="A","A"," ")</f>
        <v xml:space="preserve"> </v>
      </c>
      <c r="J189" s="355"/>
      <c r="K189" s="355"/>
    </row>
    <row r="190" spans="1:19" x14ac:dyDescent="0.2">
      <c r="E190" s="633" t="str">
        <f>'Fun Patches'!C54</f>
        <v>&lt;LIST PATCH HERE&gt;</v>
      </c>
      <c r="F190" s="634"/>
      <c r="G190" s="358" t="str">
        <f>IF('Fun Patches'!T54="A","A"," ")</f>
        <v xml:space="preserve"> </v>
      </c>
    </row>
    <row r="191" spans="1:19" x14ac:dyDescent="0.2">
      <c r="E191" s="436"/>
      <c r="F191" s="364"/>
      <c r="G191" s="439"/>
    </row>
    <row r="222" spans="1:3" x14ac:dyDescent="0.2">
      <c r="A222" s="438"/>
      <c r="B222" s="438"/>
      <c r="C222" s="438"/>
    </row>
    <row r="225" spans="1:3" x14ac:dyDescent="0.2">
      <c r="A225" s="438"/>
      <c r="B225" s="438"/>
      <c r="C225" s="438"/>
    </row>
    <row r="226" spans="1:3" x14ac:dyDescent="0.2">
      <c r="A226" s="438"/>
      <c r="B226" s="438"/>
      <c r="C226" s="438"/>
    </row>
    <row r="227" spans="1:3" x14ac:dyDescent="0.2">
      <c r="A227" s="438"/>
      <c r="B227" s="438"/>
      <c r="C227" s="438"/>
    </row>
    <row r="228" spans="1:3" x14ac:dyDescent="0.2">
      <c r="A228" s="438"/>
      <c r="B228" s="438"/>
      <c r="C228" s="438"/>
    </row>
    <row r="229" spans="1:3" x14ac:dyDescent="0.2">
      <c r="A229" s="438"/>
      <c r="B229" s="438"/>
      <c r="C229" s="438"/>
    </row>
  </sheetData>
  <sheetProtection algorithmName="SHA-512" hashValue="oe/XhQjJt4ZLnQGu+lBpdSHdj0hP106YcsKOs5Z4Yq1H6nAU3G1zWd2jRxV/Fw2bpLC2Tpdw8T5+xLu8982Q5g==" saltValue="DBNxWI8FZEdl1JqquwWm5w==" spinCount="100000" sheet="1" objects="1" scenarios="1" selectLockedCells="1" selectUnlockedCells="1"/>
  <mergeCells count="156">
    <mergeCell ref="A188:C188"/>
    <mergeCell ref="E188:F188"/>
    <mergeCell ref="A189:C189"/>
    <mergeCell ref="E189:F189"/>
    <mergeCell ref="E190:F190"/>
    <mergeCell ref="E183:F183"/>
    <mergeCell ref="E184:F184"/>
    <mergeCell ref="E185:F185"/>
    <mergeCell ref="A186:C186"/>
    <mergeCell ref="E186:F186"/>
    <mergeCell ref="A187:C187"/>
    <mergeCell ref="E187:F187"/>
    <mergeCell ref="E177:F177"/>
    <mergeCell ref="E178:F178"/>
    <mergeCell ref="E179:F179"/>
    <mergeCell ref="E180:F180"/>
    <mergeCell ref="E181:F181"/>
    <mergeCell ref="E182:F182"/>
    <mergeCell ref="E171:F171"/>
    <mergeCell ref="E172:F172"/>
    <mergeCell ref="E173:F173"/>
    <mergeCell ref="E174:F174"/>
    <mergeCell ref="E175:F175"/>
    <mergeCell ref="E176:F176"/>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53:F153"/>
    <mergeCell ref="E154:F154"/>
    <mergeCell ref="E155:F155"/>
    <mergeCell ref="E156:F156"/>
    <mergeCell ref="E157:F157"/>
    <mergeCell ref="E158:F158"/>
    <mergeCell ref="A148:B148"/>
    <mergeCell ref="E148:F148"/>
    <mergeCell ref="E149:F149"/>
    <mergeCell ref="E150:F150"/>
    <mergeCell ref="E151:F151"/>
    <mergeCell ref="A152:C152"/>
    <mergeCell ref="E152:F152"/>
    <mergeCell ref="A145:B145"/>
    <mergeCell ref="E145:F145"/>
    <mergeCell ref="A146:B146"/>
    <mergeCell ref="E146:F146"/>
    <mergeCell ref="A147:B147"/>
    <mergeCell ref="E147:F147"/>
    <mergeCell ref="E141:F141"/>
    <mergeCell ref="A142:C142"/>
    <mergeCell ref="E142:F142"/>
    <mergeCell ref="A143:B143"/>
    <mergeCell ref="E143:F143"/>
    <mergeCell ref="A144:B144"/>
    <mergeCell ref="E144:F144"/>
    <mergeCell ref="A140:C140"/>
    <mergeCell ref="E140:G140"/>
    <mergeCell ref="I140:K140"/>
    <mergeCell ref="M140:O140"/>
    <mergeCell ref="Q140:S140"/>
    <mergeCell ref="A108:C108"/>
    <mergeCell ref="A114:C114"/>
    <mergeCell ref="A135:C135"/>
    <mergeCell ref="Q89:R89"/>
    <mergeCell ref="Q90:R90"/>
    <mergeCell ref="Q91:R91"/>
    <mergeCell ref="Q92:R92"/>
    <mergeCell ref="A91:C91"/>
    <mergeCell ref="B92:C92"/>
    <mergeCell ref="A85:B85"/>
    <mergeCell ref="Q85:R85"/>
    <mergeCell ref="Q86:R86"/>
    <mergeCell ref="Q87:R87"/>
    <mergeCell ref="Q88:R88"/>
    <mergeCell ref="A86:B86"/>
    <mergeCell ref="A87:B87"/>
    <mergeCell ref="A88:C88"/>
    <mergeCell ref="A89:B89"/>
    <mergeCell ref="A82:B82"/>
    <mergeCell ref="Q82:R82"/>
    <mergeCell ref="Q83:R83"/>
    <mergeCell ref="Q84:R84"/>
    <mergeCell ref="A79:B79"/>
    <mergeCell ref="A80:C80"/>
    <mergeCell ref="A81:B81"/>
    <mergeCell ref="Q81:R81"/>
    <mergeCell ref="M80:O80"/>
    <mergeCell ref="Q80:S80"/>
    <mergeCell ref="A83:B83"/>
    <mergeCell ref="A84:C84"/>
    <mergeCell ref="A76:B76"/>
    <mergeCell ref="A77:B77"/>
    <mergeCell ref="A78:B78"/>
    <mergeCell ref="A73:B73"/>
    <mergeCell ref="A74:B74"/>
    <mergeCell ref="A75:B75"/>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W229"/>
  <sheetViews>
    <sheetView showGridLines="0" topLeftCell="A55" zoomScale="90" zoomScaleNormal="90" workbookViewId="0">
      <selection activeCell="J107" sqref="J107"/>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18</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IF(Badges!U58="A","A"," ")</f>
        <v xml:space="preserve"> </v>
      </c>
      <c r="I4" s="348"/>
      <c r="J4" s="349" t="str">
        <f>Badges!C132</f>
        <v>Fold method and glue method</v>
      </c>
      <c r="K4" s="351" t="str">
        <f>IF(Badges!U132="A","A"," ")</f>
        <v xml:space="preserve"> </v>
      </c>
      <c r="M4" s="348"/>
      <c r="N4" s="349" t="str">
        <f>Badges!C205</f>
        <v>Learn how to purify water</v>
      </c>
      <c r="O4" s="351" t="str">
        <f>IF(Badges!U205="A","A"," ")</f>
        <v xml:space="preserve"> </v>
      </c>
      <c r="Q4" s="348"/>
      <c r="R4" s="349" t="str">
        <f>Badges!C279</f>
        <v>Get a sense of different animals'</v>
      </c>
      <c r="S4" s="351" t="str">
        <f>IF(Badges!U279="A","A"," ")</f>
        <v xml:space="preserve"> </v>
      </c>
      <c r="T4" s="340"/>
      <c r="U4" s="340"/>
    </row>
    <row r="5" spans="1:21" ht="12.75" customHeight="1" x14ac:dyDescent="0.2">
      <c r="A5" s="619" t="str">
        <f>Summary!A4</f>
        <v>Digital Movie Maker</v>
      </c>
      <c r="B5" s="620"/>
      <c r="C5" s="352" t="str">
        <f>IF(Badges!U28="C","C",IF(Badges!U28="P","P",""))</f>
        <v/>
      </c>
      <c r="E5" s="348"/>
      <c r="F5" s="349" t="str">
        <f>Badges!C59</f>
        <v>Videotape yourself miming one</v>
      </c>
      <c r="G5" s="351" t="str">
        <f>IF(Badges!U59="A","A"," ")</f>
        <v xml:space="preserve"> </v>
      </c>
      <c r="I5" s="348"/>
      <c r="J5" s="349" t="str">
        <f>Badges!C133</f>
        <v>Fold method and stitch method</v>
      </c>
      <c r="K5" s="351" t="str">
        <f>IF(Badges!U133="A","A"," ")</f>
        <v xml:space="preserve"> </v>
      </c>
      <c r="M5" s="348"/>
      <c r="N5" s="349" t="str">
        <f>Badges!C206</f>
        <v>Practice navigating with a map and</v>
      </c>
      <c r="O5" s="351" t="str">
        <f>IF(Badges!U206="A","A"," ")</f>
        <v xml:space="preserve"> </v>
      </c>
      <c r="Q5" s="348"/>
      <c r="R5" s="349" t="str">
        <f>Badges!C280</f>
        <v>Talk to an animal expert at a zoo</v>
      </c>
      <c r="S5" s="351" t="str">
        <f>IF(Badges!U280="A","A"," ")</f>
        <v xml:space="preserve"> </v>
      </c>
      <c r="T5" s="340"/>
      <c r="U5" s="340"/>
    </row>
    <row r="6" spans="1:21" ht="12.75" customHeight="1" x14ac:dyDescent="0.2">
      <c r="A6" s="612" t="str">
        <f>Summary!A5</f>
        <v>Eating for Beauty</v>
      </c>
      <c r="B6" s="613"/>
      <c r="C6" s="353" t="str">
        <f>IF(Badges!U51="C","C",IF(Badges!U51="P","P",""))</f>
        <v/>
      </c>
      <c r="E6" s="348"/>
      <c r="F6" s="349" t="str">
        <f>Badges!C60</f>
        <v>Pretend an item is something else</v>
      </c>
      <c r="G6" s="351" t="str">
        <f>IF(Badges!U60="A","A"," ")</f>
        <v xml:space="preserve"> </v>
      </c>
      <c r="I6" s="348"/>
      <c r="J6" s="349" t="str">
        <f>Badges!C134</f>
        <v>Glue method and stitch method</v>
      </c>
      <c r="K6" s="351" t="str">
        <f>IF(Badges!U134="A","A"," ")</f>
        <v xml:space="preserve"> </v>
      </c>
      <c r="M6" s="348"/>
      <c r="N6" s="349" t="str">
        <f>Badges!C207</f>
        <v>Pitch your tent three times in three</v>
      </c>
      <c r="O6" s="351" t="str">
        <f>IF(Badges!U207="A","A"," ")</f>
        <v xml:space="preserve"> </v>
      </c>
      <c r="Q6" s="348"/>
      <c r="R6" s="349" t="str">
        <f>Badges!C281</f>
        <v>Practice being a scientist</v>
      </c>
      <c r="S6" s="351" t="str">
        <f>IF(Badges!U281="A","A"," ")</f>
        <v xml:space="preserve"> </v>
      </c>
      <c r="T6" s="340"/>
      <c r="U6" s="340"/>
    </row>
    <row r="7" spans="1:21" x14ac:dyDescent="0.2">
      <c r="A7" s="612" t="str">
        <f>Summary!A6</f>
        <v>Public Speaker</v>
      </c>
      <c r="B7" s="613"/>
      <c r="C7" s="353" t="str">
        <f>IF(Badges!U74="C","C",IF(Badges!U74="P","P",""))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IF(Badges!U97="C","C",IF(Badges!U97="P","P",""))</f>
        <v/>
      </c>
      <c r="E8" s="348"/>
      <c r="F8" s="349" t="str">
        <f>Badges!C62</f>
        <v>Repeat one word, one sentence, and</v>
      </c>
      <c r="G8" s="351" t="str">
        <f>IF(Badges!U62="A","A"," ")</f>
        <v xml:space="preserve"> </v>
      </c>
      <c r="I8" s="348"/>
      <c r="J8" s="349" t="str">
        <f>Badges!C136</f>
        <v>Make an organizational book</v>
      </c>
      <c r="K8" s="351" t="str">
        <f>IF(Badges!U136="A","A"," ")</f>
        <v xml:space="preserve"> </v>
      </c>
      <c r="M8" s="348"/>
      <c r="N8" s="349" t="str">
        <f>Badges!C209</f>
        <v>Play stuff-sack dramatics</v>
      </c>
      <c r="O8" s="351" t="str">
        <f>IF(Badges!U209="A","A"," ")</f>
        <v xml:space="preserve"> </v>
      </c>
      <c r="Q8" s="348">
        <v>1</v>
      </c>
      <c r="R8" s="349" t="str">
        <f>Badges!C285</f>
        <v>Team up and dress up</v>
      </c>
      <c r="S8" s="350"/>
    </row>
    <row r="9" spans="1:21" x14ac:dyDescent="0.2">
      <c r="A9" s="614" t="str">
        <f>Summary!A8</f>
        <v>Screenwriter</v>
      </c>
      <c r="B9" s="615"/>
      <c r="C9" s="354" t="str">
        <f>IF(Badges!U120="C","C",IF(Badges!U120="P","P",""))</f>
        <v/>
      </c>
      <c r="E9" s="348"/>
      <c r="F9" s="349" t="str">
        <f>Badges!C63</f>
        <v>Tell your own story, from birth until</v>
      </c>
      <c r="G9" s="351" t="str">
        <f>IF(Badges!U63="A","A"," ")</f>
        <v xml:space="preserve"> </v>
      </c>
      <c r="I9" s="348"/>
      <c r="J9" s="349" t="str">
        <f>Badges!C137</f>
        <v>Make a scrapbook, memory book,</v>
      </c>
      <c r="K9" s="351" t="str">
        <f>IF(Badges!U137="A","A"," ")</f>
        <v xml:space="preserve"> </v>
      </c>
      <c r="M9" s="348"/>
      <c r="N9" s="349" t="str">
        <f>Badges!C210</f>
        <v>See the stars</v>
      </c>
      <c r="O9" s="351" t="str">
        <f>IF(Badges!U210="A","A"," ")</f>
        <v xml:space="preserve"> </v>
      </c>
      <c r="Q9" s="348"/>
      <c r="R9" s="349" t="str">
        <f>Badges!C286</f>
        <v>Go, Blue! Go, Red!</v>
      </c>
      <c r="S9" s="351" t="str">
        <f>IF(Badges!U286="A","A"," ")</f>
        <v xml:space="preserve"> </v>
      </c>
    </row>
    <row r="10" spans="1:21" x14ac:dyDescent="0.2">
      <c r="A10" s="616" t="str">
        <f>Summary!A9</f>
        <v>It's Your Planet -- Love It!</v>
      </c>
      <c r="B10" s="617"/>
      <c r="C10" s="618"/>
      <c r="E10" s="348"/>
      <c r="F10" s="349" t="str">
        <f>Badges!C64</f>
        <v>Practice impressions of three</v>
      </c>
      <c r="G10" s="351" t="str">
        <f>IF(Badges!U64="A","A"," ")</f>
        <v xml:space="preserve"> </v>
      </c>
      <c r="I10" s="348"/>
      <c r="J10" s="349" t="str">
        <f>Badges!C138</f>
        <v>Make a gift book</v>
      </c>
      <c r="K10" s="351" t="str">
        <f>IF(Badges!U138="A","A"," ")</f>
        <v xml:space="preserve"> </v>
      </c>
      <c r="M10" s="348"/>
      <c r="N10" s="349" t="str">
        <f>Badges!C211</f>
        <v>Tell a progressive story</v>
      </c>
      <c r="O10" s="351" t="str">
        <f>IF(Badges!U211="A","A"," ")</f>
        <v xml:space="preserve"> </v>
      </c>
      <c r="Q10" s="348"/>
      <c r="R10" s="349" t="str">
        <f>Badges!C287</f>
        <v>Unique uniforms</v>
      </c>
      <c r="S10" s="351" t="str">
        <f>IF(Badges!U287="A","A"," ")</f>
        <v xml:space="preserve"> </v>
      </c>
    </row>
    <row r="11" spans="1:21" x14ac:dyDescent="0.2">
      <c r="A11" s="619" t="str">
        <f>Summary!A10</f>
        <v>Book Artist</v>
      </c>
      <c r="B11" s="620"/>
      <c r="C11" s="352" t="str">
        <f>IF(Badges!U144="C","C",IF(Badges!U144="P","P",""))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IF(Badges!U288="A","A"," ")</f>
        <v xml:space="preserve"> </v>
      </c>
    </row>
    <row r="12" spans="1:21" x14ac:dyDescent="0.2">
      <c r="A12" s="612" t="str">
        <f>Summary!A11</f>
        <v>Woodworker</v>
      </c>
      <c r="B12" s="613"/>
      <c r="C12" s="353" t="str">
        <f>IF(Badges!U167="C","C",IF(Badges!U167="P","P",""))</f>
        <v/>
      </c>
      <c r="E12" s="348"/>
      <c r="F12" s="349" t="str">
        <f>Badges!C66</f>
        <v>Write a speech about something</v>
      </c>
      <c r="G12" s="351" t="str">
        <f>IF(Badges!U66="A","A"," ")</f>
        <v xml:space="preserve"> </v>
      </c>
      <c r="I12" s="348"/>
      <c r="J12" s="349" t="str">
        <f>Badges!C140</f>
        <v xml:space="preserve">Make a book from something </v>
      </c>
      <c r="K12" s="351" t="str">
        <f>IF(Badges!U140="A","A","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IF(Badges!U190="C","C",IF(Badges!U190="P","P",""))</f>
        <v/>
      </c>
      <c r="E13" s="348"/>
      <c r="F13" s="349" t="str">
        <f>Badges!C67</f>
        <v>Create a piece for a character</v>
      </c>
      <c r="G13" s="351" t="str">
        <f>IF(Badges!U67="A","A"," ")</f>
        <v xml:space="preserve"> </v>
      </c>
      <c r="I13" s="348"/>
      <c r="J13" s="349" t="str">
        <f>Badges!C141</f>
        <v>Try a different binding technique or</v>
      </c>
      <c r="K13" s="351" t="str">
        <f>IF(Badges!U141="A","A"," ")</f>
        <v xml:space="preserve"> </v>
      </c>
      <c r="M13" s="348"/>
      <c r="N13" s="349" t="str">
        <f>Badges!C216</f>
        <v>Observe kids in person for at least</v>
      </c>
      <c r="O13" s="351" t="str">
        <f>IF(Badges!U216="A","A"," ")</f>
        <v xml:space="preserve"> </v>
      </c>
      <c r="Q13" s="348"/>
      <c r="R13" s="349" t="str">
        <f>Badges!C290</f>
        <v>An amazing race</v>
      </c>
      <c r="S13" s="351" t="str">
        <f>IF(Badges!U290="A","A"," ")</f>
        <v xml:space="preserve"> </v>
      </c>
    </row>
    <row r="14" spans="1:21" x14ac:dyDescent="0.2">
      <c r="A14" s="612" t="str">
        <f>Summary!A13</f>
        <v>Trailblazing</v>
      </c>
      <c r="B14" s="613"/>
      <c r="C14" s="353" t="str">
        <f>IF(Badges!U213="C","C",IF(Badges!U213="P","P",""))</f>
        <v/>
      </c>
      <c r="E14" s="348"/>
      <c r="F14" s="349" t="str">
        <f>Badges!C68</f>
        <v>Pick an existing piece</v>
      </c>
      <c r="G14" s="351" t="str">
        <f>IF(Badges!U68="A","A"," ")</f>
        <v xml:space="preserve"> </v>
      </c>
      <c r="I14" s="348"/>
      <c r="J14" s="349" t="str">
        <f>Badges!C142</f>
        <v>Get creative with the definition of</v>
      </c>
      <c r="K14" s="351" t="str">
        <f>IF(Badges!U142="A","A"," ")</f>
        <v xml:space="preserve"> </v>
      </c>
      <c r="M14" s="348"/>
      <c r="N14" s="349" t="str">
        <f>Badges!C217</f>
        <v xml:space="preserve">Ask an expert  </v>
      </c>
      <c r="O14" s="351" t="str">
        <f>IF(Badges!U217="A","A"," ")</f>
        <v xml:space="preserve"> </v>
      </c>
      <c r="Q14" s="348"/>
      <c r="R14" s="349" t="str">
        <f>Badges!C291</f>
        <v>Target practice</v>
      </c>
      <c r="S14" s="351" t="str">
        <f>IF(Badges!U291="A","A"," ")</f>
        <v xml:space="preserve"> </v>
      </c>
    </row>
    <row r="15" spans="1:21" x14ac:dyDescent="0.2">
      <c r="A15" s="614" t="str">
        <f>Summary!A14</f>
        <v>Babysitter</v>
      </c>
      <c r="B15" s="615"/>
      <c r="C15" s="354" t="str">
        <f>IF(Badges!U236="C","C",IF(Badges!U236="P","P",""))</f>
        <v/>
      </c>
      <c r="E15" s="348">
        <v>5</v>
      </c>
      <c r="F15" s="349" t="str">
        <f>Badges!C69</f>
        <v>Get onstage</v>
      </c>
      <c r="G15" s="350"/>
      <c r="I15" s="602" t="str">
        <f>Badges!B145</f>
        <v>Woodworker</v>
      </c>
      <c r="J15" s="603"/>
      <c r="K15" s="603"/>
      <c r="M15" s="348"/>
      <c r="N15" s="349" t="str">
        <f>Badges!C218</f>
        <v>Find information at the library or</v>
      </c>
      <c r="O15" s="351" t="str">
        <f>IF(Badges!U218="A","A"," ")</f>
        <v xml:space="preserve"> </v>
      </c>
      <c r="Q15" s="348"/>
      <c r="R15" s="349" t="str">
        <f>Badges!C292</f>
        <v>Tests of strength</v>
      </c>
      <c r="S15" s="351" t="str">
        <f>IF(Badges!U292="A","A"," ")</f>
        <v xml:space="preserve"> </v>
      </c>
    </row>
    <row r="16" spans="1:21" x14ac:dyDescent="0.2">
      <c r="A16" s="616" t="str">
        <f>Summary!A15</f>
        <v>It's Your Story -- Tell It!</v>
      </c>
      <c r="B16" s="617"/>
      <c r="C16" s="618"/>
      <c r="E16" s="348"/>
      <c r="F16" s="349" t="str">
        <f>Badges!C70</f>
        <v>Create a theater in your own home</v>
      </c>
      <c r="G16" s="351" t="str">
        <f>IF(Badges!U70="A","A","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IF(Badges!U260="C","C",IF(Badges!U260="P","P",""))</f>
        <v/>
      </c>
      <c r="E17" s="348"/>
      <c r="F17" s="349" t="str">
        <f>Badges!C71</f>
        <v>Perform at school</v>
      </c>
      <c r="G17" s="351" t="str">
        <f>IF(Badges!U71="A","A"," ")</f>
        <v xml:space="preserve"> </v>
      </c>
      <c r="I17" s="348"/>
      <c r="J17" s="349" t="str">
        <f>Badges!C147</f>
        <v>Write your name in nails</v>
      </c>
      <c r="K17" s="351" t="str">
        <f>IF(Badges!U146="A","A"," ")</f>
        <v xml:space="preserve"> </v>
      </c>
      <c r="M17" s="348"/>
      <c r="N17" s="349" t="str">
        <f>Badges!C220</f>
        <v>Attend a babysitter training course</v>
      </c>
      <c r="O17" s="351" t="str">
        <f>IF(Badges!U220="A","A"," ")</f>
        <v xml:space="preserve"> </v>
      </c>
      <c r="Q17" s="348"/>
      <c r="R17" s="349" t="str">
        <f>Badges!C294</f>
        <v>Construction challenge</v>
      </c>
      <c r="S17" s="351" t="str">
        <f>IF(Badges!U294="A","A"," ")</f>
        <v xml:space="preserve"> </v>
      </c>
    </row>
    <row r="18" spans="1:19" x14ac:dyDescent="0.2">
      <c r="A18" s="612" t="str">
        <f>Summary!A17</f>
        <v>Animal Helpers</v>
      </c>
      <c r="B18" s="613"/>
      <c r="C18" s="353" t="str">
        <f>IF(Badges!U283="C","C",IF(Badges!U283="P","P",""))</f>
        <v/>
      </c>
      <c r="E18" s="348"/>
      <c r="F18" s="349" t="str">
        <f>Badges!C72</f>
        <v>Go to your audience</v>
      </c>
      <c r="G18" s="351" t="str">
        <f>IF(Badges!U72="A","A"," ")</f>
        <v xml:space="preserve"> </v>
      </c>
      <c r="I18" s="348"/>
      <c r="J18" s="349" t="str">
        <f>Badges!C148</f>
        <v>Make a design with nails on wood</v>
      </c>
      <c r="K18" s="351" t="str">
        <f>IF(Badges!U147="A","A"," ")</f>
        <v xml:space="preserve"> </v>
      </c>
      <c r="M18" s="348"/>
      <c r="N18" s="349" t="str">
        <f>Badges!C221</f>
        <v>Interview five moms about what they</v>
      </c>
      <c r="O18" s="351" t="str">
        <f>IF(Badges!U221="A","A"," ")</f>
        <v xml:space="preserve"> </v>
      </c>
      <c r="Q18" s="348"/>
      <c r="R18" s="349" t="str">
        <f>Badges!C295</f>
        <v>Soar winners</v>
      </c>
      <c r="S18" s="351" t="str">
        <f>IF(Badges!U295="A","A"," ")</f>
        <v xml:space="preserve"> </v>
      </c>
    </row>
    <row r="19" spans="1:19" x14ac:dyDescent="0.2">
      <c r="A19" s="612" t="str">
        <f>Summary!A18</f>
        <v>Field Day</v>
      </c>
      <c r="B19" s="613"/>
      <c r="C19" s="353" t="str">
        <f>IF(Badges!U306="C","C",IF(Badges!U306="P","P",""))</f>
        <v/>
      </c>
      <c r="E19" s="602" t="str">
        <f>Badges!B75</f>
        <v>Science of Happiness</v>
      </c>
      <c r="F19" s="603"/>
      <c r="G19" s="603"/>
      <c r="I19" s="348"/>
      <c r="J19" s="349" t="str">
        <f>Badges!C149</f>
        <v>Create a sculpture</v>
      </c>
      <c r="K19" s="351" t="str">
        <f>IF(Badges!U148="A","A"," ")</f>
        <v xml:space="preserve"> </v>
      </c>
      <c r="M19" s="348"/>
      <c r="N19" s="349" t="str">
        <f>Badges!C222</f>
        <v>Interview five experienced babysitters</v>
      </c>
      <c r="O19" s="351" t="str">
        <f>IF(Badges!U222="A","A"," ")</f>
        <v xml:space="preserve"> </v>
      </c>
      <c r="Q19" s="348"/>
      <c r="R19" s="349" t="str">
        <f>Badges!C296</f>
        <v>Make it "flink."</v>
      </c>
      <c r="S19" s="351" t="str">
        <f>IF(Badges!U296="A","A"," ")</f>
        <v xml:space="preserve"> </v>
      </c>
    </row>
    <row r="20" spans="1:19" x14ac:dyDescent="0.2">
      <c r="A20" s="612" t="str">
        <f>Summary!A19</f>
        <v>Entrepreneur</v>
      </c>
      <c r="B20" s="613"/>
      <c r="C20" s="353" t="str">
        <f>IF(Badges!U329="C","C",IF(Badges!U329="P","P",""))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IF(Badges!U352="C","C",IF(Badges!U352="P","P",""))</f>
        <v/>
      </c>
      <c r="E21" s="348"/>
      <c r="F21" s="349" t="str">
        <f>Badges!C77</f>
        <v>Get into a state of "flow"</v>
      </c>
      <c r="G21" s="351" t="str">
        <f>IF(Badges!U77="A","A"," ")</f>
        <v xml:space="preserve"> </v>
      </c>
      <c r="I21" s="348"/>
      <c r="J21" s="349" t="str">
        <f>Badges!C151</f>
        <v>Level up</v>
      </c>
      <c r="K21" s="351" t="str">
        <f>IF(Badges!U150="A","A"," ")</f>
        <v xml:space="preserve"> </v>
      </c>
      <c r="M21" s="348"/>
      <c r="N21" s="349" t="str">
        <f>Badges!C224</f>
        <v>Interview an educational toy or game</v>
      </c>
      <c r="O21" s="351" t="str">
        <f>IF(Badges!U224="A","A"," ")</f>
        <v xml:space="preserve"> </v>
      </c>
      <c r="Q21" s="348"/>
      <c r="R21" s="349" t="str">
        <f>Badges!C298</f>
        <v>From read to reality</v>
      </c>
      <c r="S21" s="351" t="str">
        <f>IF(Badges!U298="A","A"," ")</f>
        <v xml:space="preserve"> </v>
      </c>
    </row>
    <row r="22" spans="1:19" x14ac:dyDescent="0.2">
      <c r="A22" s="355"/>
      <c r="B22" s="356"/>
      <c r="C22" s="434"/>
      <c r="E22" s="348"/>
      <c r="F22" s="349" t="str">
        <f>Badges!C78</f>
        <v>Count three blessings</v>
      </c>
      <c r="G22" s="351" t="str">
        <f>IF(Badges!U78="A","A"," ")</f>
        <v xml:space="preserve"> </v>
      </c>
      <c r="I22" s="348"/>
      <c r="J22" s="349" t="str">
        <f>Badges!C152</f>
        <v>Make it right</v>
      </c>
      <c r="K22" s="351" t="str">
        <f>IF(Badges!U151="A","A"," ")</f>
        <v xml:space="preserve"> </v>
      </c>
      <c r="M22" s="348"/>
      <c r="N22" s="349" t="str">
        <f>Badges!C225</f>
        <v>Observe kids at a toy store for two</v>
      </c>
      <c r="O22" s="351" t="str">
        <f>IF(Badges!U225="A","A"," ")</f>
        <v xml:space="preserve"> </v>
      </c>
      <c r="Q22" s="348"/>
      <c r="R22" s="349" t="str">
        <f>Badges!C299</f>
        <v>From virtual to reality</v>
      </c>
      <c r="S22" s="351" t="str">
        <f>IF(Badges!U299="A","A"," ")</f>
        <v xml:space="preserve"> </v>
      </c>
    </row>
    <row r="23" spans="1:19" x14ac:dyDescent="0.2">
      <c r="A23" s="602" t="str">
        <f>Badges!B6</f>
        <v>Digital Movie Maker</v>
      </c>
      <c r="B23" s="603"/>
      <c r="C23" s="603"/>
      <c r="E23" s="348"/>
      <c r="F23" s="349" t="str">
        <f>Badges!C79</f>
        <v>Stop and smell the roses</v>
      </c>
      <c r="G23" s="351" t="str">
        <f>IF(Badges!U79="A","A"," ")</f>
        <v xml:space="preserve"> </v>
      </c>
      <c r="I23" s="348"/>
      <c r="J23" s="349" t="str">
        <f>Badges!C153</f>
        <v>Do a survey</v>
      </c>
      <c r="K23" s="351" t="str">
        <f>IF(Badges!U152="A","A"," ")</f>
        <v xml:space="preserve"> </v>
      </c>
      <c r="M23" s="348"/>
      <c r="N23" s="349" t="str">
        <f>Badges!C226</f>
        <v>Volunteer for at least two hours</v>
      </c>
      <c r="O23" s="351" t="str">
        <f>IF(Badges!U226="A","A"," ")</f>
        <v xml:space="preserve"> </v>
      </c>
      <c r="Q23" s="348"/>
      <c r="R23" s="349" t="str">
        <f>Badges!C300</f>
        <v>From board to reality</v>
      </c>
      <c r="S23" s="351" t="str">
        <f>IF(Badges!U300="A","A","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IF(Badges!U8="A","A"," ")</f>
        <v xml:space="preserve"> </v>
      </c>
      <c r="E25" s="348"/>
      <c r="F25" s="349" t="str">
        <f>Badges!C81</f>
        <v>Focus on what's realistic</v>
      </c>
      <c r="G25" s="351" t="str">
        <f>IF(Badges!U81="A","A"," ")</f>
        <v xml:space="preserve"> </v>
      </c>
      <c r="I25" s="348"/>
      <c r="J25" s="349" t="str">
        <f>Badges!C155</f>
        <v>Fix loose screws</v>
      </c>
      <c r="K25" s="351" t="str">
        <f>IF(Badges!U154="A","A"," ")</f>
        <v xml:space="preserve"> </v>
      </c>
      <c r="M25" s="348"/>
      <c r="N25" s="349" t="str">
        <f>Badges!C228</f>
        <v>Market yourself</v>
      </c>
      <c r="O25" s="351" t="str">
        <f>IF(Badges!U228="A","A"," ")</f>
        <v xml:space="preserve"> </v>
      </c>
      <c r="Q25" s="348"/>
      <c r="R25" s="349" t="str">
        <f>Badges!C302</f>
        <v>A puzzle pentathlon</v>
      </c>
      <c r="S25" s="351" t="str">
        <f>IF(Badges!U302="A","A"," ")</f>
        <v xml:space="preserve"> </v>
      </c>
    </row>
    <row r="26" spans="1:19" x14ac:dyDescent="0.2">
      <c r="A26" s="348"/>
      <c r="B26" s="349" t="str">
        <f>Badges!C9</f>
        <v>Take a class</v>
      </c>
      <c r="C26" s="351" t="str">
        <f>IF(Badges!U9="A","A"," ")</f>
        <v xml:space="preserve"> </v>
      </c>
      <c r="E26" s="348"/>
      <c r="F26" s="349" t="str">
        <f>Badges!C82</f>
        <v>Try to use your strengths</v>
      </c>
      <c r="G26" s="351" t="str">
        <f>IF(Badges!U82="A","A"," ")</f>
        <v xml:space="preserve"> </v>
      </c>
      <c r="I26" s="348"/>
      <c r="J26" s="349" t="str">
        <f>Badges!C156</f>
        <v>Attach it, detach it</v>
      </c>
      <c r="K26" s="351" t="str">
        <f>IF(Badges!U155="A","A"," ")</f>
        <v xml:space="preserve"> </v>
      </c>
      <c r="M26" s="348"/>
      <c r="N26" s="349" t="str">
        <f>Badges!C229</f>
        <v xml:space="preserve">Create a questionnaire to give to </v>
      </c>
      <c r="O26" s="351" t="str">
        <f>IF(Badges!U229="A","A"," ")</f>
        <v xml:space="preserve"> </v>
      </c>
      <c r="Q26" s="348"/>
      <c r="R26" s="349" t="str">
        <f>Badges!C303</f>
        <v>A relay pentathlon</v>
      </c>
      <c r="S26" s="351" t="str">
        <f>IF(Badges!U303="A","A"," ")</f>
        <v xml:space="preserve"> </v>
      </c>
    </row>
    <row r="27" spans="1:19" x14ac:dyDescent="0.2">
      <c r="A27" s="348"/>
      <c r="B27" s="349" t="str">
        <f>Badges!C10</f>
        <v>Teach yourself</v>
      </c>
      <c r="C27" s="351" t="str">
        <f>IF(Badges!U10="A","A"," ")</f>
        <v xml:space="preserve"> </v>
      </c>
      <c r="E27" s="348"/>
      <c r="F27" s="349" t="str">
        <f>Badges!C79</f>
        <v>Stop and smell the roses</v>
      </c>
      <c r="G27" s="351" t="str">
        <f>IF(Badges!U83="A","A"," ")</f>
        <v xml:space="preserve"> </v>
      </c>
      <c r="I27" s="348"/>
      <c r="J27" s="349" t="str">
        <f>Badges!C157</f>
        <v>Build with a screwdriver</v>
      </c>
      <c r="K27" s="351" t="str">
        <f>IF(Badges!U156="A","A"," ")</f>
        <v xml:space="preserve"> </v>
      </c>
      <c r="M27" s="348"/>
      <c r="N27" s="349" t="str">
        <f>Badges!C230</f>
        <v>Conduct interviews with potential</v>
      </c>
      <c r="O27" s="351" t="str">
        <f>IF(Badges!U230="A","A"," ")</f>
        <v xml:space="preserve"> </v>
      </c>
      <c r="Q27" s="348"/>
      <c r="R27" s="349" t="str">
        <f>Badges!C304</f>
        <v>A wheel pentathlon</v>
      </c>
      <c r="S27" s="351" t="str">
        <f>IF(Badges!U304="A","A","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IF(Badges!U12="A","A"," ")</f>
        <v xml:space="preserve"> </v>
      </c>
      <c r="E29" s="348"/>
      <c r="F29" s="349" t="str">
        <f>Badges!C85</f>
        <v>Make a gratitude visit</v>
      </c>
      <c r="G29" s="351" t="str">
        <f>IF(Badges!U85="A","A"," ")</f>
        <v xml:space="preserve"> </v>
      </c>
      <c r="I29" s="348"/>
      <c r="J29" s="349" t="str">
        <f>Badges!C159</f>
        <v>End the alphabet</v>
      </c>
      <c r="K29" s="351" t="str">
        <f>IF(Badges!U158="A","A"," ")</f>
        <v xml:space="preserve"> </v>
      </c>
      <c r="M29" s="348"/>
      <c r="N29" s="349" t="str">
        <f>Badges!C232</f>
        <v>Come prepared for a game</v>
      </c>
      <c r="O29" s="351" t="str">
        <f>IF(Badges!U232="A","A"," ")</f>
        <v xml:space="preserve"> </v>
      </c>
      <c r="Q29" s="348">
        <v>1</v>
      </c>
      <c r="R29" s="349" t="str">
        <f>Badges!C308</f>
        <v>Brainstorm business ideas</v>
      </c>
      <c r="S29" s="350"/>
    </row>
    <row r="30" spans="1:19" x14ac:dyDescent="0.2">
      <c r="A30" s="348"/>
      <c r="B30" s="349" t="str">
        <f>Badges!C13</f>
        <v>Film a celebration</v>
      </c>
      <c r="C30" s="351" t="str">
        <f>IF(Badges!U13="A","A"," ")</f>
        <v xml:space="preserve"> </v>
      </c>
      <c r="E30" s="348"/>
      <c r="F30" s="349" t="str">
        <f>Badges!C86</f>
        <v>Write a forgiveness letter</v>
      </c>
      <c r="G30" s="351" t="str">
        <f>IF(Badges!U86="A","A"," ")</f>
        <v xml:space="preserve"> </v>
      </c>
      <c r="I30" s="348"/>
      <c r="J30" s="349" t="str">
        <f>Badges!C160</f>
        <v>Square it off</v>
      </c>
      <c r="K30" s="351" t="str">
        <f>IF(Badges!U159="A","A"," ")</f>
        <v xml:space="preserve"> </v>
      </c>
      <c r="M30" s="348"/>
      <c r="N30" s="349" t="str">
        <f>Badges!C233</f>
        <v>Make a tasty snack</v>
      </c>
      <c r="O30" s="351" t="str">
        <f>IF(Badges!U233="A","A"," ")</f>
        <v xml:space="preserve"> </v>
      </c>
      <c r="Q30" s="348"/>
      <c r="R30" s="349" t="str">
        <f>Badges!C309</f>
        <v>Interview your client</v>
      </c>
      <c r="S30" s="351" t="str">
        <f>IF(Badges!U309="A","A"," ")</f>
        <v xml:space="preserve"> </v>
      </c>
    </row>
    <row r="31" spans="1:19" x14ac:dyDescent="0.2">
      <c r="A31" s="348"/>
      <c r="B31" s="349" t="str">
        <f>Badges!C14</f>
        <v>Film a day in your life</v>
      </c>
      <c r="C31" s="351" t="str">
        <f>IF(Badges!U14="A","A"," ")</f>
        <v xml:space="preserve"> </v>
      </c>
      <c r="E31" s="348"/>
      <c r="F31" s="349" t="str">
        <f>Badges!C83</f>
        <v>Be happy for others</v>
      </c>
      <c r="G31" s="351" t="str">
        <f>IF(Badges!U87="A","A"," ")</f>
        <v xml:space="preserve"> </v>
      </c>
      <c r="I31" s="348"/>
      <c r="J31" s="349" t="str">
        <f>Badges!C161</f>
        <v>Make a simple doll</v>
      </c>
      <c r="K31" s="351" t="str">
        <f>IF(Badges!U160="A","A"," ")</f>
        <v xml:space="preserve"> </v>
      </c>
      <c r="M31" s="348"/>
      <c r="N31" s="349" t="str">
        <f>Badges!C234</f>
        <v>Plan a fun craft</v>
      </c>
      <c r="O31" s="351" t="str">
        <f>IF(Badges!U234="A","A"," ")</f>
        <v xml:space="preserve"> </v>
      </c>
      <c r="Q31" s="348"/>
      <c r="R31" s="349" t="str">
        <f>Badges!C310</f>
        <v>Become a keen observer</v>
      </c>
      <c r="S31" s="351" t="str">
        <f>IF(Badges!U310="A","A","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IF(Badges!U311="A","A"," ")</f>
        <v xml:space="preserve"> </v>
      </c>
    </row>
    <row r="33" spans="1:19" x14ac:dyDescent="0.2">
      <c r="A33" s="348"/>
      <c r="B33" s="349" t="str">
        <f>Badges!C16</f>
        <v>Share a scene from a book in the</v>
      </c>
      <c r="C33" s="351" t="str">
        <f>IF(Badges!U16="A","A"," ")</f>
        <v xml:space="preserve"> </v>
      </c>
      <c r="E33" s="348"/>
      <c r="F33" s="349" t="str">
        <f>Badges!C89</f>
        <v xml:space="preserve">Design your own five-question </v>
      </c>
      <c r="G33" s="351" t="str">
        <f>IF(Badges!U89="A","A"," ")</f>
        <v xml:space="preserve"> </v>
      </c>
      <c r="I33" s="348"/>
      <c r="J33" s="349" t="str">
        <f>Badges!C163</f>
        <v>Build with your expert</v>
      </c>
      <c r="K33" s="351" t="str">
        <f>IF(Badges!U162="A","A","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IF(Badges!U17="A","A"," ")</f>
        <v xml:space="preserve"> </v>
      </c>
      <c r="E34" s="348"/>
      <c r="F34" s="349" t="str">
        <f>Badges!C90</f>
        <v>Try quick polling</v>
      </c>
      <c r="G34" s="351" t="str">
        <f>IF(Badges!U90="A","A"," ")</f>
        <v xml:space="preserve"> </v>
      </c>
      <c r="I34" s="348"/>
      <c r="J34" s="349" t="str">
        <f>Badges!C164</f>
        <v>Build with home improvers</v>
      </c>
      <c r="K34" s="351" t="str">
        <f>IF(Badges!U163="A","A"," ")</f>
        <v xml:space="preserve"> </v>
      </c>
      <c r="M34" s="348"/>
      <c r="N34" s="349" t="str">
        <f>Badges!C240</f>
        <v>Share night art</v>
      </c>
      <c r="O34" s="351" t="str">
        <f>IF(Badges!U240="A","A"," ")</f>
        <v xml:space="preserve"> </v>
      </c>
      <c r="Q34" s="348"/>
      <c r="R34" s="349" t="str">
        <f>Badges!C313</f>
        <v>Divide your idea into different parts</v>
      </c>
      <c r="S34" s="351" t="str">
        <f>IF(Badges!U313="A","A"," ")</f>
        <v xml:space="preserve"> </v>
      </c>
    </row>
    <row r="35" spans="1:19" x14ac:dyDescent="0.2">
      <c r="A35" s="348"/>
      <c r="B35" s="349" t="str">
        <f>Badges!C18</f>
        <v>Share a family story</v>
      </c>
      <c r="C35" s="351" t="str">
        <f>IF(Badges!U18="A","A"," ")</f>
        <v xml:space="preserve"> </v>
      </c>
      <c r="E35" s="348"/>
      <c r="F35" s="349" t="str">
        <f>Badges!C87</f>
        <v>Make something meaningful</v>
      </c>
      <c r="G35" s="351" t="str">
        <f>IF(Badges!U91="A","A"," ")</f>
        <v xml:space="preserve"> </v>
      </c>
      <c r="I35" s="348"/>
      <c r="J35" s="349" t="str">
        <f>Badges!C165</f>
        <v>Build at a craft store or artisan</v>
      </c>
      <c r="K35" s="351" t="str">
        <f>IF(Badges!U164="A","A"," ")</f>
        <v xml:space="preserve"> </v>
      </c>
      <c r="M35" s="348"/>
      <c r="N35" s="349" t="str">
        <f>Badges!C241</f>
        <v>Get into nightlife</v>
      </c>
      <c r="O35" s="351" t="str">
        <f>IF(Badges!U241="A","A"," ")</f>
        <v xml:space="preserve"> </v>
      </c>
      <c r="Q35" s="348"/>
      <c r="R35" s="349" t="str">
        <f>Badges!C314</f>
        <v>Beat your competitors</v>
      </c>
      <c r="S35" s="351" t="str">
        <f>IF(Badges!U314="A","A","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IF(Badges!U242="A","A"," ")</f>
        <v xml:space="preserve"> </v>
      </c>
      <c r="Q36" s="348"/>
      <c r="R36" s="349" t="str">
        <f>Badges!C315</f>
        <v>Use a "guideline."</v>
      </c>
      <c r="S36" s="351" t="str">
        <f>IF(Badges!U315="A","A"," ")</f>
        <v xml:space="preserve"> </v>
      </c>
    </row>
    <row r="37" spans="1:19" ht="12.75" customHeight="1" x14ac:dyDescent="0.2">
      <c r="A37" s="348"/>
      <c r="B37" s="349" t="str">
        <f>Badges!C20</f>
        <v>Work solo</v>
      </c>
      <c r="C37" s="351" t="str">
        <f>IF(Badges!U20="A","A"," ")</f>
        <v xml:space="preserve"> </v>
      </c>
      <c r="E37" s="348"/>
      <c r="F37" s="349" t="str">
        <f>Badges!C93</f>
        <v>Find a happiness helper</v>
      </c>
      <c r="G37" s="351" t="str">
        <f>IF(Badges!U93="A","A","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IF(Badges!U21="A","A"," ")</f>
        <v xml:space="preserve"> </v>
      </c>
      <c r="E38" s="348"/>
      <c r="F38" s="349" t="str">
        <f>Badges!C94</f>
        <v>Create an inspiration collage with</v>
      </c>
      <c r="G38" s="351" t="str">
        <f>IF(Badges!U94="A","A"," ")</f>
        <v xml:space="preserve"> </v>
      </c>
      <c r="I38" s="348"/>
      <c r="J38" s="349" t="str">
        <f>Badges!C170</f>
        <v>Organize a CSI-themed night for</v>
      </c>
      <c r="K38" s="351" t="str">
        <f>IF(Badges!U170="A","A"," ")</f>
        <v xml:space="preserve"> </v>
      </c>
      <c r="M38" s="348"/>
      <c r="N38" s="349" t="str">
        <f>Badges!C244</f>
        <v>Tour your neighborhood at night</v>
      </c>
      <c r="O38" s="351" t="str">
        <f>IF(Badges!U244="A","A"," ")</f>
        <v xml:space="preserve"> </v>
      </c>
      <c r="Q38" s="348"/>
      <c r="R38" s="349" t="str">
        <f>Badges!C317</f>
        <v>Seed money</v>
      </c>
      <c r="S38" s="351" t="str">
        <f>IF(Badges!U317="A","A"," ")</f>
        <v xml:space="preserve"> </v>
      </c>
    </row>
    <row r="39" spans="1:19" x14ac:dyDescent="0.2">
      <c r="A39" s="348"/>
      <c r="B39" s="349" t="str">
        <f>Badges!C22</f>
        <v>Work with a mentor</v>
      </c>
      <c r="C39" s="351" t="str">
        <f>IF(Badges!U22="A","A"," ")</f>
        <v xml:space="preserve"> </v>
      </c>
      <c r="E39" s="348"/>
      <c r="F39" s="349" t="str">
        <f>Badges!C91</f>
        <v>Focus on one friend</v>
      </c>
      <c r="G39" s="351" t="str">
        <f>IF(Badges!U95="A","A"," ")</f>
        <v xml:space="preserve"> </v>
      </c>
      <c r="I39" s="348"/>
      <c r="J39" s="349" t="str">
        <f>Badges!C171</f>
        <v>Host an "Identity Crisis" party</v>
      </c>
      <c r="K39" s="351" t="str">
        <f>IF(Badges!U171="A","A"," ")</f>
        <v xml:space="preserve"> </v>
      </c>
      <c r="M39" s="348"/>
      <c r="N39" s="349" t="str">
        <f>Badges!C245</f>
        <v>Visit a park, trail, lake, stream, or</v>
      </c>
      <c r="O39" s="351" t="str">
        <f>IF(Badges!U245="A","A"," ")</f>
        <v xml:space="preserve"> </v>
      </c>
      <c r="Q39" s="348"/>
      <c r="R39" s="349" t="str">
        <f>Badges!C318</f>
        <v>Business models</v>
      </c>
      <c r="S39" s="351" t="str">
        <f>IF(Badges!U318="A","A","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IF(Badges!U172="A","A"," ")</f>
        <v xml:space="preserve"> </v>
      </c>
      <c r="M40" s="348"/>
      <c r="N40" s="349" t="str">
        <f>Badges!C246</f>
        <v>Visit a place that's open 24 hours</v>
      </c>
      <c r="O40" s="351" t="str">
        <f>IF(Badges!U246="A","A"," ")</f>
        <v xml:space="preserve"> </v>
      </c>
      <c r="Q40" s="348"/>
      <c r="R40" s="349" t="str">
        <f>Badges!C319</f>
        <v>Merchandising</v>
      </c>
      <c r="S40" s="351" t="str">
        <f>IF(Badges!U319="A","A"," ")</f>
        <v xml:space="preserve"> </v>
      </c>
    </row>
    <row r="41" spans="1:19" x14ac:dyDescent="0.2">
      <c r="A41" s="348"/>
      <c r="B41" s="349" t="str">
        <f>Badges!C24</f>
        <v>Add a sound track</v>
      </c>
      <c r="C41" s="351" t="str">
        <f>IF(Badges!U24="A","A","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IF(Badges!U25="A","A"," ")</f>
        <v xml:space="preserve"> </v>
      </c>
      <c r="E42" s="348"/>
      <c r="F42" s="349" t="str">
        <f>Badges!C100</f>
        <v xml:space="preserve">Watch one movie or three shows in </v>
      </c>
      <c r="G42" s="351" t="str">
        <f>IF(Badges!U100="A","A"," ")</f>
        <v xml:space="preserve"> </v>
      </c>
      <c r="I42" s="348"/>
      <c r="J42" s="349" t="str">
        <f>Badges!C174</f>
        <v>Interview someone in forensics</v>
      </c>
      <c r="K42" s="351" t="str">
        <f>IF(Badges!U174="A","A"," ")</f>
        <v xml:space="preserve"> </v>
      </c>
      <c r="M42" s="348"/>
      <c r="N42" s="349" t="str">
        <f>Badges!C248</f>
        <v>Be an investigative reporter</v>
      </c>
      <c r="O42" s="351" t="str">
        <f>IF(Badges!U248="A","A"," ")</f>
        <v xml:space="preserve"> </v>
      </c>
      <c r="Q42" s="348"/>
      <c r="R42" s="349" t="str">
        <f>Badges!C321</f>
        <v>Write up a five-point business plan</v>
      </c>
      <c r="S42" s="351" t="str">
        <f>IF(Badges!U321="A","A"," ")</f>
        <v xml:space="preserve"> </v>
      </c>
    </row>
    <row r="43" spans="1:19" ht="12.75" customHeight="1" x14ac:dyDescent="0.2">
      <c r="A43" s="348"/>
      <c r="B43" s="349" t="str">
        <f>Badges!C26</f>
        <v>Add transitions</v>
      </c>
      <c r="C43" s="351" t="str">
        <f>IF(Badges!U26="A","A"," ")</f>
        <v xml:space="preserve"> </v>
      </c>
      <c r="E43" s="348"/>
      <c r="F43" s="349" t="str">
        <f>Badges!C101</f>
        <v>Host a script-dissection party with</v>
      </c>
      <c r="G43" s="351" t="str">
        <f>IF(Badges!U101="A","A"," ")</f>
        <v xml:space="preserve"> </v>
      </c>
      <c r="I43" s="348"/>
      <c r="J43" s="349" t="str">
        <f>Badges!C175</f>
        <v>Try the eyewitness challenge</v>
      </c>
      <c r="K43" s="351" t="str">
        <f>IF(Badges!U175="A","A"," ")</f>
        <v xml:space="preserve"> </v>
      </c>
      <c r="M43" s="348"/>
      <c r="N43" s="349" t="str">
        <f>Badges!C249</f>
        <v>Take part in the night shift</v>
      </c>
      <c r="O43" s="351" t="str">
        <f>IF(Badges!U249="A","A"," ")</f>
        <v xml:space="preserve"> </v>
      </c>
      <c r="Q43" s="348"/>
      <c r="R43" s="349" t="str">
        <f>Badges!C322</f>
        <v>Develop your "pitch."</v>
      </c>
      <c r="S43" s="351" t="str">
        <f>IF(Badges!U322="A","A"," ")</f>
        <v xml:space="preserve"> </v>
      </c>
    </row>
    <row r="44" spans="1:19" x14ac:dyDescent="0.2">
      <c r="A44" s="602" t="str">
        <f>Badges!B29</f>
        <v>Eating for Beauty</v>
      </c>
      <c r="B44" s="603"/>
      <c r="C44" s="603"/>
      <c r="E44" s="348"/>
      <c r="F44" s="349" t="str">
        <f>Badges!C102</f>
        <v>Read two scripts</v>
      </c>
      <c r="G44" s="351" t="str">
        <f>IF(Badges!U102="A","A"," ")</f>
        <v xml:space="preserve"> </v>
      </c>
      <c r="I44" s="348"/>
      <c r="J44" s="349" t="str">
        <f>Badges!C176</f>
        <v>Make some impressions</v>
      </c>
      <c r="K44" s="351" t="str">
        <f>IF(Badges!U176="A","A"," ")</f>
        <v xml:space="preserve"> </v>
      </c>
      <c r="M44" s="348"/>
      <c r="N44" s="349" t="str">
        <f>Badges!C250</f>
        <v>Create a photo essay</v>
      </c>
      <c r="O44" s="351" t="str">
        <f>IF(Badges!U250="A","A"," ")</f>
        <v xml:space="preserve"> </v>
      </c>
      <c r="Q44" s="348"/>
      <c r="R44" s="349" t="str">
        <f>Badges!C323</f>
        <v>Make a mock up of an</v>
      </c>
      <c r="S44" s="351" t="str">
        <f>IF(Badges!U323="A","A","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IF(Badges!U31="A","A"," ")</f>
        <v xml:space="preserve"> </v>
      </c>
      <c r="E46" s="348"/>
      <c r="F46" s="349" t="str">
        <f>Badges!C104</f>
        <v>Look into your own life</v>
      </c>
      <c r="G46" s="351" t="str">
        <f>IF(Badges!U104="A","A"," ")</f>
        <v xml:space="preserve"> </v>
      </c>
      <c r="I46" s="348"/>
      <c r="J46" s="349" t="str">
        <f>Badges!C178</f>
        <v>Forensic chemistry</v>
      </c>
      <c r="K46" s="351" t="str">
        <f>IF(Badges!U178="A","A"," ")</f>
        <v xml:space="preserve"> </v>
      </c>
      <c r="M46" s="348"/>
      <c r="N46" s="349" t="str">
        <f>Badges!C252</f>
        <v>Examine the night sky</v>
      </c>
      <c r="O46" s="351" t="str">
        <f>IF(Badges!U252="A","A"," ")</f>
        <v xml:space="preserve"> </v>
      </c>
      <c r="Q46" s="348"/>
      <c r="R46" s="349" t="str">
        <f>Badges!C325</f>
        <v>Present your idea to someone who</v>
      </c>
      <c r="S46" s="351" t="str">
        <f>IF(Badges!U325="A","A"," ")</f>
        <v xml:space="preserve"> </v>
      </c>
    </row>
    <row r="47" spans="1:19" x14ac:dyDescent="0.2">
      <c r="A47" s="348"/>
      <c r="B47" s="349" t="str">
        <f>Badges!C32</f>
        <v>Have a food-log challenge with</v>
      </c>
      <c r="C47" s="351" t="str">
        <f>IF(Badges!U32="A","A"," ")</f>
        <v xml:space="preserve"> </v>
      </c>
      <c r="E47" s="348"/>
      <c r="F47" s="349" t="str">
        <f>Badges!C105</f>
        <v>Add to a story you already know</v>
      </c>
      <c r="G47" s="351" t="str">
        <f>IF(Badges!U105="A","A"," ")</f>
        <v xml:space="preserve"> </v>
      </c>
      <c r="I47" s="348"/>
      <c r="J47" s="349" t="str">
        <f>Badges!C179</f>
        <v>Forensic physics</v>
      </c>
      <c r="K47" s="351" t="str">
        <f>IF(Badges!U179="A","A"," ")</f>
        <v xml:space="preserve"> </v>
      </c>
      <c r="M47" s="348"/>
      <c r="N47" s="349" t="str">
        <f>Badges!C253</f>
        <v>Create a nocturnal animal</v>
      </c>
      <c r="O47" s="351" t="str">
        <f>IF(Badges!U253="A","A"," ")</f>
        <v xml:space="preserve"> </v>
      </c>
      <c r="Q47" s="348"/>
      <c r="R47" s="349" t="str">
        <f>Badges!C326</f>
        <v>Present to an expert</v>
      </c>
      <c r="S47" s="351" t="str">
        <f>IF(Badges!U326="A","A"," ")</f>
        <v xml:space="preserve"> </v>
      </c>
    </row>
    <row r="48" spans="1:19" x14ac:dyDescent="0.2">
      <c r="A48" s="348"/>
      <c r="B48" s="349" t="str">
        <f>Badges!C33</f>
        <v>Make your own food pyramid</v>
      </c>
      <c r="C48" s="351" t="str">
        <f>IF(Badges!U33="A","A"," ")</f>
        <v xml:space="preserve"> </v>
      </c>
      <c r="E48" s="348"/>
      <c r="F48" s="349" t="str">
        <f>Badges!C106</f>
        <v>Play Story Maker</v>
      </c>
      <c r="G48" s="351" t="str">
        <f>IF(Badges!U106="A","A"," ")</f>
        <v xml:space="preserve"> </v>
      </c>
      <c r="I48" s="348"/>
      <c r="J48" s="349" t="str">
        <f>Badges!C180</f>
        <v>Forensic biology</v>
      </c>
      <c r="K48" s="351" t="str">
        <f>IF(Badges!U180="A","A"," ")</f>
        <v xml:space="preserve"> </v>
      </c>
      <c r="M48" s="348"/>
      <c r="N48" s="349" t="str">
        <f>Badges!C254</f>
        <v>Sketch a landscape plan for your</v>
      </c>
      <c r="O48" s="351" t="str">
        <f>IF(Badges!U254="A","A"," ")</f>
        <v xml:space="preserve"> </v>
      </c>
      <c r="Q48" s="348"/>
      <c r="R48" s="349" t="str">
        <f>Badges!C327</f>
        <v>Gather a group of clients</v>
      </c>
      <c r="S48" s="351" t="str">
        <f>IF(Badges!U327="A","A","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IF(Badges!U35="A","A"," ")</f>
        <v xml:space="preserve"> </v>
      </c>
      <c r="E50" s="348"/>
      <c r="F50" s="349" t="str">
        <f>Badges!C108</f>
        <v>Spend some time people watching</v>
      </c>
      <c r="G50" s="351" t="str">
        <f>IF(Badges!U108="A","A"," ")</f>
        <v xml:space="preserve"> </v>
      </c>
      <c r="I50" s="348"/>
      <c r="J50" s="349" t="str">
        <f>Badges!C182</f>
        <v>Find out about "tells"</v>
      </c>
      <c r="K50" s="351" t="str">
        <f>IF(Badges!U182="A","A"," ")</f>
        <v xml:space="preserve"> </v>
      </c>
      <c r="M50" s="348"/>
      <c r="N50" s="349" t="str">
        <f>Badges!C256</f>
        <v>A "night" activity for younger Girl</v>
      </c>
      <c r="O50" s="351" t="str">
        <f>IF(Badges!U256="A","A"," ")</f>
        <v xml:space="preserve"> </v>
      </c>
      <c r="Q50" s="348">
        <v>1</v>
      </c>
      <c r="R50" s="349" t="str">
        <f>Badges!C331</f>
        <v>Explore "oops!" and "wow!"</v>
      </c>
      <c r="S50" s="350"/>
    </row>
    <row r="51" spans="1:19" x14ac:dyDescent="0.2">
      <c r="A51" s="348"/>
      <c r="B51" s="349" t="str">
        <f>Badges!C36</f>
        <v>Make a Top 10 list of antioxidant-</v>
      </c>
      <c r="C51" s="351" t="str">
        <f>IF(Badges!U36="A","A"," ")</f>
        <v xml:space="preserve"> </v>
      </c>
      <c r="E51" s="348"/>
      <c r="F51" s="349" t="str">
        <f>Badges!C109</f>
        <v>Exaggerate details about people</v>
      </c>
      <c r="G51" s="351" t="str">
        <f>IF(Badges!U109="A","A"," ")</f>
        <v xml:space="preserve"> </v>
      </c>
      <c r="I51" s="348"/>
      <c r="J51" s="349" t="str">
        <f>Badges!C183</f>
        <v>Research body language</v>
      </c>
      <c r="K51" s="351" t="str">
        <f>IF(Badges!U183="A","A"," ")</f>
        <v xml:space="preserve"> </v>
      </c>
      <c r="M51" s="348"/>
      <c r="N51" s="349" t="str">
        <f>Badges!C257</f>
        <v>A "Power Down!" night</v>
      </c>
      <c r="O51" s="351" t="str">
        <f>IF(Badges!U257="A","A"," ")</f>
        <v xml:space="preserve"> </v>
      </c>
      <c r="Q51" s="348"/>
      <c r="R51" s="349" t="str">
        <f>Badges!C332</f>
        <v>Brainstorm some "oops" and "wow"</v>
      </c>
      <c r="S51" s="351" t="str">
        <f>IF(Badges!U332="A","A"," ")</f>
        <v xml:space="preserve"> </v>
      </c>
    </row>
    <row r="52" spans="1:19" x14ac:dyDescent="0.2">
      <c r="A52" s="348"/>
      <c r="B52" s="349" t="str">
        <f>Badges!C37</f>
        <v>Do a grocery-store scavenger hunt</v>
      </c>
      <c r="C52" s="351" t="str">
        <f>IF(Badges!U37="A","A"," ")</f>
        <v xml:space="preserve"> </v>
      </c>
      <c r="E52" s="348"/>
      <c r="F52" s="349" t="str">
        <f>Badges!C110</f>
        <v>Mix and match</v>
      </c>
      <c r="G52" s="351" t="str">
        <f>IF(Badges!U110="A","A"," ")</f>
        <v xml:space="preserve"> </v>
      </c>
      <c r="I52" s="348"/>
      <c r="J52" s="349" t="str">
        <f>Badges!C184</f>
        <v>Check out voice analysis</v>
      </c>
      <c r="K52" s="351" t="str">
        <f>IF(Badges!U184="A","A"," ")</f>
        <v xml:space="preserve"> </v>
      </c>
      <c r="M52" s="348"/>
      <c r="N52" s="349" t="str">
        <f>Badges!C258</f>
        <v>A nighttime legend</v>
      </c>
      <c r="O52" s="351" t="str">
        <f>IF(Badges!U258="A","A"," ")</f>
        <v xml:space="preserve"> </v>
      </c>
      <c r="Q52" s="348"/>
      <c r="R52" s="349" t="str">
        <f>Badges!C333</f>
        <v>Interview someone with a job that</v>
      </c>
      <c r="S52" s="351" t="str">
        <f>IF(Badges!U333="A","A","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IF(Badges!U334="A","A"," ")</f>
        <v xml:space="preserve"> </v>
      </c>
    </row>
    <row r="54" spans="1:19" x14ac:dyDescent="0.2">
      <c r="A54" s="348"/>
      <c r="B54" s="349" t="str">
        <f>Badges!C39</f>
        <v>Food makeovers</v>
      </c>
      <c r="C54" s="351" t="str">
        <f>IF(Badges!U39="A","A"," ")</f>
        <v xml:space="preserve"> </v>
      </c>
      <c r="E54" s="348"/>
      <c r="F54" s="349" t="str">
        <f>Badges!C112</f>
        <v>Fill out the worksheet using your</v>
      </c>
      <c r="G54" s="351" t="str">
        <f>IF(Badges!U112="A","A"," ")</f>
        <v xml:space="preserve"> </v>
      </c>
      <c r="I54" s="348"/>
      <c r="J54" s="349" t="str">
        <f>Badges!C186</f>
        <v>Write a scene or script for your own</v>
      </c>
      <c r="K54" s="351" t="str">
        <f>IF(Badges!U186="A","A","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IF(Badges!U40="A","A"," ")</f>
        <v xml:space="preserve"> </v>
      </c>
      <c r="E55" s="348"/>
      <c r="F55" s="349" t="str">
        <f>Badges!C113</f>
        <v>Find your plot twists in the news</v>
      </c>
      <c r="G55" s="351" t="str">
        <f>IF(Badges!U113="A","A"," ")</f>
        <v xml:space="preserve"> </v>
      </c>
      <c r="I55" s="348"/>
      <c r="J55" s="349" t="str">
        <f>Badges!C187</f>
        <v>Sketch or sculpt a "suspect" or</v>
      </c>
      <c r="K55" s="351" t="str">
        <f>IF(Badges!U187="A","A"," ")</f>
        <v xml:space="preserve"> </v>
      </c>
      <c r="M55" s="348"/>
      <c r="N55" s="349" t="str">
        <f>Badges!C263</f>
        <v>Find out how views of animals have</v>
      </c>
      <c r="O55" s="351" t="str">
        <f>IF(Badges!U263="A","A"," ")</f>
        <v xml:space="preserve"> </v>
      </c>
      <c r="Q55" s="348"/>
      <c r="R55" s="349" t="str">
        <f>Badges!C336</f>
        <v>Go through your last 50 texts</v>
      </c>
      <c r="S55" s="351" t="str">
        <f>IF(Badges!U336="A","A"," ")</f>
        <v xml:space="preserve"> </v>
      </c>
    </row>
    <row r="56" spans="1:19" x14ac:dyDescent="0.2">
      <c r="A56" s="348"/>
      <c r="B56" s="349" t="str">
        <f>Badges!C41</f>
        <v>Chemical detective</v>
      </c>
      <c r="C56" s="351" t="str">
        <f>IF(Badges!U41="A","A"," ")</f>
        <v xml:space="preserve"> </v>
      </c>
      <c r="E56" s="348"/>
      <c r="F56" s="349" t="str">
        <f>Badges!C114</f>
        <v>Use plot twists from a familiar story</v>
      </c>
      <c r="G56" s="351" t="str">
        <f>IF(Badges!U114="A","A"," ")</f>
        <v xml:space="preserve"> </v>
      </c>
      <c r="I56" s="348"/>
      <c r="J56" s="349" t="str">
        <f>Badges!C188</f>
        <v>Create or re-create a spy scenario</v>
      </c>
      <c r="K56" s="351" t="str">
        <f>IF(Badges!U188="A","A"," ")</f>
        <v xml:space="preserve"> </v>
      </c>
      <c r="M56" s="348"/>
      <c r="N56" s="349" t="str">
        <f>Badges!C264</f>
        <v>Watch a documentary series on the</v>
      </c>
      <c r="O56" s="351" t="str">
        <f>IF(Badges!U264="A","A"," ")</f>
        <v xml:space="preserve"> </v>
      </c>
      <c r="Q56" s="348"/>
      <c r="R56" s="349" t="str">
        <f>Badges!C337</f>
        <v>Interview a psychologist, guidance</v>
      </c>
      <c r="S56" s="351" t="str">
        <f>IF(Badges!U337="A","A","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IF(Badges!U265="A","A"," ")</f>
        <v xml:space="preserve"> </v>
      </c>
      <c r="Q57" s="348"/>
      <c r="R57" s="349" t="str">
        <f>Badges!C338</f>
        <v>Start a kindness practice</v>
      </c>
      <c r="S57" s="351" t="str">
        <f>IF(Badges!U338="A","A"," ")</f>
        <v xml:space="preserve"> </v>
      </c>
    </row>
    <row r="58" spans="1:19" x14ac:dyDescent="0.2">
      <c r="A58" s="348"/>
      <c r="B58" s="349" t="str">
        <f>Badges!C43</f>
        <v>Make an illustrated chart of snooze/</v>
      </c>
      <c r="C58" s="351" t="str">
        <f>IF(Badges!U43="A","A"," ")</f>
        <v xml:space="preserve"> </v>
      </c>
      <c r="E58" s="348"/>
      <c r="F58" s="349" t="str">
        <f>Badges!C116</f>
        <v>Work solo</v>
      </c>
      <c r="G58" s="351" t="str">
        <f>IF(Badges!U116="A","A","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IF(Badges!U44="A","A"," ")</f>
        <v xml:space="preserve"> </v>
      </c>
      <c r="E59" s="348"/>
      <c r="F59" s="349" t="str">
        <f>Badges!C117</f>
        <v>Work with a friend</v>
      </c>
      <c r="G59" s="351" t="str">
        <f>IF(Badges!U117="A","A"," ")</f>
        <v xml:space="preserve"> </v>
      </c>
      <c r="I59" s="348"/>
      <c r="J59" s="349" t="str">
        <f>Badges!C193</f>
        <v>Ask an older Girl Scout or Girl Scout</v>
      </c>
      <c r="K59" s="351" t="str">
        <f>IF(Badges!U193="A","A"," ")</f>
        <v xml:space="preserve"> </v>
      </c>
      <c r="M59" s="348"/>
      <c r="N59" s="349" t="str">
        <f>Badges!C267</f>
        <v>Check out a safety team that uses</v>
      </c>
      <c r="O59" s="351" t="str">
        <f>IF(Badges!U267="A","A"," ")</f>
        <v xml:space="preserve"> </v>
      </c>
      <c r="Q59" s="348"/>
      <c r="R59" s="349" t="str">
        <f>Badges!C340</f>
        <v>Get into e-mail etiquette</v>
      </c>
      <c r="S59" s="351" t="str">
        <f>IF(Badges!U340="A","A"," ")</f>
        <v xml:space="preserve"> </v>
      </c>
    </row>
    <row r="60" spans="1:19" x14ac:dyDescent="0.2">
      <c r="A60" s="348"/>
      <c r="B60" s="349" t="str">
        <f>Badges!C45</f>
        <v>REM it up</v>
      </c>
      <c r="C60" s="351" t="str">
        <f>IF(Badges!U45="A","A"," ")</f>
        <v xml:space="preserve"> </v>
      </c>
      <c r="E60" s="348"/>
      <c r="F60" s="349" t="str">
        <f>Badges!C118</f>
        <v>Work with a mentor</v>
      </c>
      <c r="G60" s="351" t="str">
        <f>IF(Badges!U118="A","A"," ")</f>
        <v xml:space="preserve"> </v>
      </c>
      <c r="I60" s="348"/>
      <c r="J60" s="349" t="str">
        <f>Badges!C194</f>
        <v>Check with a member of a local</v>
      </c>
      <c r="K60" s="351" t="str">
        <f>IF(Badges!U194="A","A"," ")</f>
        <v xml:space="preserve"> </v>
      </c>
      <c r="M60" s="348"/>
      <c r="N60" s="349" t="str">
        <f>Badges!C268</f>
        <v>Talk to a trainer</v>
      </c>
      <c r="O60" s="351" t="str">
        <f>IF(Badges!U268="A","A"," ")</f>
        <v xml:space="preserve"> </v>
      </c>
      <c r="Q60" s="348"/>
      <c r="R60" s="349" t="str">
        <f>Badges!C341</f>
        <v>Find your best commenting voice</v>
      </c>
      <c r="S60" s="351" t="str">
        <f>IF(Badges!U341="A","A","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IF(Badges!U195="A","A"," ")</f>
        <v xml:space="preserve"> </v>
      </c>
      <c r="M61" s="348"/>
      <c r="N61" s="349" t="str">
        <f>Badges!C269</f>
        <v>Read stories about animal heroes</v>
      </c>
      <c r="O61" s="351" t="str">
        <f>IF(Badges!U269="A","A"," ")</f>
        <v xml:space="preserve"> </v>
      </c>
      <c r="Q61" s="348"/>
      <c r="R61" s="349" t="str">
        <f>Badges!C342</f>
        <v>Good net sportsmanship</v>
      </c>
      <c r="S61" s="351" t="str">
        <f>IF(Badges!U342="A","A"," ")</f>
        <v xml:space="preserve"> </v>
      </c>
    </row>
    <row r="62" spans="1:19" ht="12.75" customHeight="1" x14ac:dyDescent="0.2">
      <c r="A62" s="348"/>
      <c r="B62" s="349" t="str">
        <f>Badges!C47</f>
        <v>Take a poll of friends and family</v>
      </c>
      <c r="C62" s="351" t="str">
        <f>IF(Badges!U47="A","A","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IF(Badges!U48="A","A"," ")</f>
        <v xml:space="preserve"> </v>
      </c>
      <c r="E63" s="348"/>
      <c r="F63" s="349" t="str">
        <f>Badges!C124</f>
        <v>Survey a book collection</v>
      </c>
      <c r="G63" s="351" t="str">
        <f>IF(Badges!U124="A","A"," ")</f>
        <v xml:space="preserve"> </v>
      </c>
      <c r="I63" s="348"/>
      <c r="J63" s="349" t="str">
        <f>Badges!C197</f>
        <v>Participate in a physically</v>
      </c>
      <c r="K63" s="351" t="str">
        <f>IF(Badges!U197="A","A"," ")</f>
        <v xml:space="preserve"> </v>
      </c>
      <c r="M63" s="348"/>
      <c r="N63" s="349" t="str">
        <f>Badges!C271</f>
        <v>Talk to a vet or psychologist</v>
      </c>
      <c r="O63" s="351" t="str">
        <f>IF(Badges!U271="A","A"," ")</f>
        <v xml:space="preserve"> </v>
      </c>
      <c r="Q63" s="348"/>
      <c r="R63" s="349" t="str">
        <f>Badges!C344</f>
        <v>Discuss some character profiles</v>
      </c>
      <c r="S63" s="351" t="str">
        <f>IF(Badges!U344="A","A"," ")</f>
        <v xml:space="preserve"> </v>
      </c>
    </row>
    <row r="64" spans="1:19" x14ac:dyDescent="0.2">
      <c r="A64" s="348"/>
      <c r="B64" s="349" t="str">
        <f>Badges!C49</f>
        <v>Create a chart or blog post</v>
      </c>
      <c r="C64" s="351" t="str">
        <f>IF(Badges!U49="A","A"," ")</f>
        <v xml:space="preserve"> </v>
      </c>
      <c r="E64" s="348"/>
      <c r="F64" s="349" t="str">
        <f>Badges!C125</f>
        <v>Interview or visit a book artist or</v>
      </c>
      <c r="G64" s="351" t="str">
        <f>IF(Badges!U125="A","A"," ")</f>
        <v xml:space="preserve"> </v>
      </c>
      <c r="I64" s="348"/>
      <c r="J64" s="349" t="str">
        <f>Badges!C198</f>
        <v>Build a teamwork and endurance</v>
      </c>
      <c r="K64" s="351" t="str">
        <f>IF(Badges!U198="A","A"," ")</f>
        <v xml:space="preserve"> </v>
      </c>
      <c r="M64" s="348"/>
      <c r="N64" s="349" t="str">
        <f>Badges!C272</f>
        <v>Visit an organization that uses</v>
      </c>
      <c r="O64" s="351" t="str">
        <f>IF(Badges!U272="A","A"," ")</f>
        <v xml:space="preserve"> </v>
      </c>
      <c r="Q64" s="348"/>
      <c r="R64" s="349" t="str">
        <f>Badges!C345</f>
        <v>Get feedback on a profile of your</v>
      </c>
      <c r="S64" s="351" t="str">
        <f>IF(Badges!U345="A","A"," ")</f>
        <v xml:space="preserve"> </v>
      </c>
    </row>
    <row r="65" spans="1:19" x14ac:dyDescent="0.2">
      <c r="A65" s="602" t="str">
        <f>Badges!B52</f>
        <v>Public Speaker</v>
      </c>
      <c r="B65" s="603"/>
      <c r="C65" s="603"/>
      <c r="E65" s="348"/>
      <c r="F65" s="349" t="str">
        <f>Badges!C126</f>
        <v>Tour a book arts center or art</v>
      </c>
      <c r="G65" s="351" t="str">
        <f>IF(Badges!U126="A","A"," ")</f>
        <v xml:space="preserve"> </v>
      </c>
      <c r="I65" s="348"/>
      <c r="J65" s="349" t="str">
        <f>Badges!C199</f>
        <v>Try a "boot camp" exercise course</v>
      </c>
      <c r="K65" s="351" t="str">
        <f>IF(Badges!U199="A","A"," ")</f>
        <v xml:space="preserve"> </v>
      </c>
      <c r="M65" s="348"/>
      <c r="N65" s="349" t="str">
        <f>Badges!C273</f>
        <v>Interview at least five pet owners</v>
      </c>
      <c r="O65" s="351" t="str">
        <f>IF(Badges!U273="A","A"," ")</f>
        <v xml:space="preserve"> </v>
      </c>
      <c r="Q65" s="348"/>
      <c r="R65" s="349" t="str">
        <f>Badges!C346</f>
        <v>Read three stories that discuss</v>
      </c>
      <c r="S65" s="351" t="str">
        <f>IF(Badges!U346="A","A","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IF(Badges!U54="A","A"," ")</f>
        <v xml:space="preserve"> </v>
      </c>
      <c r="E67" s="348"/>
      <c r="F67" s="349" t="str">
        <f>Badges!C128</f>
        <v>Mend an old book</v>
      </c>
      <c r="G67" s="351" t="str">
        <f>IF(Badges!U128="A","A"," ")</f>
        <v xml:space="preserve"> </v>
      </c>
      <c r="I67" s="348"/>
      <c r="J67" s="349" t="str">
        <f>Badges!C201</f>
        <v>Find three recipes for quick meals</v>
      </c>
      <c r="K67" s="351" t="str">
        <f>IF(Badges!U201="A","A"," ")</f>
        <v xml:space="preserve"> </v>
      </c>
      <c r="M67" s="348"/>
      <c r="N67" s="349" t="str">
        <f>Badges!C275</f>
        <v>Talk to someone who trains</v>
      </c>
      <c r="O67" s="351" t="str">
        <f>IF(Badges!U275="A","A"," ")</f>
        <v xml:space="preserve"> </v>
      </c>
      <c r="Q67" s="348"/>
      <c r="R67" s="349" t="str">
        <f>Badges!C348</f>
        <v>Make it a pledge</v>
      </c>
      <c r="S67" s="351" t="str">
        <f>IF(Badges!U348="A","A"," ")</f>
        <v xml:space="preserve"> </v>
      </c>
    </row>
    <row r="68" spans="1:19" x14ac:dyDescent="0.2">
      <c r="A68" s="348"/>
      <c r="B68" s="349" t="str">
        <f>Badges!C55</f>
        <v>Read aloud two political speeches</v>
      </c>
      <c r="C68" s="351" t="str">
        <f>IF(Badges!U55="A","A"," ")</f>
        <v xml:space="preserve"> </v>
      </c>
      <c r="E68" s="348"/>
      <c r="F68" s="349" t="str">
        <f>Badges!C129</f>
        <v>Take an old book apart</v>
      </c>
      <c r="G68" s="351" t="str">
        <f>IF(Badges!U129="A","A"," ")</f>
        <v xml:space="preserve"> </v>
      </c>
      <c r="I68" s="348"/>
      <c r="J68" s="349" t="str">
        <f>Badges!C202</f>
        <v>Get into quick-energy snacks</v>
      </c>
      <c r="K68" s="351" t="str">
        <f>IF(Badges!U202="A","A"," ")</f>
        <v xml:space="preserve"> </v>
      </c>
      <c r="M68" s="348"/>
      <c r="N68" s="349" t="str">
        <f>Badges!C276</f>
        <v>Speak to someone who has an</v>
      </c>
      <c r="O68" s="351" t="str">
        <f>IF(Badges!U276="A","A"," ")</f>
        <v xml:space="preserve"> </v>
      </c>
      <c r="Q68" s="348"/>
      <c r="R68" s="349" t="str">
        <f>Badges!C349</f>
        <v>Edit into a top 10</v>
      </c>
      <c r="S68" s="351" t="str">
        <f>IF(Badges!U349="A","A"," ")</f>
        <v xml:space="preserve"> </v>
      </c>
    </row>
    <row r="69" spans="1:19" x14ac:dyDescent="0.2">
      <c r="A69" s="348"/>
      <c r="B69" s="447" t="str">
        <f>Badges!C56</f>
        <v>Read aloud three poems or one</v>
      </c>
      <c r="C69" s="448" t="str">
        <f>IF(Badges!U56="A","A"," ")</f>
        <v xml:space="preserve"> </v>
      </c>
      <c r="E69" s="348"/>
      <c r="F69" s="349" t="str">
        <f>Badges!C130</f>
        <v>Visit an antique or rare bookseller</v>
      </c>
      <c r="G69" s="351" t="str">
        <f>IF(Badges!U130="A","A"," ")</f>
        <v xml:space="preserve"> </v>
      </c>
      <c r="I69" s="348"/>
      <c r="J69" s="447" t="str">
        <f>Badges!C203</f>
        <v>Trash the trash challenge</v>
      </c>
      <c r="K69" s="448" t="str">
        <f>IF(Badges!U203="A","A"," ")</f>
        <v xml:space="preserve"> </v>
      </c>
      <c r="M69" s="348"/>
      <c r="N69" s="447" t="str">
        <f>Badges!C277</f>
        <v xml:space="preserve">Research the pros and cons of </v>
      </c>
      <c r="O69" s="448" t="str">
        <f>IF(Badges!U277="A","A"," ")</f>
        <v xml:space="preserve"> </v>
      </c>
      <c r="Q69" s="348"/>
      <c r="R69" s="447" t="str">
        <f>Badges!C350</f>
        <v>Present it</v>
      </c>
      <c r="S69" s="448" t="str">
        <f>IF(Badges!U350="A","A"," ")</f>
        <v xml:space="preserve"> </v>
      </c>
    </row>
    <row r="70" spans="1:19" ht="23.25" x14ac:dyDescent="0.35">
      <c r="A70" s="623" t="str">
        <f ca="1">MID(CELL("filename",A8),FIND(IF(ISERROR(FIND("]",CELL("filename",A8))),"$","]"),CELL("filename",A8))+1,256)</f>
        <v>Cadette 18</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IF(Badges!U376="C","C",IF(Badges!U376="P","P",""))</f>
        <v/>
      </c>
      <c r="E73" s="348"/>
      <c r="F73" s="349" t="str">
        <f>Badges!C383</f>
        <v>Make an illustrated quote book</v>
      </c>
      <c r="G73" s="351" t="str">
        <f>IF(Badges!U383="A","A"," ")</f>
        <v xml:space="preserve"> </v>
      </c>
      <c r="I73" s="348"/>
      <c r="J73" s="349" t="str">
        <f>Badges!C456</f>
        <v>Talk to first aiders</v>
      </c>
      <c r="K73" s="351" t="str">
        <f>IF(Badges!U456="A","A"," ")</f>
        <v xml:space="preserve"> </v>
      </c>
      <c r="M73" s="348"/>
      <c r="N73" s="349" t="str">
        <f>Badges!C530</f>
        <v>Lead with your heart</v>
      </c>
      <c r="O73" s="351" t="str">
        <f>IF(Badges!U530="A","A"," ")</f>
        <v xml:space="preserve"> </v>
      </c>
      <c r="Q73" s="348"/>
      <c r="R73" s="349" t="str">
        <f>Badges!C640</f>
        <v>Take an archery class on a range, in your community center, or at a
recreational facility.</v>
      </c>
      <c r="S73" s="351" t="str">
        <f>IF(Badges!U640="A","A"," ")</f>
        <v xml:space="preserve"> </v>
      </c>
    </row>
    <row r="74" spans="1:19" x14ac:dyDescent="0.2">
      <c r="A74" s="612" t="str">
        <f>Summary!A23</f>
        <v>Good Sportsmanship</v>
      </c>
      <c r="B74" s="613"/>
      <c r="C74" s="353" t="str">
        <f>IF(Badges!U399="C","C",IF(Badges!U399="P","P",""))</f>
        <v/>
      </c>
      <c r="E74" s="348"/>
      <c r="F74" s="349" t="str">
        <f>Badges!C384</f>
        <v>Talk to an athletic director, coach</v>
      </c>
      <c r="G74" s="351" t="str">
        <f>IF(Badges!U384="A","A"," ")</f>
        <v xml:space="preserve"> </v>
      </c>
      <c r="I74" s="348"/>
      <c r="J74" s="349" t="str">
        <f>Badges!C457</f>
        <v>Ask a wilderness expert</v>
      </c>
      <c r="K74" s="351" t="str">
        <f>IF(Badges!U457="A","A"," ")</f>
        <v xml:space="preserve"> </v>
      </c>
      <c r="M74" s="348"/>
      <c r="N74" s="349" t="str">
        <f>Badges!C531</f>
        <v>Team up with others</v>
      </c>
      <c r="O74" s="351" t="str">
        <f>IF(Badges!U531="A","A"," ")</f>
        <v xml:space="preserve"> </v>
      </c>
      <c r="Q74" s="348"/>
      <c r="R74" s="349" t="str">
        <f>Badges!C641</f>
        <v>Work with an instructor or archery expert.</v>
      </c>
      <c r="S74" s="351" t="str">
        <f>IF(Badges!U641="A","A"," ")</f>
        <v xml:space="preserve"> </v>
      </c>
    </row>
    <row r="75" spans="1:19" x14ac:dyDescent="0.2">
      <c r="A75" s="612" t="str">
        <f>Summary!A24</f>
        <v>Finding Common Ground</v>
      </c>
      <c r="B75" s="613"/>
      <c r="C75" s="353" t="str">
        <f>IF(Badges!U422="C","C",IF(Badges!U422="P","P",""))</f>
        <v/>
      </c>
      <c r="E75" s="348"/>
      <c r="F75" s="447" t="str">
        <f>Badges!C385</f>
        <v>Get a biography of a female athlete</v>
      </c>
      <c r="G75" s="448" t="str">
        <f>IF(Badges!U385="A","A"," ")</f>
        <v xml:space="preserve"> </v>
      </c>
      <c r="I75" s="348"/>
      <c r="J75" s="349" t="str">
        <f>Badges!C458</f>
        <v>Find out about common injuries</v>
      </c>
      <c r="K75" s="351" t="str">
        <f>IF(Badges!U458="A","A"," ")</f>
        <v xml:space="preserve"> </v>
      </c>
      <c r="M75" s="348"/>
      <c r="N75" s="349" t="str">
        <f>Badges!C532</f>
        <v>Learn from a professional</v>
      </c>
      <c r="O75" s="351" t="str">
        <f>IF(Badges!U532="A","A"," ")</f>
        <v xml:space="preserve"> </v>
      </c>
      <c r="Q75" s="348"/>
      <c r="R75" s="349" t="str">
        <f>Badges!C642</f>
        <v>Take part in archery at a Girl Scout camp</v>
      </c>
      <c r="S75" s="351" t="str">
        <f>IF(Badges!U642="A","A"," ")</f>
        <v xml:space="preserve"> </v>
      </c>
    </row>
    <row r="76" spans="1:19" x14ac:dyDescent="0.2">
      <c r="A76" s="612" t="str">
        <f>Summary!A25</f>
        <v>New Cuisines</v>
      </c>
      <c r="B76" s="613"/>
      <c r="C76" s="353" t="str">
        <f>IF(Badges!U445="C","C",IF(Badges!U445="P","P",""))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IF(Badges!U468="C","C",IF(Badges!U468="P","P",""))</f>
        <v/>
      </c>
      <c r="E77" s="348"/>
      <c r="F77" s="349" t="str">
        <f>Badges!C387</f>
        <v>Play Trust, like they did on Survivor</v>
      </c>
      <c r="G77" s="351" t="str">
        <f>IF(Badges!U387="A","A"," ")</f>
        <v xml:space="preserve"> </v>
      </c>
      <c r="I77" s="348"/>
      <c r="J77" s="349" t="str">
        <f>Badges!C460</f>
        <v>Research the signs of shock and</v>
      </c>
      <c r="K77" s="351" t="str">
        <f>IF(Badges!U460="A","A"," ")</f>
        <v xml:space="preserve"> </v>
      </c>
      <c r="M77" s="348"/>
      <c r="N77" s="349" t="str">
        <f>Badges!C534</f>
        <v>Make a savings action plan</v>
      </c>
      <c r="O77" s="351" t="str">
        <f>IF(Badges!U534="A","A"," ")</f>
        <v xml:space="preserve"> </v>
      </c>
      <c r="Q77" s="348"/>
      <c r="R77" s="349" t="str">
        <f>Badges!C644</f>
        <v>Challenge yourself</v>
      </c>
      <c r="S77" s="351" t="str">
        <f>IF(Badges!U644="A","A"," ")</f>
        <v xml:space="preserve"> </v>
      </c>
    </row>
    <row r="78" spans="1:19" x14ac:dyDescent="0.2">
      <c r="A78" s="612" t="str">
        <f>Summary!A27</f>
        <v>Cadette Girl Scout Way</v>
      </c>
      <c r="B78" s="613"/>
      <c r="C78" s="353" t="str">
        <f>IF(Badges!U491="C","C",IF(Badges!U491="P","P",""))</f>
        <v/>
      </c>
      <c r="E78" s="348"/>
      <c r="F78" s="349" t="str">
        <f>Badges!C388</f>
        <v>Play three team-building games</v>
      </c>
      <c r="G78" s="351" t="str">
        <f>IF(Badges!U388="A","A"," ")</f>
        <v xml:space="preserve"> </v>
      </c>
      <c r="I78" s="348"/>
      <c r="J78" s="349" t="str">
        <f>Badges!C461</f>
        <v>Interview a doctor or nurse about the</v>
      </c>
      <c r="K78" s="351" t="str">
        <f>IF(Badges!U461="A","A"," ")</f>
        <v xml:space="preserve"> </v>
      </c>
      <c r="M78" s="348"/>
      <c r="N78" s="349" t="str">
        <f>Badges!C535</f>
        <v>Form a support group</v>
      </c>
      <c r="O78" s="351" t="str">
        <f>IF(Badges!U535="A","A"," ")</f>
        <v xml:space="preserve"> </v>
      </c>
      <c r="Q78" s="348"/>
      <c r="R78" s="349" t="str">
        <f>Badges!C645</f>
        <v>Take part in a group challenge</v>
      </c>
      <c r="S78" s="351" t="str">
        <f>IF(Badges!U645="A","A"," ")</f>
        <v xml:space="preserve"> </v>
      </c>
    </row>
    <row r="79" spans="1:19" x14ac:dyDescent="0.2">
      <c r="A79" s="614" t="str">
        <f>Summary!A28</f>
        <v>Trees</v>
      </c>
      <c r="B79" s="615"/>
      <c r="C79" s="354" t="str">
        <f>IF(Badges!U514="C","C",IF(Badges!U514="P","P",""))</f>
        <v/>
      </c>
      <c r="E79" s="348"/>
      <c r="F79" s="349" t="str">
        <f>Badges!C389</f>
        <v>Play Capture the Flag</v>
      </c>
      <c r="G79" s="351" t="str">
        <f>IF(Badges!U389="A","A"," ")</f>
        <v xml:space="preserve"> </v>
      </c>
      <c r="I79" s="348"/>
      <c r="J79" s="349" t="str">
        <f>Badges!C462</f>
        <v>Ask an EMT or first responder to</v>
      </c>
      <c r="K79" s="351" t="str">
        <f>IF(Badges!U462="A","A"," ")</f>
        <v xml:space="preserve"> </v>
      </c>
      <c r="M79" s="348"/>
      <c r="N79" s="349" t="str">
        <f>Badges!C536</f>
        <v>Imagine yourself in the future</v>
      </c>
      <c r="O79" s="351" t="str">
        <f>IF(Badges!U536="A","A"," ")</f>
        <v xml:space="preserve"> </v>
      </c>
      <c r="Q79" s="348"/>
      <c r="R79" s="349" t="str">
        <f>Badges!C646</f>
        <v>Create a contest for a younger group of girls</v>
      </c>
      <c r="S79" s="351" t="str">
        <f>IF(Badges!U646="A","A","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IF(Badges!U538="C","C",IF(Badges!U538="P","P",""))</f>
        <v/>
      </c>
      <c r="E81" s="348"/>
      <c r="F81" s="349" t="str">
        <f>Badges!C391</f>
        <v>But I landed my triple axel</v>
      </c>
      <c r="G81" s="351" t="str">
        <f>IF(Badges!U391="A","A"," ")</f>
        <v xml:space="preserve"> </v>
      </c>
      <c r="I81" s="348"/>
      <c r="J81" s="349" t="str">
        <f>Badges!C464</f>
        <v>Take a first aid course</v>
      </c>
      <c r="K81" s="351" t="str">
        <f>IF(Badges!U464="A","A"," ")</f>
        <v xml:space="preserve"> </v>
      </c>
      <c r="M81" s="348">
        <v>1</v>
      </c>
      <c r="N81" s="349" t="str">
        <f>Badges!C563</f>
        <v>Explore dream jobs</v>
      </c>
      <c r="O81" s="350"/>
      <c r="Q81" s="630" t="str">
        <f>'Age-Level'!B5</f>
        <v>Silver Torch Award</v>
      </c>
      <c r="R81" s="630"/>
      <c r="S81" s="352" t="str">
        <f>IF('Age-Level'!U8="C","C",IF('Age-Level'!U8="P","P",""))</f>
        <v/>
      </c>
    </row>
    <row r="82" spans="1:22" x14ac:dyDescent="0.2">
      <c r="A82" s="619" t="str">
        <f>Summary!A31</f>
        <v>Comparison Shopping</v>
      </c>
      <c r="B82" s="620"/>
      <c r="C82" s="352" t="str">
        <f>IF(Badges!U539="C","C",IF(Badges!U539="P","P",""))</f>
        <v/>
      </c>
      <c r="E82" s="348"/>
      <c r="F82" s="349" t="str">
        <f>Badges!C392</f>
        <v>Mind over matter</v>
      </c>
      <c r="G82" s="351" t="str">
        <f>IF(Badges!U392="A","A"," ")</f>
        <v xml:space="preserve"> </v>
      </c>
      <c r="I82" s="348"/>
      <c r="J82" s="349" t="str">
        <f>Badges!C465</f>
        <v>Ask a park ranger, lifeguard, or ski</v>
      </c>
      <c r="K82" s="351" t="str">
        <f>IF(Badges!U465="A","A"," ")</f>
        <v xml:space="preserve"> </v>
      </c>
      <c r="M82" s="348"/>
      <c r="N82" s="349" t="str">
        <f>Badges!C564</f>
        <v>Track your dreams</v>
      </c>
      <c r="O82" s="351" t="str">
        <f>IF(Badges!U564="A","A"," ")</f>
        <v xml:space="preserve"> </v>
      </c>
      <c r="Q82" s="630" t="str">
        <f>'Age-Level'!B9</f>
        <v>Cadette Community Service bar</v>
      </c>
      <c r="R82" s="630"/>
      <c r="S82" s="352" t="str">
        <f>IF('Age-Level'!U10="A","A"," ")</f>
        <v xml:space="preserve"> </v>
      </c>
    </row>
    <row r="83" spans="1:22" x14ac:dyDescent="0.2">
      <c r="A83" s="612" t="str">
        <f>Summary!A32</f>
        <v>Financing My Dreams</v>
      </c>
      <c r="B83" s="613"/>
      <c r="C83" s="353" t="str">
        <f>IF(Badges!U584="C","C",IF(Badges!U584="P","P",""))</f>
        <v/>
      </c>
      <c r="D83" s="344"/>
      <c r="E83" s="348"/>
      <c r="F83" s="349" t="str">
        <f>Badges!C393</f>
        <v>Play sports psychology games</v>
      </c>
      <c r="G83" s="351" t="str">
        <f>IF(Badges!U393="A","A"," ")</f>
        <v xml:space="preserve"> </v>
      </c>
      <c r="I83" s="348"/>
      <c r="J83" s="349" t="str">
        <f>Badges!C466</f>
        <v xml:space="preserve">Interview a doctor or nurse  </v>
      </c>
      <c r="K83" s="351" t="str">
        <f>IF(Badges!U466="A","A"," ")</f>
        <v xml:space="preserve"> </v>
      </c>
      <c r="M83" s="348"/>
      <c r="N83" s="349" t="str">
        <f>Badges!C565</f>
        <v>Talk to people about their jobs</v>
      </c>
      <c r="O83" s="351" t="str">
        <f>IF(Badges!U565="A","A"," ")</f>
        <v xml:space="preserve"> </v>
      </c>
      <c r="Q83" s="630" t="str">
        <f>'Age-Level'!B12</f>
        <v>Cadette Service to Girl Scouting bar</v>
      </c>
      <c r="R83" s="630"/>
      <c r="S83" s="352" t="str">
        <f>IF('Age-Level'!U13="A","A","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IF(Badges!U566="A","A"," ")</f>
        <v xml:space="preserve"> </v>
      </c>
      <c r="Q84" s="630" t="str">
        <f>'Age-Level'!B15</f>
        <v>Cadette Program Aide</v>
      </c>
      <c r="R84" s="630"/>
      <c r="S84" s="352" t="str">
        <f>IF('Age-Level'!U19="C","C",IF('Age-Level'!U19="P","P",""))</f>
        <v/>
      </c>
    </row>
    <row r="85" spans="1:22" x14ac:dyDescent="0.2">
      <c r="A85" s="612" t="str">
        <f>Summary!A34</f>
        <v>Business Plan</v>
      </c>
      <c r="B85" s="613"/>
      <c r="C85" s="353" t="str">
        <f>IF(Badges!U598="C","C",IF(Badges!U598="P","P",""))</f>
        <v/>
      </c>
      <c r="E85" s="348"/>
      <c r="F85" s="349" t="str">
        <f>Badges!C395</f>
        <v>Compete</v>
      </c>
      <c r="G85" s="351" t="str">
        <f>IF(Badges!U395="A","A","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IF('Age-Level'!U21="C","C",IF('Age-Level'!U21="P","P",""))</f>
        <v/>
      </c>
    </row>
    <row r="86" spans="1:22" x14ac:dyDescent="0.2">
      <c r="A86" s="612" t="str">
        <f>Summary!A35</f>
        <v>Marketing</v>
      </c>
      <c r="B86" s="613"/>
      <c r="C86" s="353" t="str">
        <f>IF(Badges!U599="C","C",IF(Badges!U599="P","P",""))</f>
        <v/>
      </c>
      <c r="E86" s="348"/>
      <c r="F86" s="349" t="str">
        <f>Badges!C396</f>
        <v>Play with little kids</v>
      </c>
      <c r="G86" s="351" t="str">
        <f>IF(Badges!U396="A","A"," ")</f>
        <v xml:space="preserve"> </v>
      </c>
      <c r="I86" s="348"/>
      <c r="J86" s="349" t="str">
        <f>Badges!C471</f>
        <v>Organize a songfest</v>
      </c>
      <c r="K86" s="351" t="str">
        <f>IF(Badges!U471="A","A"," ")</f>
        <v xml:space="preserve"> </v>
      </c>
      <c r="M86" s="348"/>
      <c r="N86" s="349" t="str">
        <f>Badges!C568</f>
        <v>Go house hunting</v>
      </c>
      <c r="O86" s="351" t="str">
        <f>IF(Badges!U568="A","A"," ")</f>
        <v xml:space="preserve"> </v>
      </c>
      <c r="Q86" s="629" t="str">
        <f>'Age-Level'!C23</f>
        <v>Cookie Rally (Year 1)</v>
      </c>
      <c r="R86" s="629"/>
      <c r="S86" s="358" t="str">
        <f>IF('Age-Level'!U23="A","A"," ")</f>
        <v xml:space="preserve"> </v>
      </c>
    </row>
    <row r="87" spans="1:22" x14ac:dyDescent="0.2">
      <c r="A87" s="612" t="str">
        <f>Summary!A36</f>
        <v>Think Big</v>
      </c>
      <c r="B87" s="613"/>
      <c r="C87" s="353" t="str">
        <f>IF(Badges!U624="C","C",IF(Badges!U624="P","P",""))</f>
        <v/>
      </c>
      <c r="E87" s="348"/>
      <c r="F87" s="349" t="str">
        <f>Badges!C397</f>
        <v>Take on the role of referee, umpire</v>
      </c>
      <c r="G87" s="351" t="str">
        <f>IF(Badges!U397="A","A"," ")</f>
        <v xml:space="preserve"> </v>
      </c>
      <c r="I87" s="348"/>
      <c r="J87" s="349" t="str">
        <f>Badges!C472</f>
        <v>Teach an international song</v>
      </c>
      <c r="K87" s="351" t="str">
        <f>IF(Badges!U472="A","A"," ")</f>
        <v xml:space="preserve"> </v>
      </c>
      <c r="M87" s="348"/>
      <c r="N87" s="349" t="str">
        <f>Badges!C569</f>
        <v>Get expert real estate device</v>
      </c>
      <c r="O87" s="351" t="str">
        <f>IF(Badges!U569="A","A"," ")</f>
        <v xml:space="preserve"> </v>
      </c>
      <c r="Q87" s="629" t="str">
        <f>'Age-Level'!C24</f>
        <v>Cookie Sales (Year 1)</v>
      </c>
      <c r="R87" s="629"/>
      <c r="S87" s="358" t="str">
        <f>IF('Age-Level'!U24="A","A","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IF(Badges!U473="A","A"," ")</f>
        <v xml:space="preserve"> </v>
      </c>
      <c r="M88" s="348"/>
      <c r="N88" s="349" t="str">
        <f>Badges!C570</f>
        <v>Browse real estate ads</v>
      </c>
      <c r="O88" s="351" t="str">
        <f>IF(Badges!U570="A","A"," ")</f>
        <v xml:space="preserve"> </v>
      </c>
      <c r="Q88" s="629" t="str">
        <f>'Age-Level'!C25</f>
        <v>Cookie Pin (Year 1)</v>
      </c>
      <c r="R88" s="629"/>
      <c r="S88" s="358" t="str">
        <f>IF('Age-Level'!U25="A","A"," ")</f>
        <v xml:space="preserve"> </v>
      </c>
    </row>
    <row r="89" spans="1:22" x14ac:dyDescent="0.2">
      <c r="A89" s="612" t="str">
        <f>Summary!A38</f>
        <v>Archery</v>
      </c>
      <c r="B89" s="613"/>
      <c r="C89" s="353" t="str">
        <f>IF(Badges!U648="C","C",IF(Badges!U648="P","P",""))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IF('Age-Level'!U26="A","A"," ")</f>
        <v xml:space="preserve"> </v>
      </c>
    </row>
    <row r="90" spans="1:22" x14ac:dyDescent="0.2">
      <c r="A90" s="497"/>
      <c r="B90" s="497"/>
      <c r="C90" s="368"/>
      <c r="E90" s="348"/>
      <c r="F90" s="349" t="str">
        <f>Badges!C402</f>
        <v>Difference of background</v>
      </c>
      <c r="G90" s="351" t="str">
        <f>IF(Badges!U402="A","A"," ")</f>
        <v xml:space="preserve"> </v>
      </c>
      <c r="I90" s="348"/>
      <c r="J90" s="349" t="str">
        <f>Badges!C475</f>
        <v>Focus on "be courageous and</v>
      </c>
      <c r="K90" s="351" t="str">
        <f>IF(Badges!U475="A","A"," ")</f>
        <v xml:space="preserve"> </v>
      </c>
      <c r="M90" s="348"/>
      <c r="N90" s="349" t="str">
        <f>Badges!C572</f>
        <v>Explore the world of travel</v>
      </c>
      <c r="O90" s="351" t="str">
        <f>IF(Badges!U572="A","A"," ")</f>
        <v xml:space="preserve"> </v>
      </c>
      <c r="Q90" s="629" t="str">
        <f>'Age-Level'!C27</f>
        <v>Cookie Sales (Year 2)</v>
      </c>
      <c r="R90" s="629"/>
      <c r="S90" s="358" t="str">
        <f>IF('Age-Level'!U27="A","A"," ")</f>
        <v xml:space="preserve"> </v>
      </c>
    </row>
    <row r="91" spans="1:22" x14ac:dyDescent="0.2">
      <c r="A91" s="635" t="s">
        <v>81</v>
      </c>
      <c r="B91" s="636"/>
      <c r="C91" s="637"/>
      <c r="E91" s="348"/>
      <c r="F91" s="349" t="str">
        <f>Badges!C403</f>
        <v>Difference of belief</v>
      </c>
      <c r="G91" s="351" t="str">
        <f>IF(Badges!U403="A","A"," ")</f>
        <v xml:space="preserve"> </v>
      </c>
      <c r="I91" s="348"/>
      <c r="J91" s="349" t="str">
        <f>Badges!C476</f>
        <v>Be confident and courageous</v>
      </c>
      <c r="K91" s="351" t="str">
        <f>IF(Badges!U476="A","A"," ")</f>
        <v xml:space="preserve"> </v>
      </c>
      <c r="M91" s="348"/>
      <c r="N91" s="349" t="str">
        <f>Badges!C573</f>
        <v>Visit a travel agent</v>
      </c>
      <c r="O91" s="351" t="str">
        <f>IF(Badges!U573="A","A"," ")</f>
        <v xml:space="preserve"> </v>
      </c>
      <c r="Q91" s="629" t="str">
        <f>'Age-Level'!C28</f>
        <v>Cookie Pin (Year 2)</v>
      </c>
      <c r="R91" s="629"/>
      <c r="S91" s="358" t="str">
        <f>IF('Age-Level'!U28="A","A"," ")</f>
        <v xml:space="preserve"> </v>
      </c>
    </row>
    <row r="92" spans="1:22" x14ac:dyDescent="0.2">
      <c r="B92" s="638" t="str">
        <f>Journey!A6</f>
        <v>aMAZE!</v>
      </c>
      <c r="C92" s="639"/>
      <c r="E92" s="348"/>
      <c r="F92" s="349" t="str">
        <f>Badges!C404</f>
        <v>Difference of opinion</v>
      </c>
      <c r="G92" s="351" t="str">
        <f>IF(Badges!U404="A","A"," ")</f>
        <v xml:space="preserve"> </v>
      </c>
      <c r="I92" s="348"/>
      <c r="J92" s="349" t="str">
        <f>Badges!C477</f>
        <v>Create a project honoring the</v>
      </c>
      <c r="K92" s="351" t="str">
        <f>IF(Badges!U477="A","A"," ")</f>
        <v xml:space="preserve"> </v>
      </c>
      <c r="M92" s="348"/>
      <c r="N92" s="349" t="str">
        <f>Badges!C574</f>
        <v>Create a tour group</v>
      </c>
      <c r="O92" s="351" t="str">
        <f>IF(Badges!U574="A","A"," ")</f>
        <v xml:space="preserve"> </v>
      </c>
      <c r="Q92" s="629" t="str">
        <f>'Age-Level'!C29</f>
        <v>Cookie Rally (Year 3)</v>
      </c>
      <c r="R92" s="629"/>
      <c r="S92" s="358" t="str">
        <f>IF('Age-Level'!U29="A","A"," ")</f>
        <v xml:space="preserve"> </v>
      </c>
    </row>
    <row r="93" spans="1:22" x14ac:dyDescent="0.2">
      <c r="B93" s="357" t="str">
        <f>Journey!B7</f>
        <v>The Interact Award</v>
      </c>
      <c r="C93" s="353" t="str">
        <f>IF(Journey!U17="C","C",IF(Journey!U17="P","P",""))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IF('Age-Level'!U30="A","A"," ")</f>
        <v xml:space="preserve"> </v>
      </c>
    </row>
    <row r="94" spans="1:22" x14ac:dyDescent="0.2">
      <c r="B94" s="357" t="str">
        <f>Journey!B18</f>
        <v>The Diplomat Award</v>
      </c>
      <c r="C94" s="353" t="str">
        <f>IF(Journey!U26="C","C",IF(Journey!U26="P","P",""))</f>
        <v/>
      </c>
      <c r="E94" s="348"/>
      <c r="F94" s="349" t="str">
        <f>Badges!C406</f>
        <v>Use one of the methods from the</v>
      </c>
      <c r="G94" s="351" t="str">
        <f>IF(Badges!U406="A","A"," ")</f>
        <v xml:space="preserve"> </v>
      </c>
      <c r="I94" s="348"/>
      <c r="J94" s="349" t="str">
        <f>Badges!C479</f>
        <v>Throw a community sisterhood</v>
      </c>
      <c r="K94" s="351" t="str">
        <f>IF(Badges!U479="A","A"," ")</f>
        <v xml:space="preserve"> </v>
      </c>
      <c r="M94" s="348"/>
      <c r="N94" s="349" t="str">
        <f>Badges!C576</f>
        <v>Find local philanthropists</v>
      </c>
      <c r="O94" s="351" t="str">
        <f>IF(Badges!U576="A","A"," ")</f>
        <v xml:space="preserve"> </v>
      </c>
      <c r="Q94" s="487" t="str">
        <f>'Age-Level'!C31</f>
        <v>Cookie Pin (Year 3)</v>
      </c>
      <c r="R94" s="487"/>
      <c r="S94" s="358" t="str">
        <f>IF('Age-Level'!U31="A","A"," ")</f>
        <v xml:space="preserve"> </v>
      </c>
    </row>
    <row r="95" spans="1:22" x14ac:dyDescent="0.2">
      <c r="B95" s="357" t="str">
        <f>Journey!B27</f>
        <v>The Peacemaker Award</v>
      </c>
      <c r="C95" s="353" t="str">
        <f>IF(Journey!U29="C","C",IF(Journey!U29="P","P",""))</f>
        <v/>
      </c>
      <c r="E95" s="348"/>
      <c r="F95" s="349" t="str">
        <f>Badges!C407</f>
        <v>Use two of the methods</v>
      </c>
      <c r="G95" s="351" t="str">
        <f>IF(Badges!U407="A","A"," ")</f>
        <v xml:space="preserve"> </v>
      </c>
      <c r="I95" s="348"/>
      <c r="J95" s="349" t="str">
        <f>Badges!C480</f>
        <v>Spotlight a hidden heroine</v>
      </c>
      <c r="K95" s="351" t="str">
        <f>IF(Badges!U480="A","A"," ")</f>
        <v xml:space="preserve"> </v>
      </c>
      <c r="M95" s="348"/>
      <c r="N95" s="349" t="str">
        <f>Badges!C577</f>
        <v>Learn what's going on in the world of</v>
      </c>
      <c r="O95" s="351" t="str">
        <f>IF(Badges!U577="A","A"," ")</f>
        <v xml:space="preserve"> </v>
      </c>
      <c r="Q95" s="487" t="str">
        <f>'Age-Level'!C33</f>
        <v>Fall Sales (Year 1)</v>
      </c>
      <c r="R95" s="487"/>
      <c r="S95" s="353" t="str">
        <f>IF('Age-Level'!U33="A","A","")</f>
        <v/>
      </c>
      <c r="U95" s="346"/>
      <c r="V95" s="346"/>
    </row>
    <row r="96" spans="1:22" x14ac:dyDescent="0.2">
      <c r="B96" s="357" t="str">
        <f>Journey!B31</f>
        <v>Leader in Action</v>
      </c>
      <c r="C96" s="353" t="str">
        <f>IF(Journey!U38="C","C",IF(Journey!U38="P","P",""))</f>
        <v/>
      </c>
      <c r="E96" s="348"/>
      <c r="F96" s="349" t="str">
        <f>Badges!C408</f>
        <v>Try them all</v>
      </c>
      <c r="G96" s="351" t="str">
        <f>IF(Badges!U408="A","A"," ")</f>
        <v xml:space="preserve"> </v>
      </c>
      <c r="I96" s="348"/>
      <c r="J96" s="349" t="str">
        <f>Badges!C481</f>
        <v>Team up for sisterhood</v>
      </c>
      <c r="K96" s="351" t="str">
        <f>IF(Badges!U481="A","A"," ")</f>
        <v xml:space="preserve"> </v>
      </c>
      <c r="M96" s="348"/>
      <c r="N96" s="349" t="str">
        <f>Badges!C578</f>
        <v>Research your favorite charity</v>
      </c>
      <c r="O96" s="351" t="str">
        <f>IF(Badges!U578="A","A"," ")</f>
        <v xml:space="preserve"> </v>
      </c>
      <c r="Q96" s="487" t="str">
        <f>'Age-Level'!C34</f>
        <v>Fall Sales (Year 2)</v>
      </c>
      <c r="R96" s="487"/>
      <c r="S96" s="353" t="str">
        <f>IF('Age-Level'!U34="A","A","")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IF('Age-Level'!U35="A","A","")</f>
        <v/>
      </c>
      <c r="U97" s="346"/>
      <c r="V97" s="346"/>
    </row>
    <row r="98" spans="1:23" ht="14.25" customHeight="1" x14ac:dyDescent="0.2">
      <c r="A98" s="486"/>
      <c r="B98" s="357" t="str">
        <f>Journey!B42</f>
        <v>Aware</v>
      </c>
      <c r="C98" s="353" t="str">
        <f>IF(Journey!U22="C","C",IF(Journey!U22="P","P",""))</f>
        <v/>
      </c>
      <c r="E98" s="348"/>
      <c r="F98" s="349" t="str">
        <f>Badges!C410</f>
        <v>Ask an expert to teach you the</v>
      </c>
      <c r="G98" s="351" t="str">
        <f>IF(Badges!U410="A","A"," ")</f>
        <v xml:space="preserve"> </v>
      </c>
      <c r="I98" s="348"/>
      <c r="J98" s="349" t="str">
        <f>Badges!C483</f>
        <v>Clean up a hiking trail-or clear a new</v>
      </c>
      <c r="K98" s="351" t="str">
        <f>IF(Badges!U483="A","A"," ")</f>
        <v xml:space="preserve"> </v>
      </c>
      <c r="M98" s="348"/>
      <c r="N98" s="349" t="str">
        <f>Badges!C580</f>
        <v>Plan with friends</v>
      </c>
      <c r="O98" s="351" t="str">
        <f>IF(Badges!U580="A","A"," ")</f>
        <v xml:space="preserve"> </v>
      </c>
      <c r="Q98" s="487" t="str">
        <f>'Age-Level'!C37</f>
        <v>Thinking Day (Year 1)</v>
      </c>
      <c r="R98" s="487"/>
      <c r="S98" s="353" t="str">
        <f>IF('Age-Level'!U37="A","A","")</f>
        <v/>
      </c>
      <c r="U98" s="346"/>
      <c r="V98" s="346"/>
    </row>
    <row r="99" spans="1:23" x14ac:dyDescent="0.2">
      <c r="A99" s="486"/>
      <c r="B99" s="357" t="str">
        <f>Journey!B48</f>
        <v>Alert</v>
      </c>
      <c r="C99" s="353" t="str">
        <f>IF(Journey!U31="C","C",IF(Journey!U31="P","P",""))</f>
        <v/>
      </c>
      <c r="E99" s="348"/>
      <c r="F99" s="349" t="str">
        <f>Badges!C411</f>
        <v>Watch candidates for elected office</v>
      </c>
      <c r="G99" s="351" t="str">
        <f>IF(Badges!U411="A","A"," ")</f>
        <v xml:space="preserve"> </v>
      </c>
      <c r="I99" s="348"/>
      <c r="J99" s="349" t="str">
        <f>Badges!C484</f>
        <v>Help clear an invasive species from</v>
      </c>
      <c r="K99" s="351" t="str">
        <f>IF(Badges!U484="A","A"," ")</f>
        <v xml:space="preserve"> </v>
      </c>
      <c r="M99" s="348"/>
      <c r="N99" s="349" t="str">
        <f>Badges!C581</f>
        <v>Plan with your family</v>
      </c>
      <c r="O99" s="351" t="str">
        <f>IF(Badges!U581="A","A"," ")</f>
        <v xml:space="preserve"> </v>
      </c>
      <c r="Q99" s="487" t="str">
        <f>'Age-Level'!C38</f>
        <v>Thinking Day (Year 2)</v>
      </c>
      <c r="R99" s="487"/>
      <c r="S99" s="353" t="str">
        <f>IF('Age-Level'!U38="A","A","")</f>
        <v/>
      </c>
      <c r="U99" s="488"/>
      <c r="V99" s="489"/>
      <c r="W99" s="439"/>
    </row>
    <row r="100" spans="1:23" x14ac:dyDescent="0.2">
      <c r="A100" s="486"/>
      <c r="B100" s="357" t="str">
        <f>Journey!B55</f>
        <v>Affirm</v>
      </c>
      <c r="C100" s="353" t="str">
        <f>IF(Journey!U34="C","C",IF(Journey!U34="P","P",""))</f>
        <v/>
      </c>
      <c r="E100" s="348"/>
      <c r="F100" s="349" t="str">
        <f>Badges!C412</f>
        <v>Understand a famous debate in</v>
      </c>
      <c r="G100" s="351" t="str">
        <f>IF(Badges!U412="A","A"," ")</f>
        <v xml:space="preserve"> </v>
      </c>
      <c r="I100" s="348"/>
      <c r="J100" s="349" t="str">
        <f>Badges!C485</f>
        <v>Help with three general-maintenance</v>
      </c>
      <c r="K100" s="351" t="str">
        <f>IF(Badges!U485="A","A"," ")</f>
        <v xml:space="preserve"> </v>
      </c>
      <c r="M100" s="348"/>
      <c r="N100" s="349" t="str">
        <f>Badges!C582</f>
        <v>Plan over and over again</v>
      </c>
      <c r="O100" s="351" t="str">
        <f>IF(Badges!U582="A","A"," ")</f>
        <v xml:space="preserve"> </v>
      </c>
      <c r="Q100" s="487" t="str">
        <f>'Age-Level'!C39</f>
        <v>Thinking Day (Year 3)</v>
      </c>
      <c r="R100" s="487"/>
      <c r="S100" s="353" t="str">
        <f>IF('Age-Level'!U39="A","A","")</f>
        <v/>
      </c>
      <c r="U100" s="346"/>
      <c r="V100" s="346"/>
    </row>
    <row r="101" spans="1:23" x14ac:dyDescent="0.2">
      <c r="A101" s="355"/>
      <c r="B101" s="357" t="str">
        <f>Journey!B62</f>
        <v>Leader in Action</v>
      </c>
      <c r="C101" s="353" t="str">
        <f>IF(Journey!U43="C","C",IF(Journey!U43="P","P",""))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IF('Age-Level'!U41="A","A","")</f>
        <v/>
      </c>
      <c r="U101" s="346"/>
      <c r="V101" s="346"/>
    </row>
    <row r="102" spans="1:23" x14ac:dyDescent="0.2">
      <c r="B102" s="494" t="str">
        <f>Journey!A75</f>
        <v>MEdia</v>
      </c>
      <c r="C102" s="495"/>
      <c r="E102" s="348"/>
      <c r="F102" s="349" t="str">
        <f>Badges!C414</f>
        <v>A community compromise</v>
      </c>
      <c r="G102" s="351" t="str">
        <f>IF(Badges!U414="A","A"," ")</f>
        <v xml:space="preserve"> </v>
      </c>
      <c r="I102" s="348"/>
      <c r="J102" s="349" t="str">
        <f>Badges!C487</f>
        <v>Make a tradition "to do" list</v>
      </c>
      <c r="K102" s="351" t="str">
        <f>IF(Badges!U487="A","A"," ")</f>
        <v xml:space="preserve"> </v>
      </c>
      <c r="M102" s="348">
        <v>1</v>
      </c>
      <c r="N102" s="349" t="str">
        <f>Badges!C587</f>
        <v>Write your mission statement and</v>
      </c>
      <c r="O102" s="350"/>
      <c r="Q102" s="487" t="str">
        <f>'Age-Level'!C43</f>
        <v>International Friendship Recognition</v>
      </c>
      <c r="R102" s="487"/>
      <c r="S102" s="353" t="str">
        <f>IF('Age-Level'!U43="A","A","")</f>
        <v/>
      </c>
      <c r="U102" s="346"/>
      <c r="V102" s="346"/>
    </row>
    <row r="103" spans="1:23" x14ac:dyDescent="0.2">
      <c r="B103" s="357" t="str">
        <f>Journey!C77</f>
        <v>Monitor</v>
      </c>
      <c r="C103" s="353" t="str">
        <f>IF(Journey!U78="C","C",IF(Journey!U78="P","P",""))</f>
        <v/>
      </c>
      <c r="E103" s="348"/>
      <c r="F103" s="349" t="str">
        <f>Badges!C415</f>
        <v>A family or friendship compromise</v>
      </c>
      <c r="G103" s="351" t="str">
        <f>IF(Badges!U415="A","A"," ")</f>
        <v xml:space="preserve"> </v>
      </c>
      <c r="I103" s="348"/>
      <c r="J103" s="349" t="str">
        <f>Badges!C488</f>
        <v>Go global</v>
      </c>
      <c r="K103" s="351" t="str">
        <f>IF(Badges!U488="A","A"," ")</f>
        <v xml:space="preserve"> </v>
      </c>
      <c r="M103" s="348"/>
      <c r="N103" s="349" t="str">
        <f>Badges!C588</f>
        <v>A mission statement is a short</v>
      </c>
      <c r="O103" s="351" t="str">
        <f>IF(Badges!U588="A","A"," ")</f>
        <v xml:space="preserve"> </v>
      </c>
      <c r="Q103" s="487" t="str">
        <f>'Age-Level'!C45</f>
        <v>Investiture</v>
      </c>
      <c r="R103" s="487"/>
      <c r="S103" s="353" t="str">
        <f>IF('Age-Level'!U45="A","A","")</f>
        <v/>
      </c>
      <c r="U103" s="346"/>
      <c r="V103" s="346"/>
    </row>
    <row r="104" spans="1:23" x14ac:dyDescent="0.2">
      <c r="B104" s="357" t="str">
        <f>Journey!C80</f>
        <v>Influence</v>
      </c>
      <c r="C104" s="353" t="str">
        <f>IF(Journey!U81="C","C",IF(Journey!U81="P","P",""))</f>
        <v/>
      </c>
      <c r="E104" s="348"/>
      <c r="F104" s="349" t="str">
        <f>Badges!C416</f>
        <v>A state or national compromise</v>
      </c>
      <c r="G104" s="351" t="str">
        <f>IF(Badges!U416="A","A"," ")</f>
        <v xml:space="preserve"> </v>
      </c>
      <c r="I104" s="348"/>
      <c r="J104" s="349" t="str">
        <f>Badges!C489</f>
        <v>Learn the history of your Girl Scout</v>
      </c>
      <c r="K104" s="351" t="str">
        <f>IF(Badges!U489="A","A"," ")</f>
        <v xml:space="preserve"> </v>
      </c>
      <c r="M104" s="348">
        <v>2</v>
      </c>
      <c r="N104" s="349" t="str">
        <f>Badges!C589</f>
        <v>Increase your customer base</v>
      </c>
      <c r="O104" s="350"/>
      <c r="Q104" s="487" t="str">
        <f>'Age-Level'!C46</f>
        <v>Rededication (1st year)</v>
      </c>
      <c r="R104" s="487"/>
      <c r="S104" s="363" t="str">
        <f>IF('Age-Level'!U46="A","A","")</f>
        <v/>
      </c>
      <c r="U104" s="346"/>
      <c r="V104" s="346"/>
    </row>
    <row r="105" spans="1:23" x14ac:dyDescent="0.2">
      <c r="B105" s="357" t="str">
        <f>Journey!C83</f>
        <v>Cultivate</v>
      </c>
      <c r="C105" s="353" t="str">
        <f>IF(Journey!U84="C","C",IF(Journey!U84="P","P",""))</f>
        <v/>
      </c>
      <c r="E105" s="348">
        <v>5</v>
      </c>
      <c r="F105" s="349" t="str">
        <f>Badges!C417</f>
        <v>Find common ground through</v>
      </c>
      <c r="G105" s="350"/>
      <c r="I105" s="492" t="str">
        <f>Badges!B492</f>
        <v>Trees</v>
      </c>
      <c r="J105" s="493"/>
      <c r="K105" s="493"/>
      <c r="M105" s="348"/>
      <c r="N105" s="349" t="str">
        <f>Badges!C590</f>
        <v>What's the number one reason</v>
      </c>
      <c r="O105" s="351" t="str">
        <f>IF(Badges!U590="A","A"," ")</f>
        <v xml:space="preserve"> </v>
      </c>
      <c r="Q105" s="487" t="str">
        <f>'Age-Level'!C47</f>
        <v>Rededication (2nd year)</v>
      </c>
      <c r="R105" s="487"/>
      <c r="S105" s="363" t="str">
        <f>IF('Age-Level'!U47="A","A","")</f>
        <v/>
      </c>
      <c r="U105" s="346"/>
      <c r="V105" s="346"/>
    </row>
    <row r="106" spans="1:23" x14ac:dyDescent="0.2">
      <c r="B106" s="357" t="str">
        <f>Journey!B86</f>
        <v>Leader in Action</v>
      </c>
      <c r="C106" s="353" t="str">
        <f>IF(Journey!U96="C","C",IF(Journey!U96="P","P",""))</f>
        <v/>
      </c>
      <c r="E106" s="348"/>
      <c r="F106" s="349" t="str">
        <f>Badges!C418</f>
        <v>Mediate a cookie conflict</v>
      </c>
      <c r="G106" s="351" t="str">
        <f>IF(Badges!U418="A","A","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IF('Age-Level'!U48="A","A","")</f>
        <v/>
      </c>
      <c r="U106" s="346"/>
      <c r="V106" s="346"/>
    </row>
    <row r="107" spans="1:23" x14ac:dyDescent="0.2">
      <c r="B107" s="365"/>
      <c r="C107" s="365"/>
      <c r="E107" s="348"/>
      <c r="F107" s="349" t="str">
        <f>Badges!C419</f>
        <v>Mediate with a pro</v>
      </c>
      <c r="G107" s="351" t="str">
        <f>IF(Badges!U419="A","A"," ")</f>
        <v xml:space="preserve"> </v>
      </c>
      <c r="I107" s="348"/>
      <c r="J107" s="349" t="str">
        <f>Badges!C494</f>
        <v>Take a tree trip</v>
      </c>
      <c r="K107" s="351" t="str">
        <f>IF(Badges!U494="A","A"," ")</f>
        <v xml:space="preserve"> </v>
      </c>
      <c r="M107" s="348"/>
      <c r="N107" s="349" t="str">
        <f>Badges!C592</f>
        <v>Decide what you want to do with</v>
      </c>
      <c r="O107" s="351" t="str">
        <f>IF(Badges!U592="A","A"," ")</f>
        <v xml:space="preserve"> </v>
      </c>
      <c r="Q107" s="487" t="str">
        <f>'Age-Level'!C49</f>
        <v>Rededication (4th year)</v>
      </c>
      <c r="R107" s="487"/>
      <c r="S107" s="363" t="str">
        <f>IF('Age-Level'!U49="A","A","")</f>
        <v/>
      </c>
      <c r="U107" s="346"/>
      <c r="V107" s="346"/>
    </row>
    <row r="108" spans="1:23" x14ac:dyDescent="0.2">
      <c r="A108" s="635" t="s">
        <v>138</v>
      </c>
      <c r="B108" s="636"/>
      <c r="C108" s="637"/>
      <c r="E108" s="348"/>
      <c r="F108" s="349" t="str">
        <f>Badges!C420</f>
        <v>Suggest solutions for a current</v>
      </c>
      <c r="G108" s="351" t="str">
        <f>IF(Badges!U420="A","A"," ")</f>
        <v xml:space="preserve"> </v>
      </c>
      <c r="I108" s="348"/>
      <c r="J108" s="349" t="str">
        <f>Badges!C495</f>
        <v>Design a tree house</v>
      </c>
      <c r="K108" s="351" t="str">
        <f>IF(Badges!U495="A","A"," ")</f>
        <v xml:space="preserve"> </v>
      </c>
      <c r="M108" s="348">
        <v>4</v>
      </c>
      <c r="N108" s="349" t="str">
        <f>Badges!C593</f>
        <v>Make a risk management plan</v>
      </c>
      <c r="O108" s="350"/>
      <c r="Q108" s="487" t="str">
        <f>'Age-Level'!C50</f>
        <v>Rededication (5th year)</v>
      </c>
      <c r="R108" s="487"/>
      <c r="S108" s="363" t="str">
        <f>IF('Age-Level'!U50="A","A","")</f>
        <v/>
      </c>
      <c r="U108" s="346"/>
      <c r="V108" s="346"/>
    </row>
    <row r="109" spans="1:23" x14ac:dyDescent="0.2">
      <c r="A109" s="360"/>
      <c r="B109" s="496" t="str">
        <f>Bridging!B6</f>
        <v>Pass It On!</v>
      </c>
      <c r="C109" s="352" t="str">
        <f>IF(Bridging!U10="C","C",IF(Bridging!U10="P","P",""))</f>
        <v/>
      </c>
      <c r="E109" s="492" t="str">
        <f>Badges!B423</f>
        <v>New Cuisines</v>
      </c>
      <c r="F109" s="493"/>
      <c r="G109" s="493"/>
      <c r="I109" s="348"/>
      <c r="J109" s="349" t="str">
        <f>Badges!C496</f>
        <v>Cook a tree dish</v>
      </c>
      <c r="K109" s="351" t="str">
        <f>IF(Badges!U496="A","A"," ")</f>
        <v xml:space="preserve"> </v>
      </c>
      <c r="M109" s="348"/>
      <c r="N109" s="349" t="str">
        <f>Badges!C594</f>
        <v>A risk management plan gets you</v>
      </c>
      <c r="O109" s="351" t="str">
        <f>IF(Badges!U594="A","A"," ")</f>
        <v xml:space="preserve"> </v>
      </c>
      <c r="Q109" s="487" t="str">
        <f>'Age-Level'!C51</f>
        <v>Rededication (6th year)</v>
      </c>
      <c r="R109" s="487"/>
      <c r="S109" s="363" t="str">
        <f>IF('Age-Level'!U51="A","A","")</f>
        <v/>
      </c>
      <c r="U109" s="346"/>
      <c r="V109" s="346"/>
    </row>
    <row r="110" spans="1:23" x14ac:dyDescent="0.2">
      <c r="A110" s="360"/>
      <c r="B110" s="361" t="str">
        <f>Bridging!B11</f>
        <v>Look Ahead!</v>
      </c>
      <c r="C110" s="352" t="str">
        <f>IF(Bridging!U15="C","C",IF(Bridging!U15="P","P",""))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IF('Age-Level'!U52="A","A","")</f>
        <v/>
      </c>
      <c r="U110" s="489"/>
      <c r="V110" s="489"/>
      <c r="W110" s="439"/>
    </row>
    <row r="111" spans="1:23" x14ac:dyDescent="0.2">
      <c r="A111" s="360"/>
      <c r="B111" s="487" t="str">
        <f>Bridging!C16</f>
        <v>Plan a Ceremony</v>
      </c>
      <c r="C111" s="352" t="str">
        <f>IF(Bridging!U17="C","C",IF(Bridging!U17="P","P",""))</f>
        <v/>
      </c>
      <c r="E111" s="348"/>
      <c r="F111" s="349" t="str">
        <f>Badges!C425</f>
        <v>Cook something from an area of the</v>
      </c>
      <c r="G111" s="351" t="str">
        <f>IF(Badges!U425="A","A"," ")</f>
        <v xml:space="preserve"> </v>
      </c>
      <c r="I111" s="348"/>
      <c r="J111" s="349" t="str">
        <f>Badges!C498</f>
        <v>Be a naturalist in your neighborhood</v>
      </c>
      <c r="K111" s="351" t="str">
        <f>IF(Badges!U498="A","A"," ")</f>
        <v xml:space="preserve"> </v>
      </c>
      <c r="M111" s="348"/>
      <c r="N111" s="349" t="str">
        <f>Badges!C596</f>
        <v>Once you have your business plan</v>
      </c>
      <c r="O111" s="351" t="str">
        <f>IF(Badges!U596="A","A"," ")</f>
        <v xml:space="preserve"> </v>
      </c>
      <c r="Q111" s="487" t="str">
        <f>'Age-Level'!C53</f>
        <v>Rededication (8th year)</v>
      </c>
      <c r="R111" s="487"/>
      <c r="S111" s="363" t="str">
        <f>IF('Age-Level'!U53="A","A","")</f>
        <v/>
      </c>
      <c r="U111" s="346"/>
      <c r="V111" s="346"/>
    </row>
    <row r="112" spans="1:23" x14ac:dyDescent="0.2">
      <c r="B112" s="362" t="s">
        <v>139</v>
      </c>
      <c r="C112" s="352" t="str">
        <f>IF(Bridging!U18="C","C",IF(Bridging!U18="P","P",""))</f>
        <v/>
      </c>
      <c r="E112" s="348"/>
      <c r="F112" s="349" t="str">
        <f>Badges!C426</f>
        <v>Find a relative, friend, or neighbor</v>
      </c>
      <c r="G112" s="351" t="str">
        <f>IF(Badges!U426="A","A"," ")</f>
        <v xml:space="preserve"> </v>
      </c>
      <c r="I112" s="348"/>
      <c r="J112" s="349" t="str">
        <f>Badges!C499</f>
        <v>Sketch and label the parts of a tree</v>
      </c>
      <c r="K112" s="351" t="str">
        <f>IF(Badges!U499="A","A","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IF(Badges!U427="A","A"," ")</f>
        <v xml:space="preserve"> </v>
      </c>
      <c r="I113" s="348"/>
      <c r="J113" s="349" t="str">
        <f>Badges!C500</f>
        <v>Delve into the forest life cycle</v>
      </c>
      <c r="K113" s="351" t="str">
        <f>IF(Badges!U500="A","A"," ")</f>
        <v xml:space="preserve"> </v>
      </c>
      <c r="M113" s="348">
        <v>1</v>
      </c>
      <c r="N113" s="349" t="str">
        <f>Badges!C613</f>
        <v>Come up with a big idea</v>
      </c>
      <c r="O113" s="350"/>
      <c r="Q113" s="372">
        <v>1</v>
      </c>
      <c r="R113" s="487" t="str">
        <f>'Age-Level'!C55</f>
        <v>Choose one line from the Law</v>
      </c>
      <c r="S113" s="363" t="str">
        <f>IF('Age-Level'!U55="A","A","")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IF(Badges!U614="A","A"," ")</f>
        <v xml:space="preserve"> </v>
      </c>
      <c r="Q114" s="371">
        <v>2</v>
      </c>
      <c r="R114" s="487" t="str">
        <f>'Age-Level'!C56</f>
        <v>Find a woman in your community</v>
      </c>
      <c r="S114" s="363" t="str">
        <f>IF('Age-Level'!U56="A","A","")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IF(Badges!U429="A","A"," ")</f>
        <v xml:space="preserve"> </v>
      </c>
      <c r="I115" s="348"/>
      <c r="J115" s="349" t="str">
        <f>Badges!C502</f>
        <v>Get tree crafty</v>
      </c>
      <c r="K115" s="351" t="str">
        <f>IF(Badges!U502="A","A"," ")</f>
        <v xml:space="preserve"> </v>
      </c>
      <c r="M115" s="348">
        <v>2</v>
      </c>
      <c r="N115" s="349" t="str">
        <f>Badges!C615</f>
        <v>Take your sales to the next level</v>
      </c>
      <c r="O115" s="350"/>
      <c r="Q115" s="371">
        <v>3</v>
      </c>
      <c r="R115" s="487" t="str">
        <f>'Age-Level'!C57</f>
        <v>Gather three inspirational quotes</v>
      </c>
      <c r="S115" s="363" t="str">
        <f>IF('Age-Level'!U57="A","A","")</f>
        <v/>
      </c>
      <c r="U115" s="346"/>
      <c r="V115" s="346"/>
    </row>
    <row r="116" spans="1:22" x14ac:dyDescent="0.2">
      <c r="A116" s="348"/>
      <c r="B116" s="349" t="str">
        <f>Badges!C356</f>
        <v>Collect comic strips from the</v>
      </c>
      <c r="C116" s="351" t="str">
        <f>IF(Badges!U356="A","A"," ")</f>
        <v xml:space="preserve"> </v>
      </c>
      <c r="E116" s="348"/>
      <c r="F116" s="349" t="str">
        <f>Badges!C430</f>
        <v>Research and cook a regional</v>
      </c>
      <c r="G116" s="351" t="str">
        <f>IF(Badges!U430="A","A"," ")</f>
        <v xml:space="preserve"> </v>
      </c>
      <c r="I116" s="348"/>
      <c r="J116" s="349" t="str">
        <f>Badges!C503</f>
        <v>Capture a tree on your canvas or the</v>
      </c>
      <c r="K116" s="351" t="str">
        <f>IF(Badges!U503="A","A"," ")</f>
        <v xml:space="preserve"> </v>
      </c>
      <c r="M116" s="348"/>
      <c r="N116" s="349" t="str">
        <f>Badges!C616</f>
        <v>When you have a big goal, you have</v>
      </c>
      <c r="O116" s="351" t="str">
        <f>IF(Badges!U616="A","A"," ")</f>
        <v xml:space="preserve"> </v>
      </c>
      <c r="Q116" s="371">
        <v>4</v>
      </c>
      <c r="R116" s="487" t="str">
        <f>'Age-Level'!C58</f>
        <v>Make something to remind you</v>
      </c>
      <c r="S116" s="363" t="str">
        <f>IF('Age-Level'!U58="A","A","")</f>
        <v/>
      </c>
    </row>
    <row r="117" spans="1:22" x14ac:dyDescent="0.2">
      <c r="A117" s="348"/>
      <c r="B117" s="349" t="str">
        <f>Badges!C357</f>
        <v>Visit with a comic artist</v>
      </c>
      <c r="C117" s="351" t="str">
        <f>IF(Badges!U357="A","A"," ")</f>
        <v xml:space="preserve"> </v>
      </c>
      <c r="E117" s="348"/>
      <c r="F117" s="349" t="str">
        <f>Badges!C431</f>
        <v>Find out how well you know your</v>
      </c>
      <c r="G117" s="351" t="str">
        <f>IF(Badges!U431="A","A"," ")</f>
        <v xml:space="preserve"> </v>
      </c>
      <c r="I117" s="348"/>
      <c r="J117" s="349" t="str">
        <f>Badges!C504</f>
        <v>Create your own tree legend</v>
      </c>
      <c r="K117" s="351" t="str">
        <f>IF(Badges!U504="A","A"," ")</f>
        <v xml:space="preserve"> </v>
      </c>
      <c r="M117" s="348">
        <v>3</v>
      </c>
      <c r="N117" s="349" t="str">
        <f>Badges!C617</f>
        <v>Sell your big dream to others</v>
      </c>
      <c r="O117" s="350"/>
      <c r="Q117" s="371">
        <v>5</v>
      </c>
      <c r="R117" s="487" t="str">
        <f>'Age-Level'!C59</f>
        <v xml:space="preserve">Make a commitment to live what </v>
      </c>
      <c r="S117" s="363" t="str">
        <f>IF('Age-Level'!U59="A","A","")</f>
        <v/>
      </c>
    </row>
    <row r="118" spans="1:22" x14ac:dyDescent="0.2">
      <c r="A118" s="348"/>
      <c r="B118" s="349" t="str">
        <f>Badges!C358</f>
        <v>Make sticky-note comics</v>
      </c>
      <c r="C118" s="351" t="str">
        <f>IF(Badges!U358="A","A","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IF(Badges!U618="A","A","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IF(Badges!U433="A","A"," ")</f>
        <v xml:space="preserve"> </v>
      </c>
      <c r="I119" s="348"/>
      <c r="J119" s="349" t="str">
        <f>Badges!C506</f>
        <v>Debate logging, clear-cutting, and</v>
      </c>
      <c r="K119" s="351" t="str">
        <f>IF(Badges!U506="A","A"," ")</f>
        <v xml:space="preserve"> </v>
      </c>
      <c r="M119" s="348">
        <v>4</v>
      </c>
      <c r="N119" s="349" t="str">
        <f>Badges!C619</f>
        <v>Ask experts to help you take your</v>
      </c>
      <c r="O119" s="350"/>
      <c r="Q119" s="372">
        <v>1</v>
      </c>
      <c r="R119" s="487" t="str">
        <f>'Age-Level'!C62</f>
        <v>Choose one line from the Law</v>
      </c>
      <c r="S119" s="363" t="str">
        <f>IF('Age-Level'!U62="A","A","")</f>
        <v/>
      </c>
    </row>
    <row r="120" spans="1:22" x14ac:dyDescent="0.2">
      <c r="A120" s="348"/>
      <c r="B120" s="349" t="str">
        <f>Badges!C360</f>
        <v>Think of a story from your life</v>
      </c>
      <c r="C120" s="351" t="str">
        <f>IF(Badges!U360="A","A"," ")</f>
        <v xml:space="preserve"> </v>
      </c>
      <c r="E120" s="348"/>
      <c r="F120" s="349" t="str">
        <f>Badges!C434</f>
        <v>Ask a grandparent or other relative</v>
      </c>
      <c r="G120" s="351" t="str">
        <f>IF(Badges!U434="A","A"," ")</f>
        <v xml:space="preserve"> </v>
      </c>
      <c r="I120" s="348"/>
      <c r="J120" s="349" t="str">
        <f>Badges!C507</f>
        <v>Chart how wood travels</v>
      </c>
      <c r="K120" s="351" t="str">
        <f>IF(Badges!U507="A","A"," ")</f>
        <v xml:space="preserve"> </v>
      </c>
      <c r="M120" s="348"/>
      <c r="N120" s="349" t="str">
        <f>Badges!C620</f>
        <v>Show your plan to a businesswoman</v>
      </c>
      <c r="O120" s="351" t="str">
        <f>IF(Badges!U620="A","A"," ")</f>
        <v xml:space="preserve"> </v>
      </c>
      <c r="Q120" s="371">
        <v>2</v>
      </c>
      <c r="R120" s="487" t="str">
        <f>'Age-Level'!C63</f>
        <v>Find a woman in your community</v>
      </c>
      <c r="S120" s="363" t="str">
        <f>IF('Age-Level'!U63="A","A","")</f>
        <v/>
      </c>
    </row>
    <row r="121" spans="1:22" x14ac:dyDescent="0.2">
      <c r="A121" s="348"/>
      <c r="B121" s="349" t="str">
        <f>Badges!C361</f>
        <v>Think of a story from a book or</v>
      </c>
      <c r="C121" s="351" t="str">
        <f>IF(Badges!U361="A","A"," ")</f>
        <v xml:space="preserve"> </v>
      </c>
      <c r="E121" s="348"/>
      <c r="F121" s="349" t="str">
        <f>Badges!C435</f>
        <v>Pick a piece of the past that excites</v>
      </c>
      <c r="G121" s="351" t="str">
        <f>IF(Badges!U435="A","A"," ")</f>
        <v xml:space="preserve"> </v>
      </c>
      <c r="I121" s="348"/>
      <c r="J121" s="349" t="str">
        <f>Badges!C508</f>
        <v>Create a dream tree garden</v>
      </c>
      <c r="K121" s="351" t="str">
        <f>IF(Badges!U508="A","A"," ")</f>
        <v xml:space="preserve"> </v>
      </c>
      <c r="M121" s="348">
        <v>5</v>
      </c>
      <c r="N121" s="349" t="str">
        <f>Badges!C621</f>
        <v>Share your experience in a big way</v>
      </c>
      <c r="O121" s="350"/>
      <c r="Q121" s="371">
        <v>3</v>
      </c>
      <c r="R121" s="487" t="str">
        <f>'Age-Level'!C64</f>
        <v>Gather three inspirational quotes</v>
      </c>
      <c r="S121" s="363" t="str">
        <f>IF('Age-Level'!U64="A","A","")</f>
        <v/>
      </c>
    </row>
    <row r="122" spans="1:22" x14ac:dyDescent="0.2">
      <c r="A122" s="348"/>
      <c r="B122" s="349" t="str">
        <f>Badges!C362</f>
        <v>Make something up</v>
      </c>
      <c r="C122" s="351" t="str">
        <f>IF(Badges!U362="A","A","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IF(Badges!U622="A","A"," ")</f>
        <v xml:space="preserve"> </v>
      </c>
      <c r="Q122" s="371">
        <v>4</v>
      </c>
      <c r="R122" s="487" t="str">
        <f>'Age-Level'!C65</f>
        <v>Make something to remind you</v>
      </c>
      <c r="S122" s="363" t="str">
        <f>IF('Age-Level'!U65="A","A","")</f>
        <v/>
      </c>
    </row>
    <row r="123" spans="1:22" x14ac:dyDescent="0.2">
      <c r="A123" s="348">
        <v>3</v>
      </c>
      <c r="B123" s="349" t="str">
        <f>Badges!C363</f>
        <v>Draw it out</v>
      </c>
      <c r="C123" s="350"/>
      <c r="E123" s="348"/>
      <c r="F123" s="349" t="str">
        <f>Badges!C437</f>
        <v>Take a processed food you love and</v>
      </c>
      <c r="G123" s="351" t="str">
        <f>IF(Badges!U437="A","A"," ")</f>
        <v xml:space="preserve"> </v>
      </c>
      <c r="I123" s="348"/>
      <c r="J123" s="349" t="str">
        <f>Badges!C510</f>
        <v>Plant a tree</v>
      </c>
      <c r="K123" s="351" t="str">
        <f>IF(Badges!U510="A","A"," ")</f>
        <v xml:space="preserve"> </v>
      </c>
      <c r="M123" s="492" t="str">
        <f>Badges!B626</f>
        <v>Archery</v>
      </c>
      <c r="N123" s="493"/>
      <c r="O123" s="493"/>
      <c r="Q123" s="371">
        <v>5</v>
      </c>
      <c r="R123" s="487" t="str">
        <f>'Age-Level'!C66</f>
        <v xml:space="preserve">Make a commitment to live what </v>
      </c>
      <c r="S123" s="363" t="str">
        <f>IF('Age-Level'!U66="A","A","")</f>
        <v/>
      </c>
    </row>
    <row r="124" spans="1:22" x14ac:dyDescent="0.2">
      <c r="A124" s="348"/>
      <c r="B124" s="349" t="str">
        <f>Badges!C364</f>
        <v>Use tracing paper</v>
      </c>
      <c r="C124" s="351" t="str">
        <f>IF(Badges!U364="A","A"," ")</f>
        <v xml:space="preserve"> </v>
      </c>
      <c r="E124" s="348"/>
      <c r="F124" s="349" t="str">
        <f>Badges!C438</f>
        <v>Choose a veggie protein and find a</v>
      </c>
      <c r="G124" s="351" t="str">
        <f>IF(Badges!U438="A","A"," ")</f>
        <v xml:space="preserve"> </v>
      </c>
      <c r="I124" s="348"/>
      <c r="J124" s="349" t="str">
        <f>Badges!C511</f>
        <v>Tend to a tree somewhere in your</v>
      </c>
      <c r="K124" s="351" t="str">
        <f>IF(Badges!U511="A","A","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IF(Badges!U365="A","A"," ")</f>
        <v xml:space="preserve"> </v>
      </c>
      <c r="E125" s="348"/>
      <c r="F125" s="349" t="str">
        <f>Badges!C439</f>
        <v>Try a recipe for a special diet</v>
      </c>
      <c r="G125" s="351" t="str">
        <f>IF(Badges!U439="A","A"," ")</f>
        <v xml:space="preserve"> </v>
      </c>
      <c r="I125" s="348"/>
      <c r="J125" s="349" t="str">
        <f>Badges!C512</f>
        <v>Shadow one of the tree caretakers</v>
      </c>
      <c r="K125" s="351" t="str">
        <f>IF(Badges!U512="A","A"," ")</f>
        <v xml:space="preserve"> </v>
      </c>
      <c r="M125" s="348"/>
      <c r="N125" s="349" t="str">
        <f>Badges!C628</f>
        <v>Visit an outdoor outfitter or a sporting goods store</v>
      </c>
      <c r="O125" s="351" t="str">
        <f>IF(Badges!U628="A","A"," ")</f>
        <v xml:space="preserve"> </v>
      </c>
      <c r="Q125" s="372">
        <v>1</v>
      </c>
      <c r="R125" s="487" t="str">
        <f>'Age-Level'!C69</f>
        <v>Choose one line from the Law</v>
      </c>
      <c r="S125" s="363" t="str">
        <f>IF('Age-Level'!U69="A","A","")</f>
        <v/>
      </c>
    </row>
    <row r="126" spans="1:22" x14ac:dyDescent="0.2">
      <c r="A126" s="348"/>
      <c r="B126" s="349" t="str">
        <f>Badges!C366</f>
        <v>Use a how-to book, video, or</v>
      </c>
      <c r="C126" s="351" t="str">
        <f>IF(Badges!U366="A","A","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IF(Badges!U629="A","A"," ")</f>
        <v xml:space="preserve"> </v>
      </c>
      <c r="Q126" s="371">
        <v>2</v>
      </c>
      <c r="R126" s="487" t="str">
        <f>'Age-Level'!C70</f>
        <v>Find a woman in your community</v>
      </c>
      <c r="S126" s="363" t="str">
        <f>IF('Age-Level'!U70="A","A","")</f>
        <v/>
      </c>
    </row>
    <row r="127" spans="1:22" x14ac:dyDescent="0.2">
      <c r="A127" s="348">
        <v>4</v>
      </c>
      <c r="B127" s="349" t="str">
        <f>Badges!C367</f>
        <v>Frame it in four panels</v>
      </c>
      <c r="C127" s="350"/>
      <c r="E127" s="348"/>
      <c r="F127" s="349" t="str">
        <f>Badges!C441</f>
        <v>Throw a potluck party</v>
      </c>
      <c r="G127" s="351" t="str">
        <f>IF(Badges!U441="A","A"," ")</f>
        <v xml:space="preserve"> </v>
      </c>
      <c r="I127" s="348">
        <v>1</v>
      </c>
      <c r="J127" s="349" t="str">
        <f>Badges!C517</f>
        <v>Practice budgeting for your values</v>
      </c>
      <c r="K127" s="350"/>
      <c r="M127" s="348"/>
      <c r="N127" s="349" t="str">
        <f>Badges!C630</f>
        <v>Work with an archery expert at a range or Girl Scout camp</v>
      </c>
      <c r="O127" s="351" t="str">
        <f>IF(Badges!U630="A","A"," ")</f>
        <v xml:space="preserve"> </v>
      </c>
      <c r="Q127" s="371">
        <v>3</v>
      </c>
      <c r="R127" s="487" t="str">
        <f>'Age-Level'!C71</f>
        <v>Gather three inspirational quotes</v>
      </c>
      <c r="S127" s="363" t="str">
        <f>IF('Age-Level'!U71="A","A","")</f>
        <v/>
      </c>
    </row>
    <row r="128" spans="1:22" x14ac:dyDescent="0.2">
      <c r="A128" s="348"/>
      <c r="B128" s="349" t="str">
        <f>Badges!C368</f>
        <v>Use facial expressions</v>
      </c>
      <c r="C128" s="351" t="str">
        <f>IF(Badges!U368="A","A"," ")</f>
        <v xml:space="preserve"> </v>
      </c>
      <c r="E128" s="348"/>
      <c r="F128" s="349" t="str">
        <f>Badges!C442</f>
        <v>Host a "new cuisine" party</v>
      </c>
      <c r="G128" s="351" t="str">
        <f>IF(Badges!U442="A","A"," ")</f>
        <v xml:space="preserve"> </v>
      </c>
      <c r="I128" s="348"/>
      <c r="J128" s="349" t="str">
        <f>Badges!C518</f>
        <v>Create a team values list</v>
      </c>
      <c r="K128" s="351" t="str">
        <f>IF(Badges!U518="A","A"," ")</f>
        <v xml:space="preserve"> </v>
      </c>
      <c r="M128" s="348">
        <v>2</v>
      </c>
      <c r="N128" s="349" t="str">
        <f>Badges!C631</f>
        <v>Learn about archery safety</v>
      </c>
      <c r="O128" s="350"/>
      <c r="Q128" s="371">
        <v>4</v>
      </c>
      <c r="R128" s="487" t="str">
        <f>'Age-Level'!C72</f>
        <v>Make something to remind you</v>
      </c>
      <c r="S128" s="363" t="str">
        <f>IF('Age-Level'!U72="A","A","")</f>
        <v/>
      </c>
    </row>
    <row r="129" spans="1:20" x14ac:dyDescent="0.2">
      <c r="A129" s="348"/>
      <c r="B129" s="349" t="str">
        <f>Badges!C369</f>
        <v>Use body postures</v>
      </c>
      <c r="C129" s="351" t="str">
        <f>IF(Badges!U369="A","A"," ")</f>
        <v xml:space="preserve"> </v>
      </c>
      <c r="E129" s="348"/>
      <c r="F129" s="349" t="str">
        <f>Badges!C443</f>
        <v>Hold a progressive dinner with</v>
      </c>
      <c r="G129" s="351" t="str">
        <f>IF(Badges!U443="A","A"," ")</f>
        <v xml:space="preserve"> </v>
      </c>
      <c r="I129" s="348"/>
      <c r="J129" s="349" t="str">
        <f>Badges!C519</f>
        <v>Make your own values list</v>
      </c>
      <c r="K129" s="351" t="str">
        <f>IF(Badges!U519="A","A"," ")</f>
        <v xml:space="preserve"> </v>
      </c>
      <c r="M129" s="348"/>
      <c r="N129" s="349" t="str">
        <f>Badges!C632</f>
        <v>Visti an archery range</v>
      </c>
      <c r="O129" s="351" t="str">
        <f>IF(Badges!U632="A","A"," ")</f>
        <v xml:space="preserve"> </v>
      </c>
      <c r="Q129" s="371">
        <v>5</v>
      </c>
      <c r="R129" s="487" t="str">
        <f>'Age-Level'!C73</f>
        <v xml:space="preserve">Make a commitment to live what </v>
      </c>
      <c r="S129" s="363" t="str">
        <f>IF('Age-Level'!U73="A","A","")</f>
        <v/>
      </c>
    </row>
    <row r="130" spans="1:20" x14ac:dyDescent="0.2">
      <c r="A130" s="348"/>
      <c r="B130" s="349" t="str">
        <f>Badges!C370</f>
        <v xml:space="preserve">Use both facial expressions and </v>
      </c>
      <c r="C130" s="351" t="str">
        <f>IF(Badges!U370="A","A"," ")</f>
        <v xml:space="preserve"> </v>
      </c>
      <c r="E130" s="492" t="str">
        <f>Badges!B446</f>
        <v>Cadette First Aid</v>
      </c>
      <c r="F130" s="493"/>
      <c r="G130" s="493"/>
      <c r="I130" s="348"/>
      <c r="J130" s="349" t="str">
        <f>Badges!C520</f>
        <v>Find out how other people budget to</v>
      </c>
      <c r="K130" s="351" t="str">
        <f>IF(Badges!U520="A","A"," ")</f>
        <v xml:space="preserve"> </v>
      </c>
      <c r="M130" s="348"/>
      <c r="N130" s="349" t="str">
        <f>Badges!C633</f>
        <v>Invite an archery expert to talk to your troop</v>
      </c>
      <c r="O130" s="351" t="str">
        <f>IF(Badges!U633="A","A","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IF(Badges!U634="A","A"," ")</f>
        <v xml:space="preserve"> </v>
      </c>
      <c r="Q131" s="372">
        <v>1</v>
      </c>
      <c r="R131" s="487" t="str">
        <f>'Age-Level'!C76</f>
        <v>Learn how to make a room safe for a</v>
      </c>
      <c r="S131" s="363" t="str">
        <f>IF('Age-Level'!U76="A","A","")</f>
        <v/>
      </c>
    </row>
    <row r="132" spans="1:20" x14ac:dyDescent="0.2">
      <c r="A132" s="348"/>
      <c r="B132" s="349" t="str">
        <f>Badges!C372</f>
        <v>Add some dialogue</v>
      </c>
      <c r="C132" s="351" t="str">
        <f>IF(Badges!U372="A","A"," ")</f>
        <v xml:space="preserve"> </v>
      </c>
      <c r="E132" s="348"/>
      <c r="F132" s="349" t="str">
        <f>Badges!C448</f>
        <v>Take a babysitting class</v>
      </c>
      <c r="G132" s="351" t="str">
        <f>IF(Badges!U448="A","A"," ")</f>
        <v xml:space="preserve"> </v>
      </c>
      <c r="I132" s="348"/>
      <c r="J132" s="349" t="str">
        <f>Badges!C522</f>
        <v>Get on the "write" track</v>
      </c>
      <c r="K132" s="351" t="str">
        <f>IF(Badges!U522="A","A"," ")</f>
        <v xml:space="preserve"> </v>
      </c>
      <c r="M132" s="348">
        <v>3</v>
      </c>
      <c r="N132" s="349" t="str">
        <f>Badges!C635</f>
        <v>Practice archery before you go on a range</v>
      </c>
      <c r="O132" s="350"/>
      <c r="Q132" s="371">
        <v>2</v>
      </c>
      <c r="R132" s="487" t="str">
        <f>'Age-Level'!C77</f>
        <v>Find out about water safety</v>
      </c>
      <c r="S132" s="363" t="str">
        <f>IF('Age-Level'!U77="A","A","")</f>
        <v/>
      </c>
    </row>
    <row r="133" spans="1:20" x14ac:dyDescent="0.2">
      <c r="A133" s="348"/>
      <c r="B133" s="349" t="str">
        <f>Badges!C373</f>
        <v>Add thought bubbles</v>
      </c>
      <c r="C133" s="351" t="str">
        <f>IF(Badges!U373="A","A"," ")</f>
        <v xml:space="preserve"> </v>
      </c>
      <c r="E133" s="348"/>
      <c r="F133" s="349" t="str">
        <f>Badges!C449</f>
        <v>Ask a medical professional</v>
      </c>
      <c r="G133" s="351" t="str">
        <f>IF(Badges!U449="A","A"," ")</f>
        <v xml:space="preserve"> </v>
      </c>
      <c r="I133" s="348"/>
      <c r="J133" s="349" t="str">
        <f>Badges!C523</f>
        <v>Spot spending habits</v>
      </c>
      <c r="K133" s="351" t="str">
        <f>IF(Badges!U523="A","A"," ")</f>
        <v xml:space="preserve"> </v>
      </c>
      <c r="M133" s="348"/>
      <c r="N133" s="349" t="str">
        <f>Badges!C636</f>
        <v>Work with an instructor or older girl with archery experience</v>
      </c>
      <c r="O133" s="351" t="str">
        <f>IF(Badges!U636="A","A"," ")</f>
        <v xml:space="preserve"> </v>
      </c>
      <c r="Q133" s="371">
        <v>3</v>
      </c>
      <c r="R133" s="487" t="str">
        <f>'Age-Level'!C78</f>
        <v>Teach a Daisy or Brownie what to do if</v>
      </c>
      <c r="S133" s="363" t="str">
        <f>IF('Age-Level'!U78="A","A","")</f>
        <v/>
      </c>
    </row>
    <row r="134" spans="1:20" x14ac:dyDescent="0.2">
      <c r="A134" s="348"/>
      <c r="B134" s="349" t="str">
        <f>Badges!C374</f>
        <v>Run a narrative in separate</v>
      </c>
      <c r="C134" s="351" t="str">
        <f>IF(Badges!U374="A","A"," ")</f>
        <v xml:space="preserve"> </v>
      </c>
      <c r="E134" s="348"/>
      <c r="F134" s="349" t="str">
        <f>Badges!C450</f>
        <v>Talk to child care professionals</v>
      </c>
      <c r="G134" s="351" t="str">
        <f>IF(Badges!U450="A","A"," ")</f>
        <v xml:space="preserve"> </v>
      </c>
      <c r="I134" s="348"/>
      <c r="J134" s="349" t="str">
        <f>Badges!C524</f>
        <v>Pretend you're a psychologist</v>
      </c>
      <c r="K134" s="351" t="str">
        <f>IF(Badges!U524="A","A"," ")</f>
        <v xml:space="preserve"> </v>
      </c>
      <c r="M134" s="348"/>
      <c r="N134" s="349" t="str">
        <f>Badges!C637</f>
        <v>Join an archery class at a community center, range, or Girl Scout camp</v>
      </c>
      <c r="O134" s="351" t="str">
        <f>IF(Badges!U637="A","A"," ")</f>
        <v xml:space="preserve"> </v>
      </c>
      <c r="Q134" s="371">
        <v>4</v>
      </c>
      <c r="R134" s="487" t="str">
        <f>'Age-Level'!C79</f>
        <v>With your family, make sure you have</v>
      </c>
      <c r="S134" s="363" t="str">
        <f>IF('Age-Level'!U79="A","A","")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IF(Badges!U638="A","A"," ")</f>
        <v xml:space="preserve"> </v>
      </c>
      <c r="Q135" s="371">
        <v>5</v>
      </c>
      <c r="R135" s="487" t="str">
        <f>'Age-Level'!C80</f>
        <v>Discuss bullying with your Girl Scout</v>
      </c>
      <c r="S135" s="363" t="str">
        <f>IF('Age-Level'!U80="A","A","")</f>
        <v/>
      </c>
    </row>
    <row r="136" spans="1:20" x14ac:dyDescent="0.2">
      <c r="A136" s="348">
        <v>1</v>
      </c>
      <c r="B136" s="349" t="str">
        <f>Badges!C378</f>
        <v>Create your own definition of</v>
      </c>
      <c r="C136" s="350"/>
      <c r="E136" s="348"/>
      <c r="F136" s="349" t="str">
        <f>Badges!C452</f>
        <v>Talk to a medical professional</v>
      </c>
      <c r="G136" s="351" t="str">
        <f>IF(Badges!U452="A","A"," ")</f>
        <v xml:space="preserve"> </v>
      </c>
      <c r="I136" s="348"/>
      <c r="J136" s="349" t="str">
        <f>Badges!C526</f>
        <v>Do field research</v>
      </c>
      <c r="K136" s="351" t="str">
        <f>IF(Badges!U526="A","A"," ")</f>
        <v xml:space="preserve"> </v>
      </c>
      <c r="Q136" s="371"/>
      <c r="R136" s="372"/>
      <c r="S136" s="500"/>
      <c r="T136" s="355"/>
    </row>
    <row r="137" spans="1:20" x14ac:dyDescent="0.2">
      <c r="A137" s="348"/>
      <c r="B137" s="349" t="str">
        <f>Badges!C379</f>
        <v>Go to a sports event</v>
      </c>
      <c r="C137" s="351" t="str">
        <f>IF(Badges!U379="A","A"," ")</f>
        <v xml:space="preserve"> </v>
      </c>
      <c r="E137" s="348"/>
      <c r="F137" s="349" t="str">
        <f>Badges!C453</f>
        <v>Take a course</v>
      </c>
      <c r="G137" s="351" t="str">
        <f>IF(Badges!U453="A","A"," ")</f>
        <v xml:space="preserve"> </v>
      </c>
      <c r="I137" s="348"/>
      <c r="J137" s="349" t="str">
        <f>Badges!C527</f>
        <v>Let money talk</v>
      </c>
      <c r="K137" s="351" t="str">
        <f>IF(Badges!U527="A","A"," ")</f>
        <v xml:space="preserve"> </v>
      </c>
      <c r="Q137" s="371"/>
      <c r="R137" s="371"/>
      <c r="S137" s="341"/>
    </row>
    <row r="138" spans="1:20" x14ac:dyDescent="0.2">
      <c r="A138" s="348"/>
      <c r="B138" s="349" t="str">
        <f>Badges!C380</f>
        <v>Watch a sports series</v>
      </c>
      <c r="C138" s="351" t="str">
        <f>IF(Badges!U380="A","A"," ")</f>
        <v xml:space="preserve"> </v>
      </c>
      <c r="E138" s="348"/>
      <c r="F138" s="349" t="str">
        <f>Badges!C454</f>
        <v>Talk to an emergency responder</v>
      </c>
      <c r="G138" s="351" t="str">
        <f>IF(Badges!U454="A","A"," ")</f>
        <v xml:space="preserve"> </v>
      </c>
      <c r="I138" s="348"/>
      <c r="J138" s="349" t="str">
        <f>Badges!C528</f>
        <v>Hit the books</v>
      </c>
      <c r="K138" s="351" t="str">
        <f>IF(Badges!U528="A","A"," ")</f>
        <v xml:space="preserve"> </v>
      </c>
      <c r="Q138" s="371"/>
      <c r="R138" s="371"/>
      <c r="S138" s="341"/>
    </row>
    <row r="139" spans="1:20" x14ac:dyDescent="0.2">
      <c r="A139" s="348"/>
      <c r="B139" s="349" t="str">
        <f>Badges!C381</f>
        <v>Head to the Web</v>
      </c>
      <c r="C139" s="351" t="str">
        <f>IF(Badges!U381="A","A","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18</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Patches'!U5="A","A","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Patches'!U6="A","A"," ")</f>
        <v xml:space="preserve"> </v>
      </c>
      <c r="H142" s="355"/>
      <c r="I142" s="348">
        <v>1</v>
      </c>
      <c r="J142" s="440" t="str">
        <f>'Council Own'!C7</f>
        <v>&lt;List Requirement Here&gt;</v>
      </c>
      <c r="K142" s="358" t="str">
        <f>IF('Council Own'!U7="A","A"," ")</f>
        <v xml:space="preserve"> </v>
      </c>
      <c r="L142" s="355"/>
      <c r="M142" s="348">
        <v>1</v>
      </c>
      <c r="N142" s="440" t="str">
        <f>'Council Own'!C55</f>
        <v>&lt;List Requirement Here&gt;</v>
      </c>
      <c r="O142" s="358" t="str">
        <f>IF('Council Own'!U55="A","A"," ")</f>
        <v xml:space="preserve"> </v>
      </c>
      <c r="Q142" s="348">
        <v>1</v>
      </c>
      <c r="R142" s="440" t="str">
        <f>'Council Own'!C103</f>
        <v>&lt;List Requirement Here&gt;</v>
      </c>
      <c r="S142" s="358" t="str">
        <f>IF('Council Own'!U103="A","A"," ")</f>
        <v xml:space="preserve"> </v>
      </c>
    </row>
    <row r="143" spans="1:20" x14ac:dyDescent="0.2">
      <c r="A143" s="612" t="str">
        <f>'Council Own'!B6</f>
        <v>&lt;&lt;List Badge Here&gt;&gt;</v>
      </c>
      <c r="B143" s="613"/>
      <c r="C143" s="353" t="str">
        <f>IF('Council Own'!U28="C","C",IF('Council Own'!U28="P","P",""))</f>
        <v/>
      </c>
      <c r="E143" s="633" t="str">
        <f>'Fun Patches'!C7</f>
        <v>&lt;LIST PATCH HERE&gt;</v>
      </c>
      <c r="F143" s="634"/>
      <c r="G143" s="358" t="str">
        <f>IF('Fun Patches'!U7="A","A"," ")</f>
        <v xml:space="preserve"> </v>
      </c>
      <c r="H143" s="355"/>
      <c r="I143" s="348"/>
      <c r="J143" s="440" t="str">
        <f>'Council Own'!C8</f>
        <v>&lt;List Requirement Here&gt;</v>
      </c>
      <c r="K143" s="358" t="str">
        <f>IF('Council Own'!U8="A","A"," ")</f>
        <v xml:space="preserve"> </v>
      </c>
      <c r="L143" s="355"/>
      <c r="M143" s="348"/>
      <c r="N143" s="440" t="str">
        <f>'Council Own'!C56</f>
        <v>&lt;List Requirement Here&gt;</v>
      </c>
      <c r="O143" s="358" t="str">
        <f>IF('Council Own'!U56="A","A"," ")</f>
        <v xml:space="preserve"> </v>
      </c>
      <c r="Q143" s="348"/>
      <c r="R143" s="440" t="str">
        <f>'Council Own'!C104</f>
        <v>&lt;List Requirement Here&gt;</v>
      </c>
      <c r="S143" s="358" t="str">
        <f>IF('Council Own'!U104="A","A"," ")</f>
        <v xml:space="preserve"> </v>
      </c>
    </row>
    <row r="144" spans="1:20" x14ac:dyDescent="0.2">
      <c r="A144" s="612" t="str">
        <f>'Council Own'!B30</f>
        <v>&lt;&lt;List Badge Here&gt;&gt;</v>
      </c>
      <c r="B144" s="613"/>
      <c r="C144" s="353" t="str">
        <f>IF('Council Own'!U52="C","C",IF('Council Own'!U52="P","P",""))</f>
        <v/>
      </c>
      <c r="E144" s="633" t="str">
        <f>'Fun Patches'!C8</f>
        <v>&lt;LIST PATCH HERE&gt;</v>
      </c>
      <c r="F144" s="634"/>
      <c r="G144" s="358" t="str">
        <f>IF('Fun Patches'!U8="A","A"," ")</f>
        <v xml:space="preserve"> </v>
      </c>
      <c r="H144" s="355"/>
      <c r="I144" s="348"/>
      <c r="J144" s="440" t="str">
        <f>'Council Own'!C9</f>
        <v>&lt;List Requirement Here&gt;</v>
      </c>
      <c r="K144" s="358" t="str">
        <f>IF('Council Own'!U9="A","A"," ")</f>
        <v xml:space="preserve"> </v>
      </c>
      <c r="L144" s="355"/>
      <c r="M144" s="348"/>
      <c r="N144" s="440" t="str">
        <f>'Council Own'!C57</f>
        <v>&lt;List Requirement Here&gt;</v>
      </c>
      <c r="O144" s="358" t="str">
        <f>IF('Council Own'!U57="A","A"," ")</f>
        <v xml:space="preserve"> </v>
      </c>
      <c r="Q144" s="348"/>
      <c r="R144" s="440" t="str">
        <f>'Council Own'!C105</f>
        <v>&lt;List Requirement Here&gt;</v>
      </c>
      <c r="S144" s="358" t="str">
        <f>IF('Council Own'!U105="A","A"," ")</f>
        <v xml:space="preserve"> </v>
      </c>
    </row>
    <row r="145" spans="1:19" x14ac:dyDescent="0.2">
      <c r="A145" s="612" t="str">
        <f>'Council Own'!B54</f>
        <v>&lt;&lt;List Badge Here&gt;&gt;</v>
      </c>
      <c r="B145" s="613"/>
      <c r="C145" s="353" t="str">
        <f>IF('Council Own'!U76="C","C",IF('Council Own'!U76="P","P",""))</f>
        <v/>
      </c>
      <c r="E145" s="633" t="str">
        <f>'Fun Patches'!C9</f>
        <v>&lt;LIST PATCH HERE&gt;</v>
      </c>
      <c r="F145" s="634"/>
      <c r="G145" s="358" t="str">
        <f>IF('Fun Patches'!U9="A","A"," ")</f>
        <v xml:space="preserve"> </v>
      </c>
      <c r="H145" s="355"/>
      <c r="I145" s="348"/>
      <c r="J145" s="440" t="str">
        <f>'Council Own'!C10</f>
        <v>&lt;List Requirement Here&gt;</v>
      </c>
      <c r="K145" s="358" t="str">
        <f>IF('Council Own'!U10="A","A"," ")</f>
        <v xml:space="preserve"> </v>
      </c>
      <c r="L145" s="355"/>
      <c r="M145" s="348"/>
      <c r="N145" s="440" t="str">
        <f>'Council Own'!C58</f>
        <v>&lt;List Requirement Here&gt;</v>
      </c>
      <c r="O145" s="358" t="str">
        <f>IF('Council Own'!U58="A","A"," ")</f>
        <v xml:space="preserve"> </v>
      </c>
      <c r="Q145" s="348"/>
      <c r="R145" s="440" t="str">
        <f>'Council Own'!C106</f>
        <v>&lt;List Requirement Here&gt;</v>
      </c>
      <c r="S145" s="358" t="str">
        <f>IF('Council Own'!U106="A","A"," ")</f>
        <v xml:space="preserve"> </v>
      </c>
    </row>
    <row r="146" spans="1:19" x14ac:dyDescent="0.2">
      <c r="A146" s="612" t="str">
        <f>'Council Own'!B78</f>
        <v>&lt;&lt;List Badge Here&gt;&gt;</v>
      </c>
      <c r="B146" s="613"/>
      <c r="C146" s="353" t="str">
        <f>IF('Council Own'!U100="C","C",IF('Council Own'!U100="P","P",""))</f>
        <v/>
      </c>
      <c r="E146" s="633" t="str">
        <f>'Fun Patches'!C10</f>
        <v>&lt;LIST PATCH HERE&gt;</v>
      </c>
      <c r="F146" s="634"/>
      <c r="G146" s="358" t="str">
        <f>IF('Fun Patches'!U10="A","A"," ")</f>
        <v xml:space="preserve"> </v>
      </c>
      <c r="I146" s="348">
        <v>2</v>
      </c>
      <c r="J146" s="440" t="str">
        <f>'Council Own'!C11</f>
        <v>&lt;List Requirement Here&gt;</v>
      </c>
      <c r="K146" s="358" t="str">
        <f>IF('Council Own'!U11="A","A"," ")</f>
        <v xml:space="preserve"> </v>
      </c>
      <c r="M146" s="348">
        <v>2</v>
      </c>
      <c r="N146" s="440" t="str">
        <f>'Council Own'!C59</f>
        <v>&lt;List Requirement Here&gt;</v>
      </c>
      <c r="O146" s="358" t="str">
        <f>IF('Council Own'!U59="A","A"," ")</f>
        <v xml:space="preserve"> </v>
      </c>
      <c r="Q146" s="348">
        <v>2</v>
      </c>
      <c r="R146" s="440" t="str">
        <f>'Council Own'!C107</f>
        <v>&lt;List Requirement Here&gt;</v>
      </c>
      <c r="S146" s="358" t="str">
        <f>IF('Council Own'!U107="A","A"," ")</f>
        <v xml:space="preserve"> </v>
      </c>
    </row>
    <row r="147" spans="1:19" ht="12.75" customHeight="1" x14ac:dyDescent="0.2">
      <c r="A147" s="612" t="str">
        <f>'Council Own'!B102</f>
        <v>&lt;&lt;List Badge Here&gt;&gt;</v>
      </c>
      <c r="B147" s="613"/>
      <c r="C147" s="353" t="str">
        <f>IF('Council Own'!U124="C","C",IF('Council Own'!U124="P","P",""))</f>
        <v/>
      </c>
      <c r="E147" s="633" t="str">
        <f>'Fun Patches'!C11</f>
        <v>&lt;LIST PATCH HERE&gt;</v>
      </c>
      <c r="F147" s="634"/>
      <c r="G147" s="358" t="str">
        <f>IF('Fun Patches'!U11="A","A"," ")</f>
        <v xml:space="preserve"> </v>
      </c>
      <c r="I147" s="348"/>
      <c r="J147" s="440" t="str">
        <f>'Council Own'!C12</f>
        <v>&lt;List Requirement Here&gt;</v>
      </c>
      <c r="K147" s="358" t="str">
        <f>IF('Council Own'!U12="A","A"," ")</f>
        <v xml:space="preserve"> </v>
      </c>
      <c r="M147" s="348"/>
      <c r="N147" s="440" t="str">
        <f>'Council Own'!C60</f>
        <v>&lt;List Requirement Here&gt;</v>
      </c>
      <c r="O147" s="358" t="str">
        <f>IF('Council Own'!U60="A","A"," ")</f>
        <v xml:space="preserve"> </v>
      </c>
      <c r="Q147" s="348"/>
      <c r="R147" s="440" t="str">
        <f>'Council Own'!C108</f>
        <v>&lt;List Requirement Here&gt;</v>
      </c>
      <c r="S147" s="358" t="str">
        <f>IF('Council Own'!U108="A","A"," ")</f>
        <v xml:space="preserve"> </v>
      </c>
    </row>
    <row r="148" spans="1:19" ht="12.75" customHeight="1" x14ac:dyDescent="0.2">
      <c r="A148" s="612" t="str">
        <f>'Council Own'!B126</f>
        <v>&lt;&lt;List Badge Here&gt;&gt;</v>
      </c>
      <c r="B148" s="613"/>
      <c r="C148" s="353" t="str">
        <f>IF('Council Own'!U148="C","C",IF('Council Own'!U148="P","P",""))</f>
        <v/>
      </c>
      <c r="E148" s="633" t="str">
        <f>'Fun Patches'!C12</f>
        <v>&lt;LIST PATCH HERE&gt;</v>
      </c>
      <c r="F148" s="634"/>
      <c r="G148" s="358" t="str">
        <f>IF('Fun Patches'!U12="A","A"," ")</f>
        <v xml:space="preserve"> </v>
      </c>
      <c r="I148" s="348"/>
      <c r="J148" s="440" t="str">
        <f>'Council Own'!C13</f>
        <v>&lt;List Requirement Here&gt;</v>
      </c>
      <c r="K148" s="358" t="str">
        <f>IF('Council Own'!U13="A","A"," ")</f>
        <v xml:space="preserve"> </v>
      </c>
      <c r="M148" s="348"/>
      <c r="N148" s="440" t="str">
        <f>'Council Own'!C61</f>
        <v>&lt;List Requirement Here&gt;</v>
      </c>
      <c r="O148" s="358" t="str">
        <f>IF('Council Own'!U61="A","A"," ")</f>
        <v xml:space="preserve"> </v>
      </c>
      <c r="Q148" s="348"/>
      <c r="R148" s="440" t="str">
        <f>'Council Own'!C109</f>
        <v>&lt;List Requirement Here&gt;</v>
      </c>
      <c r="S148" s="358" t="str">
        <f>IF('Council Own'!U109="A","A"," ")</f>
        <v xml:space="preserve"> </v>
      </c>
    </row>
    <row r="149" spans="1:19" x14ac:dyDescent="0.2">
      <c r="E149" s="633" t="str">
        <f>'Fun Patches'!C13</f>
        <v>&lt;LIST PATCH HERE&gt;</v>
      </c>
      <c r="F149" s="634"/>
      <c r="G149" s="358" t="str">
        <f>IF('Fun Patches'!U13="A","A"," ")</f>
        <v xml:space="preserve"> </v>
      </c>
      <c r="I149" s="348"/>
      <c r="J149" s="440" t="str">
        <f>'Council Own'!C14</f>
        <v>&lt;List Requirement Here&gt;</v>
      </c>
      <c r="K149" s="358" t="str">
        <f>IF('Council Own'!U14="A","A"," ")</f>
        <v xml:space="preserve"> </v>
      </c>
      <c r="M149" s="348"/>
      <c r="N149" s="440" t="str">
        <f>'Council Own'!C62</f>
        <v>&lt;List Requirement Here&gt;</v>
      </c>
      <c r="O149" s="358" t="str">
        <f>IF('Council Own'!U62="A","A"," ")</f>
        <v xml:space="preserve"> </v>
      </c>
      <c r="Q149" s="348"/>
      <c r="R149" s="440" t="str">
        <f>'Council Own'!C110</f>
        <v>&lt;List Requirement Here&gt;</v>
      </c>
      <c r="S149" s="358" t="str">
        <f>IF('Council Own'!U110="A","A"," ")</f>
        <v xml:space="preserve"> </v>
      </c>
    </row>
    <row r="150" spans="1:19" x14ac:dyDescent="0.2">
      <c r="E150" s="633" t="str">
        <f>'Fun Patches'!C14</f>
        <v>&lt;LIST PATCH HERE&gt;</v>
      </c>
      <c r="F150" s="634"/>
      <c r="G150" s="358" t="str">
        <f>IF('Fun Patches'!U14="A","A"," ")</f>
        <v xml:space="preserve"> </v>
      </c>
      <c r="I150" s="348">
        <v>3</v>
      </c>
      <c r="J150" s="440" t="str">
        <f>'Council Own'!C15</f>
        <v>&lt;List Requirement Here&gt;</v>
      </c>
      <c r="K150" s="358" t="str">
        <f>IF('Council Own'!U15="A","A"," ")</f>
        <v xml:space="preserve"> </v>
      </c>
      <c r="M150" s="348">
        <v>3</v>
      </c>
      <c r="N150" s="440" t="str">
        <f>'Council Own'!C63</f>
        <v>&lt;List Requirement Here&gt;</v>
      </c>
      <c r="O150" s="358" t="str">
        <f>IF('Council Own'!U63="A","A"," ")</f>
        <v xml:space="preserve"> </v>
      </c>
      <c r="Q150" s="348">
        <v>3</v>
      </c>
      <c r="R150" s="440" t="str">
        <f>'Council Own'!C111</f>
        <v>&lt;List Requirement Here&gt;</v>
      </c>
      <c r="S150" s="358" t="str">
        <f>IF('Council Own'!U111="A","A"," ")</f>
        <v xml:space="preserve"> </v>
      </c>
    </row>
    <row r="151" spans="1:19" x14ac:dyDescent="0.2">
      <c r="E151" s="633" t="str">
        <f>'Fun Patches'!C15</f>
        <v>&lt;LIST PATCH HERE&gt;</v>
      </c>
      <c r="F151" s="634"/>
      <c r="G151" s="358" t="str">
        <f>IF('Fun Patches'!U15="A","A"," ")</f>
        <v xml:space="preserve"> </v>
      </c>
      <c r="I151" s="348"/>
      <c r="J151" s="440" t="str">
        <f>'Council Own'!C16</f>
        <v>&lt;List Requirement Here&gt;</v>
      </c>
      <c r="K151" s="358" t="str">
        <f>IF('Council Own'!U16="A","A"," ")</f>
        <v xml:space="preserve"> </v>
      </c>
      <c r="M151" s="348"/>
      <c r="N151" s="440" t="str">
        <f>'Council Own'!C64</f>
        <v>&lt;List Requirement Here&gt;</v>
      </c>
      <c r="O151" s="358" t="str">
        <f>IF('Council Own'!U64="A","A"," ")</f>
        <v xml:space="preserve"> </v>
      </c>
      <c r="Q151" s="348"/>
      <c r="R151" s="440" t="str">
        <f>'Council Own'!C112</f>
        <v>&lt;List Requirement Here&gt;</v>
      </c>
      <c r="S151" s="358" t="str">
        <f>IF('Council Own'!U112="A","A"," ")</f>
        <v xml:space="preserve"> </v>
      </c>
    </row>
    <row r="152" spans="1:19" x14ac:dyDescent="0.2">
      <c r="A152" s="616" t="s">
        <v>834</v>
      </c>
      <c r="B152" s="617"/>
      <c r="C152" s="618"/>
      <c r="E152" s="633" t="str">
        <f>'Fun Patches'!C16</f>
        <v>&lt;LIST PATCH HERE&gt;</v>
      </c>
      <c r="F152" s="634"/>
      <c r="G152" s="358" t="str">
        <f>IF('Fun Patches'!U16="A","A"," ")</f>
        <v xml:space="preserve"> </v>
      </c>
      <c r="I152" s="348"/>
      <c r="J152" s="440" t="str">
        <f>'Council Own'!C17</f>
        <v>&lt;List Requirement Here&gt;</v>
      </c>
      <c r="K152" s="358" t="str">
        <f>IF('Council Own'!U17="A","A"," ")</f>
        <v xml:space="preserve"> </v>
      </c>
      <c r="M152" s="348"/>
      <c r="N152" s="440" t="str">
        <f>'Council Own'!C65</f>
        <v>&lt;List Requirement Here&gt;</v>
      </c>
      <c r="O152" s="358" t="str">
        <f>IF('Council Own'!U65="A","A"," ")</f>
        <v xml:space="preserve"> </v>
      </c>
      <c r="Q152" s="348"/>
      <c r="R152" s="440" t="str">
        <f>'Council Own'!C113</f>
        <v>&lt;List Requirement Here&gt;</v>
      </c>
      <c r="S152" s="358" t="str">
        <f>IF('Council Own'!U113="A","A"," ")</f>
        <v xml:space="preserve"> </v>
      </c>
    </row>
    <row r="153" spans="1:19" x14ac:dyDescent="0.2">
      <c r="A153" s="257" t="str">
        <f>Silver!C8</f>
        <v>Go on a Cadette Journey</v>
      </c>
      <c r="B153" s="257"/>
      <c r="C153" s="445" t="str">
        <f>IF(Silver!U8="C","C"," ")</f>
        <v xml:space="preserve"> </v>
      </c>
      <c r="E153" s="650" t="str">
        <f>'Fun Patches'!C17</f>
        <v>&lt;LIST PATCH HERE&gt;</v>
      </c>
      <c r="F153" s="651"/>
      <c r="G153" s="351" t="str">
        <f>IF('Fun Patches'!U17="A","A"," ")</f>
        <v xml:space="preserve"> </v>
      </c>
      <c r="I153" s="348"/>
      <c r="J153" s="440" t="str">
        <f>'Council Own'!C18</f>
        <v>&lt;List Requirement Here&gt;</v>
      </c>
      <c r="K153" s="358" t="str">
        <f>IF('Council Own'!U18="A","A"," ")</f>
        <v xml:space="preserve"> </v>
      </c>
      <c r="M153" s="348"/>
      <c r="N153" s="440" t="str">
        <f>'Council Own'!C66</f>
        <v>&lt;List Requirement Here&gt;</v>
      </c>
      <c r="O153" s="358" t="str">
        <f>IF('Council Own'!U66="A","A"," ")</f>
        <v xml:space="preserve"> </v>
      </c>
      <c r="Q153" s="348"/>
      <c r="R153" s="440" t="str">
        <f>'Council Own'!C114</f>
        <v>&lt;List Requirement Here&gt;</v>
      </c>
      <c r="S153" s="358" t="str">
        <f>IF('Council Own'!U114="A","A"," ")</f>
        <v xml:space="preserve"> </v>
      </c>
    </row>
    <row r="154" spans="1:19" x14ac:dyDescent="0.2">
      <c r="A154" s="257" t="str">
        <f>Silver!C9</f>
        <v>Identify issues you care about</v>
      </c>
      <c r="B154" s="257"/>
      <c r="C154" s="445" t="str">
        <f>IF(Silver!U9="A","A"," ")</f>
        <v xml:space="preserve"> </v>
      </c>
      <c r="E154" s="633" t="str">
        <f>'Fun Patches'!C18</f>
        <v>&lt;LIST PATCH HERE&gt;</v>
      </c>
      <c r="F154" s="634"/>
      <c r="G154" s="358" t="str">
        <f>IF('Fun Patches'!U18="A","A"," ")</f>
        <v xml:space="preserve"> </v>
      </c>
      <c r="I154" s="348">
        <v>4</v>
      </c>
      <c r="J154" s="440" t="str">
        <f>'Council Own'!C19</f>
        <v>&lt;List Requirement Here&gt;</v>
      </c>
      <c r="K154" s="358" t="str">
        <f>IF('Council Own'!U19="A","A"," ")</f>
        <v xml:space="preserve"> </v>
      </c>
      <c r="M154" s="348">
        <v>4</v>
      </c>
      <c r="N154" s="440" t="str">
        <f>'Council Own'!C67</f>
        <v>&lt;List Requirement Here&gt;</v>
      </c>
      <c r="O154" s="358" t="str">
        <f>IF('Council Own'!U67="A","A"," ")</f>
        <v xml:space="preserve"> </v>
      </c>
      <c r="Q154" s="348">
        <v>4</v>
      </c>
      <c r="R154" s="440" t="str">
        <f>'Council Own'!C115</f>
        <v>&lt;List Requirement Here&gt;</v>
      </c>
      <c r="S154" s="358" t="str">
        <f>IF('Council Own'!U115="A","A"," ")</f>
        <v xml:space="preserve"> </v>
      </c>
    </row>
    <row r="155" spans="1:19" x14ac:dyDescent="0.2">
      <c r="A155" s="257" t="str">
        <f>Silver!C10</f>
        <v>Build your GS Silver Team or go solo</v>
      </c>
      <c r="B155" s="257"/>
      <c r="C155" s="445" t="str">
        <f>IF(Silver!U10="A","A"," ")</f>
        <v xml:space="preserve"> </v>
      </c>
      <c r="E155" s="633" t="str">
        <f>'Fun Patches'!C19</f>
        <v>&lt;LIST PATCH HERE&gt;</v>
      </c>
      <c r="F155" s="634"/>
      <c r="G155" s="358" t="str">
        <f>IF('Fun Patches'!U19="A","A"," ")</f>
        <v xml:space="preserve"> </v>
      </c>
      <c r="I155" s="348"/>
      <c r="J155" s="440" t="str">
        <f>'Council Own'!C20</f>
        <v>&lt;List Requirement Here&gt;</v>
      </c>
      <c r="K155" s="358" t="str">
        <f>IF('Council Own'!U20="A","A"," ")</f>
        <v xml:space="preserve"> </v>
      </c>
      <c r="M155" s="348"/>
      <c r="N155" s="440" t="str">
        <f>'Council Own'!C68</f>
        <v>&lt;List Requirement Here&gt;</v>
      </c>
      <c r="O155" s="358" t="str">
        <f>IF('Council Own'!U68="A","A"," ")</f>
        <v xml:space="preserve"> </v>
      </c>
      <c r="Q155" s="348"/>
      <c r="R155" s="440" t="str">
        <f>'Council Own'!C116</f>
        <v>&lt;List Requirement Here&gt;</v>
      </c>
      <c r="S155" s="358" t="str">
        <f>IF('Council Own'!U116="A","A"," ")</f>
        <v xml:space="preserve"> </v>
      </c>
    </row>
    <row r="156" spans="1:19" x14ac:dyDescent="0.2">
      <c r="A156" s="257" t="str">
        <f>Silver!C11</f>
        <v>Explore your community</v>
      </c>
      <c r="B156" s="257"/>
      <c r="C156" s="445" t="str">
        <f>IF(Silver!U11="A","A"," ")</f>
        <v xml:space="preserve"> </v>
      </c>
      <c r="E156" s="633" t="str">
        <f>'Fun Patches'!C20</f>
        <v>&lt;LIST PATCH HERE&gt;</v>
      </c>
      <c r="F156" s="634"/>
      <c r="G156" s="358" t="str">
        <f>IF('Fun Patches'!U20="A","A"," ")</f>
        <v xml:space="preserve"> </v>
      </c>
      <c r="I156" s="348"/>
      <c r="J156" s="440" t="str">
        <f>'Council Own'!C21</f>
        <v>&lt;List Requirement Here&gt;</v>
      </c>
      <c r="K156" s="358" t="str">
        <f>IF('Council Own'!U21="A","A"," ")</f>
        <v xml:space="preserve"> </v>
      </c>
      <c r="M156" s="348"/>
      <c r="N156" s="440" t="str">
        <f>'Council Own'!C69</f>
        <v>&lt;List Requirement Here&gt;</v>
      </c>
      <c r="O156" s="358" t="str">
        <f>IF('Council Own'!U69="A","A"," ")</f>
        <v xml:space="preserve"> </v>
      </c>
      <c r="Q156" s="348"/>
      <c r="R156" s="440" t="str">
        <f>'Council Own'!C117</f>
        <v>&lt;List Requirement Here&gt;</v>
      </c>
      <c r="S156" s="358" t="str">
        <f>IF('Council Own'!U117="A","A"," ")</f>
        <v xml:space="preserve"> </v>
      </c>
    </row>
    <row r="157" spans="1:19" x14ac:dyDescent="0.2">
      <c r="A157" s="257" t="str">
        <f>Silver!C12</f>
        <v>Pick your Take Action Project</v>
      </c>
      <c r="B157" s="257"/>
      <c r="C157" s="445" t="str">
        <f>IF(Silver!U12="A","A"," ")</f>
        <v xml:space="preserve"> </v>
      </c>
      <c r="E157" s="633" t="str">
        <f>'Fun Patches'!C21</f>
        <v>&lt;LIST PATCH HERE&gt;</v>
      </c>
      <c r="F157" s="634"/>
      <c r="G157" s="358" t="str">
        <f>IF('Fun Patches'!U21="A","A"," ")</f>
        <v xml:space="preserve"> </v>
      </c>
      <c r="I157" s="348"/>
      <c r="J157" s="440" t="str">
        <f>'Council Own'!C22</f>
        <v>&lt;List Requirement Here&gt;</v>
      </c>
      <c r="K157" s="358" t="str">
        <f>IF('Council Own'!U22="A","A"," ")</f>
        <v xml:space="preserve"> </v>
      </c>
      <c r="M157" s="348"/>
      <c r="N157" s="440" t="str">
        <f>'Council Own'!C70</f>
        <v>&lt;List Requirement Here&gt;</v>
      </c>
      <c r="O157" s="358" t="str">
        <f>IF('Council Own'!U70="A","A"," ")</f>
        <v xml:space="preserve"> </v>
      </c>
      <c r="Q157" s="348"/>
      <c r="R157" s="440" t="str">
        <f>'Council Own'!C118</f>
        <v>&lt;List Requirement Here&gt;</v>
      </c>
      <c r="S157" s="358" t="str">
        <f>IF('Council Own'!U118="A","A"," ")</f>
        <v xml:space="preserve"> </v>
      </c>
    </row>
    <row r="158" spans="1:19" x14ac:dyDescent="0.2">
      <c r="A158" s="257" t="str">
        <f>Silver!C13</f>
        <v>Develop your Project</v>
      </c>
      <c r="B158" s="257"/>
      <c r="C158" s="445" t="str">
        <f>IF(Silver!U13="A","A"," ")</f>
        <v xml:space="preserve"> </v>
      </c>
      <c r="E158" s="633" t="str">
        <f>'Fun Patches'!C22</f>
        <v>&lt;LIST PATCH HERE&gt;</v>
      </c>
      <c r="F158" s="634"/>
      <c r="G158" s="358" t="str">
        <f>IF('Fun Patches'!U22="A","A"," ")</f>
        <v xml:space="preserve"> </v>
      </c>
      <c r="I158" s="348">
        <v>5</v>
      </c>
      <c r="J158" s="440" t="str">
        <f>'Council Own'!C23</f>
        <v>&lt;List Requirement Here&gt;</v>
      </c>
      <c r="K158" s="358" t="str">
        <f>IF('Council Own'!U23="A","A"," ")</f>
        <v xml:space="preserve"> </v>
      </c>
      <c r="M158" s="348">
        <v>5</v>
      </c>
      <c r="N158" s="440" t="str">
        <f>'Council Own'!C71</f>
        <v>&lt;List Requirement Here&gt;</v>
      </c>
      <c r="O158" s="358" t="str">
        <f>IF('Council Own'!U71="A","A"," ")</f>
        <v xml:space="preserve"> </v>
      </c>
      <c r="Q158" s="348">
        <v>5</v>
      </c>
      <c r="R158" s="440" t="str">
        <f>'Council Own'!C119</f>
        <v>&lt;List Requirement Here&gt;</v>
      </c>
      <c r="S158" s="358" t="str">
        <f>IF('Council Own'!U119="A","A"," ")</f>
        <v xml:space="preserve"> </v>
      </c>
    </row>
    <row r="159" spans="1:19" x14ac:dyDescent="0.2">
      <c r="A159" s="257" t="str">
        <f>Silver!C14</f>
        <v>Make a plan and put it into motion</v>
      </c>
      <c r="B159" s="257"/>
      <c r="C159" s="445" t="str">
        <f>IF(Silver!U14="A","A"," ")</f>
        <v xml:space="preserve"> </v>
      </c>
      <c r="E159" s="633" t="str">
        <f>'Fun Patches'!C23</f>
        <v>&lt;LIST PATCH HERE&gt;</v>
      </c>
      <c r="F159" s="634"/>
      <c r="G159" s="358" t="str">
        <f>IF('Fun Patches'!U23="A","A"," ")</f>
        <v xml:space="preserve"> </v>
      </c>
      <c r="I159" s="348"/>
      <c r="J159" s="440" t="str">
        <f>'Council Own'!C24</f>
        <v>&lt;List Requirement Here&gt;</v>
      </c>
      <c r="K159" s="358" t="str">
        <f>IF('Council Own'!U24="A","A"," ")</f>
        <v xml:space="preserve"> </v>
      </c>
      <c r="M159" s="348"/>
      <c r="N159" s="440" t="str">
        <f>'Council Own'!C72</f>
        <v>&lt;List Requirement Here&gt;</v>
      </c>
      <c r="O159" s="358" t="str">
        <f>IF('Council Own'!U72="A","A"," ")</f>
        <v xml:space="preserve"> </v>
      </c>
      <c r="Q159" s="348"/>
      <c r="R159" s="440" t="str">
        <f>'Council Own'!C120</f>
        <v>&lt;List Requirement Here&gt;</v>
      </c>
      <c r="S159" s="358" t="str">
        <f>IF('Council Own'!U120="A","A"," ")</f>
        <v xml:space="preserve"> </v>
      </c>
    </row>
    <row r="160" spans="1:19" x14ac:dyDescent="0.2">
      <c r="A160" s="257" t="str">
        <f>Silver!C15</f>
        <v>Reflect, share your story, and celebrate</v>
      </c>
      <c r="B160" s="257"/>
      <c r="C160" s="445" t="str">
        <f>IF(Silver!U15="A","A"," ")</f>
        <v xml:space="preserve"> </v>
      </c>
      <c r="E160" s="633" t="str">
        <f>'Fun Patches'!C24</f>
        <v>&lt;LIST PATCH HERE&gt;</v>
      </c>
      <c r="F160" s="634"/>
      <c r="G160" s="358" t="str">
        <f>IF('Fun Patches'!U24="A","A"," ")</f>
        <v xml:space="preserve"> </v>
      </c>
      <c r="I160" s="348"/>
      <c r="J160" s="440" t="str">
        <f>'Council Own'!C25</f>
        <v>&lt;List Requirement Here&gt;</v>
      </c>
      <c r="K160" s="358" t="str">
        <f>IF('Council Own'!U25="A","A"," ")</f>
        <v xml:space="preserve"> </v>
      </c>
      <c r="M160" s="348"/>
      <c r="N160" s="440" t="str">
        <f>'Council Own'!C73</f>
        <v>&lt;List Requirement Here&gt;</v>
      </c>
      <c r="O160" s="358" t="str">
        <f>IF('Council Own'!U73="A","A"," ")</f>
        <v xml:space="preserve"> </v>
      </c>
      <c r="Q160" s="348"/>
      <c r="R160" s="440" t="str">
        <f>'Council Own'!C121</f>
        <v>&lt;List Requirement Here&gt;</v>
      </c>
      <c r="S160" s="358" t="str">
        <f>IF('Council Own'!U121="A","A"," ")</f>
        <v xml:space="preserve"> </v>
      </c>
    </row>
    <row r="161" spans="2:19" x14ac:dyDescent="0.2">
      <c r="B161" s="435" t="s">
        <v>139</v>
      </c>
      <c r="C161" s="445" t="str">
        <f>IF(Silver!U16="C","C",IF(Silver!U16="P","P",""))</f>
        <v/>
      </c>
      <c r="E161" s="633" t="str">
        <f>'Fun Patches'!C25</f>
        <v>&lt;LIST PATCH HERE&gt;</v>
      </c>
      <c r="F161" s="634"/>
      <c r="G161" s="358" t="str">
        <f>IF('Fun Patches'!U25="A","A"," ")</f>
        <v xml:space="preserve"> </v>
      </c>
      <c r="I161" s="348"/>
      <c r="J161" s="440" t="str">
        <f>'Council Own'!C26</f>
        <v>&lt;List Requirement Here&gt;</v>
      </c>
      <c r="K161" s="358" t="str">
        <f>IF('Council Own'!U26="A","A"," ")</f>
        <v xml:space="preserve"> </v>
      </c>
      <c r="M161" s="348"/>
      <c r="N161" s="440" t="str">
        <f>'Council Own'!C74</f>
        <v>&lt;List Requirement Here&gt;</v>
      </c>
      <c r="O161" s="358" t="str">
        <f>IF('Council Own'!U68="A","A"," ")</f>
        <v xml:space="preserve"> </v>
      </c>
      <c r="Q161" s="348"/>
      <c r="R161" s="440" t="str">
        <f>'Council Own'!C122</f>
        <v>&lt;List Requirement Here&gt;</v>
      </c>
      <c r="S161" s="358" t="str">
        <f>IF('Council Own'!U122="A","A"," ")</f>
        <v xml:space="preserve"> </v>
      </c>
    </row>
    <row r="162" spans="2:19" x14ac:dyDescent="0.2">
      <c r="E162" s="633" t="str">
        <f>'Fun Patches'!C26</f>
        <v>&lt;LIST PATCH HERE&gt;</v>
      </c>
      <c r="F162" s="634"/>
      <c r="G162" s="358" t="str">
        <f>IF('Fun Patches'!U26="A","A","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Patches'!U27="A","A"," ")</f>
        <v xml:space="preserve"> </v>
      </c>
      <c r="I163" s="348">
        <v>1</v>
      </c>
      <c r="J163" s="440" t="str">
        <f>'Council Own'!C31</f>
        <v>&lt;List Requirement Here&gt;</v>
      </c>
      <c r="K163" s="358" t="str">
        <f>IF('Council Own'!U31="A","A"," ")</f>
        <v xml:space="preserve"> </v>
      </c>
      <c r="M163" s="348">
        <v>1</v>
      </c>
      <c r="N163" s="440" t="str">
        <f>'Council Own'!C79</f>
        <v>&lt;List Requirement Here&gt;</v>
      </c>
      <c r="O163" s="358" t="str">
        <f>IF('Council Own'!U79="A","A"," ")</f>
        <v xml:space="preserve"> </v>
      </c>
      <c r="Q163" s="348">
        <v>1</v>
      </c>
      <c r="R163" s="440" t="str">
        <f>'Council Own'!C127</f>
        <v>&lt;List Requirement Here&gt;</v>
      </c>
      <c r="S163" s="358" t="str">
        <f>IF('Council Own'!U127="A","A"," ")</f>
        <v xml:space="preserve"> </v>
      </c>
    </row>
    <row r="164" spans="2:19" x14ac:dyDescent="0.2">
      <c r="E164" s="633" t="str">
        <f>'Fun Patches'!C28</f>
        <v>&lt;LIST PATCH HERE&gt;</v>
      </c>
      <c r="F164" s="634"/>
      <c r="G164" s="358" t="str">
        <f>IF('Fun Patches'!U28="A","A"," ")</f>
        <v xml:space="preserve"> </v>
      </c>
      <c r="I164" s="348"/>
      <c r="J164" s="440" t="str">
        <f>'Council Own'!C32</f>
        <v>&lt;List Requirement Here&gt;</v>
      </c>
      <c r="K164" s="358" t="str">
        <f>IF('Council Own'!U32="A","A"," ")</f>
        <v xml:space="preserve"> </v>
      </c>
      <c r="M164" s="348"/>
      <c r="N164" s="440" t="str">
        <f>'Council Own'!C80</f>
        <v>&lt;List Requirement Here&gt;</v>
      </c>
      <c r="O164" s="358" t="str">
        <f>IF('Council Own'!U80="A","A"," ")</f>
        <v xml:space="preserve"> </v>
      </c>
      <c r="Q164" s="348"/>
      <c r="R164" s="440" t="str">
        <f>'Council Own'!C128</f>
        <v>&lt;List Requirement Here&gt;</v>
      </c>
      <c r="S164" s="358" t="str">
        <f>IF('Council Own'!U128="A","A"," ")</f>
        <v xml:space="preserve"> </v>
      </c>
    </row>
    <row r="165" spans="2:19" x14ac:dyDescent="0.2">
      <c r="E165" s="633" t="str">
        <f>'Fun Patches'!C29</f>
        <v>&lt;LIST PATCH HERE&gt;</v>
      </c>
      <c r="F165" s="634"/>
      <c r="G165" s="358" t="str">
        <f>IF('Fun Patches'!U29="A","A"," ")</f>
        <v xml:space="preserve"> </v>
      </c>
      <c r="I165" s="348"/>
      <c r="J165" s="440" t="str">
        <f>'Council Own'!C33</f>
        <v>&lt;List Requirement Here&gt;</v>
      </c>
      <c r="K165" s="358" t="str">
        <f>IF('Council Own'!U33="A","A"," ")</f>
        <v xml:space="preserve"> </v>
      </c>
      <c r="M165" s="348"/>
      <c r="N165" s="440" t="str">
        <f>'Council Own'!C81</f>
        <v>&lt;List Requirement Here&gt;</v>
      </c>
      <c r="O165" s="358" t="str">
        <f>IF('Council Own'!U81="A","A"," ")</f>
        <v xml:space="preserve"> </v>
      </c>
      <c r="Q165" s="348"/>
      <c r="R165" s="440" t="str">
        <f>'Council Own'!C129</f>
        <v>&lt;List Requirement Here&gt;</v>
      </c>
      <c r="S165" s="358" t="str">
        <f>IF('Council Own'!U129="A","A"," ")</f>
        <v xml:space="preserve"> </v>
      </c>
    </row>
    <row r="166" spans="2:19" x14ac:dyDescent="0.2">
      <c r="E166" s="633" t="str">
        <f>'Fun Patches'!C30</f>
        <v>&lt;LIST PATCH HERE&gt;</v>
      </c>
      <c r="F166" s="634"/>
      <c r="G166" s="358" t="str">
        <f>IF('Fun Patches'!U30="A","A"," ")</f>
        <v xml:space="preserve"> </v>
      </c>
      <c r="I166" s="348"/>
      <c r="J166" s="440" t="str">
        <f>'Council Own'!C34</f>
        <v>&lt;List Requirement Here&gt;</v>
      </c>
      <c r="K166" s="358" t="str">
        <f>IF('Council Own'!U34="A","A"," ")</f>
        <v xml:space="preserve"> </v>
      </c>
      <c r="M166" s="348"/>
      <c r="N166" s="440" t="str">
        <f>'Council Own'!C82</f>
        <v>&lt;List Requirement Here&gt;</v>
      </c>
      <c r="O166" s="358" t="str">
        <f>IF('Council Own'!U82="A","A"," ")</f>
        <v xml:space="preserve"> </v>
      </c>
      <c r="Q166" s="348"/>
      <c r="R166" s="440" t="str">
        <f>'Council Own'!C130</f>
        <v>&lt;List Requirement Here&gt;</v>
      </c>
      <c r="S166" s="358" t="str">
        <f>IF('Council Own'!U130="A","A"," ")</f>
        <v xml:space="preserve"> </v>
      </c>
    </row>
    <row r="167" spans="2:19" x14ac:dyDescent="0.2">
      <c r="E167" s="633" t="str">
        <f>'Fun Patches'!C31</f>
        <v>&lt;LIST PATCH HERE&gt;</v>
      </c>
      <c r="F167" s="634"/>
      <c r="G167" s="358" t="str">
        <f>IF('Fun Patches'!U31="A","A"," ")</f>
        <v xml:space="preserve"> </v>
      </c>
      <c r="I167" s="348">
        <v>2</v>
      </c>
      <c r="J167" s="440" t="str">
        <f>'Council Own'!C35</f>
        <v>&lt;List Requirement Here&gt;</v>
      </c>
      <c r="K167" s="358" t="str">
        <f>IF('Council Own'!U35="A","A"," ")</f>
        <v xml:space="preserve"> </v>
      </c>
      <c r="M167" s="348">
        <v>2</v>
      </c>
      <c r="N167" s="440" t="str">
        <f>'Council Own'!C83</f>
        <v>&lt;List Requirement Here&gt;</v>
      </c>
      <c r="O167" s="358" t="str">
        <f>IF('Council Own'!U83="A","A"," ")</f>
        <v xml:space="preserve"> </v>
      </c>
      <c r="Q167" s="348">
        <v>2</v>
      </c>
      <c r="R167" s="440" t="str">
        <f>'Council Own'!C131</f>
        <v>&lt;List Requirement Here&gt;</v>
      </c>
      <c r="S167" s="358" t="str">
        <f>IF('Council Own'!U131="A","A"," ")</f>
        <v xml:space="preserve"> </v>
      </c>
    </row>
    <row r="168" spans="2:19" x14ac:dyDescent="0.2">
      <c r="E168" s="633" t="str">
        <f>'Fun Patches'!C32</f>
        <v>&lt;LIST PATCH HERE&gt;</v>
      </c>
      <c r="F168" s="634"/>
      <c r="G168" s="358" t="str">
        <f>IF('Fun Patches'!U32="A","A"," ")</f>
        <v xml:space="preserve"> </v>
      </c>
      <c r="I168" s="348"/>
      <c r="J168" s="440" t="str">
        <f>'Council Own'!C36</f>
        <v>&lt;List Requirement Here&gt;</v>
      </c>
      <c r="K168" s="358" t="str">
        <f>IF('Council Own'!U36="A","A"," ")</f>
        <v xml:space="preserve"> </v>
      </c>
      <c r="M168" s="348"/>
      <c r="N168" s="440" t="str">
        <f>'Council Own'!C84</f>
        <v>&lt;List Requirement Here&gt;</v>
      </c>
      <c r="O168" s="358" t="str">
        <f>IF('Council Own'!U84="A","A"," ")</f>
        <v xml:space="preserve"> </v>
      </c>
      <c r="Q168" s="348"/>
      <c r="R168" s="440" t="str">
        <f>'Council Own'!C132</f>
        <v>&lt;List Requirement Here&gt;</v>
      </c>
      <c r="S168" s="358" t="str">
        <f>IF('Council Own'!U132="A","A"," ")</f>
        <v xml:space="preserve"> </v>
      </c>
    </row>
    <row r="169" spans="2:19" x14ac:dyDescent="0.2">
      <c r="E169" s="633" t="str">
        <f>'Fun Patches'!C33</f>
        <v>&lt;LIST PATCH HERE&gt;</v>
      </c>
      <c r="F169" s="634"/>
      <c r="G169" s="358" t="str">
        <f>IF('Fun Patches'!U33="A","A"," ")</f>
        <v xml:space="preserve"> </v>
      </c>
      <c r="I169" s="348"/>
      <c r="J169" s="440" t="str">
        <f>'Council Own'!C37</f>
        <v>&lt;List Requirement Here&gt;</v>
      </c>
      <c r="K169" s="358" t="str">
        <f>IF('Council Own'!U37="A","A"," ")</f>
        <v xml:space="preserve"> </v>
      </c>
      <c r="M169" s="348"/>
      <c r="N169" s="440" t="str">
        <f>'Council Own'!C85</f>
        <v>&lt;List Requirement Here&gt;</v>
      </c>
      <c r="O169" s="358" t="str">
        <f>IF('Council Own'!U85="A","A"," ")</f>
        <v xml:space="preserve"> </v>
      </c>
      <c r="Q169" s="348"/>
      <c r="R169" s="440" t="str">
        <f>'Council Own'!C133</f>
        <v>&lt;List Requirement Here&gt;</v>
      </c>
      <c r="S169" s="358" t="str">
        <f>IF('Council Own'!U133="A","A"," ")</f>
        <v xml:space="preserve"> </v>
      </c>
    </row>
    <row r="170" spans="2:19" x14ac:dyDescent="0.2">
      <c r="E170" s="633" t="str">
        <f>'Fun Patches'!C34</f>
        <v>&lt;LIST PATCH HERE&gt;</v>
      </c>
      <c r="F170" s="634"/>
      <c r="G170" s="358" t="str">
        <f>IF('Fun Patches'!U34="A","A"," ")</f>
        <v xml:space="preserve"> </v>
      </c>
      <c r="I170" s="348"/>
      <c r="J170" s="440" t="str">
        <f>'Council Own'!C38</f>
        <v>&lt;List Requirement Here&gt;</v>
      </c>
      <c r="K170" s="358" t="str">
        <f>IF('Council Own'!U38="A","A"," ")</f>
        <v xml:space="preserve"> </v>
      </c>
      <c r="M170" s="348"/>
      <c r="N170" s="440" t="str">
        <f>'Council Own'!C86</f>
        <v>&lt;List Requirement Here&gt;</v>
      </c>
      <c r="O170" s="358" t="str">
        <f>IF('Council Own'!U86="A","A"," ")</f>
        <v xml:space="preserve"> </v>
      </c>
      <c r="Q170" s="348"/>
      <c r="R170" s="440" t="str">
        <f>'Council Own'!C134</f>
        <v>&lt;List Requirement Here&gt;</v>
      </c>
      <c r="S170" s="358" t="str">
        <f>IF('Council Own'!U134="A","A"," ")</f>
        <v xml:space="preserve"> </v>
      </c>
    </row>
    <row r="171" spans="2:19" x14ac:dyDescent="0.2">
      <c r="E171" s="633" t="str">
        <f>'Fun Patches'!C35</f>
        <v>&lt;LIST PATCH HERE&gt;</v>
      </c>
      <c r="F171" s="634"/>
      <c r="G171" s="358" t="str">
        <f>IF('Fun Patches'!U35="A","A"," ")</f>
        <v xml:space="preserve"> </v>
      </c>
      <c r="I171" s="348">
        <v>3</v>
      </c>
      <c r="J171" s="440" t="str">
        <f>'Council Own'!C39</f>
        <v>&lt;List Requirement Here&gt;</v>
      </c>
      <c r="K171" s="358" t="str">
        <f>IF('Council Own'!U39="A","A"," ")</f>
        <v xml:space="preserve"> </v>
      </c>
      <c r="M171" s="348">
        <v>3</v>
      </c>
      <c r="N171" s="440" t="str">
        <f>'Council Own'!C87</f>
        <v>&lt;List Requirement Here&gt;</v>
      </c>
      <c r="O171" s="358" t="str">
        <f>IF('Council Own'!U87="A","A"," ")</f>
        <v xml:space="preserve"> </v>
      </c>
      <c r="Q171" s="348">
        <v>3</v>
      </c>
      <c r="R171" s="440" t="str">
        <f>'Council Own'!C135</f>
        <v>&lt;List Requirement Here&gt;</v>
      </c>
      <c r="S171" s="358" t="str">
        <f>IF('Council Own'!U135="A","A"," ")</f>
        <v xml:space="preserve"> </v>
      </c>
    </row>
    <row r="172" spans="2:19" ht="12.75" customHeight="1" x14ac:dyDescent="0.2">
      <c r="E172" s="633" t="str">
        <f>'Fun Patches'!C36</f>
        <v>&lt;LIST PATCH HERE&gt;</v>
      </c>
      <c r="F172" s="634"/>
      <c r="G172" s="358" t="str">
        <f>IF('Fun Patches'!U36="A","A"," ")</f>
        <v xml:space="preserve"> </v>
      </c>
      <c r="I172" s="348"/>
      <c r="J172" s="440" t="str">
        <f>'Council Own'!C40</f>
        <v>&lt;List Requirement Here&gt;</v>
      </c>
      <c r="K172" s="358" t="str">
        <f>IF('Council Own'!U40="A","A"," ")</f>
        <v xml:space="preserve"> </v>
      </c>
      <c r="M172" s="348"/>
      <c r="N172" s="440" t="str">
        <f>'Council Own'!C88</f>
        <v>&lt;List Requirement Here&gt;</v>
      </c>
      <c r="O172" s="358" t="str">
        <f>IF('Council Own'!U88="A","A"," ")</f>
        <v xml:space="preserve"> </v>
      </c>
      <c r="Q172" s="348"/>
      <c r="R172" s="440" t="str">
        <f>'Council Own'!C136</f>
        <v>&lt;List Requirement Here&gt;</v>
      </c>
      <c r="S172" s="358" t="str">
        <f>IF('Council Own'!U136="A","A"," ")</f>
        <v xml:space="preserve"> </v>
      </c>
    </row>
    <row r="173" spans="2:19" ht="12.75" customHeight="1" x14ac:dyDescent="0.2">
      <c r="E173" s="633" t="str">
        <f>'Fun Patches'!C37</f>
        <v>&lt;LIST PATCH HERE&gt;</v>
      </c>
      <c r="F173" s="634"/>
      <c r="G173" s="358" t="str">
        <f>IF('Fun Patches'!U37="A","A"," ")</f>
        <v xml:space="preserve"> </v>
      </c>
      <c r="I173" s="348"/>
      <c r="J173" s="440" t="str">
        <f>'Council Own'!C41</f>
        <v>&lt;List Requirement Here&gt;</v>
      </c>
      <c r="K173" s="358" t="str">
        <f>IF('Council Own'!U41="A","A"," ")</f>
        <v xml:space="preserve"> </v>
      </c>
      <c r="M173" s="348"/>
      <c r="N173" s="440" t="str">
        <f>'Council Own'!C89</f>
        <v>&lt;List Requirement Here&gt;</v>
      </c>
      <c r="O173" s="358" t="str">
        <f>IF('Council Own'!U89="A","A"," ")</f>
        <v xml:space="preserve"> </v>
      </c>
      <c r="Q173" s="348"/>
      <c r="R173" s="440" t="str">
        <f>'Council Own'!C137</f>
        <v>&lt;List Requirement Here&gt;</v>
      </c>
      <c r="S173" s="358" t="str">
        <f>IF('Council Own'!U137="A","A"," ")</f>
        <v xml:space="preserve"> </v>
      </c>
    </row>
    <row r="174" spans="2:19" x14ac:dyDescent="0.2">
      <c r="E174" s="633" t="str">
        <f>'Fun Patches'!C38</f>
        <v>&lt;LIST PATCH HERE&gt;</v>
      </c>
      <c r="F174" s="634"/>
      <c r="G174" s="358" t="str">
        <f>IF('Fun Patches'!U38="A","A"," ")</f>
        <v xml:space="preserve"> </v>
      </c>
      <c r="I174" s="348"/>
      <c r="J174" s="440" t="str">
        <f>'Council Own'!C42</f>
        <v>&lt;List Requirement Here&gt;</v>
      </c>
      <c r="K174" s="358" t="str">
        <f>IF('Council Own'!U42="A","A"," ")</f>
        <v xml:space="preserve"> </v>
      </c>
      <c r="M174" s="348"/>
      <c r="N174" s="440" t="str">
        <f>'Council Own'!C90</f>
        <v>&lt;List Requirement Here&gt;</v>
      </c>
      <c r="O174" s="358" t="str">
        <f>IF('Council Own'!U90="A","A"," ")</f>
        <v xml:space="preserve"> </v>
      </c>
      <c r="Q174" s="348"/>
      <c r="R174" s="440" t="str">
        <f>'Council Own'!C138</f>
        <v>&lt;List Requirement Here&gt;</v>
      </c>
      <c r="S174" s="358" t="str">
        <f>IF('Council Own'!U138="A","A"," ")</f>
        <v xml:space="preserve"> </v>
      </c>
    </row>
    <row r="175" spans="2:19" x14ac:dyDescent="0.2">
      <c r="E175" s="633" t="str">
        <f>'Fun Patches'!C39</f>
        <v>&lt;LIST PATCH HERE&gt;</v>
      </c>
      <c r="F175" s="634"/>
      <c r="G175" s="358" t="str">
        <f>IF('Fun Patches'!U39="A","A"," ")</f>
        <v xml:space="preserve"> </v>
      </c>
      <c r="I175" s="348">
        <v>4</v>
      </c>
      <c r="J175" s="440" t="str">
        <f>'Council Own'!C43</f>
        <v>&lt;List Requirement Here&gt;</v>
      </c>
      <c r="K175" s="358" t="str">
        <f>IF('Council Own'!U43="A","A"," ")</f>
        <v xml:space="preserve"> </v>
      </c>
      <c r="M175" s="348">
        <v>4</v>
      </c>
      <c r="N175" s="440" t="str">
        <f>'Council Own'!C91</f>
        <v>&lt;List Requirement Here&gt;</v>
      </c>
      <c r="O175" s="358" t="str">
        <f>IF('Council Own'!U91="A","A"," ")</f>
        <v xml:space="preserve"> </v>
      </c>
      <c r="Q175" s="348">
        <v>4</v>
      </c>
      <c r="R175" s="440" t="str">
        <f>'Council Own'!C139</f>
        <v>&lt;List Requirement Here&gt;</v>
      </c>
      <c r="S175" s="358" t="str">
        <f>IF('Council Own'!U139="A","A"," ")</f>
        <v xml:space="preserve"> </v>
      </c>
    </row>
    <row r="176" spans="2:19" x14ac:dyDescent="0.2">
      <c r="E176" s="633" t="str">
        <f>'Fun Patches'!C40</f>
        <v>&lt;LIST PATCH HERE&gt;</v>
      </c>
      <c r="F176" s="634"/>
      <c r="G176" s="358" t="str">
        <f>IF('Fun Patches'!U40="A","A"," ")</f>
        <v xml:space="preserve"> </v>
      </c>
      <c r="I176" s="348"/>
      <c r="J176" s="440" t="str">
        <f>'Council Own'!C44</f>
        <v>&lt;List Requirement Here&gt;</v>
      </c>
      <c r="K176" s="358" t="str">
        <f>IF('Council Own'!U44="A","A"," ")</f>
        <v xml:space="preserve"> </v>
      </c>
      <c r="M176" s="348"/>
      <c r="N176" s="440" t="str">
        <f>'Council Own'!C92</f>
        <v>&lt;List Requirement Here&gt;</v>
      </c>
      <c r="O176" s="358" t="str">
        <f>IF('Council Own'!U92="A","A"," ")</f>
        <v xml:space="preserve"> </v>
      </c>
      <c r="Q176" s="348"/>
      <c r="R176" s="440" t="str">
        <f>'Council Own'!C140</f>
        <v>&lt;List Requirement Here&gt;</v>
      </c>
      <c r="S176" s="358" t="str">
        <f>IF('Council Own'!U140="A","A"," ")</f>
        <v xml:space="preserve"> </v>
      </c>
    </row>
    <row r="177" spans="1:19" x14ac:dyDescent="0.2">
      <c r="E177" s="633" t="str">
        <f>'Fun Patches'!C41</f>
        <v>&lt;LIST PATCH HERE&gt;</v>
      </c>
      <c r="F177" s="634"/>
      <c r="G177" s="358" t="str">
        <f>IF('Fun Patches'!U41="A","A"," ")</f>
        <v xml:space="preserve"> </v>
      </c>
      <c r="I177" s="348"/>
      <c r="J177" s="440" t="str">
        <f>'Council Own'!C45</f>
        <v>&lt;List Requirement Here&gt;</v>
      </c>
      <c r="K177" s="358" t="str">
        <f>IF('Council Own'!U45="A","A"," ")</f>
        <v xml:space="preserve"> </v>
      </c>
      <c r="M177" s="348"/>
      <c r="N177" s="440" t="str">
        <f>'Council Own'!C93</f>
        <v>&lt;List Requirement Here&gt;</v>
      </c>
      <c r="O177" s="358" t="str">
        <f>IF('Council Own'!U93="A","A"," ")</f>
        <v xml:space="preserve"> </v>
      </c>
      <c r="Q177" s="348"/>
      <c r="R177" s="440" t="str">
        <f>'Council Own'!C141</f>
        <v>&lt;List Requirement Here&gt;</v>
      </c>
      <c r="S177" s="358" t="str">
        <f>IF('Council Own'!U141="A","A"," ")</f>
        <v xml:space="preserve"> </v>
      </c>
    </row>
    <row r="178" spans="1:19" x14ac:dyDescent="0.2">
      <c r="E178" s="633" t="str">
        <f>'Fun Patches'!C42</f>
        <v>&lt;LIST PATCH HERE&gt;</v>
      </c>
      <c r="F178" s="634"/>
      <c r="G178" s="358" t="str">
        <f>IF('Fun Patches'!U42="A","A"," ")</f>
        <v xml:space="preserve"> </v>
      </c>
      <c r="I178" s="348"/>
      <c r="J178" s="440" t="str">
        <f>'Council Own'!C46</f>
        <v>&lt;List Requirement Here&gt;</v>
      </c>
      <c r="K178" s="358" t="str">
        <f>IF('Council Own'!U46="A","A"," ")</f>
        <v xml:space="preserve"> </v>
      </c>
      <c r="M178" s="348"/>
      <c r="N178" s="440" t="str">
        <f>'Council Own'!C94</f>
        <v>&lt;List Requirement Here&gt;</v>
      </c>
      <c r="O178" s="358" t="str">
        <f>IF('Council Own'!U94="A","A"," ")</f>
        <v xml:space="preserve"> </v>
      </c>
      <c r="Q178" s="348"/>
      <c r="R178" s="440" t="str">
        <f>'Council Own'!C142</f>
        <v>&lt;List Requirement Here&gt;</v>
      </c>
      <c r="S178" s="358" t="str">
        <f>IF('Council Own'!U142="A","A"," ")</f>
        <v xml:space="preserve"> </v>
      </c>
    </row>
    <row r="179" spans="1:19" x14ac:dyDescent="0.2">
      <c r="E179" s="633" t="str">
        <f>'Fun Patches'!C43</f>
        <v>&lt;LIST PATCH HERE&gt;</v>
      </c>
      <c r="F179" s="634"/>
      <c r="G179" s="358" t="str">
        <f>IF('Fun Patches'!U43="A","A"," ")</f>
        <v xml:space="preserve"> </v>
      </c>
      <c r="I179" s="348">
        <v>5</v>
      </c>
      <c r="J179" s="440" t="str">
        <f>'Council Own'!C47</f>
        <v>&lt;List Requirement Here&gt;</v>
      </c>
      <c r="K179" s="358" t="str">
        <f>IF('Council Own'!U47="A","A"," ")</f>
        <v xml:space="preserve"> </v>
      </c>
      <c r="M179" s="348">
        <v>5</v>
      </c>
      <c r="N179" s="440" t="str">
        <f>'Council Own'!C95</f>
        <v>&lt;List Requirement Here&gt;</v>
      </c>
      <c r="O179" s="358" t="str">
        <f>IF('Council Own'!U95="A","A"," ")</f>
        <v xml:space="preserve"> </v>
      </c>
      <c r="Q179" s="348">
        <v>5</v>
      </c>
      <c r="R179" s="440" t="str">
        <f>'Council Own'!C143</f>
        <v>&lt;List Requirement Here&gt;</v>
      </c>
      <c r="S179" s="358" t="str">
        <f>IF('Council Own'!U143="A","A"," ")</f>
        <v xml:space="preserve"> </v>
      </c>
    </row>
    <row r="180" spans="1:19" x14ac:dyDescent="0.2">
      <c r="E180" s="633" t="str">
        <f>'Fun Patches'!C44</f>
        <v>&lt;LIST PATCH HERE&gt;</v>
      </c>
      <c r="F180" s="634"/>
      <c r="G180" s="358" t="str">
        <f>IF('Fun Patches'!U44="A","A"," ")</f>
        <v xml:space="preserve"> </v>
      </c>
      <c r="I180" s="348"/>
      <c r="J180" s="440" t="str">
        <f>'Council Own'!C48</f>
        <v>&lt;List Requirement Here&gt;</v>
      </c>
      <c r="K180" s="358" t="str">
        <f>IF('Council Own'!U48="A","A"," ")</f>
        <v xml:space="preserve"> </v>
      </c>
      <c r="M180" s="348"/>
      <c r="N180" s="440" t="str">
        <f>'Council Own'!C96</f>
        <v>&lt;List Requirement Here&gt;</v>
      </c>
      <c r="O180" s="358" t="str">
        <f>IF('Council Own'!U96="A","A"," ")</f>
        <v xml:space="preserve"> </v>
      </c>
      <c r="Q180" s="348"/>
      <c r="R180" s="440" t="str">
        <f>'Council Own'!C144</f>
        <v>&lt;List Requirement Here&gt;</v>
      </c>
      <c r="S180" s="358" t="str">
        <f>IF('Council Own'!U144="A","A"," ")</f>
        <v xml:space="preserve"> </v>
      </c>
    </row>
    <row r="181" spans="1:19" x14ac:dyDescent="0.2">
      <c r="E181" s="633" t="str">
        <f>'Fun Patches'!C45</f>
        <v>&lt;LIST PATCH HERE&gt;</v>
      </c>
      <c r="F181" s="634"/>
      <c r="G181" s="358" t="str">
        <f>IF('Fun Patches'!U45="A","A"," ")</f>
        <v xml:space="preserve"> </v>
      </c>
      <c r="I181" s="348"/>
      <c r="J181" s="440" t="str">
        <f>'Council Own'!C49</f>
        <v>&lt;List Requirement Here&gt;</v>
      </c>
      <c r="K181" s="358" t="str">
        <f>IF('Council Own'!U49="A","A"," ")</f>
        <v xml:space="preserve"> </v>
      </c>
      <c r="M181" s="348"/>
      <c r="N181" s="440" t="str">
        <f>'Council Own'!C97</f>
        <v>&lt;List Requirement Here&gt;</v>
      </c>
      <c r="O181" s="358" t="str">
        <f>IF('Council Own'!U97="A","A"," ")</f>
        <v xml:space="preserve"> </v>
      </c>
      <c r="Q181" s="348"/>
      <c r="R181" s="440" t="str">
        <f>'Council Own'!C145</f>
        <v>&lt;List Requirement Here&gt;</v>
      </c>
      <c r="S181" s="358" t="str">
        <f>IF('Council Own'!U145="A","A"," ")</f>
        <v xml:space="preserve"> </v>
      </c>
    </row>
    <row r="182" spans="1:19" x14ac:dyDescent="0.2">
      <c r="E182" s="633" t="str">
        <f>'Fun Patches'!C46</f>
        <v>&lt;LIST PATCH HERE&gt;</v>
      </c>
      <c r="F182" s="634"/>
      <c r="G182" s="358" t="str">
        <f>IF('Fun Patches'!U46="A","A"," ")</f>
        <v xml:space="preserve"> </v>
      </c>
      <c r="I182" s="348"/>
      <c r="J182" s="440" t="str">
        <f>'Council Own'!C50</f>
        <v>&lt;List Requirement Here&gt;</v>
      </c>
      <c r="K182" s="358" t="str">
        <f>IF('Council Own'!U50="A","A"," ")</f>
        <v xml:space="preserve"> </v>
      </c>
      <c r="M182" s="348"/>
      <c r="N182" s="440" t="str">
        <f>'Council Own'!C98</f>
        <v>&lt;List Requirement Here&gt;</v>
      </c>
      <c r="O182" s="358" t="str">
        <f>IF('Council Own'!U98="A","A"," ")</f>
        <v xml:space="preserve"> </v>
      </c>
      <c r="Q182" s="348"/>
      <c r="R182" s="440" t="str">
        <f>'Council Own'!C146</f>
        <v>&lt;List Requirement Here&gt;</v>
      </c>
      <c r="S182" s="358" t="str">
        <f>IF('Council Own'!U146="A","A"," ")</f>
        <v xml:space="preserve"> </v>
      </c>
    </row>
    <row r="183" spans="1:19" x14ac:dyDescent="0.2">
      <c r="E183" s="650" t="str">
        <f>'Fun Patches'!C47</f>
        <v>&lt;LIST PATCH HERE&gt;</v>
      </c>
      <c r="F183" s="651"/>
      <c r="G183" s="351" t="str">
        <f>IF('Fun Patches'!U47="A","A"," ")</f>
        <v xml:space="preserve"> </v>
      </c>
      <c r="I183" s="436"/>
      <c r="J183" s="364"/>
      <c r="K183" s="439"/>
    </row>
    <row r="184" spans="1:19" x14ac:dyDescent="0.2">
      <c r="E184" s="633" t="str">
        <f>'Fun Patches'!C48</f>
        <v>&lt;LIST PATCH HERE&gt;</v>
      </c>
      <c r="F184" s="634"/>
      <c r="G184" s="358" t="str">
        <f>IF('Fun Patches'!U48="A","A"," ")</f>
        <v xml:space="preserve"> </v>
      </c>
      <c r="I184" s="436"/>
      <c r="J184" s="364"/>
      <c r="K184" s="439"/>
    </row>
    <row r="185" spans="1:19" x14ac:dyDescent="0.2">
      <c r="E185" s="633" t="str">
        <f>'Fun Patches'!C49</f>
        <v>&lt;LIST PATCH HERE&gt;</v>
      </c>
      <c r="F185" s="634"/>
      <c r="G185" s="358" t="str">
        <f>IF('Fun Patches'!U49="A","A"," ")</f>
        <v xml:space="preserve"> </v>
      </c>
      <c r="I185" s="436"/>
      <c r="J185" s="364"/>
      <c r="K185" s="439"/>
    </row>
    <row r="186" spans="1:19" x14ac:dyDescent="0.2">
      <c r="A186" s="635" t="s">
        <v>70</v>
      </c>
      <c r="B186" s="636"/>
      <c r="C186" s="637"/>
      <c r="E186" s="633" t="str">
        <f>'Fun Patches'!C50</f>
        <v>&lt;LIST PATCH HERE&gt;</v>
      </c>
      <c r="F186" s="634"/>
      <c r="G186" s="358" t="str">
        <f>IF('Fun Patches'!U50="A","A"," ")</f>
        <v xml:space="preserve"> </v>
      </c>
      <c r="I186" s="436"/>
      <c r="J186" s="364"/>
      <c r="K186" s="439"/>
    </row>
    <row r="187" spans="1:19" x14ac:dyDescent="0.2">
      <c r="A187" s="644" t="s">
        <v>67</v>
      </c>
      <c r="B187" s="645"/>
      <c r="C187" s="646"/>
      <c r="E187" s="633" t="str">
        <f>'Fun Patches'!C51</f>
        <v>&lt;LIST PATCH HERE&gt;</v>
      </c>
      <c r="F187" s="634"/>
      <c r="G187" s="358" t="str">
        <f>IF('Fun Patches'!U51="A","A"," ")</f>
        <v xml:space="preserve"> </v>
      </c>
      <c r="I187" s="436"/>
      <c r="J187" s="364"/>
      <c r="K187" s="439"/>
    </row>
    <row r="188" spans="1:19" x14ac:dyDescent="0.2">
      <c r="A188" s="644" t="s">
        <v>68</v>
      </c>
      <c r="B188" s="645"/>
      <c r="C188" s="646"/>
      <c r="E188" s="633" t="str">
        <f>'Fun Patches'!C52</f>
        <v>&lt;LIST PATCH HERE&gt;</v>
      </c>
      <c r="F188" s="634"/>
      <c r="G188" s="358" t="str">
        <f>IF('Fun Patches'!U52="A","A"," ")</f>
        <v xml:space="preserve"> </v>
      </c>
      <c r="I188" s="436"/>
      <c r="J188" s="364"/>
      <c r="K188" s="439"/>
    </row>
    <row r="189" spans="1:19" x14ac:dyDescent="0.2">
      <c r="A189" s="640" t="s">
        <v>69</v>
      </c>
      <c r="B189" s="641"/>
      <c r="C189" s="642"/>
      <c r="E189" s="633" t="str">
        <f>'Fun Patches'!C53</f>
        <v>&lt;LIST PATCH HERE&gt;</v>
      </c>
      <c r="F189" s="634"/>
      <c r="G189" s="358" t="str">
        <f>IF('Fun Patches'!U53="A","A"," ")</f>
        <v xml:space="preserve"> </v>
      </c>
      <c r="J189" s="355"/>
      <c r="K189" s="355"/>
    </row>
    <row r="190" spans="1:19" x14ac:dyDescent="0.2">
      <c r="E190" s="633" t="str">
        <f>'Fun Patches'!C54</f>
        <v>&lt;LIST PATCH HERE&gt;</v>
      </c>
      <c r="F190" s="634"/>
      <c r="G190" s="358" t="str">
        <f>IF('Fun Patches'!U54="A","A"," ")</f>
        <v xml:space="preserve"> </v>
      </c>
    </row>
    <row r="191" spans="1:19" x14ac:dyDescent="0.2">
      <c r="E191" s="436"/>
      <c r="F191" s="364"/>
      <c r="G191" s="439"/>
    </row>
    <row r="222" spans="1:3" x14ac:dyDescent="0.2">
      <c r="A222" s="438"/>
      <c r="B222" s="438"/>
      <c r="C222" s="438"/>
    </row>
    <row r="225" spans="1:3" x14ac:dyDescent="0.2">
      <c r="A225" s="438"/>
      <c r="B225" s="438"/>
      <c r="C225" s="438"/>
    </row>
    <row r="226" spans="1:3" x14ac:dyDescent="0.2">
      <c r="A226" s="438"/>
      <c r="B226" s="438"/>
      <c r="C226" s="438"/>
    </row>
    <row r="227" spans="1:3" x14ac:dyDescent="0.2">
      <c r="A227" s="438"/>
      <c r="B227" s="438"/>
      <c r="C227" s="438"/>
    </row>
    <row r="228" spans="1:3" x14ac:dyDescent="0.2">
      <c r="A228" s="438"/>
      <c r="B228" s="438"/>
      <c r="C228" s="438"/>
    </row>
    <row r="229" spans="1:3" x14ac:dyDescent="0.2">
      <c r="A229" s="438"/>
      <c r="B229" s="438"/>
      <c r="C229" s="438"/>
    </row>
  </sheetData>
  <sheetProtection algorithmName="SHA-512" hashValue="WkPOQDA++H/DlsJYTqGC5Dd/t4usscbK7qAikEBRnwB0lVSj+K0XeeOEvDGci3Ajg4iBafHVmb0oAKYISMECYQ==" saltValue="CbUaYS6IETg0JzL/0Z+AUA==" spinCount="100000" sheet="1" objects="1" scenarios="1" selectLockedCells="1" selectUnlockedCells="1"/>
  <mergeCells count="156">
    <mergeCell ref="A188:C188"/>
    <mergeCell ref="E188:F188"/>
    <mergeCell ref="A189:C189"/>
    <mergeCell ref="E189:F189"/>
    <mergeCell ref="E190:F190"/>
    <mergeCell ref="E183:F183"/>
    <mergeCell ref="E184:F184"/>
    <mergeCell ref="E185:F185"/>
    <mergeCell ref="A186:C186"/>
    <mergeCell ref="E186:F186"/>
    <mergeCell ref="A187:C187"/>
    <mergeCell ref="E187:F187"/>
    <mergeCell ref="E177:F177"/>
    <mergeCell ref="E178:F178"/>
    <mergeCell ref="E179:F179"/>
    <mergeCell ref="E180:F180"/>
    <mergeCell ref="E181:F181"/>
    <mergeCell ref="E182:F182"/>
    <mergeCell ref="E171:F171"/>
    <mergeCell ref="E172:F172"/>
    <mergeCell ref="E173:F173"/>
    <mergeCell ref="E174:F174"/>
    <mergeCell ref="E175:F175"/>
    <mergeCell ref="E176:F176"/>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53:F153"/>
    <mergeCell ref="E154:F154"/>
    <mergeCell ref="E155:F155"/>
    <mergeCell ref="E156:F156"/>
    <mergeCell ref="E157:F157"/>
    <mergeCell ref="E158:F158"/>
    <mergeCell ref="A148:B148"/>
    <mergeCell ref="E148:F148"/>
    <mergeCell ref="E149:F149"/>
    <mergeCell ref="E150:F150"/>
    <mergeCell ref="E151:F151"/>
    <mergeCell ref="A152:C152"/>
    <mergeCell ref="E152:F152"/>
    <mergeCell ref="A145:B145"/>
    <mergeCell ref="E145:F145"/>
    <mergeCell ref="A146:B146"/>
    <mergeCell ref="E146:F146"/>
    <mergeCell ref="A147:B147"/>
    <mergeCell ref="E147:F147"/>
    <mergeCell ref="E141:F141"/>
    <mergeCell ref="A142:C142"/>
    <mergeCell ref="E142:F142"/>
    <mergeCell ref="A143:B143"/>
    <mergeCell ref="E143:F143"/>
    <mergeCell ref="A144:B144"/>
    <mergeCell ref="E144:F144"/>
    <mergeCell ref="A140:C140"/>
    <mergeCell ref="E140:G140"/>
    <mergeCell ref="I140:K140"/>
    <mergeCell ref="M140:O140"/>
    <mergeCell ref="Q140:S140"/>
    <mergeCell ref="A108:C108"/>
    <mergeCell ref="A114:C114"/>
    <mergeCell ref="A135:C135"/>
    <mergeCell ref="Q89:R89"/>
    <mergeCell ref="Q90:R90"/>
    <mergeCell ref="Q91:R91"/>
    <mergeCell ref="Q92:R92"/>
    <mergeCell ref="A91:C91"/>
    <mergeCell ref="B92:C92"/>
    <mergeCell ref="A85:B85"/>
    <mergeCell ref="Q85:R85"/>
    <mergeCell ref="Q86:R86"/>
    <mergeCell ref="Q87:R87"/>
    <mergeCell ref="Q88:R88"/>
    <mergeCell ref="A86:B86"/>
    <mergeCell ref="A87:B87"/>
    <mergeCell ref="A88:C88"/>
    <mergeCell ref="A89:B89"/>
    <mergeCell ref="A82:B82"/>
    <mergeCell ref="Q82:R82"/>
    <mergeCell ref="Q83:R83"/>
    <mergeCell ref="Q84:R84"/>
    <mergeCell ref="A79:B79"/>
    <mergeCell ref="A80:C80"/>
    <mergeCell ref="A81:B81"/>
    <mergeCell ref="Q81:R81"/>
    <mergeCell ref="M80:O80"/>
    <mergeCell ref="Q80:S80"/>
    <mergeCell ref="A83:B83"/>
    <mergeCell ref="A84:C84"/>
    <mergeCell ref="A76:B76"/>
    <mergeCell ref="A77:B77"/>
    <mergeCell ref="A78:B78"/>
    <mergeCell ref="A73:B73"/>
    <mergeCell ref="A74:B74"/>
    <mergeCell ref="A75:B75"/>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W229"/>
  <sheetViews>
    <sheetView showGridLines="0" topLeftCell="A49" zoomScale="90" zoomScaleNormal="90" workbookViewId="0">
      <selection activeCell="J62" sqref="J62"/>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19</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IF(Badges!V58="A","A"," ")</f>
        <v xml:space="preserve"> </v>
      </c>
      <c r="I4" s="348"/>
      <c r="J4" s="349" t="str">
        <f>Badges!C132</f>
        <v>Fold method and glue method</v>
      </c>
      <c r="K4" s="351" t="str">
        <f>IF(Badges!V132="A","A"," ")</f>
        <v xml:space="preserve"> </v>
      </c>
      <c r="M4" s="348"/>
      <c r="N4" s="349" t="str">
        <f>Badges!C205</f>
        <v>Learn how to purify water</v>
      </c>
      <c r="O4" s="351" t="str">
        <f>IF(Badges!V205="A","A"," ")</f>
        <v xml:space="preserve"> </v>
      </c>
      <c r="Q4" s="348"/>
      <c r="R4" s="349" t="str">
        <f>Badges!C279</f>
        <v>Get a sense of different animals'</v>
      </c>
      <c r="S4" s="351" t="str">
        <f>IF(Badges!V279="A","A"," ")</f>
        <v xml:space="preserve"> </v>
      </c>
      <c r="T4" s="340"/>
      <c r="U4" s="340"/>
    </row>
    <row r="5" spans="1:21" ht="12.75" customHeight="1" x14ac:dyDescent="0.2">
      <c r="A5" s="619" t="str">
        <f>Summary!A4</f>
        <v>Digital Movie Maker</v>
      </c>
      <c r="B5" s="620"/>
      <c r="C5" s="352" t="str">
        <f>IF(Badges!V28="C","C",IF(Badges!V28="P","P",""))</f>
        <v/>
      </c>
      <c r="E5" s="348"/>
      <c r="F5" s="349" t="str">
        <f>Badges!C59</f>
        <v>Videotape yourself miming one</v>
      </c>
      <c r="G5" s="351" t="str">
        <f>IF(Badges!V59="A","A"," ")</f>
        <v xml:space="preserve"> </v>
      </c>
      <c r="I5" s="348"/>
      <c r="J5" s="349" t="str">
        <f>Badges!C133</f>
        <v>Fold method and stitch method</v>
      </c>
      <c r="K5" s="351" t="str">
        <f>IF(Badges!V133="A","A"," ")</f>
        <v xml:space="preserve"> </v>
      </c>
      <c r="M5" s="348"/>
      <c r="N5" s="349" t="str">
        <f>Badges!C206</f>
        <v>Practice navigating with a map and</v>
      </c>
      <c r="O5" s="351" t="str">
        <f>IF(Badges!V206="A","A"," ")</f>
        <v xml:space="preserve"> </v>
      </c>
      <c r="Q5" s="348"/>
      <c r="R5" s="349" t="str">
        <f>Badges!C280</f>
        <v>Talk to an animal expert at a zoo</v>
      </c>
      <c r="S5" s="351" t="str">
        <f>IF(Badges!V280="A","A"," ")</f>
        <v xml:space="preserve"> </v>
      </c>
      <c r="T5" s="340"/>
      <c r="U5" s="340"/>
    </row>
    <row r="6" spans="1:21" ht="12.75" customHeight="1" x14ac:dyDescent="0.2">
      <c r="A6" s="612" t="str">
        <f>Summary!A5</f>
        <v>Eating for Beauty</v>
      </c>
      <c r="B6" s="613"/>
      <c r="C6" s="353" t="str">
        <f>IF(Badges!V51="C","C",IF(Badges!V51="P","P",""))</f>
        <v/>
      </c>
      <c r="E6" s="348"/>
      <c r="F6" s="349" t="str">
        <f>Badges!C60</f>
        <v>Pretend an item is something else</v>
      </c>
      <c r="G6" s="351" t="str">
        <f>IF(Badges!V60="A","A"," ")</f>
        <v xml:space="preserve"> </v>
      </c>
      <c r="I6" s="348"/>
      <c r="J6" s="349" t="str">
        <f>Badges!C134</f>
        <v>Glue method and stitch method</v>
      </c>
      <c r="K6" s="351" t="str">
        <f>IF(Badges!V134="A","A"," ")</f>
        <v xml:space="preserve"> </v>
      </c>
      <c r="M6" s="348"/>
      <c r="N6" s="349" t="str">
        <f>Badges!C207</f>
        <v>Pitch your tent three times in three</v>
      </c>
      <c r="O6" s="351" t="str">
        <f>IF(Badges!V207="A","A"," ")</f>
        <v xml:space="preserve"> </v>
      </c>
      <c r="Q6" s="348"/>
      <c r="R6" s="349" t="str">
        <f>Badges!C281</f>
        <v>Practice being a scientist</v>
      </c>
      <c r="S6" s="351" t="str">
        <f>IF(Badges!V281="A","A"," ")</f>
        <v xml:space="preserve"> </v>
      </c>
      <c r="T6" s="340"/>
      <c r="U6" s="340"/>
    </row>
    <row r="7" spans="1:21" x14ac:dyDescent="0.2">
      <c r="A7" s="612" t="str">
        <f>Summary!A6</f>
        <v>Public Speaker</v>
      </c>
      <c r="B7" s="613"/>
      <c r="C7" s="353" t="str">
        <f>IF(Badges!V74="C","C",IF(Badges!V74="P","P",""))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IF(Badges!V97="C","C",IF(Badges!V97="P","P",""))</f>
        <v/>
      </c>
      <c r="E8" s="348"/>
      <c r="F8" s="349" t="str">
        <f>Badges!C62</f>
        <v>Repeat one word, one sentence, and</v>
      </c>
      <c r="G8" s="351" t="str">
        <f>IF(Badges!V62="A","A"," ")</f>
        <v xml:space="preserve"> </v>
      </c>
      <c r="I8" s="348"/>
      <c r="J8" s="349" t="str">
        <f>Badges!C136</f>
        <v>Make an organizational book</v>
      </c>
      <c r="K8" s="351" t="str">
        <f>IF(Badges!V136="A","A"," ")</f>
        <v xml:space="preserve"> </v>
      </c>
      <c r="M8" s="348"/>
      <c r="N8" s="349" t="str">
        <f>Badges!C209</f>
        <v>Play stuff-sack dramatics</v>
      </c>
      <c r="O8" s="351" t="str">
        <f>IF(Badges!V209="A","A"," ")</f>
        <v xml:space="preserve"> </v>
      </c>
      <c r="Q8" s="348">
        <v>1</v>
      </c>
      <c r="R8" s="349" t="str">
        <f>Badges!C285</f>
        <v>Team up and dress up</v>
      </c>
      <c r="S8" s="350"/>
    </row>
    <row r="9" spans="1:21" x14ac:dyDescent="0.2">
      <c r="A9" s="614" t="str">
        <f>Summary!A8</f>
        <v>Screenwriter</v>
      </c>
      <c r="B9" s="615"/>
      <c r="C9" s="354" t="str">
        <f>IF(Badges!V120="C","C",IF(Badges!V120="P","P",""))</f>
        <v/>
      </c>
      <c r="E9" s="348"/>
      <c r="F9" s="349" t="str">
        <f>Badges!C63</f>
        <v>Tell your own story, from birth until</v>
      </c>
      <c r="G9" s="351" t="str">
        <f>IF(Badges!V63="A","A"," ")</f>
        <v xml:space="preserve"> </v>
      </c>
      <c r="I9" s="348"/>
      <c r="J9" s="349" t="str">
        <f>Badges!C137</f>
        <v>Make a scrapbook, memory book,</v>
      </c>
      <c r="K9" s="351" t="str">
        <f>IF(Badges!V137="A","A"," ")</f>
        <v xml:space="preserve"> </v>
      </c>
      <c r="M9" s="348"/>
      <c r="N9" s="349" t="str">
        <f>Badges!C210</f>
        <v>See the stars</v>
      </c>
      <c r="O9" s="351" t="str">
        <f>IF(Badges!V210="A","A"," ")</f>
        <v xml:space="preserve"> </v>
      </c>
      <c r="Q9" s="348"/>
      <c r="R9" s="349" t="str">
        <f>Badges!C286</f>
        <v>Go, Blue! Go, Red!</v>
      </c>
      <c r="S9" s="351" t="str">
        <f>IF(Badges!V286="A","A"," ")</f>
        <v xml:space="preserve"> </v>
      </c>
    </row>
    <row r="10" spans="1:21" x14ac:dyDescent="0.2">
      <c r="A10" s="616" t="str">
        <f>Summary!A9</f>
        <v>It's Your Planet -- Love It!</v>
      </c>
      <c r="B10" s="617"/>
      <c r="C10" s="618"/>
      <c r="E10" s="348"/>
      <c r="F10" s="349" t="str">
        <f>Badges!C64</f>
        <v>Practice impressions of three</v>
      </c>
      <c r="G10" s="351" t="str">
        <f>IF(Badges!V64="A","A"," ")</f>
        <v xml:space="preserve"> </v>
      </c>
      <c r="I10" s="348"/>
      <c r="J10" s="349" t="str">
        <f>Badges!C138</f>
        <v>Make a gift book</v>
      </c>
      <c r="K10" s="351" t="str">
        <f>IF(Badges!V138="A","A"," ")</f>
        <v xml:space="preserve"> </v>
      </c>
      <c r="M10" s="348"/>
      <c r="N10" s="349" t="str">
        <f>Badges!C211</f>
        <v>Tell a progressive story</v>
      </c>
      <c r="O10" s="351" t="str">
        <f>IF(Badges!V211="A","A"," ")</f>
        <v xml:space="preserve"> </v>
      </c>
      <c r="Q10" s="348"/>
      <c r="R10" s="349" t="str">
        <f>Badges!C287</f>
        <v>Unique uniforms</v>
      </c>
      <c r="S10" s="351" t="str">
        <f>IF(Badges!V287="A","A"," ")</f>
        <v xml:space="preserve"> </v>
      </c>
    </row>
    <row r="11" spans="1:21" x14ac:dyDescent="0.2">
      <c r="A11" s="619" t="str">
        <f>Summary!A10</f>
        <v>Book Artist</v>
      </c>
      <c r="B11" s="620"/>
      <c r="C11" s="352" t="str">
        <f>IF(Badges!V144="C","C",IF(Badges!V144="P","P",""))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IF(Badges!V288="A","A"," ")</f>
        <v xml:space="preserve"> </v>
      </c>
    </row>
    <row r="12" spans="1:21" x14ac:dyDescent="0.2">
      <c r="A12" s="612" t="str">
        <f>Summary!A11</f>
        <v>Woodworker</v>
      </c>
      <c r="B12" s="613"/>
      <c r="C12" s="353" t="str">
        <f>IF(Badges!V167="C","C",IF(Badges!V167="P","P",""))</f>
        <v/>
      </c>
      <c r="E12" s="348"/>
      <c r="F12" s="349" t="str">
        <f>Badges!C66</f>
        <v>Write a speech about something</v>
      </c>
      <c r="G12" s="351" t="str">
        <f>IF(Badges!V66="A","A"," ")</f>
        <v xml:space="preserve"> </v>
      </c>
      <c r="I12" s="348"/>
      <c r="J12" s="349" t="str">
        <f>Badges!C140</f>
        <v xml:space="preserve">Make a book from something </v>
      </c>
      <c r="K12" s="351" t="str">
        <f>IF(Badges!V140="A","A","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IF(Badges!V190="C","C",IF(Badges!V190="P","P",""))</f>
        <v/>
      </c>
      <c r="E13" s="348"/>
      <c r="F13" s="349" t="str">
        <f>Badges!C67</f>
        <v>Create a piece for a character</v>
      </c>
      <c r="G13" s="351" t="str">
        <f>IF(Badges!V67="A","A"," ")</f>
        <v xml:space="preserve"> </v>
      </c>
      <c r="I13" s="348"/>
      <c r="J13" s="349" t="str">
        <f>Badges!C141</f>
        <v>Try a different binding technique or</v>
      </c>
      <c r="K13" s="351" t="str">
        <f>IF(Badges!V141="A","A"," ")</f>
        <v xml:space="preserve"> </v>
      </c>
      <c r="M13" s="348"/>
      <c r="N13" s="349" t="str">
        <f>Badges!C216</f>
        <v>Observe kids in person for at least</v>
      </c>
      <c r="O13" s="351" t="str">
        <f>IF(Badges!V216="A","A"," ")</f>
        <v xml:space="preserve"> </v>
      </c>
      <c r="Q13" s="348"/>
      <c r="R13" s="349" t="str">
        <f>Badges!C290</f>
        <v>An amazing race</v>
      </c>
      <c r="S13" s="351" t="str">
        <f>IF(Badges!V290="A","A"," ")</f>
        <v xml:space="preserve"> </v>
      </c>
    </row>
    <row r="14" spans="1:21" x14ac:dyDescent="0.2">
      <c r="A14" s="612" t="str">
        <f>Summary!A13</f>
        <v>Trailblazing</v>
      </c>
      <c r="B14" s="613"/>
      <c r="C14" s="353" t="str">
        <f>IF(Badges!V213="C","C",IF(Badges!V213="P","P",""))</f>
        <v/>
      </c>
      <c r="E14" s="348"/>
      <c r="F14" s="349" t="str">
        <f>Badges!C68</f>
        <v>Pick an existing piece</v>
      </c>
      <c r="G14" s="351" t="str">
        <f>IF(Badges!V68="A","A"," ")</f>
        <v xml:space="preserve"> </v>
      </c>
      <c r="I14" s="348"/>
      <c r="J14" s="349" t="str">
        <f>Badges!C142</f>
        <v>Get creative with the definition of</v>
      </c>
      <c r="K14" s="351" t="str">
        <f>IF(Badges!V142="A","A"," ")</f>
        <v xml:space="preserve"> </v>
      </c>
      <c r="M14" s="348"/>
      <c r="N14" s="349" t="str">
        <f>Badges!C217</f>
        <v xml:space="preserve">Ask an expert  </v>
      </c>
      <c r="O14" s="351" t="str">
        <f>IF(Badges!V217="A","A"," ")</f>
        <v xml:space="preserve"> </v>
      </c>
      <c r="Q14" s="348"/>
      <c r="R14" s="349" t="str">
        <f>Badges!C291</f>
        <v>Target practice</v>
      </c>
      <c r="S14" s="351" t="str">
        <f>IF(Badges!V291="A","A"," ")</f>
        <v xml:space="preserve"> </v>
      </c>
    </row>
    <row r="15" spans="1:21" x14ac:dyDescent="0.2">
      <c r="A15" s="614" t="str">
        <f>Summary!A14</f>
        <v>Babysitter</v>
      </c>
      <c r="B15" s="615"/>
      <c r="C15" s="354" t="str">
        <f>IF(Badges!V236="C","C",IF(Badges!V236="P","P",""))</f>
        <v/>
      </c>
      <c r="E15" s="348">
        <v>5</v>
      </c>
      <c r="F15" s="349" t="str">
        <f>Badges!C69</f>
        <v>Get onstage</v>
      </c>
      <c r="G15" s="350"/>
      <c r="I15" s="602" t="str">
        <f>Badges!B145</f>
        <v>Woodworker</v>
      </c>
      <c r="J15" s="603"/>
      <c r="K15" s="603"/>
      <c r="M15" s="348"/>
      <c r="N15" s="349" t="str">
        <f>Badges!C218</f>
        <v>Find information at the library or</v>
      </c>
      <c r="O15" s="351" t="str">
        <f>IF(Badges!V218="A","A"," ")</f>
        <v xml:space="preserve"> </v>
      </c>
      <c r="Q15" s="348"/>
      <c r="R15" s="349" t="str">
        <f>Badges!C292</f>
        <v>Tests of strength</v>
      </c>
      <c r="S15" s="351" t="str">
        <f>IF(Badges!V292="A","A"," ")</f>
        <v xml:space="preserve"> </v>
      </c>
    </row>
    <row r="16" spans="1:21" x14ac:dyDescent="0.2">
      <c r="A16" s="616" t="str">
        <f>Summary!A15</f>
        <v>It's Your Story -- Tell It!</v>
      </c>
      <c r="B16" s="617"/>
      <c r="C16" s="618"/>
      <c r="E16" s="348"/>
      <c r="F16" s="349" t="str">
        <f>Badges!C70</f>
        <v>Create a theater in your own home</v>
      </c>
      <c r="G16" s="351" t="str">
        <f>IF(Badges!V70="A","A","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IF(Badges!V260="C","C",IF(Badges!V260="P","P",""))</f>
        <v/>
      </c>
      <c r="E17" s="348"/>
      <c r="F17" s="349" t="str">
        <f>Badges!C71</f>
        <v>Perform at school</v>
      </c>
      <c r="G17" s="351" t="str">
        <f>IF(Badges!V71="A","A"," ")</f>
        <v xml:space="preserve"> </v>
      </c>
      <c r="I17" s="348"/>
      <c r="J17" s="349" t="str">
        <f>Badges!C147</f>
        <v>Write your name in nails</v>
      </c>
      <c r="K17" s="351" t="str">
        <f>IF(Badges!V146="A","A"," ")</f>
        <v xml:space="preserve"> </v>
      </c>
      <c r="M17" s="348"/>
      <c r="N17" s="349" t="str">
        <f>Badges!C220</f>
        <v>Attend a babysitter training course</v>
      </c>
      <c r="O17" s="351" t="str">
        <f>IF(Badges!V220="A","A"," ")</f>
        <v xml:space="preserve"> </v>
      </c>
      <c r="Q17" s="348"/>
      <c r="R17" s="349" t="str">
        <f>Badges!C294</f>
        <v>Construction challenge</v>
      </c>
      <c r="S17" s="351" t="str">
        <f>IF(Badges!V294="A","A"," ")</f>
        <v xml:space="preserve"> </v>
      </c>
    </row>
    <row r="18" spans="1:19" x14ac:dyDescent="0.2">
      <c r="A18" s="612" t="str">
        <f>Summary!A17</f>
        <v>Animal Helpers</v>
      </c>
      <c r="B18" s="613"/>
      <c r="C18" s="353" t="str">
        <f>IF(Badges!V283="C","C",IF(Badges!V283="P","P",""))</f>
        <v/>
      </c>
      <c r="E18" s="348"/>
      <c r="F18" s="349" t="str">
        <f>Badges!C72</f>
        <v>Go to your audience</v>
      </c>
      <c r="G18" s="351" t="str">
        <f>IF(Badges!V72="A","A"," ")</f>
        <v xml:space="preserve"> </v>
      </c>
      <c r="I18" s="348"/>
      <c r="J18" s="349" t="str">
        <f>Badges!C148</f>
        <v>Make a design with nails on wood</v>
      </c>
      <c r="K18" s="351" t="str">
        <f>IF(Badges!V147="A","A"," ")</f>
        <v xml:space="preserve"> </v>
      </c>
      <c r="M18" s="348"/>
      <c r="N18" s="349" t="str">
        <f>Badges!C221</f>
        <v>Interview five moms about what they</v>
      </c>
      <c r="O18" s="351" t="str">
        <f>IF(Badges!V221="A","A"," ")</f>
        <v xml:space="preserve"> </v>
      </c>
      <c r="Q18" s="348"/>
      <c r="R18" s="349" t="str">
        <f>Badges!C295</f>
        <v>Soar winners</v>
      </c>
      <c r="S18" s="351" t="str">
        <f>IF(Badges!V295="A","A"," ")</f>
        <v xml:space="preserve"> </v>
      </c>
    </row>
    <row r="19" spans="1:19" x14ac:dyDescent="0.2">
      <c r="A19" s="612" t="str">
        <f>Summary!A18</f>
        <v>Field Day</v>
      </c>
      <c r="B19" s="613"/>
      <c r="C19" s="353" t="str">
        <f>IF(Badges!V306="C","C",IF(Badges!V306="P","P",""))</f>
        <v/>
      </c>
      <c r="E19" s="602" t="str">
        <f>Badges!B75</f>
        <v>Science of Happiness</v>
      </c>
      <c r="F19" s="603"/>
      <c r="G19" s="603"/>
      <c r="I19" s="348"/>
      <c r="J19" s="349" t="str">
        <f>Badges!C149</f>
        <v>Create a sculpture</v>
      </c>
      <c r="K19" s="351" t="str">
        <f>IF(Badges!V148="A","A"," ")</f>
        <v xml:space="preserve"> </v>
      </c>
      <c r="M19" s="348"/>
      <c r="N19" s="349" t="str">
        <f>Badges!C222</f>
        <v>Interview five experienced babysitters</v>
      </c>
      <c r="O19" s="351" t="str">
        <f>IF(Badges!V222="A","A"," ")</f>
        <v xml:space="preserve"> </v>
      </c>
      <c r="Q19" s="348"/>
      <c r="R19" s="349" t="str">
        <f>Badges!C296</f>
        <v>Make it "flink."</v>
      </c>
      <c r="S19" s="351" t="str">
        <f>IF(Badges!V296="A","A"," ")</f>
        <v xml:space="preserve"> </v>
      </c>
    </row>
    <row r="20" spans="1:19" x14ac:dyDescent="0.2">
      <c r="A20" s="612" t="str">
        <f>Summary!A19</f>
        <v>Entrepreneur</v>
      </c>
      <c r="B20" s="613"/>
      <c r="C20" s="353" t="str">
        <f>IF(Badges!V329="C","C",IF(Badges!V329="P","P",""))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IF(Badges!V352="C","C",IF(Badges!V352="P","P",""))</f>
        <v/>
      </c>
      <c r="E21" s="348"/>
      <c r="F21" s="349" t="str">
        <f>Badges!C77</f>
        <v>Get into a state of "flow"</v>
      </c>
      <c r="G21" s="351" t="str">
        <f>IF(Badges!V77="A","A"," ")</f>
        <v xml:space="preserve"> </v>
      </c>
      <c r="I21" s="348"/>
      <c r="J21" s="349" t="str">
        <f>Badges!C151</f>
        <v>Level up</v>
      </c>
      <c r="K21" s="351" t="str">
        <f>IF(Badges!V150="A","A"," ")</f>
        <v xml:space="preserve"> </v>
      </c>
      <c r="M21" s="348"/>
      <c r="N21" s="349" t="str">
        <f>Badges!C224</f>
        <v>Interview an educational toy or game</v>
      </c>
      <c r="O21" s="351" t="str">
        <f>IF(Badges!V224="A","A"," ")</f>
        <v xml:space="preserve"> </v>
      </c>
      <c r="Q21" s="348"/>
      <c r="R21" s="349" t="str">
        <f>Badges!C298</f>
        <v>From read to reality</v>
      </c>
      <c r="S21" s="351" t="str">
        <f>IF(Badges!V298="A","A"," ")</f>
        <v xml:space="preserve"> </v>
      </c>
    </row>
    <row r="22" spans="1:19" x14ac:dyDescent="0.2">
      <c r="A22" s="355"/>
      <c r="B22" s="356"/>
      <c r="C22" s="434"/>
      <c r="E22" s="348"/>
      <c r="F22" s="349" t="str">
        <f>Badges!C78</f>
        <v>Count three blessings</v>
      </c>
      <c r="G22" s="351" t="str">
        <f>IF(Badges!V78="A","A"," ")</f>
        <v xml:space="preserve"> </v>
      </c>
      <c r="I22" s="348"/>
      <c r="J22" s="349" t="str">
        <f>Badges!C152</f>
        <v>Make it right</v>
      </c>
      <c r="K22" s="351" t="str">
        <f>IF(Badges!V151="A","A"," ")</f>
        <v xml:space="preserve"> </v>
      </c>
      <c r="M22" s="348"/>
      <c r="N22" s="349" t="str">
        <f>Badges!C225</f>
        <v>Observe kids at a toy store for two</v>
      </c>
      <c r="O22" s="351" t="str">
        <f>IF(Badges!V225="A","A"," ")</f>
        <v xml:space="preserve"> </v>
      </c>
      <c r="Q22" s="348"/>
      <c r="R22" s="349" t="str">
        <f>Badges!C299</f>
        <v>From virtual to reality</v>
      </c>
      <c r="S22" s="351" t="str">
        <f>IF(Badges!V299="A","A"," ")</f>
        <v xml:space="preserve"> </v>
      </c>
    </row>
    <row r="23" spans="1:19" x14ac:dyDescent="0.2">
      <c r="A23" s="602" t="str">
        <f>Badges!B6</f>
        <v>Digital Movie Maker</v>
      </c>
      <c r="B23" s="603"/>
      <c r="C23" s="603"/>
      <c r="E23" s="348"/>
      <c r="F23" s="349" t="str">
        <f>Badges!C79</f>
        <v>Stop and smell the roses</v>
      </c>
      <c r="G23" s="351" t="str">
        <f>IF(Badges!V79="A","A"," ")</f>
        <v xml:space="preserve"> </v>
      </c>
      <c r="I23" s="348"/>
      <c r="J23" s="349" t="str">
        <f>Badges!C153</f>
        <v>Do a survey</v>
      </c>
      <c r="K23" s="351" t="str">
        <f>IF(Badges!V152="A","A"," ")</f>
        <v xml:space="preserve"> </v>
      </c>
      <c r="M23" s="348"/>
      <c r="N23" s="349" t="str">
        <f>Badges!C226</f>
        <v>Volunteer for at least two hours</v>
      </c>
      <c r="O23" s="351" t="str">
        <f>IF(Badges!V226="A","A"," ")</f>
        <v xml:space="preserve"> </v>
      </c>
      <c r="Q23" s="348"/>
      <c r="R23" s="349" t="str">
        <f>Badges!C300</f>
        <v>From board to reality</v>
      </c>
      <c r="S23" s="351" t="str">
        <f>IF(Badges!V300="A","A","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IF(Badges!V8="A","A"," ")</f>
        <v xml:space="preserve"> </v>
      </c>
      <c r="E25" s="348"/>
      <c r="F25" s="349" t="str">
        <f>Badges!C81</f>
        <v>Focus on what's realistic</v>
      </c>
      <c r="G25" s="351" t="str">
        <f>IF(Badges!V81="A","A"," ")</f>
        <v xml:space="preserve"> </v>
      </c>
      <c r="I25" s="348"/>
      <c r="J25" s="349" t="str">
        <f>Badges!C155</f>
        <v>Fix loose screws</v>
      </c>
      <c r="K25" s="351" t="str">
        <f>IF(Badges!V154="A","A"," ")</f>
        <v xml:space="preserve"> </v>
      </c>
      <c r="M25" s="348"/>
      <c r="N25" s="349" t="str">
        <f>Badges!C228</f>
        <v>Market yourself</v>
      </c>
      <c r="O25" s="351" t="str">
        <f>IF(Badges!V228="A","A"," ")</f>
        <v xml:space="preserve"> </v>
      </c>
      <c r="Q25" s="348"/>
      <c r="R25" s="349" t="str">
        <f>Badges!C302</f>
        <v>A puzzle pentathlon</v>
      </c>
      <c r="S25" s="351" t="str">
        <f>IF(Badges!V302="A","A"," ")</f>
        <v xml:space="preserve"> </v>
      </c>
    </row>
    <row r="26" spans="1:19" x14ac:dyDescent="0.2">
      <c r="A26" s="348"/>
      <c r="B26" s="349" t="str">
        <f>Badges!C9</f>
        <v>Take a class</v>
      </c>
      <c r="C26" s="351" t="str">
        <f>IF(Badges!V9="A","A"," ")</f>
        <v xml:space="preserve"> </v>
      </c>
      <c r="E26" s="348"/>
      <c r="F26" s="349" t="str">
        <f>Badges!C82</f>
        <v>Try to use your strengths</v>
      </c>
      <c r="G26" s="351" t="str">
        <f>IF(Badges!V82="A","A"," ")</f>
        <v xml:space="preserve"> </v>
      </c>
      <c r="I26" s="348"/>
      <c r="J26" s="349" t="str">
        <f>Badges!C156</f>
        <v>Attach it, detach it</v>
      </c>
      <c r="K26" s="351" t="str">
        <f>IF(Badges!V155="A","A"," ")</f>
        <v xml:space="preserve"> </v>
      </c>
      <c r="M26" s="348"/>
      <c r="N26" s="349" t="str">
        <f>Badges!C229</f>
        <v xml:space="preserve">Create a questionnaire to give to </v>
      </c>
      <c r="O26" s="351" t="str">
        <f>IF(Badges!V229="A","A"," ")</f>
        <v xml:space="preserve"> </v>
      </c>
      <c r="Q26" s="348"/>
      <c r="R26" s="349" t="str">
        <f>Badges!C303</f>
        <v>A relay pentathlon</v>
      </c>
      <c r="S26" s="351" t="str">
        <f>IF(Badges!V303="A","A"," ")</f>
        <v xml:space="preserve"> </v>
      </c>
    </row>
    <row r="27" spans="1:19" x14ac:dyDescent="0.2">
      <c r="A27" s="348"/>
      <c r="B27" s="349" t="str">
        <f>Badges!C10</f>
        <v>Teach yourself</v>
      </c>
      <c r="C27" s="351" t="str">
        <f>IF(Badges!V10="A","A"," ")</f>
        <v xml:space="preserve"> </v>
      </c>
      <c r="E27" s="348"/>
      <c r="F27" s="349" t="str">
        <f>Badges!C79</f>
        <v>Stop and smell the roses</v>
      </c>
      <c r="G27" s="351" t="str">
        <f>IF(Badges!V83="A","A"," ")</f>
        <v xml:space="preserve"> </v>
      </c>
      <c r="I27" s="348"/>
      <c r="J27" s="349" t="str">
        <f>Badges!C157</f>
        <v>Build with a screwdriver</v>
      </c>
      <c r="K27" s="351" t="str">
        <f>IF(Badges!V156="A","A"," ")</f>
        <v xml:space="preserve"> </v>
      </c>
      <c r="M27" s="348"/>
      <c r="N27" s="349" t="str">
        <f>Badges!C230</f>
        <v>Conduct interviews with potential</v>
      </c>
      <c r="O27" s="351" t="str">
        <f>IF(Badges!V230="A","A"," ")</f>
        <v xml:space="preserve"> </v>
      </c>
      <c r="Q27" s="348"/>
      <c r="R27" s="349" t="str">
        <f>Badges!C304</f>
        <v>A wheel pentathlon</v>
      </c>
      <c r="S27" s="351" t="str">
        <f>IF(Badges!V304="A","A","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IF(Badges!V12="A","A"," ")</f>
        <v xml:space="preserve"> </v>
      </c>
      <c r="E29" s="348"/>
      <c r="F29" s="349" t="str">
        <f>Badges!C85</f>
        <v>Make a gratitude visit</v>
      </c>
      <c r="G29" s="351" t="str">
        <f>IF(Badges!V85="A","A"," ")</f>
        <v xml:space="preserve"> </v>
      </c>
      <c r="I29" s="348"/>
      <c r="J29" s="349" t="str">
        <f>Badges!C159</f>
        <v>End the alphabet</v>
      </c>
      <c r="K29" s="351" t="str">
        <f>IF(Badges!V158="A","A"," ")</f>
        <v xml:space="preserve"> </v>
      </c>
      <c r="M29" s="348"/>
      <c r="N29" s="349" t="str">
        <f>Badges!C232</f>
        <v>Come prepared for a game</v>
      </c>
      <c r="O29" s="351" t="str">
        <f>IF(Badges!V232="A","A"," ")</f>
        <v xml:space="preserve"> </v>
      </c>
      <c r="Q29" s="348">
        <v>1</v>
      </c>
      <c r="R29" s="349" t="str">
        <f>Badges!C308</f>
        <v>Brainstorm business ideas</v>
      </c>
      <c r="S29" s="350"/>
    </row>
    <row r="30" spans="1:19" x14ac:dyDescent="0.2">
      <c r="A30" s="348"/>
      <c r="B30" s="349" t="str">
        <f>Badges!C13</f>
        <v>Film a celebration</v>
      </c>
      <c r="C30" s="351" t="str">
        <f>IF(Badges!V13="A","A"," ")</f>
        <v xml:space="preserve"> </v>
      </c>
      <c r="E30" s="348"/>
      <c r="F30" s="349" t="str">
        <f>Badges!C86</f>
        <v>Write a forgiveness letter</v>
      </c>
      <c r="G30" s="351" t="str">
        <f>IF(Badges!V86="A","A"," ")</f>
        <v xml:space="preserve"> </v>
      </c>
      <c r="I30" s="348"/>
      <c r="J30" s="349" t="str">
        <f>Badges!C160</f>
        <v>Square it off</v>
      </c>
      <c r="K30" s="351" t="str">
        <f>IF(Badges!V159="A","A"," ")</f>
        <v xml:space="preserve"> </v>
      </c>
      <c r="M30" s="348"/>
      <c r="N30" s="349" t="str">
        <f>Badges!C233</f>
        <v>Make a tasty snack</v>
      </c>
      <c r="O30" s="351" t="str">
        <f>IF(Badges!V233="A","A"," ")</f>
        <v xml:space="preserve"> </v>
      </c>
      <c r="Q30" s="348"/>
      <c r="R30" s="349" t="str">
        <f>Badges!C309</f>
        <v>Interview your client</v>
      </c>
      <c r="S30" s="351" t="str">
        <f>IF(Badges!V309="A","A"," ")</f>
        <v xml:space="preserve"> </v>
      </c>
    </row>
    <row r="31" spans="1:19" x14ac:dyDescent="0.2">
      <c r="A31" s="348"/>
      <c r="B31" s="349" t="str">
        <f>Badges!C14</f>
        <v>Film a day in your life</v>
      </c>
      <c r="C31" s="351" t="str">
        <f>IF(Badges!V14="A","A"," ")</f>
        <v xml:space="preserve"> </v>
      </c>
      <c r="E31" s="348"/>
      <c r="F31" s="349" t="str">
        <f>Badges!C83</f>
        <v>Be happy for others</v>
      </c>
      <c r="G31" s="351" t="str">
        <f>IF(Badges!V87="A","A"," ")</f>
        <v xml:space="preserve"> </v>
      </c>
      <c r="I31" s="348"/>
      <c r="J31" s="349" t="str">
        <f>Badges!C161</f>
        <v>Make a simple doll</v>
      </c>
      <c r="K31" s="351" t="str">
        <f>IF(Badges!V160="A","A"," ")</f>
        <v xml:space="preserve"> </v>
      </c>
      <c r="M31" s="348"/>
      <c r="N31" s="349" t="str">
        <f>Badges!C234</f>
        <v>Plan a fun craft</v>
      </c>
      <c r="O31" s="351" t="str">
        <f>IF(Badges!V234="A","A"," ")</f>
        <v xml:space="preserve"> </v>
      </c>
      <c r="Q31" s="348"/>
      <c r="R31" s="349" t="str">
        <f>Badges!C310</f>
        <v>Become a keen observer</v>
      </c>
      <c r="S31" s="351" t="str">
        <f>IF(Badges!V310="A","A","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IF(Badges!V311="A","A"," ")</f>
        <v xml:space="preserve"> </v>
      </c>
    </row>
    <row r="33" spans="1:19" x14ac:dyDescent="0.2">
      <c r="A33" s="348"/>
      <c r="B33" s="349" t="str">
        <f>Badges!C16</f>
        <v>Share a scene from a book in the</v>
      </c>
      <c r="C33" s="351" t="str">
        <f>IF(Badges!V16="A","A"," ")</f>
        <v xml:space="preserve"> </v>
      </c>
      <c r="E33" s="348"/>
      <c r="F33" s="349" t="str">
        <f>Badges!C89</f>
        <v xml:space="preserve">Design your own five-question </v>
      </c>
      <c r="G33" s="351" t="str">
        <f>IF(Badges!V89="A","A"," ")</f>
        <v xml:space="preserve"> </v>
      </c>
      <c r="I33" s="348"/>
      <c r="J33" s="349" t="str">
        <f>Badges!C163</f>
        <v>Build with your expert</v>
      </c>
      <c r="K33" s="351" t="str">
        <f>IF(Badges!V162="A","A","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IF(Badges!V17="A","A"," ")</f>
        <v xml:space="preserve"> </v>
      </c>
      <c r="E34" s="348"/>
      <c r="F34" s="349" t="str">
        <f>Badges!C90</f>
        <v>Try quick polling</v>
      </c>
      <c r="G34" s="351" t="str">
        <f>IF(Badges!V90="A","A"," ")</f>
        <v xml:space="preserve"> </v>
      </c>
      <c r="I34" s="348"/>
      <c r="J34" s="349" t="str">
        <f>Badges!C164</f>
        <v>Build with home improvers</v>
      </c>
      <c r="K34" s="351" t="str">
        <f>IF(Badges!V163="A","A"," ")</f>
        <v xml:space="preserve"> </v>
      </c>
      <c r="M34" s="348"/>
      <c r="N34" s="349" t="str">
        <f>Badges!C240</f>
        <v>Share night art</v>
      </c>
      <c r="O34" s="351" t="str">
        <f>IF(Badges!V240="A","A"," ")</f>
        <v xml:space="preserve"> </v>
      </c>
      <c r="Q34" s="348"/>
      <c r="R34" s="349" t="str">
        <f>Badges!C313</f>
        <v>Divide your idea into different parts</v>
      </c>
      <c r="S34" s="351" t="str">
        <f>IF(Badges!V313="A","A"," ")</f>
        <v xml:space="preserve"> </v>
      </c>
    </row>
    <row r="35" spans="1:19" x14ac:dyDescent="0.2">
      <c r="A35" s="348"/>
      <c r="B35" s="349" t="str">
        <f>Badges!C18</f>
        <v>Share a family story</v>
      </c>
      <c r="C35" s="351" t="str">
        <f>IF(Badges!V18="A","A"," ")</f>
        <v xml:space="preserve"> </v>
      </c>
      <c r="E35" s="348"/>
      <c r="F35" s="349" t="str">
        <f>Badges!C87</f>
        <v>Make something meaningful</v>
      </c>
      <c r="G35" s="351" t="str">
        <f>IF(Badges!V91="A","A"," ")</f>
        <v xml:space="preserve"> </v>
      </c>
      <c r="I35" s="348"/>
      <c r="J35" s="349" t="str">
        <f>Badges!C165</f>
        <v>Build at a craft store or artisan</v>
      </c>
      <c r="K35" s="351" t="str">
        <f>IF(Badges!V164="A","A"," ")</f>
        <v xml:space="preserve"> </v>
      </c>
      <c r="M35" s="348"/>
      <c r="N35" s="349" t="str">
        <f>Badges!C241</f>
        <v>Get into nightlife</v>
      </c>
      <c r="O35" s="351" t="str">
        <f>IF(Badges!V241="A","A"," ")</f>
        <v xml:space="preserve"> </v>
      </c>
      <c r="Q35" s="348"/>
      <c r="R35" s="349" t="str">
        <f>Badges!C314</f>
        <v>Beat your competitors</v>
      </c>
      <c r="S35" s="351" t="str">
        <f>IF(Badges!V314="A","A","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IF(Badges!V242="A","A"," ")</f>
        <v xml:space="preserve"> </v>
      </c>
      <c r="Q36" s="348"/>
      <c r="R36" s="349" t="str">
        <f>Badges!C315</f>
        <v>Use a "guideline."</v>
      </c>
      <c r="S36" s="351" t="str">
        <f>IF(Badges!V315="A","A"," ")</f>
        <v xml:space="preserve"> </v>
      </c>
    </row>
    <row r="37" spans="1:19" ht="12.75" customHeight="1" x14ac:dyDescent="0.2">
      <c r="A37" s="348"/>
      <c r="B37" s="349" t="str">
        <f>Badges!C20</f>
        <v>Work solo</v>
      </c>
      <c r="C37" s="351" t="str">
        <f>IF(Badges!V20="A","A"," ")</f>
        <v xml:space="preserve"> </v>
      </c>
      <c r="E37" s="348"/>
      <c r="F37" s="349" t="str">
        <f>Badges!C93</f>
        <v>Find a happiness helper</v>
      </c>
      <c r="G37" s="351" t="str">
        <f>IF(Badges!V93="A","A","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IF(Badges!V21="A","A"," ")</f>
        <v xml:space="preserve"> </v>
      </c>
      <c r="E38" s="348"/>
      <c r="F38" s="349" t="str">
        <f>Badges!C94</f>
        <v>Create an inspiration collage with</v>
      </c>
      <c r="G38" s="351" t="str">
        <f>IF(Badges!V94="A","A"," ")</f>
        <v xml:space="preserve"> </v>
      </c>
      <c r="I38" s="348"/>
      <c r="J38" s="349" t="str">
        <f>Badges!C170</f>
        <v>Organize a CSI-themed night for</v>
      </c>
      <c r="K38" s="351" t="str">
        <f>IF(Badges!V170="A","A"," ")</f>
        <v xml:space="preserve"> </v>
      </c>
      <c r="M38" s="348"/>
      <c r="N38" s="349" t="str">
        <f>Badges!C244</f>
        <v>Tour your neighborhood at night</v>
      </c>
      <c r="O38" s="351" t="str">
        <f>IF(Badges!V244="A","A"," ")</f>
        <v xml:space="preserve"> </v>
      </c>
      <c r="Q38" s="348"/>
      <c r="R38" s="349" t="str">
        <f>Badges!C317</f>
        <v>Seed money</v>
      </c>
      <c r="S38" s="351" t="str">
        <f>IF(Badges!V317="A","A"," ")</f>
        <v xml:space="preserve"> </v>
      </c>
    </row>
    <row r="39" spans="1:19" x14ac:dyDescent="0.2">
      <c r="A39" s="348"/>
      <c r="B39" s="349" t="str">
        <f>Badges!C22</f>
        <v>Work with a mentor</v>
      </c>
      <c r="C39" s="351" t="str">
        <f>IF(Badges!V22="A","A"," ")</f>
        <v xml:space="preserve"> </v>
      </c>
      <c r="E39" s="348"/>
      <c r="F39" s="349" t="str">
        <f>Badges!C91</f>
        <v>Focus on one friend</v>
      </c>
      <c r="G39" s="351" t="str">
        <f>IF(Badges!V95="A","A"," ")</f>
        <v xml:space="preserve"> </v>
      </c>
      <c r="I39" s="348"/>
      <c r="J39" s="349" t="str">
        <f>Badges!C171</f>
        <v>Host an "Identity Crisis" party</v>
      </c>
      <c r="K39" s="351" t="str">
        <f>IF(Badges!V171="A","A"," ")</f>
        <v xml:space="preserve"> </v>
      </c>
      <c r="M39" s="348"/>
      <c r="N39" s="349" t="str">
        <f>Badges!C245</f>
        <v>Visit a park, trail, lake, stream, or</v>
      </c>
      <c r="O39" s="351" t="str">
        <f>IF(Badges!V245="A","A"," ")</f>
        <v xml:space="preserve"> </v>
      </c>
      <c r="Q39" s="348"/>
      <c r="R39" s="349" t="str">
        <f>Badges!C318</f>
        <v>Business models</v>
      </c>
      <c r="S39" s="351" t="str">
        <f>IF(Badges!V318="A","A","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IF(Badges!V172="A","A"," ")</f>
        <v xml:space="preserve"> </v>
      </c>
      <c r="M40" s="348"/>
      <c r="N40" s="349" t="str">
        <f>Badges!C246</f>
        <v>Visit a place that's open 24 hours</v>
      </c>
      <c r="O40" s="351" t="str">
        <f>IF(Badges!V246="A","A"," ")</f>
        <v xml:space="preserve"> </v>
      </c>
      <c r="Q40" s="348"/>
      <c r="R40" s="349" t="str">
        <f>Badges!C319</f>
        <v>Merchandising</v>
      </c>
      <c r="S40" s="351" t="str">
        <f>IF(Badges!V319="A","A"," ")</f>
        <v xml:space="preserve"> </v>
      </c>
    </row>
    <row r="41" spans="1:19" x14ac:dyDescent="0.2">
      <c r="A41" s="348"/>
      <c r="B41" s="349" t="str">
        <f>Badges!C24</f>
        <v>Add a sound track</v>
      </c>
      <c r="C41" s="351" t="str">
        <f>IF(Badges!V24="A","A","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IF(Badges!V25="A","A"," ")</f>
        <v xml:space="preserve"> </v>
      </c>
      <c r="E42" s="348"/>
      <c r="F42" s="349" t="str">
        <f>Badges!C100</f>
        <v xml:space="preserve">Watch one movie or three shows in </v>
      </c>
      <c r="G42" s="351" t="str">
        <f>IF(Badges!V100="A","A"," ")</f>
        <v xml:space="preserve"> </v>
      </c>
      <c r="I42" s="348"/>
      <c r="J42" s="349" t="str">
        <f>Badges!C174</f>
        <v>Interview someone in forensics</v>
      </c>
      <c r="K42" s="351" t="str">
        <f>IF(Badges!V174="A","A"," ")</f>
        <v xml:space="preserve"> </v>
      </c>
      <c r="M42" s="348"/>
      <c r="N42" s="349" t="str">
        <f>Badges!C248</f>
        <v>Be an investigative reporter</v>
      </c>
      <c r="O42" s="351" t="str">
        <f>IF(Badges!V248="A","A"," ")</f>
        <v xml:space="preserve"> </v>
      </c>
      <c r="Q42" s="348"/>
      <c r="R42" s="349" t="str">
        <f>Badges!C321</f>
        <v>Write up a five-point business plan</v>
      </c>
      <c r="S42" s="351" t="str">
        <f>IF(Badges!V321="A","A"," ")</f>
        <v xml:space="preserve"> </v>
      </c>
    </row>
    <row r="43" spans="1:19" ht="12.75" customHeight="1" x14ac:dyDescent="0.2">
      <c r="A43" s="348"/>
      <c r="B43" s="349" t="str">
        <f>Badges!C26</f>
        <v>Add transitions</v>
      </c>
      <c r="C43" s="351" t="str">
        <f>IF(Badges!V26="A","A"," ")</f>
        <v xml:space="preserve"> </v>
      </c>
      <c r="E43" s="348"/>
      <c r="F43" s="349" t="str">
        <f>Badges!C101</f>
        <v>Host a script-dissection party with</v>
      </c>
      <c r="G43" s="351" t="str">
        <f>IF(Badges!V101="A","A"," ")</f>
        <v xml:space="preserve"> </v>
      </c>
      <c r="I43" s="348"/>
      <c r="J43" s="349" t="str">
        <f>Badges!C175</f>
        <v>Try the eyewitness challenge</v>
      </c>
      <c r="K43" s="351" t="str">
        <f>IF(Badges!V175="A","A"," ")</f>
        <v xml:space="preserve"> </v>
      </c>
      <c r="M43" s="348"/>
      <c r="N43" s="349" t="str">
        <f>Badges!C249</f>
        <v>Take part in the night shift</v>
      </c>
      <c r="O43" s="351" t="str">
        <f>IF(Badges!V249="A","A"," ")</f>
        <v xml:space="preserve"> </v>
      </c>
      <c r="Q43" s="348"/>
      <c r="R43" s="349" t="str">
        <f>Badges!C322</f>
        <v>Develop your "pitch."</v>
      </c>
      <c r="S43" s="351" t="str">
        <f>IF(Badges!V322="A","A"," ")</f>
        <v xml:space="preserve"> </v>
      </c>
    </row>
    <row r="44" spans="1:19" x14ac:dyDescent="0.2">
      <c r="A44" s="602" t="str">
        <f>Badges!B29</f>
        <v>Eating for Beauty</v>
      </c>
      <c r="B44" s="603"/>
      <c r="C44" s="603"/>
      <c r="E44" s="348"/>
      <c r="F44" s="349" t="str">
        <f>Badges!C102</f>
        <v>Read two scripts</v>
      </c>
      <c r="G44" s="351" t="str">
        <f>IF(Badges!V102="A","A"," ")</f>
        <v xml:space="preserve"> </v>
      </c>
      <c r="I44" s="348"/>
      <c r="J44" s="349" t="str">
        <f>Badges!C176</f>
        <v>Make some impressions</v>
      </c>
      <c r="K44" s="351" t="str">
        <f>IF(Badges!V176="A","A"," ")</f>
        <v xml:space="preserve"> </v>
      </c>
      <c r="M44" s="348"/>
      <c r="N44" s="349" t="str">
        <f>Badges!C250</f>
        <v>Create a photo essay</v>
      </c>
      <c r="O44" s="351" t="str">
        <f>IF(Badges!V250="A","A"," ")</f>
        <v xml:space="preserve"> </v>
      </c>
      <c r="Q44" s="348"/>
      <c r="R44" s="349" t="str">
        <f>Badges!C323</f>
        <v>Make a mock up of an</v>
      </c>
      <c r="S44" s="351" t="str">
        <f>IF(Badges!V323="A","A","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IF(Badges!V31="A","A"," ")</f>
        <v xml:space="preserve"> </v>
      </c>
      <c r="E46" s="348"/>
      <c r="F46" s="349" t="str">
        <f>Badges!C104</f>
        <v>Look into your own life</v>
      </c>
      <c r="G46" s="351" t="str">
        <f>IF(Badges!V104="A","A"," ")</f>
        <v xml:space="preserve"> </v>
      </c>
      <c r="I46" s="348"/>
      <c r="J46" s="349" t="str">
        <f>Badges!C178</f>
        <v>Forensic chemistry</v>
      </c>
      <c r="K46" s="351" t="str">
        <f>IF(Badges!V178="A","A"," ")</f>
        <v xml:space="preserve"> </v>
      </c>
      <c r="M46" s="348"/>
      <c r="N46" s="349" t="str">
        <f>Badges!C252</f>
        <v>Examine the night sky</v>
      </c>
      <c r="O46" s="351" t="str">
        <f>IF(Badges!V252="A","A"," ")</f>
        <v xml:space="preserve"> </v>
      </c>
      <c r="Q46" s="348"/>
      <c r="R46" s="349" t="str">
        <f>Badges!C325</f>
        <v>Present your idea to someone who</v>
      </c>
      <c r="S46" s="351" t="str">
        <f>IF(Badges!V325="A","A"," ")</f>
        <v xml:space="preserve"> </v>
      </c>
    </row>
    <row r="47" spans="1:19" x14ac:dyDescent="0.2">
      <c r="A47" s="348"/>
      <c r="B47" s="349" t="str">
        <f>Badges!C32</f>
        <v>Have a food-log challenge with</v>
      </c>
      <c r="C47" s="351" t="str">
        <f>IF(Badges!V32="A","A"," ")</f>
        <v xml:space="preserve"> </v>
      </c>
      <c r="E47" s="348"/>
      <c r="F47" s="349" t="str">
        <f>Badges!C105</f>
        <v>Add to a story you already know</v>
      </c>
      <c r="G47" s="351" t="str">
        <f>IF(Badges!V105="A","A"," ")</f>
        <v xml:space="preserve"> </v>
      </c>
      <c r="I47" s="348"/>
      <c r="J47" s="349" t="str">
        <f>Badges!C179</f>
        <v>Forensic physics</v>
      </c>
      <c r="K47" s="351" t="str">
        <f>IF(Badges!V179="A","A"," ")</f>
        <v xml:space="preserve"> </v>
      </c>
      <c r="M47" s="348"/>
      <c r="N47" s="349" t="str">
        <f>Badges!C253</f>
        <v>Create a nocturnal animal</v>
      </c>
      <c r="O47" s="351" t="str">
        <f>IF(Badges!V253="A","A"," ")</f>
        <v xml:space="preserve"> </v>
      </c>
      <c r="Q47" s="348"/>
      <c r="R47" s="349" t="str">
        <f>Badges!C326</f>
        <v>Present to an expert</v>
      </c>
      <c r="S47" s="351" t="str">
        <f>IF(Badges!V326="A","A"," ")</f>
        <v xml:space="preserve"> </v>
      </c>
    </row>
    <row r="48" spans="1:19" x14ac:dyDescent="0.2">
      <c r="A48" s="348"/>
      <c r="B48" s="349" t="str">
        <f>Badges!C33</f>
        <v>Make your own food pyramid</v>
      </c>
      <c r="C48" s="351" t="str">
        <f>IF(Badges!V33="A","A"," ")</f>
        <v xml:space="preserve"> </v>
      </c>
      <c r="E48" s="348"/>
      <c r="F48" s="349" t="str">
        <f>Badges!C106</f>
        <v>Play Story Maker</v>
      </c>
      <c r="G48" s="351" t="str">
        <f>IF(Badges!V106="A","A"," ")</f>
        <v xml:space="preserve"> </v>
      </c>
      <c r="I48" s="348"/>
      <c r="J48" s="349" t="str">
        <f>Badges!C180</f>
        <v>Forensic biology</v>
      </c>
      <c r="K48" s="351" t="str">
        <f>IF(Badges!V180="A","A"," ")</f>
        <v xml:space="preserve"> </v>
      </c>
      <c r="M48" s="348"/>
      <c r="N48" s="349" t="str">
        <f>Badges!C254</f>
        <v>Sketch a landscape plan for your</v>
      </c>
      <c r="O48" s="351" t="str">
        <f>IF(Badges!V254="A","A"," ")</f>
        <v xml:space="preserve"> </v>
      </c>
      <c r="Q48" s="348"/>
      <c r="R48" s="349" t="str">
        <f>Badges!C327</f>
        <v>Gather a group of clients</v>
      </c>
      <c r="S48" s="351" t="str">
        <f>IF(Badges!V327="A","A","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IF(Badges!V35="A","A"," ")</f>
        <v xml:space="preserve"> </v>
      </c>
      <c r="E50" s="348"/>
      <c r="F50" s="349" t="str">
        <f>Badges!C108</f>
        <v>Spend some time people watching</v>
      </c>
      <c r="G50" s="351" t="str">
        <f>IF(Badges!V108="A","A"," ")</f>
        <v xml:space="preserve"> </v>
      </c>
      <c r="I50" s="348"/>
      <c r="J50" s="349" t="str">
        <f>Badges!C182</f>
        <v>Find out about "tells"</v>
      </c>
      <c r="K50" s="351" t="str">
        <f>IF(Badges!V182="A","A"," ")</f>
        <v xml:space="preserve"> </v>
      </c>
      <c r="M50" s="348"/>
      <c r="N50" s="349" t="str">
        <f>Badges!C256</f>
        <v>A "night" activity for younger Girl</v>
      </c>
      <c r="O50" s="351" t="str">
        <f>IF(Badges!V256="A","A"," ")</f>
        <v xml:space="preserve"> </v>
      </c>
      <c r="Q50" s="348">
        <v>1</v>
      </c>
      <c r="R50" s="349" t="str">
        <f>Badges!C331</f>
        <v>Explore "oops!" and "wow!"</v>
      </c>
      <c r="S50" s="350"/>
    </row>
    <row r="51" spans="1:19" x14ac:dyDescent="0.2">
      <c r="A51" s="348"/>
      <c r="B51" s="349" t="str">
        <f>Badges!C36</f>
        <v>Make a Top 10 list of antioxidant-</v>
      </c>
      <c r="C51" s="351" t="str">
        <f>IF(Badges!V36="A","A"," ")</f>
        <v xml:space="preserve"> </v>
      </c>
      <c r="E51" s="348"/>
      <c r="F51" s="349" t="str">
        <f>Badges!C109</f>
        <v>Exaggerate details about people</v>
      </c>
      <c r="G51" s="351" t="str">
        <f>IF(Badges!V109="A","A"," ")</f>
        <v xml:space="preserve"> </v>
      </c>
      <c r="I51" s="348"/>
      <c r="J51" s="349" t="str">
        <f>Badges!C183</f>
        <v>Research body language</v>
      </c>
      <c r="K51" s="351" t="str">
        <f>IF(Badges!V183="A","A"," ")</f>
        <v xml:space="preserve"> </v>
      </c>
      <c r="M51" s="348"/>
      <c r="N51" s="349" t="str">
        <f>Badges!C257</f>
        <v>A "Power Down!" night</v>
      </c>
      <c r="O51" s="351" t="str">
        <f>IF(Badges!V257="A","A"," ")</f>
        <v xml:space="preserve"> </v>
      </c>
      <c r="Q51" s="348"/>
      <c r="R51" s="349" t="str">
        <f>Badges!C332</f>
        <v>Brainstorm some "oops" and "wow"</v>
      </c>
      <c r="S51" s="351" t="str">
        <f>IF(Badges!V332="A","A"," ")</f>
        <v xml:space="preserve"> </v>
      </c>
    </row>
    <row r="52" spans="1:19" x14ac:dyDescent="0.2">
      <c r="A52" s="348"/>
      <c r="B52" s="349" t="str">
        <f>Badges!C37</f>
        <v>Do a grocery-store scavenger hunt</v>
      </c>
      <c r="C52" s="351" t="str">
        <f>IF(Badges!V37="A","A"," ")</f>
        <v xml:space="preserve"> </v>
      </c>
      <c r="E52" s="348"/>
      <c r="F52" s="349" t="str">
        <f>Badges!C110</f>
        <v>Mix and match</v>
      </c>
      <c r="G52" s="351" t="str">
        <f>IF(Badges!V110="A","A"," ")</f>
        <v xml:space="preserve"> </v>
      </c>
      <c r="I52" s="348"/>
      <c r="J52" s="349" t="str">
        <f>Badges!C184</f>
        <v>Check out voice analysis</v>
      </c>
      <c r="K52" s="351" t="str">
        <f>IF(Badges!V184="A","A"," ")</f>
        <v xml:space="preserve"> </v>
      </c>
      <c r="M52" s="348"/>
      <c r="N52" s="349" t="str">
        <f>Badges!C258</f>
        <v>A nighttime legend</v>
      </c>
      <c r="O52" s="351" t="str">
        <f>IF(Badges!V258="A","A"," ")</f>
        <v xml:space="preserve"> </v>
      </c>
      <c r="Q52" s="348"/>
      <c r="R52" s="349" t="str">
        <f>Badges!C333</f>
        <v>Interview someone with a job that</v>
      </c>
      <c r="S52" s="351" t="str">
        <f>IF(Badges!V333="A","A","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IF(Badges!V334="A","A"," ")</f>
        <v xml:space="preserve"> </v>
      </c>
    </row>
    <row r="54" spans="1:19" x14ac:dyDescent="0.2">
      <c r="A54" s="348"/>
      <c r="B54" s="349" t="str">
        <f>Badges!C39</f>
        <v>Food makeovers</v>
      </c>
      <c r="C54" s="351" t="str">
        <f>IF(Badges!V39="A","A"," ")</f>
        <v xml:space="preserve"> </v>
      </c>
      <c r="E54" s="348"/>
      <c r="F54" s="349" t="str">
        <f>Badges!C112</f>
        <v>Fill out the worksheet using your</v>
      </c>
      <c r="G54" s="351" t="str">
        <f>IF(Badges!V112="A","A"," ")</f>
        <v xml:space="preserve"> </v>
      </c>
      <c r="I54" s="348"/>
      <c r="J54" s="349" t="str">
        <f>Badges!C186</f>
        <v>Write a scene or script for your own</v>
      </c>
      <c r="K54" s="351" t="str">
        <f>IF(Badges!V186="A","A","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IF(Badges!V40="A","A"," ")</f>
        <v xml:space="preserve"> </v>
      </c>
      <c r="E55" s="348"/>
      <c r="F55" s="349" t="str">
        <f>Badges!C113</f>
        <v>Find your plot twists in the news</v>
      </c>
      <c r="G55" s="351" t="str">
        <f>IF(Badges!V113="A","A"," ")</f>
        <v xml:space="preserve"> </v>
      </c>
      <c r="I55" s="348"/>
      <c r="J55" s="349" t="str">
        <f>Badges!C187</f>
        <v>Sketch or sculpt a "suspect" or</v>
      </c>
      <c r="K55" s="351" t="str">
        <f>IF(Badges!V187="A","A"," ")</f>
        <v xml:space="preserve"> </v>
      </c>
      <c r="M55" s="348"/>
      <c r="N55" s="349" t="str">
        <f>Badges!C263</f>
        <v>Find out how views of animals have</v>
      </c>
      <c r="O55" s="351" t="str">
        <f>IF(Badges!V263="A","A"," ")</f>
        <v xml:space="preserve"> </v>
      </c>
      <c r="Q55" s="348"/>
      <c r="R55" s="349" t="str">
        <f>Badges!C336</f>
        <v>Go through your last 50 texts</v>
      </c>
      <c r="S55" s="351" t="str">
        <f>IF(Badges!V336="A","A"," ")</f>
        <v xml:space="preserve"> </v>
      </c>
    </row>
    <row r="56" spans="1:19" x14ac:dyDescent="0.2">
      <c r="A56" s="348"/>
      <c r="B56" s="349" t="str">
        <f>Badges!C41</f>
        <v>Chemical detective</v>
      </c>
      <c r="C56" s="351" t="str">
        <f>IF(Badges!V41="A","A"," ")</f>
        <v xml:space="preserve"> </v>
      </c>
      <c r="E56" s="348"/>
      <c r="F56" s="349" t="str">
        <f>Badges!C114</f>
        <v>Use plot twists from a familiar story</v>
      </c>
      <c r="G56" s="351" t="str">
        <f>IF(Badges!V114="A","A"," ")</f>
        <v xml:space="preserve"> </v>
      </c>
      <c r="I56" s="348"/>
      <c r="J56" s="349" t="str">
        <f>Badges!C188</f>
        <v>Create or re-create a spy scenario</v>
      </c>
      <c r="K56" s="351" t="str">
        <f>IF(Badges!V188="A","A"," ")</f>
        <v xml:space="preserve"> </v>
      </c>
      <c r="M56" s="348"/>
      <c r="N56" s="349" t="str">
        <f>Badges!C264</f>
        <v>Watch a documentary series on the</v>
      </c>
      <c r="O56" s="351" t="str">
        <f>IF(Badges!V264="A","A"," ")</f>
        <v xml:space="preserve"> </v>
      </c>
      <c r="Q56" s="348"/>
      <c r="R56" s="349" t="str">
        <f>Badges!C337</f>
        <v>Interview a psychologist, guidance</v>
      </c>
      <c r="S56" s="351" t="str">
        <f>IF(Badges!V337="A","A","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IF(Badges!V265="A","A"," ")</f>
        <v xml:space="preserve"> </v>
      </c>
      <c r="Q57" s="348"/>
      <c r="R57" s="349" t="str">
        <f>Badges!C338</f>
        <v>Start a kindness practice</v>
      </c>
      <c r="S57" s="351" t="str">
        <f>IF(Badges!V338="A","A"," ")</f>
        <v xml:space="preserve"> </v>
      </c>
    </row>
    <row r="58" spans="1:19" x14ac:dyDescent="0.2">
      <c r="A58" s="348"/>
      <c r="B58" s="349" t="str">
        <f>Badges!C43</f>
        <v>Make an illustrated chart of snooze/</v>
      </c>
      <c r="C58" s="351" t="str">
        <f>IF(Badges!V43="A","A"," ")</f>
        <v xml:space="preserve"> </v>
      </c>
      <c r="E58" s="348"/>
      <c r="F58" s="349" t="str">
        <f>Badges!C116</f>
        <v>Work solo</v>
      </c>
      <c r="G58" s="351" t="str">
        <f>IF(Badges!V116="A","A","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IF(Badges!V44="A","A"," ")</f>
        <v xml:space="preserve"> </v>
      </c>
      <c r="E59" s="348"/>
      <c r="F59" s="349" t="str">
        <f>Badges!C117</f>
        <v>Work with a friend</v>
      </c>
      <c r="G59" s="351" t="str">
        <f>IF(Badges!V117="A","A"," ")</f>
        <v xml:space="preserve"> </v>
      </c>
      <c r="I59" s="348"/>
      <c r="J59" s="349" t="str">
        <f>Badges!C193</f>
        <v>Ask an older Girl Scout or Girl Scout</v>
      </c>
      <c r="K59" s="351" t="str">
        <f>IF(Badges!V193="A","A"," ")</f>
        <v xml:space="preserve"> </v>
      </c>
      <c r="M59" s="348"/>
      <c r="N59" s="349" t="str">
        <f>Badges!C267</f>
        <v>Check out a safety team that uses</v>
      </c>
      <c r="O59" s="351" t="str">
        <f>IF(Badges!V267="A","A"," ")</f>
        <v xml:space="preserve"> </v>
      </c>
      <c r="Q59" s="348"/>
      <c r="R59" s="349" t="str">
        <f>Badges!C340</f>
        <v>Get into e-mail etiquette</v>
      </c>
      <c r="S59" s="351" t="str">
        <f>IF(Badges!V340="A","A"," ")</f>
        <v xml:space="preserve"> </v>
      </c>
    </row>
    <row r="60" spans="1:19" x14ac:dyDescent="0.2">
      <c r="A60" s="348"/>
      <c r="B60" s="349" t="str">
        <f>Badges!C45</f>
        <v>REM it up</v>
      </c>
      <c r="C60" s="351" t="str">
        <f>IF(Badges!V45="A","A"," ")</f>
        <v xml:space="preserve"> </v>
      </c>
      <c r="E60" s="348"/>
      <c r="F60" s="349" t="str">
        <f>Badges!C118</f>
        <v>Work with a mentor</v>
      </c>
      <c r="G60" s="351" t="str">
        <f>IF(Badges!V118="A","A"," ")</f>
        <v xml:space="preserve"> </v>
      </c>
      <c r="I60" s="348"/>
      <c r="J60" s="349" t="str">
        <f>Badges!C194</f>
        <v>Check with a member of a local</v>
      </c>
      <c r="K60" s="351" t="str">
        <f>IF(Badges!V194="A","A"," ")</f>
        <v xml:space="preserve"> </v>
      </c>
      <c r="M60" s="348"/>
      <c r="N60" s="349" t="str">
        <f>Badges!C268</f>
        <v>Talk to a trainer</v>
      </c>
      <c r="O60" s="351" t="str">
        <f>IF(Badges!V268="A","A"," ")</f>
        <v xml:space="preserve"> </v>
      </c>
      <c r="Q60" s="348"/>
      <c r="R60" s="349" t="str">
        <f>Badges!C341</f>
        <v>Find your best commenting voice</v>
      </c>
      <c r="S60" s="351" t="str">
        <f>IF(Badges!V341="A","A","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IF(Badges!V195="A","A"," ")</f>
        <v xml:space="preserve"> </v>
      </c>
      <c r="M61" s="348"/>
      <c r="N61" s="349" t="str">
        <f>Badges!C269</f>
        <v>Read stories about animal heroes</v>
      </c>
      <c r="O61" s="351" t="str">
        <f>IF(Badges!V269="A","A"," ")</f>
        <v xml:space="preserve"> </v>
      </c>
      <c r="Q61" s="348"/>
      <c r="R61" s="349" t="str">
        <f>Badges!C342</f>
        <v>Good net sportsmanship</v>
      </c>
      <c r="S61" s="351" t="str">
        <f>IF(Badges!V342="A","A"," ")</f>
        <v xml:space="preserve"> </v>
      </c>
    </row>
    <row r="62" spans="1:19" ht="12.75" customHeight="1" x14ac:dyDescent="0.2">
      <c r="A62" s="348"/>
      <c r="B62" s="349" t="str">
        <f>Badges!C47</f>
        <v>Take a poll of friends and family</v>
      </c>
      <c r="C62" s="351" t="str">
        <f>IF(Badges!V47="A","A","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IF(Badges!V48="A","A"," ")</f>
        <v xml:space="preserve"> </v>
      </c>
      <c r="E63" s="348"/>
      <c r="F63" s="349" t="str">
        <f>Badges!C124</f>
        <v>Survey a book collection</v>
      </c>
      <c r="G63" s="351" t="str">
        <f>IF(Badges!V124="A","A"," ")</f>
        <v xml:space="preserve"> </v>
      </c>
      <c r="I63" s="348"/>
      <c r="J63" s="349" t="str">
        <f>Badges!C197</f>
        <v>Participate in a physically</v>
      </c>
      <c r="K63" s="351" t="str">
        <f>IF(Badges!V197="A","A"," ")</f>
        <v xml:space="preserve"> </v>
      </c>
      <c r="M63" s="348"/>
      <c r="N63" s="349" t="str">
        <f>Badges!C271</f>
        <v>Talk to a vet or psychologist</v>
      </c>
      <c r="O63" s="351" t="str">
        <f>IF(Badges!V271="A","A"," ")</f>
        <v xml:space="preserve"> </v>
      </c>
      <c r="Q63" s="348"/>
      <c r="R63" s="349" t="str">
        <f>Badges!C344</f>
        <v>Discuss some character profiles</v>
      </c>
      <c r="S63" s="351" t="str">
        <f>IF(Badges!V344="A","A"," ")</f>
        <v xml:space="preserve"> </v>
      </c>
    </row>
    <row r="64" spans="1:19" x14ac:dyDescent="0.2">
      <c r="A64" s="348"/>
      <c r="B64" s="349" t="str">
        <f>Badges!C49</f>
        <v>Create a chart or blog post</v>
      </c>
      <c r="C64" s="351" t="str">
        <f>IF(Badges!V49="A","A"," ")</f>
        <v xml:space="preserve"> </v>
      </c>
      <c r="E64" s="348"/>
      <c r="F64" s="349" t="str">
        <f>Badges!C125</f>
        <v>Interview or visit a book artist or</v>
      </c>
      <c r="G64" s="351" t="str">
        <f>IF(Badges!V125="A","A"," ")</f>
        <v xml:space="preserve"> </v>
      </c>
      <c r="I64" s="348"/>
      <c r="J64" s="349" t="str">
        <f>Badges!C198</f>
        <v>Build a teamwork and endurance</v>
      </c>
      <c r="K64" s="351" t="str">
        <f>IF(Badges!V198="A","A"," ")</f>
        <v xml:space="preserve"> </v>
      </c>
      <c r="M64" s="348"/>
      <c r="N64" s="349" t="str">
        <f>Badges!C272</f>
        <v>Visit an organization that uses</v>
      </c>
      <c r="O64" s="351" t="str">
        <f>IF(Badges!V272="A","A"," ")</f>
        <v xml:space="preserve"> </v>
      </c>
      <c r="Q64" s="348"/>
      <c r="R64" s="349" t="str">
        <f>Badges!C345</f>
        <v>Get feedback on a profile of your</v>
      </c>
      <c r="S64" s="351" t="str">
        <f>IF(Badges!V345="A","A"," ")</f>
        <v xml:space="preserve"> </v>
      </c>
    </row>
    <row r="65" spans="1:19" x14ac:dyDescent="0.2">
      <c r="A65" s="602" t="str">
        <f>Badges!B52</f>
        <v>Public Speaker</v>
      </c>
      <c r="B65" s="603"/>
      <c r="C65" s="603"/>
      <c r="E65" s="348"/>
      <c r="F65" s="349" t="str">
        <f>Badges!C126</f>
        <v>Tour a book arts center or art</v>
      </c>
      <c r="G65" s="351" t="str">
        <f>IF(Badges!V126="A","A"," ")</f>
        <v xml:space="preserve"> </v>
      </c>
      <c r="I65" s="348"/>
      <c r="J65" s="349" t="str">
        <f>Badges!C199</f>
        <v>Try a "boot camp" exercise course</v>
      </c>
      <c r="K65" s="351" t="str">
        <f>IF(Badges!V199="A","A"," ")</f>
        <v xml:space="preserve"> </v>
      </c>
      <c r="M65" s="348"/>
      <c r="N65" s="349" t="str">
        <f>Badges!C273</f>
        <v>Interview at least five pet owners</v>
      </c>
      <c r="O65" s="351" t="str">
        <f>IF(Badges!V273="A","A"," ")</f>
        <v xml:space="preserve"> </v>
      </c>
      <c r="Q65" s="348"/>
      <c r="R65" s="349" t="str">
        <f>Badges!C346</f>
        <v>Read three stories that discuss</v>
      </c>
      <c r="S65" s="351" t="str">
        <f>IF(Badges!V346="A","A","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IF(Badges!V54="A","A"," ")</f>
        <v xml:space="preserve"> </v>
      </c>
      <c r="E67" s="348"/>
      <c r="F67" s="349" t="str">
        <f>Badges!C128</f>
        <v>Mend an old book</v>
      </c>
      <c r="G67" s="351" t="str">
        <f>IF(Badges!V128="A","A"," ")</f>
        <v xml:space="preserve"> </v>
      </c>
      <c r="I67" s="348"/>
      <c r="J67" s="349" t="str">
        <f>Badges!C201</f>
        <v>Find three recipes for quick meals</v>
      </c>
      <c r="K67" s="351" t="str">
        <f>IF(Badges!V201="A","A"," ")</f>
        <v xml:space="preserve"> </v>
      </c>
      <c r="M67" s="348"/>
      <c r="N67" s="349" t="str">
        <f>Badges!C275</f>
        <v>Talk to someone who trains</v>
      </c>
      <c r="O67" s="351" t="str">
        <f>IF(Badges!V275="A","A"," ")</f>
        <v xml:space="preserve"> </v>
      </c>
      <c r="Q67" s="348"/>
      <c r="R67" s="349" t="str">
        <f>Badges!C348</f>
        <v>Make it a pledge</v>
      </c>
      <c r="S67" s="351" t="str">
        <f>IF(Badges!V348="A","A"," ")</f>
        <v xml:space="preserve"> </v>
      </c>
    </row>
    <row r="68" spans="1:19" x14ac:dyDescent="0.2">
      <c r="A68" s="348"/>
      <c r="B68" s="349" t="str">
        <f>Badges!C55</f>
        <v>Read aloud two political speeches</v>
      </c>
      <c r="C68" s="351" t="str">
        <f>IF(Badges!V55="A","A"," ")</f>
        <v xml:space="preserve"> </v>
      </c>
      <c r="E68" s="348"/>
      <c r="F68" s="349" t="str">
        <f>Badges!C129</f>
        <v>Take an old book apart</v>
      </c>
      <c r="G68" s="351" t="str">
        <f>IF(Badges!V129="A","A"," ")</f>
        <v xml:space="preserve"> </v>
      </c>
      <c r="I68" s="348"/>
      <c r="J68" s="349" t="str">
        <f>Badges!C202</f>
        <v>Get into quick-energy snacks</v>
      </c>
      <c r="K68" s="351" t="str">
        <f>IF(Badges!V202="A","A"," ")</f>
        <v xml:space="preserve"> </v>
      </c>
      <c r="M68" s="348"/>
      <c r="N68" s="349" t="str">
        <f>Badges!C276</f>
        <v>Speak to someone who has an</v>
      </c>
      <c r="O68" s="351" t="str">
        <f>IF(Badges!V276="A","A"," ")</f>
        <v xml:space="preserve"> </v>
      </c>
      <c r="Q68" s="348"/>
      <c r="R68" s="349" t="str">
        <f>Badges!C349</f>
        <v>Edit into a top 10</v>
      </c>
      <c r="S68" s="351" t="str">
        <f>IF(Badges!V349="A","A"," ")</f>
        <v xml:space="preserve"> </v>
      </c>
    </row>
    <row r="69" spans="1:19" x14ac:dyDescent="0.2">
      <c r="A69" s="348"/>
      <c r="B69" s="447" t="str">
        <f>Badges!C56</f>
        <v>Read aloud three poems or one</v>
      </c>
      <c r="C69" s="448" t="str">
        <f>IF(Badges!V56="A","A"," ")</f>
        <v xml:space="preserve"> </v>
      </c>
      <c r="E69" s="348"/>
      <c r="F69" s="349" t="str">
        <f>Badges!C130</f>
        <v>Visit an antique or rare bookseller</v>
      </c>
      <c r="G69" s="351" t="str">
        <f>IF(Badges!V130="A","A"," ")</f>
        <v xml:space="preserve"> </v>
      </c>
      <c r="I69" s="348"/>
      <c r="J69" s="447" t="str">
        <f>Badges!C203</f>
        <v>Trash the trash challenge</v>
      </c>
      <c r="K69" s="448" t="str">
        <f>IF(Badges!V203="A","A"," ")</f>
        <v xml:space="preserve"> </v>
      </c>
      <c r="M69" s="348"/>
      <c r="N69" s="447" t="str">
        <f>Badges!C277</f>
        <v xml:space="preserve">Research the pros and cons of </v>
      </c>
      <c r="O69" s="448" t="str">
        <f>IF(Badges!V277="A","A"," ")</f>
        <v xml:space="preserve"> </v>
      </c>
      <c r="Q69" s="348"/>
      <c r="R69" s="447" t="str">
        <f>Badges!C350</f>
        <v>Present it</v>
      </c>
      <c r="S69" s="448" t="str">
        <f>IF(Badges!V350="A","A"," ")</f>
        <v xml:space="preserve"> </v>
      </c>
    </row>
    <row r="70" spans="1:19" ht="23.25" x14ac:dyDescent="0.35">
      <c r="A70" s="623" t="str">
        <f ca="1">MID(CELL("filename",A8),FIND(IF(ISERROR(FIND("]",CELL("filename",A8))),"$","]"),CELL("filename",A8))+1,256)</f>
        <v>Cadette 19</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IF(Badges!V376="C","C",IF(Badges!V376="P","P",""))</f>
        <v/>
      </c>
      <c r="E73" s="348"/>
      <c r="F73" s="349" t="str">
        <f>Badges!C383</f>
        <v>Make an illustrated quote book</v>
      </c>
      <c r="G73" s="351" t="str">
        <f>IF(Badges!V383="A","A"," ")</f>
        <v xml:space="preserve"> </v>
      </c>
      <c r="I73" s="348"/>
      <c r="J73" s="349" t="str">
        <f>Badges!C456</f>
        <v>Talk to first aiders</v>
      </c>
      <c r="K73" s="351" t="str">
        <f>IF(Badges!V456="A","A"," ")</f>
        <v xml:space="preserve"> </v>
      </c>
      <c r="M73" s="348"/>
      <c r="N73" s="349" t="str">
        <f>Badges!C530</f>
        <v>Lead with your heart</v>
      </c>
      <c r="O73" s="351" t="str">
        <f>IF(Badges!V530="A","A"," ")</f>
        <v xml:space="preserve"> </v>
      </c>
      <c r="Q73" s="348"/>
      <c r="R73" s="349" t="str">
        <f>Badges!C640</f>
        <v>Take an archery class on a range, in your community center, or at a
recreational facility.</v>
      </c>
      <c r="S73" s="351" t="str">
        <f>IF(Badges!V640="A","A"," ")</f>
        <v xml:space="preserve"> </v>
      </c>
    </row>
    <row r="74" spans="1:19" x14ac:dyDescent="0.2">
      <c r="A74" s="612" t="str">
        <f>Summary!A23</f>
        <v>Good Sportsmanship</v>
      </c>
      <c r="B74" s="613"/>
      <c r="C74" s="353" t="str">
        <f>IF(Badges!V399="C","C",IF(Badges!V399="P","P",""))</f>
        <v/>
      </c>
      <c r="E74" s="348"/>
      <c r="F74" s="349" t="str">
        <f>Badges!C384</f>
        <v>Talk to an athletic director, coach</v>
      </c>
      <c r="G74" s="351" t="str">
        <f>IF(Badges!V384="A","A"," ")</f>
        <v xml:space="preserve"> </v>
      </c>
      <c r="I74" s="348"/>
      <c r="J74" s="349" t="str">
        <f>Badges!C457</f>
        <v>Ask a wilderness expert</v>
      </c>
      <c r="K74" s="351" t="str">
        <f>IF(Badges!V457="A","A"," ")</f>
        <v xml:space="preserve"> </v>
      </c>
      <c r="M74" s="348"/>
      <c r="N74" s="349" t="str">
        <f>Badges!C531</f>
        <v>Team up with others</v>
      </c>
      <c r="O74" s="351" t="str">
        <f>IF(Badges!V531="A","A"," ")</f>
        <v xml:space="preserve"> </v>
      </c>
      <c r="Q74" s="348"/>
      <c r="R74" s="349" t="str">
        <f>Badges!C641</f>
        <v>Work with an instructor or archery expert.</v>
      </c>
      <c r="S74" s="351" t="str">
        <f>IF(Badges!V641="A","A"," ")</f>
        <v xml:space="preserve"> </v>
      </c>
    </row>
    <row r="75" spans="1:19" x14ac:dyDescent="0.2">
      <c r="A75" s="612" t="str">
        <f>Summary!A24</f>
        <v>Finding Common Ground</v>
      </c>
      <c r="B75" s="613"/>
      <c r="C75" s="353" t="str">
        <f>IF(Badges!V422="C","C",IF(Badges!V422="P","P",""))</f>
        <v/>
      </c>
      <c r="E75" s="348"/>
      <c r="F75" s="447" t="str">
        <f>Badges!C385</f>
        <v>Get a biography of a female athlete</v>
      </c>
      <c r="G75" s="448" t="str">
        <f>IF(Badges!V385="A","A"," ")</f>
        <v xml:space="preserve"> </v>
      </c>
      <c r="I75" s="348"/>
      <c r="J75" s="349" t="str">
        <f>Badges!C458</f>
        <v>Find out about common injuries</v>
      </c>
      <c r="K75" s="351" t="str">
        <f>IF(Badges!V458="A","A"," ")</f>
        <v xml:space="preserve"> </v>
      </c>
      <c r="M75" s="348"/>
      <c r="N75" s="349" t="str">
        <f>Badges!C532</f>
        <v>Learn from a professional</v>
      </c>
      <c r="O75" s="351" t="str">
        <f>IF(Badges!V532="A","A"," ")</f>
        <v xml:space="preserve"> </v>
      </c>
      <c r="Q75" s="348"/>
      <c r="R75" s="349" t="str">
        <f>Badges!C642</f>
        <v>Take part in archery at a Girl Scout camp</v>
      </c>
      <c r="S75" s="351" t="str">
        <f>IF(Badges!V642="A","A"," ")</f>
        <v xml:space="preserve"> </v>
      </c>
    </row>
    <row r="76" spans="1:19" x14ac:dyDescent="0.2">
      <c r="A76" s="612" t="str">
        <f>Summary!A25</f>
        <v>New Cuisines</v>
      </c>
      <c r="B76" s="613"/>
      <c r="C76" s="353" t="str">
        <f>IF(Badges!V445="C","C",IF(Badges!V445="P","P",""))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IF(Badges!V468="C","C",IF(Badges!V468="P","P",""))</f>
        <v/>
      </c>
      <c r="E77" s="348"/>
      <c r="F77" s="349" t="str">
        <f>Badges!C387</f>
        <v>Play Trust, like they did on Survivor</v>
      </c>
      <c r="G77" s="351" t="str">
        <f>IF(Badges!V387="A","A"," ")</f>
        <v xml:space="preserve"> </v>
      </c>
      <c r="I77" s="348"/>
      <c r="J77" s="349" t="str">
        <f>Badges!C460</f>
        <v>Research the signs of shock and</v>
      </c>
      <c r="K77" s="351" t="str">
        <f>IF(Badges!V460="A","A"," ")</f>
        <v xml:space="preserve"> </v>
      </c>
      <c r="M77" s="348"/>
      <c r="N77" s="349" t="str">
        <f>Badges!C534</f>
        <v>Make a savings action plan</v>
      </c>
      <c r="O77" s="351" t="str">
        <f>IF(Badges!V534="A","A"," ")</f>
        <v xml:space="preserve"> </v>
      </c>
      <c r="Q77" s="348"/>
      <c r="R77" s="349" t="str">
        <f>Badges!C644</f>
        <v>Challenge yourself</v>
      </c>
      <c r="S77" s="351" t="str">
        <f>IF(Badges!V644="A","A"," ")</f>
        <v xml:space="preserve"> </v>
      </c>
    </row>
    <row r="78" spans="1:19" x14ac:dyDescent="0.2">
      <c r="A78" s="612" t="str">
        <f>Summary!A27</f>
        <v>Cadette Girl Scout Way</v>
      </c>
      <c r="B78" s="613"/>
      <c r="C78" s="353" t="str">
        <f>IF(Badges!V491="C","C",IF(Badges!V491="P","P",""))</f>
        <v/>
      </c>
      <c r="E78" s="348"/>
      <c r="F78" s="349" t="str">
        <f>Badges!C388</f>
        <v>Play three team-building games</v>
      </c>
      <c r="G78" s="351" t="str">
        <f>IF(Badges!V388="A","A"," ")</f>
        <v xml:space="preserve"> </v>
      </c>
      <c r="I78" s="348"/>
      <c r="J78" s="349" t="str">
        <f>Badges!C461</f>
        <v>Interview a doctor or nurse about the</v>
      </c>
      <c r="K78" s="351" t="str">
        <f>IF(Badges!V461="A","A"," ")</f>
        <v xml:space="preserve"> </v>
      </c>
      <c r="M78" s="348"/>
      <c r="N78" s="349" t="str">
        <f>Badges!C535</f>
        <v>Form a support group</v>
      </c>
      <c r="O78" s="351" t="str">
        <f>IF(Badges!V535="A","A"," ")</f>
        <v xml:space="preserve"> </v>
      </c>
      <c r="Q78" s="348"/>
      <c r="R78" s="349" t="str">
        <f>Badges!C645</f>
        <v>Take part in a group challenge</v>
      </c>
      <c r="S78" s="351" t="str">
        <f>IF(Badges!V645="A","A"," ")</f>
        <v xml:space="preserve"> </v>
      </c>
    </row>
    <row r="79" spans="1:19" x14ac:dyDescent="0.2">
      <c r="A79" s="614" t="str">
        <f>Summary!A28</f>
        <v>Trees</v>
      </c>
      <c r="B79" s="615"/>
      <c r="C79" s="354" t="str">
        <f>IF(Badges!V514="C","C",IF(Badges!V514="P","P",""))</f>
        <v/>
      </c>
      <c r="E79" s="348"/>
      <c r="F79" s="349" t="str">
        <f>Badges!C389</f>
        <v>Play Capture the Flag</v>
      </c>
      <c r="G79" s="351" t="str">
        <f>IF(Badges!V389="A","A"," ")</f>
        <v xml:space="preserve"> </v>
      </c>
      <c r="I79" s="348"/>
      <c r="J79" s="349" t="str">
        <f>Badges!C462</f>
        <v>Ask an EMT or first responder to</v>
      </c>
      <c r="K79" s="351" t="str">
        <f>IF(Badges!V462="A","A"," ")</f>
        <v xml:space="preserve"> </v>
      </c>
      <c r="M79" s="348"/>
      <c r="N79" s="349" t="str">
        <f>Badges!C536</f>
        <v>Imagine yourself in the future</v>
      </c>
      <c r="O79" s="351" t="str">
        <f>IF(Badges!V536="A","A"," ")</f>
        <v xml:space="preserve"> </v>
      </c>
      <c r="Q79" s="348"/>
      <c r="R79" s="349" t="str">
        <f>Badges!C646</f>
        <v>Create a contest for a younger group of girls</v>
      </c>
      <c r="S79" s="351" t="str">
        <f>IF(Badges!V646="A","A","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IF(Badges!V538="C","C",IF(Badges!V538="P","P",""))</f>
        <v/>
      </c>
      <c r="E81" s="348"/>
      <c r="F81" s="349" t="str">
        <f>Badges!C391</f>
        <v>But I landed my triple axel</v>
      </c>
      <c r="G81" s="351" t="str">
        <f>IF(Badges!V391="A","A"," ")</f>
        <v xml:space="preserve"> </v>
      </c>
      <c r="I81" s="348"/>
      <c r="J81" s="349" t="str">
        <f>Badges!C464</f>
        <v>Take a first aid course</v>
      </c>
      <c r="K81" s="351" t="str">
        <f>IF(Badges!V464="A","A"," ")</f>
        <v xml:space="preserve"> </v>
      </c>
      <c r="M81" s="348">
        <v>1</v>
      </c>
      <c r="N81" s="349" t="str">
        <f>Badges!C563</f>
        <v>Explore dream jobs</v>
      </c>
      <c r="O81" s="350"/>
      <c r="Q81" s="630" t="str">
        <f>'Age-Level'!B5</f>
        <v>Silver Torch Award</v>
      </c>
      <c r="R81" s="630"/>
      <c r="S81" s="352" t="str">
        <f>IF('Age-Level'!V8="C","C",IF('Age-Level'!V8="P","P",""))</f>
        <v/>
      </c>
    </row>
    <row r="82" spans="1:22" x14ac:dyDescent="0.2">
      <c r="A82" s="619" t="str">
        <f>Summary!A31</f>
        <v>Comparison Shopping</v>
      </c>
      <c r="B82" s="620"/>
      <c r="C82" s="352" t="str">
        <f>IF(Badges!V539="C","C",IF(Badges!V539="P","P",""))</f>
        <v/>
      </c>
      <c r="E82" s="348"/>
      <c r="F82" s="349" t="str">
        <f>Badges!C392</f>
        <v>Mind over matter</v>
      </c>
      <c r="G82" s="351" t="str">
        <f>IF(Badges!V392="A","A"," ")</f>
        <v xml:space="preserve"> </v>
      </c>
      <c r="I82" s="348"/>
      <c r="J82" s="349" t="str">
        <f>Badges!C465</f>
        <v>Ask a park ranger, lifeguard, or ski</v>
      </c>
      <c r="K82" s="351" t="str">
        <f>IF(Badges!V465="A","A"," ")</f>
        <v xml:space="preserve"> </v>
      </c>
      <c r="M82" s="348"/>
      <c r="N82" s="349" t="str">
        <f>Badges!C564</f>
        <v>Track your dreams</v>
      </c>
      <c r="O82" s="351" t="str">
        <f>IF(Badges!V564="A","A"," ")</f>
        <v xml:space="preserve"> </v>
      </c>
      <c r="Q82" s="630" t="str">
        <f>'Age-Level'!B9</f>
        <v>Cadette Community Service bar</v>
      </c>
      <c r="R82" s="630"/>
      <c r="S82" s="352" t="str">
        <f>IF('Age-Level'!V10="A","A"," ")</f>
        <v xml:space="preserve"> </v>
      </c>
    </row>
    <row r="83" spans="1:22" x14ac:dyDescent="0.2">
      <c r="A83" s="612" t="str">
        <f>Summary!A32</f>
        <v>Financing My Dreams</v>
      </c>
      <c r="B83" s="613"/>
      <c r="C83" s="353" t="str">
        <f>IF(Badges!V584="C","C",IF(Badges!V584="P","P",""))</f>
        <v/>
      </c>
      <c r="D83" s="344"/>
      <c r="E83" s="348"/>
      <c r="F83" s="349" t="str">
        <f>Badges!C393</f>
        <v>Play sports psychology games</v>
      </c>
      <c r="G83" s="351" t="str">
        <f>IF(Badges!V393="A","A"," ")</f>
        <v xml:space="preserve"> </v>
      </c>
      <c r="I83" s="348"/>
      <c r="J83" s="349" t="str">
        <f>Badges!C466</f>
        <v xml:space="preserve">Interview a doctor or nurse  </v>
      </c>
      <c r="K83" s="351" t="str">
        <f>IF(Badges!V466="A","A"," ")</f>
        <v xml:space="preserve"> </v>
      </c>
      <c r="M83" s="348"/>
      <c r="N83" s="349" t="str">
        <f>Badges!C565</f>
        <v>Talk to people about their jobs</v>
      </c>
      <c r="O83" s="351" t="str">
        <f>IF(Badges!V565="A","A"," ")</f>
        <v xml:space="preserve"> </v>
      </c>
      <c r="Q83" s="630" t="str">
        <f>'Age-Level'!B12</f>
        <v>Cadette Service to Girl Scouting bar</v>
      </c>
      <c r="R83" s="630"/>
      <c r="S83" s="352" t="str">
        <f>IF('Age-Level'!V13="A","A","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IF(Badges!V566="A","A"," ")</f>
        <v xml:space="preserve"> </v>
      </c>
      <c r="Q84" s="630" t="str">
        <f>'Age-Level'!B15</f>
        <v>Cadette Program Aide</v>
      </c>
      <c r="R84" s="630"/>
      <c r="S84" s="352" t="str">
        <f>IF('Age-Level'!V19="C","C",IF('Age-Level'!V19="P","P",""))</f>
        <v/>
      </c>
    </row>
    <row r="85" spans="1:22" x14ac:dyDescent="0.2">
      <c r="A85" s="612" t="str">
        <f>Summary!A34</f>
        <v>Business Plan</v>
      </c>
      <c r="B85" s="613"/>
      <c r="C85" s="353" t="str">
        <f>IF(Badges!V598="C","C",IF(Badges!V598="P","P",""))</f>
        <v/>
      </c>
      <c r="E85" s="348"/>
      <c r="F85" s="349" t="str">
        <f>Badges!C395</f>
        <v>Compete</v>
      </c>
      <c r="G85" s="351" t="str">
        <f>IF(Badges!V395="A","A","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IF('Age-Level'!V21="C","C",IF('Age-Level'!V21="P","P",""))</f>
        <v/>
      </c>
    </row>
    <row r="86" spans="1:22" x14ac:dyDescent="0.2">
      <c r="A86" s="612" t="str">
        <f>Summary!A35</f>
        <v>Marketing</v>
      </c>
      <c r="B86" s="613"/>
      <c r="C86" s="353" t="str">
        <f>IF(Badges!V599="C","C",IF(Badges!V599="P","P",""))</f>
        <v/>
      </c>
      <c r="E86" s="348"/>
      <c r="F86" s="349" t="str">
        <f>Badges!C396</f>
        <v>Play with little kids</v>
      </c>
      <c r="G86" s="351" t="str">
        <f>IF(Badges!V396="A","A"," ")</f>
        <v xml:space="preserve"> </v>
      </c>
      <c r="I86" s="348"/>
      <c r="J86" s="349" t="str">
        <f>Badges!C471</f>
        <v>Organize a songfest</v>
      </c>
      <c r="K86" s="351" t="str">
        <f>IF(Badges!V471="A","A"," ")</f>
        <v xml:space="preserve"> </v>
      </c>
      <c r="M86" s="348"/>
      <c r="N86" s="349" t="str">
        <f>Badges!C568</f>
        <v>Go house hunting</v>
      </c>
      <c r="O86" s="351" t="str">
        <f>IF(Badges!V568="A","A"," ")</f>
        <v xml:space="preserve"> </v>
      </c>
      <c r="Q86" s="629" t="str">
        <f>'Age-Level'!C23</f>
        <v>Cookie Rally (Year 1)</v>
      </c>
      <c r="R86" s="629"/>
      <c r="S86" s="358" t="str">
        <f>IF('Age-Level'!V23="A","A"," ")</f>
        <v xml:space="preserve"> </v>
      </c>
    </row>
    <row r="87" spans="1:22" x14ac:dyDescent="0.2">
      <c r="A87" s="612" t="str">
        <f>Summary!A36</f>
        <v>Think Big</v>
      </c>
      <c r="B87" s="613"/>
      <c r="C87" s="353" t="str">
        <f>IF(Badges!V624="C","C",IF(Badges!V624="P","P",""))</f>
        <v/>
      </c>
      <c r="E87" s="348"/>
      <c r="F87" s="349" t="str">
        <f>Badges!C397</f>
        <v>Take on the role of referee, umpire</v>
      </c>
      <c r="G87" s="351" t="str">
        <f>IF(Badges!V397="A","A"," ")</f>
        <v xml:space="preserve"> </v>
      </c>
      <c r="I87" s="348"/>
      <c r="J87" s="349" t="str">
        <f>Badges!C472</f>
        <v>Teach an international song</v>
      </c>
      <c r="K87" s="351" t="str">
        <f>IF(Badges!V472="A","A"," ")</f>
        <v xml:space="preserve"> </v>
      </c>
      <c r="M87" s="348"/>
      <c r="N87" s="349" t="str">
        <f>Badges!C569</f>
        <v>Get expert real estate device</v>
      </c>
      <c r="O87" s="351" t="str">
        <f>IF(Badges!V569="A","A"," ")</f>
        <v xml:space="preserve"> </v>
      </c>
      <c r="Q87" s="629" t="str">
        <f>'Age-Level'!C24</f>
        <v>Cookie Sales (Year 1)</v>
      </c>
      <c r="R87" s="629"/>
      <c r="S87" s="358" t="str">
        <f>IF('Age-Level'!V24="A","A","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IF(Badges!V473="A","A"," ")</f>
        <v xml:space="preserve"> </v>
      </c>
      <c r="M88" s="348"/>
      <c r="N88" s="349" t="str">
        <f>Badges!C570</f>
        <v>Browse real estate ads</v>
      </c>
      <c r="O88" s="351" t="str">
        <f>IF(Badges!V570="A","A"," ")</f>
        <v xml:space="preserve"> </v>
      </c>
      <c r="Q88" s="629" t="str">
        <f>'Age-Level'!C25</f>
        <v>Cookie Pin (Year 1)</v>
      </c>
      <c r="R88" s="629"/>
      <c r="S88" s="358" t="str">
        <f>IF('Age-Level'!V25="A","A"," ")</f>
        <v xml:space="preserve"> </v>
      </c>
    </row>
    <row r="89" spans="1:22" x14ac:dyDescent="0.2">
      <c r="A89" s="612" t="str">
        <f>Summary!A38</f>
        <v>Archery</v>
      </c>
      <c r="B89" s="613"/>
      <c r="C89" s="353" t="str">
        <f>IF(Badges!V648="C","C",IF(Badges!V648="P","P",""))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IF('Age-Level'!V26="A","A"," ")</f>
        <v xml:space="preserve"> </v>
      </c>
    </row>
    <row r="90" spans="1:22" x14ac:dyDescent="0.2">
      <c r="A90" s="497"/>
      <c r="B90" s="497"/>
      <c r="C90" s="368"/>
      <c r="E90" s="348"/>
      <c r="F90" s="349" t="str">
        <f>Badges!C402</f>
        <v>Difference of background</v>
      </c>
      <c r="G90" s="351" t="str">
        <f>IF(Badges!V402="A","A"," ")</f>
        <v xml:space="preserve"> </v>
      </c>
      <c r="I90" s="348"/>
      <c r="J90" s="349" t="str">
        <f>Badges!C475</f>
        <v>Focus on "be courageous and</v>
      </c>
      <c r="K90" s="351" t="str">
        <f>IF(Badges!V475="A","A"," ")</f>
        <v xml:space="preserve"> </v>
      </c>
      <c r="M90" s="348"/>
      <c r="N90" s="349" t="str">
        <f>Badges!C572</f>
        <v>Explore the world of travel</v>
      </c>
      <c r="O90" s="351" t="str">
        <f>IF(Badges!V572="A","A"," ")</f>
        <v xml:space="preserve"> </v>
      </c>
      <c r="Q90" s="629" t="str">
        <f>'Age-Level'!C27</f>
        <v>Cookie Sales (Year 2)</v>
      </c>
      <c r="R90" s="629"/>
      <c r="S90" s="358" t="str">
        <f>IF('Age-Level'!V27="A","A"," ")</f>
        <v xml:space="preserve"> </v>
      </c>
    </row>
    <row r="91" spans="1:22" x14ac:dyDescent="0.2">
      <c r="A91" s="635" t="s">
        <v>81</v>
      </c>
      <c r="B91" s="636"/>
      <c r="C91" s="637"/>
      <c r="E91" s="348"/>
      <c r="F91" s="349" t="str">
        <f>Badges!C403</f>
        <v>Difference of belief</v>
      </c>
      <c r="G91" s="351" t="str">
        <f>IF(Badges!V403="A","A"," ")</f>
        <v xml:space="preserve"> </v>
      </c>
      <c r="I91" s="348"/>
      <c r="J91" s="349" t="str">
        <f>Badges!C476</f>
        <v>Be confident and courageous</v>
      </c>
      <c r="K91" s="351" t="str">
        <f>IF(Badges!V476="A","A"," ")</f>
        <v xml:space="preserve"> </v>
      </c>
      <c r="M91" s="348"/>
      <c r="N91" s="349" t="str">
        <f>Badges!C573</f>
        <v>Visit a travel agent</v>
      </c>
      <c r="O91" s="351" t="str">
        <f>IF(Badges!V573="A","A"," ")</f>
        <v xml:space="preserve"> </v>
      </c>
      <c r="Q91" s="629" t="str">
        <f>'Age-Level'!C28</f>
        <v>Cookie Pin (Year 2)</v>
      </c>
      <c r="R91" s="629"/>
      <c r="S91" s="358" t="str">
        <f>IF('Age-Level'!V28="A","A"," ")</f>
        <v xml:space="preserve"> </v>
      </c>
    </row>
    <row r="92" spans="1:22" x14ac:dyDescent="0.2">
      <c r="B92" s="638" t="str">
        <f>Journey!A6</f>
        <v>aMAZE!</v>
      </c>
      <c r="C92" s="639"/>
      <c r="E92" s="348"/>
      <c r="F92" s="349" t="str">
        <f>Badges!C404</f>
        <v>Difference of opinion</v>
      </c>
      <c r="G92" s="351" t="str">
        <f>IF(Badges!V404="A","A"," ")</f>
        <v xml:space="preserve"> </v>
      </c>
      <c r="I92" s="348"/>
      <c r="J92" s="349" t="str">
        <f>Badges!C477</f>
        <v>Create a project honoring the</v>
      </c>
      <c r="K92" s="351" t="str">
        <f>IF(Badges!V477="A","A"," ")</f>
        <v xml:space="preserve"> </v>
      </c>
      <c r="M92" s="348"/>
      <c r="N92" s="349" t="str">
        <f>Badges!C574</f>
        <v>Create a tour group</v>
      </c>
      <c r="O92" s="351" t="str">
        <f>IF(Badges!V574="A","A"," ")</f>
        <v xml:space="preserve"> </v>
      </c>
      <c r="Q92" s="629" t="str">
        <f>'Age-Level'!C29</f>
        <v>Cookie Rally (Year 3)</v>
      </c>
      <c r="R92" s="629"/>
      <c r="S92" s="358" t="str">
        <f>IF('Age-Level'!V29="A","A"," ")</f>
        <v xml:space="preserve"> </v>
      </c>
    </row>
    <row r="93" spans="1:22" x14ac:dyDescent="0.2">
      <c r="B93" s="357" t="str">
        <f>Journey!B7</f>
        <v>The Interact Award</v>
      </c>
      <c r="C93" s="353" t="str">
        <f>IF(Journey!V17="C","C",IF(Journey!V17="P","P",""))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IF('Age-Level'!V30="A","A"," ")</f>
        <v xml:space="preserve"> </v>
      </c>
    </row>
    <row r="94" spans="1:22" x14ac:dyDescent="0.2">
      <c r="B94" s="357" t="str">
        <f>Journey!B18</f>
        <v>The Diplomat Award</v>
      </c>
      <c r="C94" s="353" t="str">
        <f>IF(Journey!V26="C","C",IF(Journey!V26="P","P",""))</f>
        <v/>
      </c>
      <c r="E94" s="348"/>
      <c r="F94" s="349" t="str">
        <f>Badges!C406</f>
        <v>Use one of the methods from the</v>
      </c>
      <c r="G94" s="351" t="str">
        <f>IF(Badges!V406="A","A"," ")</f>
        <v xml:space="preserve"> </v>
      </c>
      <c r="I94" s="348"/>
      <c r="J94" s="349" t="str">
        <f>Badges!C479</f>
        <v>Throw a community sisterhood</v>
      </c>
      <c r="K94" s="351" t="str">
        <f>IF(Badges!V479="A","A"," ")</f>
        <v xml:space="preserve"> </v>
      </c>
      <c r="M94" s="348"/>
      <c r="N94" s="349" t="str">
        <f>Badges!C576</f>
        <v>Find local philanthropists</v>
      </c>
      <c r="O94" s="351" t="str">
        <f>IF(Badges!V576="A","A"," ")</f>
        <v xml:space="preserve"> </v>
      </c>
      <c r="Q94" s="487" t="str">
        <f>'Age-Level'!C31</f>
        <v>Cookie Pin (Year 3)</v>
      </c>
      <c r="R94" s="487"/>
      <c r="S94" s="358" t="str">
        <f>IF('Age-Level'!V31="A","A"," ")</f>
        <v xml:space="preserve"> </v>
      </c>
    </row>
    <row r="95" spans="1:22" x14ac:dyDescent="0.2">
      <c r="B95" s="357" t="str">
        <f>Journey!B27</f>
        <v>The Peacemaker Award</v>
      </c>
      <c r="C95" s="353" t="str">
        <f>IF(Journey!V29="C","C",IF(Journey!V29="P","P",""))</f>
        <v/>
      </c>
      <c r="E95" s="348"/>
      <c r="F95" s="349" t="str">
        <f>Badges!C407</f>
        <v>Use two of the methods</v>
      </c>
      <c r="G95" s="351" t="str">
        <f>IF(Badges!V407="A","A"," ")</f>
        <v xml:space="preserve"> </v>
      </c>
      <c r="I95" s="348"/>
      <c r="J95" s="349" t="str">
        <f>Badges!C480</f>
        <v>Spotlight a hidden heroine</v>
      </c>
      <c r="K95" s="351" t="str">
        <f>IF(Badges!V480="A","A"," ")</f>
        <v xml:space="preserve"> </v>
      </c>
      <c r="M95" s="348"/>
      <c r="N95" s="349" t="str">
        <f>Badges!C577</f>
        <v>Learn what's going on in the world of</v>
      </c>
      <c r="O95" s="351" t="str">
        <f>IF(Badges!V577="A","A"," ")</f>
        <v xml:space="preserve"> </v>
      </c>
      <c r="Q95" s="487" t="str">
        <f>'Age-Level'!C33</f>
        <v>Fall Sales (Year 1)</v>
      </c>
      <c r="R95" s="487"/>
      <c r="S95" s="353" t="str">
        <f>IF('Age-Level'!V33="A","A","")</f>
        <v/>
      </c>
      <c r="U95" s="346"/>
      <c r="V95" s="346"/>
    </row>
    <row r="96" spans="1:22" x14ac:dyDescent="0.2">
      <c r="B96" s="357" t="str">
        <f>Journey!B31</f>
        <v>Leader in Action</v>
      </c>
      <c r="C96" s="353" t="str">
        <f>IF(Journey!V38="C","C",IF(Journey!V38="P","P",""))</f>
        <v/>
      </c>
      <c r="E96" s="348"/>
      <c r="F96" s="349" t="str">
        <f>Badges!C408</f>
        <v>Try them all</v>
      </c>
      <c r="G96" s="351" t="str">
        <f>IF(Badges!V408="A","A"," ")</f>
        <v xml:space="preserve"> </v>
      </c>
      <c r="I96" s="348"/>
      <c r="J96" s="349" t="str">
        <f>Badges!C481</f>
        <v>Team up for sisterhood</v>
      </c>
      <c r="K96" s="351" t="str">
        <f>IF(Badges!V481="A","A"," ")</f>
        <v xml:space="preserve"> </v>
      </c>
      <c r="M96" s="348"/>
      <c r="N96" s="349" t="str">
        <f>Badges!C578</f>
        <v>Research your favorite charity</v>
      </c>
      <c r="O96" s="351" t="str">
        <f>IF(Badges!V578="A","A"," ")</f>
        <v xml:space="preserve"> </v>
      </c>
      <c r="Q96" s="487" t="str">
        <f>'Age-Level'!C34</f>
        <v>Fall Sales (Year 2)</v>
      </c>
      <c r="R96" s="487"/>
      <c r="S96" s="353" t="str">
        <f>IF('Age-Level'!V34="A","A","")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IF('Age-Level'!V35="A","A","")</f>
        <v/>
      </c>
      <c r="U97" s="346"/>
      <c r="V97" s="346"/>
    </row>
    <row r="98" spans="1:23" ht="14.25" customHeight="1" x14ac:dyDescent="0.2">
      <c r="A98" s="486"/>
      <c r="B98" s="357" t="str">
        <f>Journey!B42</f>
        <v>Aware</v>
      </c>
      <c r="C98" s="353" t="str">
        <f>IF(Journey!V22="C","C",IF(Journey!V22="P","P",""))</f>
        <v/>
      </c>
      <c r="E98" s="348"/>
      <c r="F98" s="349" t="str">
        <f>Badges!C410</f>
        <v>Ask an expert to teach you the</v>
      </c>
      <c r="G98" s="351" t="str">
        <f>IF(Badges!V410="A","A"," ")</f>
        <v xml:space="preserve"> </v>
      </c>
      <c r="I98" s="348"/>
      <c r="J98" s="349" t="str">
        <f>Badges!C483</f>
        <v>Clean up a hiking trail-or clear a new</v>
      </c>
      <c r="K98" s="351" t="str">
        <f>IF(Badges!V483="A","A"," ")</f>
        <v xml:space="preserve"> </v>
      </c>
      <c r="M98" s="348"/>
      <c r="N98" s="349" t="str">
        <f>Badges!C580</f>
        <v>Plan with friends</v>
      </c>
      <c r="O98" s="351" t="str">
        <f>IF(Badges!V580="A","A"," ")</f>
        <v xml:space="preserve"> </v>
      </c>
      <c r="Q98" s="487" t="str">
        <f>'Age-Level'!C37</f>
        <v>Thinking Day (Year 1)</v>
      </c>
      <c r="R98" s="487"/>
      <c r="S98" s="353" t="str">
        <f>IF('Age-Level'!V37="A","A","")</f>
        <v/>
      </c>
      <c r="U98" s="346"/>
      <c r="V98" s="346"/>
    </row>
    <row r="99" spans="1:23" x14ac:dyDescent="0.2">
      <c r="A99" s="486"/>
      <c r="B99" s="357" t="str">
        <f>Journey!B48</f>
        <v>Alert</v>
      </c>
      <c r="C99" s="353" t="str">
        <f>IF(Journey!V31="C","C",IF(Journey!V31="P","P",""))</f>
        <v/>
      </c>
      <c r="E99" s="348"/>
      <c r="F99" s="349" t="str">
        <f>Badges!C411</f>
        <v>Watch candidates for elected office</v>
      </c>
      <c r="G99" s="351" t="str">
        <f>IF(Badges!V411="A","A"," ")</f>
        <v xml:space="preserve"> </v>
      </c>
      <c r="I99" s="348"/>
      <c r="J99" s="349" t="str">
        <f>Badges!C484</f>
        <v>Help clear an invasive species from</v>
      </c>
      <c r="K99" s="351" t="str">
        <f>IF(Badges!V484="A","A"," ")</f>
        <v xml:space="preserve"> </v>
      </c>
      <c r="M99" s="348"/>
      <c r="N99" s="349" t="str">
        <f>Badges!C581</f>
        <v>Plan with your family</v>
      </c>
      <c r="O99" s="351" t="str">
        <f>IF(Badges!V581="A","A"," ")</f>
        <v xml:space="preserve"> </v>
      </c>
      <c r="Q99" s="487" t="str">
        <f>'Age-Level'!C38</f>
        <v>Thinking Day (Year 2)</v>
      </c>
      <c r="R99" s="487"/>
      <c r="S99" s="353" t="str">
        <f>IF('Age-Level'!V38="A","A","")</f>
        <v/>
      </c>
      <c r="U99" s="488"/>
      <c r="V99" s="489"/>
      <c r="W99" s="439"/>
    </row>
    <row r="100" spans="1:23" x14ac:dyDescent="0.2">
      <c r="A100" s="486"/>
      <c r="B100" s="357" t="str">
        <f>Journey!B55</f>
        <v>Affirm</v>
      </c>
      <c r="C100" s="353" t="str">
        <f>IF(Journey!V34="C","C",IF(Journey!V34="P","P",""))</f>
        <v/>
      </c>
      <c r="E100" s="348"/>
      <c r="F100" s="349" t="str">
        <f>Badges!C412</f>
        <v>Understand a famous debate in</v>
      </c>
      <c r="G100" s="351" t="str">
        <f>IF(Badges!V412="A","A"," ")</f>
        <v xml:space="preserve"> </v>
      </c>
      <c r="I100" s="348"/>
      <c r="J100" s="349" t="str">
        <f>Badges!C485</f>
        <v>Help with three general-maintenance</v>
      </c>
      <c r="K100" s="351" t="str">
        <f>IF(Badges!V485="A","A"," ")</f>
        <v xml:space="preserve"> </v>
      </c>
      <c r="M100" s="348"/>
      <c r="N100" s="349" t="str">
        <f>Badges!C582</f>
        <v>Plan over and over again</v>
      </c>
      <c r="O100" s="351" t="str">
        <f>IF(Badges!V582="A","A"," ")</f>
        <v xml:space="preserve"> </v>
      </c>
      <c r="Q100" s="487" t="str">
        <f>'Age-Level'!C39</f>
        <v>Thinking Day (Year 3)</v>
      </c>
      <c r="R100" s="487"/>
      <c r="S100" s="353" t="str">
        <f>IF('Age-Level'!V39="A","A","")</f>
        <v/>
      </c>
      <c r="U100" s="346"/>
      <c r="V100" s="346"/>
    </row>
    <row r="101" spans="1:23" x14ac:dyDescent="0.2">
      <c r="A101" s="355"/>
      <c r="B101" s="357" t="str">
        <f>Journey!B62</f>
        <v>Leader in Action</v>
      </c>
      <c r="C101" s="353" t="str">
        <f>IF(Journey!V43="C","C",IF(Journey!V43="P","P",""))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IF('Age-Level'!V41="A","A","")</f>
        <v/>
      </c>
      <c r="U101" s="346"/>
      <c r="V101" s="346"/>
    </row>
    <row r="102" spans="1:23" x14ac:dyDescent="0.2">
      <c r="B102" s="494" t="str">
        <f>Journey!A75</f>
        <v>MEdia</v>
      </c>
      <c r="C102" s="495"/>
      <c r="E102" s="348"/>
      <c r="F102" s="349" t="str">
        <f>Badges!C414</f>
        <v>A community compromise</v>
      </c>
      <c r="G102" s="351" t="str">
        <f>IF(Badges!V414="A","A"," ")</f>
        <v xml:space="preserve"> </v>
      </c>
      <c r="I102" s="348"/>
      <c r="J102" s="349" t="str">
        <f>Badges!C487</f>
        <v>Make a tradition "to do" list</v>
      </c>
      <c r="K102" s="351" t="str">
        <f>IF(Badges!V487="A","A"," ")</f>
        <v xml:space="preserve"> </v>
      </c>
      <c r="M102" s="348">
        <v>1</v>
      </c>
      <c r="N102" s="349" t="str">
        <f>Badges!C587</f>
        <v>Write your mission statement and</v>
      </c>
      <c r="O102" s="350"/>
      <c r="Q102" s="487" t="str">
        <f>'Age-Level'!C43</f>
        <v>International Friendship Recognition</v>
      </c>
      <c r="R102" s="487"/>
      <c r="S102" s="353" t="str">
        <f>IF('Age-Level'!V43="A","A","")</f>
        <v/>
      </c>
      <c r="U102" s="346"/>
      <c r="V102" s="346"/>
    </row>
    <row r="103" spans="1:23" x14ac:dyDescent="0.2">
      <c r="B103" s="357" t="str">
        <f>Journey!C77</f>
        <v>Monitor</v>
      </c>
      <c r="C103" s="353" t="str">
        <f>IF(Journey!V78="C","C",IF(Journey!V78="P","P",""))</f>
        <v/>
      </c>
      <c r="E103" s="348"/>
      <c r="F103" s="349" t="str">
        <f>Badges!C415</f>
        <v>A family or friendship compromise</v>
      </c>
      <c r="G103" s="351" t="str">
        <f>IF(Badges!V415="A","A"," ")</f>
        <v xml:space="preserve"> </v>
      </c>
      <c r="I103" s="348"/>
      <c r="J103" s="349" t="str">
        <f>Badges!C488</f>
        <v>Go global</v>
      </c>
      <c r="K103" s="351" t="str">
        <f>IF(Badges!V488="A","A"," ")</f>
        <v xml:space="preserve"> </v>
      </c>
      <c r="M103" s="348"/>
      <c r="N103" s="349" t="str">
        <f>Badges!C588</f>
        <v>A mission statement is a short</v>
      </c>
      <c r="O103" s="351" t="str">
        <f>IF(Badges!V588="A","A"," ")</f>
        <v xml:space="preserve"> </v>
      </c>
      <c r="Q103" s="487" t="str">
        <f>'Age-Level'!C45</f>
        <v>Investiture</v>
      </c>
      <c r="R103" s="487"/>
      <c r="S103" s="353" t="str">
        <f>IF('Age-Level'!V45="A","A","")</f>
        <v/>
      </c>
      <c r="U103" s="346"/>
      <c r="V103" s="346"/>
    </row>
    <row r="104" spans="1:23" x14ac:dyDescent="0.2">
      <c r="B104" s="357" t="str">
        <f>Journey!C80</f>
        <v>Influence</v>
      </c>
      <c r="C104" s="353" t="str">
        <f>IF(Journey!V81="C","C",IF(Journey!V81="P","P",""))</f>
        <v/>
      </c>
      <c r="E104" s="348"/>
      <c r="F104" s="349" t="str">
        <f>Badges!C416</f>
        <v>A state or national compromise</v>
      </c>
      <c r="G104" s="351" t="str">
        <f>IF(Badges!V416="A","A"," ")</f>
        <v xml:space="preserve"> </v>
      </c>
      <c r="I104" s="348"/>
      <c r="J104" s="349" t="str">
        <f>Badges!C489</f>
        <v>Learn the history of your Girl Scout</v>
      </c>
      <c r="K104" s="351" t="str">
        <f>IF(Badges!V489="A","A"," ")</f>
        <v xml:space="preserve"> </v>
      </c>
      <c r="M104" s="348">
        <v>2</v>
      </c>
      <c r="N104" s="349" t="str">
        <f>Badges!C589</f>
        <v>Increase your customer base</v>
      </c>
      <c r="O104" s="350"/>
      <c r="Q104" s="487" t="str">
        <f>'Age-Level'!C46</f>
        <v>Rededication (1st year)</v>
      </c>
      <c r="R104" s="487"/>
      <c r="S104" s="363" t="str">
        <f>IF('Age-Level'!V46="A","A","")</f>
        <v/>
      </c>
      <c r="U104" s="346"/>
      <c r="V104" s="346"/>
    </row>
    <row r="105" spans="1:23" x14ac:dyDescent="0.2">
      <c r="B105" s="357" t="str">
        <f>Journey!C83</f>
        <v>Cultivate</v>
      </c>
      <c r="C105" s="353" t="str">
        <f>IF(Journey!V84="C","C",IF(Journey!V84="P","P",""))</f>
        <v/>
      </c>
      <c r="E105" s="348">
        <v>5</v>
      </c>
      <c r="F105" s="349" t="str">
        <f>Badges!C417</f>
        <v>Find common ground through</v>
      </c>
      <c r="G105" s="350"/>
      <c r="I105" s="492" t="str">
        <f>Badges!B492</f>
        <v>Trees</v>
      </c>
      <c r="J105" s="493"/>
      <c r="K105" s="493"/>
      <c r="M105" s="348"/>
      <c r="N105" s="349" t="str">
        <f>Badges!C590</f>
        <v>What's the number one reason</v>
      </c>
      <c r="O105" s="351" t="str">
        <f>IF(Badges!V590="A","A"," ")</f>
        <v xml:space="preserve"> </v>
      </c>
      <c r="Q105" s="487" t="str">
        <f>'Age-Level'!C47</f>
        <v>Rededication (2nd year)</v>
      </c>
      <c r="R105" s="487"/>
      <c r="S105" s="363" t="str">
        <f>IF('Age-Level'!V47="A","A","")</f>
        <v/>
      </c>
      <c r="U105" s="346"/>
      <c r="V105" s="346"/>
    </row>
    <row r="106" spans="1:23" x14ac:dyDescent="0.2">
      <c r="B106" s="357" t="str">
        <f>Journey!B86</f>
        <v>Leader in Action</v>
      </c>
      <c r="C106" s="353" t="str">
        <f>IF(Journey!V96="C","C",IF(Journey!V96="P","P",""))</f>
        <v/>
      </c>
      <c r="E106" s="348"/>
      <c r="F106" s="349" t="str">
        <f>Badges!C418</f>
        <v>Mediate a cookie conflict</v>
      </c>
      <c r="G106" s="351" t="str">
        <f>IF(Badges!V418="A","A","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IF('Age-Level'!V48="A","A","")</f>
        <v/>
      </c>
      <c r="U106" s="346"/>
      <c r="V106" s="346"/>
    </row>
    <row r="107" spans="1:23" x14ac:dyDescent="0.2">
      <c r="B107" s="365"/>
      <c r="C107" s="365"/>
      <c r="E107" s="348"/>
      <c r="F107" s="349" t="str">
        <f>Badges!C419</f>
        <v>Mediate with a pro</v>
      </c>
      <c r="G107" s="351" t="str">
        <f>IF(Badges!V419="A","A"," ")</f>
        <v xml:space="preserve"> </v>
      </c>
      <c r="I107" s="348"/>
      <c r="J107" s="349" t="str">
        <f>Badges!C494</f>
        <v>Take a tree trip</v>
      </c>
      <c r="K107" s="351" t="str">
        <f>IF(Badges!V494="A","A"," ")</f>
        <v xml:space="preserve"> </v>
      </c>
      <c r="M107" s="348"/>
      <c r="N107" s="349" t="str">
        <f>Badges!C592</f>
        <v>Decide what you want to do with</v>
      </c>
      <c r="O107" s="351" t="str">
        <f>IF(Badges!V592="A","A"," ")</f>
        <v xml:space="preserve"> </v>
      </c>
      <c r="Q107" s="487" t="str">
        <f>'Age-Level'!C49</f>
        <v>Rededication (4th year)</v>
      </c>
      <c r="R107" s="487"/>
      <c r="S107" s="363" t="str">
        <f>IF('Age-Level'!V49="A","A","")</f>
        <v/>
      </c>
      <c r="U107" s="346"/>
      <c r="V107" s="346"/>
    </row>
    <row r="108" spans="1:23" x14ac:dyDescent="0.2">
      <c r="A108" s="635" t="s">
        <v>138</v>
      </c>
      <c r="B108" s="636"/>
      <c r="C108" s="637"/>
      <c r="E108" s="348"/>
      <c r="F108" s="349" t="str">
        <f>Badges!C420</f>
        <v>Suggest solutions for a current</v>
      </c>
      <c r="G108" s="351" t="str">
        <f>IF(Badges!V420="A","A"," ")</f>
        <v xml:space="preserve"> </v>
      </c>
      <c r="I108" s="348"/>
      <c r="J108" s="349" t="str">
        <f>Badges!C495</f>
        <v>Design a tree house</v>
      </c>
      <c r="K108" s="351" t="str">
        <f>IF(Badges!V495="A","A"," ")</f>
        <v xml:space="preserve"> </v>
      </c>
      <c r="M108" s="348">
        <v>4</v>
      </c>
      <c r="N108" s="349" t="str">
        <f>Badges!C593</f>
        <v>Make a risk management plan</v>
      </c>
      <c r="O108" s="350"/>
      <c r="Q108" s="487" t="str">
        <f>'Age-Level'!C50</f>
        <v>Rededication (5th year)</v>
      </c>
      <c r="R108" s="487"/>
      <c r="S108" s="363" t="str">
        <f>IF('Age-Level'!V50="A","A","")</f>
        <v/>
      </c>
      <c r="U108" s="346"/>
      <c r="V108" s="346"/>
    </row>
    <row r="109" spans="1:23" x14ac:dyDescent="0.2">
      <c r="A109" s="360"/>
      <c r="B109" s="496" t="str">
        <f>Bridging!B6</f>
        <v>Pass It On!</v>
      </c>
      <c r="C109" s="352" t="str">
        <f>IF(Bridging!V10="C","C",IF(Bridging!V10="P","P",""))</f>
        <v/>
      </c>
      <c r="E109" s="492" t="str">
        <f>Badges!B423</f>
        <v>New Cuisines</v>
      </c>
      <c r="F109" s="493"/>
      <c r="G109" s="493"/>
      <c r="I109" s="348"/>
      <c r="J109" s="349" t="str">
        <f>Badges!C496</f>
        <v>Cook a tree dish</v>
      </c>
      <c r="K109" s="351" t="str">
        <f>IF(Badges!V496="A","A"," ")</f>
        <v xml:space="preserve"> </v>
      </c>
      <c r="M109" s="348"/>
      <c r="N109" s="349" t="str">
        <f>Badges!C594</f>
        <v>A risk management plan gets you</v>
      </c>
      <c r="O109" s="351" t="str">
        <f>IF(Badges!V594="A","A"," ")</f>
        <v xml:space="preserve"> </v>
      </c>
      <c r="Q109" s="487" t="str">
        <f>'Age-Level'!C51</f>
        <v>Rededication (6th year)</v>
      </c>
      <c r="R109" s="487"/>
      <c r="S109" s="363" t="str">
        <f>IF('Age-Level'!V51="A","A","")</f>
        <v/>
      </c>
      <c r="U109" s="346"/>
      <c r="V109" s="346"/>
    </row>
    <row r="110" spans="1:23" x14ac:dyDescent="0.2">
      <c r="A110" s="360"/>
      <c r="B110" s="361" t="str">
        <f>Bridging!B11</f>
        <v>Look Ahead!</v>
      </c>
      <c r="C110" s="352" t="str">
        <f>IF(Bridging!V15="C","C",IF(Bridging!V15="P","P",""))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IF('Age-Level'!V52="A","A","")</f>
        <v/>
      </c>
      <c r="U110" s="489"/>
      <c r="V110" s="489"/>
      <c r="W110" s="439"/>
    </row>
    <row r="111" spans="1:23" x14ac:dyDescent="0.2">
      <c r="A111" s="360"/>
      <c r="B111" s="487" t="str">
        <f>Bridging!C16</f>
        <v>Plan a Ceremony</v>
      </c>
      <c r="C111" s="352" t="str">
        <f>IF(Bridging!V17="C","C",IF(Bridging!V17="P","P",""))</f>
        <v/>
      </c>
      <c r="E111" s="348"/>
      <c r="F111" s="349" t="str">
        <f>Badges!C425</f>
        <v>Cook something from an area of the</v>
      </c>
      <c r="G111" s="351" t="str">
        <f>IF(Badges!V425="A","A"," ")</f>
        <v xml:space="preserve"> </v>
      </c>
      <c r="I111" s="348"/>
      <c r="J111" s="349" t="str">
        <f>Badges!C498</f>
        <v>Be a naturalist in your neighborhood</v>
      </c>
      <c r="K111" s="351" t="str">
        <f>IF(Badges!V498="A","A"," ")</f>
        <v xml:space="preserve"> </v>
      </c>
      <c r="M111" s="348"/>
      <c r="N111" s="349" t="str">
        <f>Badges!C596</f>
        <v>Once you have your business plan</v>
      </c>
      <c r="O111" s="351" t="str">
        <f>IF(Badges!V596="A","A"," ")</f>
        <v xml:space="preserve"> </v>
      </c>
      <c r="Q111" s="487" t="str">
        <f>'Age-Level'!C53</f>
        <v>Rededication (8th year)</v>
      </c>
      <c r="R111" s="487"/>
      <c r="S111" s="363" t="str">
        <f>IF('Age-Level'!V53="A","A","")</f>
        <v/>
      </c>
      <c r="U111" s="346"/>
      <c r="V111" s="346"/>
    </row>
    <row r="112" spans="1:23" x14ac:dyDescent="0.2">
      <c r="B112" s="362" t="s">
        <v>139</v>
      </c>
      <c r="C112" s="352" t="str">
        <f>IF(Bridging!V18="C","C",IF(Bridging!V18="P","P",""))</f>
        <v/>
      </c>
      <c r="E112" s="348"/>
      <c r="F112" s="349" t="str">
        <f>Badges!C426</f>
        <v>Find a relative, friend, or neighbor</v>
      </c>
      <c r="G112" s="351" t="str">
        <f>IF(Badges!V426="A","A"," ")</f>
        <v xml:space="preserve"> </v>
      </c>
      <c r="I112" s="348"/>
      <c r="J112" s="349" t="str">
        <f>Badges!C499</f>
        <v>Sketch and label the parts of a tree</v>
      </c>
      <c r="K112" s="351" t="str">
        <f>IF(Badges!V499="A","A","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IF(Badges!V427="A","A"," ")</f>
        <v xml:space="preserve"> </v>
      </c>
      <c r="I113" s="348"/>
      <c r="J113" s="349" t="str">
        <f>Badges!C500</f>
        <v>Delve into the forest life cycle</v>
      </c>
      <c r="K113" s="351" t="str">
        <f>IF(Badges!V500="A","A"," ")</f>
        <v xml:space="preserve"> </v>
      </c>
      <c r="M113" s="348">
        <v>1</v>
      </c>
      <c r="N113" s="349" t="str">
        <f>Badges!C613</f>
        <v>Come up with a big idea</v>
      </c>
      <c r="O113" s="350"/>
      <c r="Q113" s="372">
        <v>1</v>
      </c>
      <c r="R113" s="487" t="str">
        <f>'Age-Level'!C55</f>
        <v>Choose one line from the Law</v>
      </c>
      <c r="S113" s="363" t="str">
        <f>IF('Age-Level'!V55="A","A","")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IF(Badges!V614="A","A"," ")</f>
        <v xml:space="preserve"> </v>
      </c>
      <c r="Q114" s="371">
        <v>2</v>
      </c>
      <c r="R114" s="487" t="str">
        <f>'Age-Level'!C56</f>
        <v>Find a woman in your community</v>
      </c>
      <c r="S114" s="363" t="str">
        <f>IF('Age-Level'!V56="A","A","")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IF(Badges!V429="A","A"," ")</f>
        <v xml:space="preserve"> </v>
      </c>
      <c r="I115" s="348"/>
      <c r="J115" s="349" t="str">
        <f>Badges!C502</f>
        <v>Get tree crafty</v>
      </c>
      <c r="K115" s="351" t="str">
        <f>IF(Badges!V502="A","A"," ")</f>
        <v xml:space="preserve"> </v>
      </c>
      <c r="M115" s="348">
        <v>2</v>
      </c>
      <c r="N115" s="349" t="str">
        <f>Badges!C615</f>
        <v>Take your sales to the next level</v>
      </c>
      <c r="O115" s="350"/>
      <c r="Q115" s="371">
        <v>3</v>
      </c>
      <c r="R115" s="487" t="str">
        <f>'Age-Level'!C57</f>
        <v>Gather three inspirational quotes</v>
      </c>
      <c r="S115" s="363" t="str">
        <f>IF('Age-Level'!V57="A","A","")</f>
        <v/>
      </c>
      <c r="U115" s="346"/>
      <c r="V115" s="346"/>
    </row>
    <row r="116" spans="1:22" x14ac:dyDescent="0.2">
      <c r="A116" s="348"/>
      <c r="B116" s="349" t="str">
        <f>Badges!C356</f>
        <v>Collect comic strips from the</v>
      </c>
      <c r="C116" s="351" t="str">
        <f>IF(Badges!V356="A","A"," ")</f>
        <v xml:space="preserve"> </v>
      </c>
      <c r="E116" s="348"/>
      <c r="F116" s="349" t="str">
        <f>Badges!C430</f>
        <v>Research and cook a regional</v>
      </c>
      <c r="G116" s="351" t="str">
        <f>IF(Badges!V430="A","A"," ")</f>
        <v xml:space="preserve"> </v>
      </c>
      <c r="I116" s="348"/>
      <c r="J116" s="349" t="str">
        <f>Badges!C503</f>
        <v>Capture a tree on your canvas or the</v>
      </c>
      <c r="K116" s="351" t="str">
        <f>IF(Badges!V503="A","A"," ")</f>
        <v xml:space="preserve"> </v>
      </c>
      <c r="M116" s="348"/>
      <c r="N116" s="349" t="str">
        <f>Badges!C616</f>
        <v>When you have a big goal, you have</v>
      </c>
      <c r="O116" s="351" t="str">
        <f>IF(Badges!V616="A","A"," ")</f>
        <v xml:space="preserve"> </v>
      </c>
      <c r="Q116" s="371">
        <v>4</v>
      </c>
      <c r="R116" s="487" t="str">
        <f>'Age-Level'!C58</f>
        <v>Make something to remind you</v>
      </c>
      <c r="S116" s="363" t="str">
        <f>IF('Age-Level'!V58="A","A","")</f>
        <v/>
      </c>
    </row>
    <row r="117" spans="1:22" x14ac:dyDescent="0.2">
      <c r="A117" s="348"/>
      <c r="B117" s="349" t="str">
        <f>Badges!C357</f>
        <v>Visit with a comic artist</v>
      </c>
      <c r="C117" s="351" t="str">
        <f>IF(Badges!V357="A","A"," ")</f>
        <v xml:space="preserve"> </v>
      </c>
      <c r="E117" s="348"/>
      <c r="F117" s="349" t="str">
        <f>Badges!C431</f>
        <v>Find out how well you know your</v>
      </c>
      <c r="G117" s="351" t="str">
        <f>IF(Badges!V431="A","A"," ")</f>
        <v xml:space="preserve"> </v>
      </c>
      <c r="I117" s="348"/>
      <c r="J117" s="349" t="str">
        <f>Badges!C504</f>
        <v>Create your own tree legend</v>
      </c>
      <c r="K117" s="351" t="str">
        <f>IF(Badges!V504="A","A"," ")</f>
        <v xml:space="preserve"> </v>
      </c>
      <c r="M117" s="348">
        <v>3</v>
      </c>
      <c r="N117" s="349" t="str">
        <f>Badges!C617</f>
        <v>Sell your big dream to others</v>
      </c>
      <c r="O117" s="350"/>
      <c r="Q117" s="371">
        <v>5</v>
      </c>
      <c r="R117" s="487" t="str">
        <f>'Age-Level'!C59</f>
        <v xml:space="preserve">Make a commitment to live what </v>
      </c>
      <c r="S117" s="363" t="str">
        <f>IF('Age-Level'!V59="A","A","")</f>
        <v/>
      </c>
    </row>
    <row r="118" spans="1:22" x14ac:dyDescent="0.2">
      <c r="A118" s="348"/>
      <c r="B118" s="349" t="str">
        <f>Badges!C358</f>
        <v>Make sticky-note comics</v>
      </c>
      <c r="C118" s="351" t="str">
        <f>IF(Badges!V358="A","A","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IF(Badges!V618="A","A","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IF(Badges!V433="A","A"," ")</f>
        <v xml:space="preserve"> </v>
      </c>
      <c r="I119" s="348"/>
      <c r="J119" s="349" t="str">
        <f>Badges!C506</f>
        <v>Debate logging, clear-cutting, and</v>
      </c>
      <c r="K119" s="351" t="str">
        <f>IF(Badges!V506="A","A"," ")</f>
        <v xml:space="preserve"> </v>
      </c>
      <c r="M119" s="348">
        <v>4</v>
      </c>
      <c r="N119" s="349" t="str">
        <f>Badges!C619</f>
        <v>Ask experts to help you take your</v>
      </c>
      <c r="O119" s="350"/>
      <c r="Q119" s="372">
        <v>1</v>
      </c>
      <c r="R119" s="487" t="str">
        <f>'Age-Level'!C62</f>
        <v>Choose one line from the Law</v>
      </c>
      <c r="S119" s="363" t="str">
        <f>IF('Age-Level'!V62="A","A","")</f>
        <v/>
      </c>
    </row>
    <row r="120" spans="1:22" x14ac:dyDescent="0.2">
      <c r="A120" s="348"/>
      <c r="B120" s="349" t="str">
        <f>Badges!C360</f>
        <v>Think of a story from your life</v>
      </c>
      <c r="C120" s="351" t="str">
        <f>IF(Badges!V360="A","A"," ")</f>
        <v xml:space="preserve"> </v>
      </c>
      <c r="E120" s="348"/>
      <c r="F120" s="349" t="str">
        <f>Badges!C434</f>
        <v>Ask a grandparent or other relative</v>
      </c>
      <c r="G120" s="351" t="str">
        <f>IF(Badges!V434="A","A"," ")</f>
        <v xml:space="preserve"> </v>
      </c>
      <c r="I120" s="348"/>
      <c r="J120" s="349" t="str">
        <f>Badges!C507</f>
        <v>Chart how wood travels</v>
      </c>
      <c r="K120" s="351" t="str">
        <f>IF(Badges!V507="A","A"," ")</f>
        <v xml:space="preserve"> </v>
      </c>
      <c r="M120" s="348"/>
      <c r="N120" s="349" t="str">
        <f>Badges!C620</f>
        <v>Show your plan to a businesswoman</v>
      </c>
      <c r="O120" s="351" t="str">
        <f>IF(Badges!V620="A","A"," ")</f>
        <v xml:space="preserve"> </v>
      </c>
      <c r="Q120" s="371">
        <v>2</v>
      </c>
      <c r="R120" s="487" t="str">
        <f>'Age-Level'!C63</f>
        <v>Find a woman in your community</v>
      </c>
      <c r="S120" s="363" t="str">
        <f>IF('Age-Level'!V63="A","A","")</f>
        <v/>
      </c>
    </row>
    <row r="121" spans="1:22" x14ac:dyDescent="0.2">
      <c r="A121" s="348"/>
      <c r="B121" s="349" t="str">
        <f>Badges!C361</f>
        <v>Think of a story from a book or</v>
      </c>
      <c r="C121" s="351" t="str">
        <f>IF(Badges!V361="A","A"," ")</f>
        <v xml:space="preserve"> </v>
      </c>
      <c r="E121" s="348"/>
      <c r="F121" s="349" t="str">
        <f>Badges!C435</f>
        <v>Pick a piece of the past that excites</v>
      </c>
      <c r="G121" s="351" t="str">
        <f>IF(Badges!V435="A","A"," ")</f>
        <v xml:space="preserve"> </v>
      </c>
      <c r="I121" s="348"/>
      <c r="J121" s="349" t="str">
        <f>Badges!C508</f>
        <v>Create a dream tree garden</v>
      </c>
      <c r="K121" s="351" t="str">
        <f>IF(Badges!V508="A","A"," ")</f>
        <v xml:space="preserve"> </v>
      </c>
      <c r="M121" s="348">
        <v>5</v>
      </c>
      <c r="N121" s="349" t="str">
        <f>Badges!C621</f>
        <v>Share your experience in a big way</v>
      </c>
      <c r="O121" s="350"/>
      <c r="Q121" s="371">
        <v>3</v>
      </c>
      <c r="R121" s="487" t="str">
        <f>'Age-Level'!C64</f>
        <v>Gather three inspirational quotes</v>
      </c>
      <c r="S121" s="363" t="str">
        <f>IF('Age-Level'!V64="A","A","")</f>
        <v/>
      </c>
    </row>
    <row r="122" spans="1:22" x14ac:dyDescent="0.2">
      <c r="A122" s="348"/>
      <c r="B122" s="349" t="str">
        <f>Badges!C362</f>
        <v>Make something up</v>
      </c>
      <c r="C122" s="351" t="str">
        <f>IF(Badges!V362="A","A","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IF(Badges!V622="A","A"," ")</f>
        <v xml:space="preserve"> </v>
      </c>
      <c r="Q122" s="371">
        <v>4</v>
      </c>
      <c r="R122" s="487" t="str">
        <f>'Age-Level'!C65</f>
        <v>Make something to remind you</v>
      </c>
      <c r="S122" s="363" t="str">
        <f>IF('Age-Level'!V65="A","A","")</f>
        <v/>
      </c>
    </row>
    <row r="123" spans="1:22" x14ac:dyDescent="0.2">
      <c r="A123" s="348">
        <v>3</v>
      </c>
      <c r="B123" s="349" t="str">
        <f>Badges!C363</f>
        <v>Draw it out</v>
      </c>
      <c r="C123" s="350"/>
      <c r="E123" s="348"/>
      <c r="F123" s="349" t="str">
        <f>Badges!C437</f>
        <v>Take a processed food you love and</v>
      </c>
      <c r="G123" s="351" t="str">
        <f>IF(Badges!V437="A","A"," ")</f>
        <v xml:space="preserve"> </v>
      </c>
      <c r="I123" s="348"/>
      <c r="J123" s="349" t="str">
        <f>Badges!C510</f>
        <v>Plant a tree</v>
      </c>
      <c r="K123" s="351" t="str">
        <f>IF(Badges!V510="A","A"," ")</f>
        <v xml:space="preserve"> </v>
      </c>
      <c r="M123" s="492" t="str">
        <f>Badges!B626</f>
        <v>Archery</v>
      </c>
      <c r="N123" s="493"/>
      <c r="O123" s="493"/>
      <c r="Q123" s="371">
        <v>5</v>
      </c>
      <c r="R123" s="487" t="str">
        <f>'Age-Level'!C66</f>
        <v xml:space="preserve">Make a commitment to live what </v>
      </c>
      <c r="S123" s="363" t="str">
        <f>IF('Age-Level'!V66="A","A","")</f>
        <v/>
      </c>
    </row>
    <row r="124" spans="1:22" x14ac:dyDescent="0.2">
      <c r="A124" s="348"/>
      <c r="B124" s="349" t="str">
        <f>Badges!C364</f>
        <v>Use tracing paper</v>
      </c>
      <c r="C124" s="351" t="str">
        <f>IF(Badges!V364="A","A"," ")</f>
        <v xml:space="preserve"> </v>
      </c>
      <c r="E124" s="348"/>
      <c r="F124" s="349" t="str">
        <f>Badges!C438</f>
        <v>Choose a veggie protein and find a</v>
      </c>
      <c r="G124" s="351" t="str">
        <f>IF(Badges!V438="A","A"," ")</f>
        <v xml:space="preserve"> </v>
      </c>
      <c r="I124" s="348"/>
      <c r="J124" s="349" t="str">
        <f>Badges!C511</f>
        <v>Tend to a tree somewhere in your</v>
      </c>
      <c r="K124" s="351" t="str">
        <f>IF(Badges!V511="A","A","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IF(Badges!V365="A","A"," ")</f>
        <v xml:space="preserve"> </v>
      </c>
      <c r="E125" s="348"/>
      <c r="F125" s="349" t="str">
        <f>Badges!C439</f>
        <v>Try a recipe for a special diet</v>
      </c>
      <c r="G125" s="351" t="str">
        <f>IF(Badges!V439="A","A"," ")</f>
        <v xml:space="preserve"> </v>
      </c>
      <c r="I125" s="348"/>
      <c r="J125" s="349" t="str">
        <f>Badges!C512</f>
        <v>Shadow one of the tree caretakers</v>
      </c>
      <c r="K125" s="351" t="str">
        <f>IF(Badges!V512="A","A"," ")</f>
        <v xml:space="preserve"> </v>
      </c>
      <c r="M125" s="348"/>
      <c r="N125" s="349" t="str">
        <f>Badges!C628</f>
        <v>Visit an outdoor outfitter or a sporting goods store</v>
      </c>
      <c r="O125" s="351" t="str">
        <f>IF(Badges!V628="A","A"," ")</f>
        <v xml:space="preserve"> </v>
      </c>
      <c r="Q125" s="372">
        <v>1</v>
      </c>
      <c r="R125" s="487" t="str">
        <f>'Age-Level'!C69</f>
        <v>Choose one line from the Law</v>
      </c>
      <c r="S125" s="363" t="str">
        <f>IF('Age-Level'!V69="A","A","")</f>
        <v/>
      </c>
    </row>
    <row r="126" spans="1:22" x14ac:dyDescent="0.2">
      <c r="A126" s="348"/>
      <c r="B126" s="349" t="str">
        <f>Badges!C366</f>
        <v>Use a how-to book, video, or</v>
      </c>
      <c r="C126" s="351" t="str">
        <f>IF(Badges!V366="A","A","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IF(Badges!V629="A","A"," ")</f>
        <v xml:space="preserve"> </v>
      </c>
      <c r="Q126" s="371">
        <v>2</v>
      </c>
      <c r="R126" s="487" t="str">
        <f>'Age-Level'!C70</f>
        <v>Find a woman in your community</v>
      </c>
      <c r="S126" s="363" t="str">
        <f>IF('Age-Level'!V70="A","A","")</f>
        <v/>
      </c>
    </row>
    <row r="127" spans="1:22" x14ac:dyDescent="0.2">
      <c r="A127" s="348">
        <v>4</v>
      </c>
      <c r="B127" s="349" t="str">
        <f>Badges!C367</f>
        <v>Frame it in four panels</v>
      </c>
      <c r="C127" s="350"/>
      <c r="E127" s="348"/>
      <c r="F127" s="349" t="str">
        <f>Badges!C441</f>
        <v>Throw a potluck party</v>
      </c>
      <c r="G127" s="351" t="str">
        <f>IF(Badges!V441="A","A"," ")</f>
        <v xml:space="preserve"> </v>
      </c>
      <c r="I127" s="348">
        <v>1</v>
      </c>
      <c r="J127" s="349" t="str">
        <f>Badges!C517</f>
        <v>Practice budgeting for your values</v>
      </c>
      <c r="K127" s="350"/>
      <c r="M127" s="348"/>
      <c r="N127" s="349" t="str">
        <f>Badges!C630</f>
        <v>Work with an archery expert at a range or Girl Scout camp</v>
      </c>
      <c r="O127" s="351" t="str">
        <f>IF(Badges!V630="A","A"," ")</f>
        <v xml:space="preserve"> </v>
      </c>
      <c r="Q127" s="371">
        <v>3</v>
      </c>
      <c r="R127" s="487" t="str">
        <f>'Age-Level'!C71</f>
        <v>Gather three inspirational quotes</v>
      </c>
      <c r="S127" s="363" t="str">
        <f>IF('Age-Level'!V71="A","A","")</f>
        <v/>
      </c>
    </row>
    <row r="128" spans="1:22" x14ac:dyDescent="0.2">
      <c r="A128" s="348"/>
      <c r="B128" s="349" t="str">
        <f>Badges!C368</f>
        <v>Use facial expressions</v>
      </c>
      <c r="C128" s="351" t="str">
        <f>IF(Badges!V368="A","A"," ")</f>
        <v xml:space="preserve"> </v>
      </c>
      <c r="E128" s="348"/>
      <c r="F128" s="349" t="str">
        <f>Badges!C442</f>
        <v>Host a "new cuisine" party</v>
      </c>
      <c r="G128" s="351" t="str">
        <f>IF(Badges!V442="A","A"," ")</f>
        <v xml:space="preserve"> </v>
      </c>
      <c r="I128" s="348"/>
      <c r="J128" s="349" t="str">
        <f>Badges!C518</f>
        <v>Create a team values list</v>
      </c>
      <c r="K128" s="351" t="str">
        <f>IF(Badges!V518="A","A"," ")</f>
        <v xml:space="preserve"> </v>
      </c>
      <c r="M128" s="348">
        <v>2</v>
      </c>
      <c r="N128" s="349" t="str">
        <f>Badges!C631</f>
        <v>Learn about archery safety</v>
      </c>
      <c r="O128" s="350"/>
      <c r="Q128" s="371">
        <v>4</v>
      </c>
      <c r="R128" s="487" t="str">
        <f>'Age-Level'!C72</f>
        <v>Make something to remind you</v>
      </c>
      <c r="S128" s="363" t="str">
        <f>IF('Age-Level'!V72="A","A","")</f>
        <v/>
      </c>
    </row>
    <row r="129" spans="1:20" x14ac:dyDescent="0.2">
      <c r="A129" s="348"/>
      <c r="B129" s="349" t="str">
        <f>Badges!C369</f>
        <v>Use body postures</v>
      </c>
      <c r="C129" s="351" t="str">
        <f>IF(Badges!V369="A","A"," ")</f>
        <v xml:space="preserve"> </v>
      </c>
      <c r="E129" s="348"/>
      <c r="F129" s="349" t="str">
        <f>Badges!C443</f>
        <v>Hold a progressive dinner with</v>
      </c>
      <c r="G129" s="351" t="str">
        <f>IF(Badges!V443="A","A"," ")</f>
        <v xml:space="preserve"> </v>
      </c>
      <c r="I129" s="348"/>
      <c r="J129" s="349" t="str">
        <f>Badges!C519</f>
        <v>Make your own values list</v>
      </c>
      <c r="K129" s="351" t="str">
        <f>IF(Badges!V519="A","A"," ")</f>
        <v xml:space="preserve"> </v>
      </c>
      <c r="M129" s="348"/>
      <c r="N129" s="349" t="str">
        <f>Badges!C632</f>
        <v>Visti an archery range</v>
      </c>
      <c r="O129" s="351" t="str">
        <f>IF(Badges!V632="A","A"," ")</f>
        <v xml:space="preserve"> </v>
      </c>
      <c r="Q129" s="371">
        <v>5</v>
      </c>
      <c r="R129" s="487" t="str">
        <f>'Age-Level'!C73</f>
        <v xml:space="preserve">Make a commitment to live what </v>
      </c>
      <c r="S129" s="363" t="str">
        <f>IF('Age-Level'!V73="A","A","")</f>
        <v/>
      </c>
    </row>
    <row r="130" spans="1:20" x14ac:dyDescent="0.2">
      <c r="A130" s="348"/>
      <c r="B130" s="349" t="str">
        <f>Badges!C370</f>
        <v xml:space="preserve">Use both facial expressions and </v>
      </c>
      <c r="C130" s="351" t="str">
        <f>IF(Badges!V370="A","A"," ")</f>
        <v xml:space="preserve"> </v>
      </c>
      <c r="E130" s="492" t="str">
        <f>Badges!B446</f>
        <v>Cadette First Aid</v>
      </c>
      <c r="F130" s="493"/>
      <c r="G130" s="493"/>
      <c r="I130" s="348"/>
      <c r="J130" s="349" t="str">
        <f>Badges!C520</f>
        <v>Find out how other people budget to</v>
      </c>
      <c r="K130" s="351" t="str">
        <f>IF(Badges!V520="A","A"," ")</f>
        <v xml:space="preserve"> </v>
      </c>
      <c r="M130" s="348"/>
      <c r="N130" s="349" t="str">
        <f>Badges!C633</f>
        <v>Invite an archery expert to talk to your troop</v>
      </c>
      <c r="O130" s="351" t="str">
        <f>IF(Badges!V633="A","A","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IF(Badges!V634="A","A"," ")</f>
        <v xml:space="preserve"> </v>
      </c>
      <c r="Q131" s="372">
        <v>1</v>
      </c>
      <c r="R131" s="487" t="str">
        <f>'Age-Level'!C76</f>
        <v>Learn how to make a room safe for a</v>
      </c>
      <c r="S131" s="363" t="str">
        <f>IF('Age-Level'!V76="A","A","")</f>
        <v/>
      </c>
    </row>
    <row r="132" spans="1:20" x14ac:dyDescent="0.2">
      <c r="A132" s="348"/>
      <c r="B132" s="349" t="str">
        <f>Badges!C372</f>
        <v>Add some dialogue</v>
      </c>
      <c r="C132" s="351" t="str">
        <f>IF(Badges!V372="A","A"," ")</f>
        <v xml:space="preserve"> </v>
      </c>
      <c r="E132" s="348"/>
      <c r="F132" s="349" t="str">
        <f>Badges!C448</f>
        <v>Take a babysitting class</v>
      </c>
      <c r="G132" s="351" t="str">
        <f>IF(Badges!V448="A","A"," ")</f>
        <v xml:space="preserve"> </v>
      </c>
      <c r="I132" s="348"/>
      <c r="J132" s="349" t="str">
        <f>Badges!C522</f>
        <v>Get on the "write" track</v>
      </c>
      <c r="K132" s="351" t="str">
        <f>IF(Badges!V522="A","A"," ")</f>
        <v xml:space="preserve"> </v>
      </c>
      <c r="M132" s="348">
        <v>3</v>
      </c>
      <c r="N132" s="349" t="str">
        <f>Badges!C635</f>
        <v>Practice archery before you go on a range</v>
      </c>
      <c r="O132" s="350"/>
      <c r="Q132" s="371">
        <v>2</v>
      </c>
      <c r="R132" s="487" t="str">
        <f>'Age-Level'!C77</f>
        <v>Find out about water safety</v>
      </c>
      <c r="S132" s="363" t="str">
        <f>IF('Age-Level'!V77="A","A","")</f>
        <v/>
      </c>
    </row>
    <row r="133" spans="1:20" x14ac:dyDescent="0.2">
      <c r="A133" s="348"/>
      <c r="B133" s="349" t="str">
        <f>Badges!C373</f>
        <v>Add thought bubbles</v>
      </c>
      <c r="C133" s="351" t="str">
        <f>IF(Badges!V373="A","A"," ")</f>
        <v xml:space="preserve"> </v>
      </c>
      <c r="E133" s="348"/>
      <c r="F133" s="349" t="str">
        <f>Badges!C449</f>
        <v>Ask a medical professional</v>
      </c>
      <c r="G133" s="351" t="str">
        <f>IF(Badges!V449="A","A"," ")</f>
        <v xml:space="preserve"> </v>
      </c>
      <c r="I133" s="348"/>
      <c r="J133" s="349" t="str">
        <f>Badges!C523</f>
        <v>Spot spending habits</v>
      </c>
      <c r="K133" s="351" t="str">
        <f>IF(Badges!V523="A","A"," ")</f>
        <v xml:space="preserve"> </v>
      </c>
      <c r="M133" s="348"/>
      <c r="N133" s="349" t="str">
        <f>Badges!C636</f>
        <v>Work with an instructor or older girl with archery experience</v>
      </c>
      <c r="O133" s="351" t="str">
        <f>IF(Badges!V636="A","A"," ")</f>
        <v xml:space="preserve"> </v>
      </c>
      <c r="Q133" s="371">
        <v>3</v>
      </c>
      <c r="R133" s="487" t="str">
        <f>'Age-Level'!C78</f>
        <v>Teach a Daisy or Brownie what to do if</v>
      </c>
      <c r="S133" s="363" t="str">
        <f>IF('Age-Level'!V78="A","A","")</f>
        <v/>
      </c>
    </row>
    <row r="134" spans="1:20" x14ac:dyDescent="0.2">
      <c r="A134" s="348"/>
      <c r="B134" s="349" t="str">
        <f>Badges!C374</f>
        <v>Run a narrative in separate</v>
      </c>
      <c r="C134" s="351" t="str">
        <f>IF(Badges!V374="A","A"," ")</f>
        <v xml:space="preserve"> </v>
      </c>
      <c r="E134" s="348"/>
      <c r="F134" s="349" t="str">
        <f>Badges!C450</f>
        <v>Talk to child care professionals</v>
      </c>
      <c r="G134" s="351" t="str">
        <f>IF(Badges!V450="A","A"," ")</f>
        <v xml:space="preserve"> </v>
      </c>
      <c r="I134" s="348"/>
      <c r="J134" s="349" t="str">
        <f>Badges!C524</f>
        <v>Pretend you're a psychologist</v>
      </c>
      <c r="K134" s="351" t="str">
        <f>IF(Badges!V524="A","A"," ")</f>
        <v xml:space="preserve"> </v>
      </c>
      <c r="M134" s="348"/>
      <c r="N134" s="349" t="str">
        <f>Badges!C637</f>
        <v>Join an archery class at a community center, range, or Girl Scout camp</v>
      </c>
      <c r="O134" s="351" t="str">
        <f>IF(Badges!V637="A","A"," ")</f>
        <v xml:space="preserve"> </v>
      </c>
      <c r="Q134" s="371">
        <v>4</v>
      </c>
      <c r="R134" s="487" t="str">
        <f>'Age-Level'!C79</f>
        <v>With your family, make sure you have</v>
      </c>
      <c r="S134" s="363" t="str">
        <f>IF('Age-Level'!V79="A","A","")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IF(Badges!V638="A","A"," ")</f>
        <v xml:space="preserve"> </v>
      </c>
      <c r="Q135" s="371">
        <v>5</v>
      </c>
      <c r="R135" s="487" t="str">
        <f>'Age-Level'!C80</f>
        <v>Discuss bullying with your Girl Scout</v>
      </c>
      <c r="S135" s="363" t="str">
        <f>IF('Age-Level'!V80="A","A","")</f>
        <v/>
      </c>
    </row>
    <row r="136" spans="1:20" x14ac:dyDescent="0.2">
      <c r="A136" s="348">
        <v>1</v>
      </c>
      <c r="B136" s="349" t="str">
        <f>Badges!C378</f>
        <v>Create your own definition of</v>
      </c>
      <c r="C136" s="350"/>
      <c r="E136" s="348"/>
      <c r="F136" s="349" t="str">
        <f>Badges!C452</f>
        <v>Talk to a medical professional</v>
      </c>
      <c r="G136" s="351" t="str">
        <f>IF(Badges!V452="A","A"," ")</f>
        <v xml:space="preserve"> </v>
      </c>
      <c r="I136" s="348"/>
      <c r="J136" s="349" t="str">
        <f>Badges!C526</f>
        <v>Do field research</v>
      </c>
      <c r="K136" s="351" t="str">
        <f>IF(Badges!V526="A","A"," ")</f>
        <v xml:space="preserve"> </v>
      </c>
      <c r="Q136" s="371"/>
      <c r="R136" s="372"/>
      <c r="S136" s="500"/>
      <c r="T136" s="355"/>
    </row>
    <row r="137" spans="1:20" x14ac:dyDescent="0.2">
      <c r="A137" s="348"/>
      <c r="B137" s="349" t="str">
        <f>Badges!C379</f>
        <v>Go to a sports event</v>
      </c>
      <c r="C137" s="351" t="str">
        <f>IF(Badges!V379="A","A"," ")</f>
        <v xml:space="preserve"> </v>
      </c>
      <c r="E137" s="348"/>
      <c r="F137" s="349" t="str">
        <f>Badges!C453</f>
        <v>Take a course</v>
      </c>
      <c r="G137" s="351" t="str">
        <f>IF(Badges!V453="A","A"," ")</f>
        <v xml:space="preserve"> </v>
      </c>
      <c r="I137" s="348"/>
      <c r="J137" s="349" t="str">
        <f>Badges!C527</f>
        <v>Let money talk</v>
      </c>
      <c r="K137" s="351" t="str">
        <f>IF(Badges!V527="A","A"," ")</f>
        <v xml:space="preserve"> </v>
      </c>
      <c r="Q137" s="371"/>
      <c r="R137" s="371"/>
      <c r="S137" s="341"/>
    </row>
    <row r="138" spans="1:20" x14ac:dyDescent="0.2">
      <c r="A138" s="348"/>
      <c r="B138" s="349" t="str">
        <f>Badges!C380</f>
        <v>Watch a sports series</v>
      </c>
      <c r="C138" s="351" t="str">
        <f>IF(Badges!V380="A","A"," ")</f>
        <v xml:space="preserve"> </v>
      </c>
      <c r="E138" s="348"/>
      <c r="F138" s="349" t="str">
        <f>Badges!C454</f>
        <v>Talk to an emergency responder</v>
      </c>
      <c r="G138" s="351" t="str">
        <f>IF(Badges!V454="A","A"," ")</f>
        <v xml:space="preserve"> </v>
      </c>
      <c r="I138" s="348"/>
      <c r="J138" s="349" t="str">
        <f>Badges!C528</f>
        <v>Hit the books</v>
      </c>
      <c r="K138" s="351" t="str">
        <f>IF(Badges!V528="A","A"," ")</f>
        <v xml:space="preserve"> </v>
      </c>
      <c r="Q138" s="371"/>
      <c r="R138" s="371"/>
      <c r="S138" s="341"/>
    </row>
    <row r="139" spans="1:20" x14ac:dyDescent="0.2">
      <c r="A139" s="348"/>
      <c r="B139" s="349" t="str">
        <f>Badges!C381</f>
        <v>Head to the Web</v>
      </c>
      <c r="C139" s="351" t="str">
        <f>IF(Badges!V381="A","A","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19</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Patches'!V5="A","A","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Patches'!V6="A","A"," ")</f>
        <v xml:space="preserve"> </v>
      </c>
      <c r="H142" s="355"/>
      <c r="I142" s="348">
        <v>1</v>
      </c>
      <c r="J142" s="440" t="str">
        <f>'Council Own'!C7</f>
        <v>&lt;List Requirement Here&gt;</v>
      </c>
      <c r="K142" s="358" t="str">
        <f>IF('Council Own'!V7="A","A"," ")</f>
        <v xml:space="preserve"> </v>
      </c>
      <c r="L142" s="355"/>
      <c r="M142" s="348">
        <v>1</v>
      </c>
      <c r="N142" s="440" t="str">
        <f>'Council Own'!C55</f>
        <v>&lt;List Requirement Here&gt;</v>
      </c>
      <c r="O142" s="358" t="str">
        <f>IF('Council Own'!V55="A","A"," ")</f>
        <v xml:space="preserve"> </v>
      </c>
      <c r="Q142" s="348">
        <v>1</v>
      </c>
      <c r="R142" s="440" t="str">
        <f>'Council Own'!C103</f>
        <v>&lt;List Requirement Here&gt;</v>
      </c>
      <c r="S142" s="358" t="str">
        <f>IF('Council Own'!V103="A","A"," ")</f>
        <v xml:space="preserve"> </v>
      </c>
    </row>
    <row r="143" spans="1:20" x14ac:dyDescent="0.2">
      <c r="A143" s="612" t="str">
        <f>'Council Own'!B6</f>
        <v>&lt;&lt;List Badge Here&gt;&gt;</v>
      </c>
      <c r="B143" s="613"/>
      <c r="C143" s="353" t="str">
        <f>IF('Council Own'!V28="C","C",IF('Council Own'!V28="P","P",""))</f>
        <v/>
      </c>
      <c r="E143" s="633" t="str">
        <f>'Fun Patches'!C7</f>
        <v>&lt;LIST PATCH HERE&gt;</v>
      </c>
      <c r="F143" s="634"/>
      <c r="G143" s="358" t="str">
        <f>IF('Fun Patches'!V7="A","A"," ")</f>
        <v xml:space="preserve"> </v>
      </c>
      <c r="H143" s="355"/>
      <c r="I143" s="348"/>
      <c r="J143" s="440" t="str">
        <f>'Council Own'!C8</f>
        <v>&lt;List Requirement Here&gt;</v>
      </c>
      <c r="K143" s="358" t="str">
        <f>IF('Council Own'!V8="A","A"," ")</f>
        <v xml:space="preserve"> </v>
      </c>
      <c r="L143" s="355"/>
      <c r="M143" s="348"/>
      <c r="N143" s="440" t="str">
        <f>'Council Own'!C56</f>
        <v>&lt;List Requirement Here&gt;</v>
      </c>
      <c r="O143" s="358" t="str">
        <f>IF('Council Own'!V56="A","A"," ")</f>
        <v xml:space="preserve"> </v>
      </c>
      <c r="Q143" s="348"/>
      <c r="R143" s="440" t="str">
        <f>'Council Own'!C104</f>
        <v>&lt;List Requirement Here&gt;</v>
      </c>
      <c r="S143" s="358" t="str">
        <f>IF('Council Own'!V104="A","A"," ")</f>
        <v xml:space="preserve"> </v>
      </c>
    </row>
    <row r="144" spans="1:20" x14ac:dyDescent="0.2">
      <c r="A144" s="612" t="str">
        <f>'Council Own'!B30</f>
        <v>&lt;&lt;List Badge Here&gt;&gt;</v>
      </c>
      <c r="B144" s="613"/>
      <c r="C144" s="353" t="str">
        <f>IF('Council Own'!V52="C","C",IF('Council Own'!V52="P","P",""))</f>
        <v/>
      </c>
      <c r="E144" s="633" t="str">
        <f>'Fun Patches'!C8</f>
        <v>&lt;LIST PATCH HERE&gt;</v>
      </c>
      <c r="F144" s="634"/>
      <c r="G144" s="358" t="str">
        <f>IF('Fun Patches'!V8="A","A"," ")</f>
        <v xml:space="preserve"> </v>
      </c>
      <c r="H144" s="355"/>
      <c r="I144" s="348"/>
      <c r="J144" s="440" t="str">
        <f>'Council Own'!C9</f>
        <v>&lt;List Requirement Here&gt;</v>
      </c>
      <c r="K144" s="358" t="str">
        <f>IF('Council Own'!V9="A","A"," ")</f>
        <v xml:space="preserve"> </v>
      </c>
      <c r="L144" s="355"/>
      <c r="M144" s="348"/>
      <c r="N144" s="440" t="str">
        <f>'Council Own'!C57</f>
        <v>&lt;List Requirement Here&gt;</v>
      </c>
      <c r="O144" s="358" t="str">
        <f>IF('Council Own'!V57="A","A"," ")</f>
        <v xml:space="preserve"> </v>
      </c>
      <c r="Q144" s="348"/>
      <c r="R144" s="440" t="str">
        <f>'Council Own'!C105</f>
        <v>&lt;List Requirement Here&gt;</v>
      </c>
      <c r="S144" s="358" t="str">
        <f>IF('Council Own'!V105="A","A"," ")</f>
        <v xml:space="preserve"> </v>
      </c>
    </row>
    <row r="145" spans="1:19" x14ac:dyDescent="0.2">
      <c r="A145" s="612" t="str">
        <f>'Council Own'!B54</f>
        <v>&lt;&lt;List Badge Here&gt;&gt;</v>
      </c>
      <c r="B145" s="613"/>
      <c r="C145" s="353" t="str">
        <f>IF('Council Own'!V76="C","C",IF('Council Own'!V76="P","P",""))</f>
        <v/>
      </c>
      <c r="E145" s="633" t="str">
        <f>'Fun Patches'!C9</f>
        <v>&lt;LIST PATCH HERE&gt;</v>
      </c>
      <c r="F145" s="634"/>
      <c r="G145" s="358" t="str">
        <f>IF('Fun Patches'!V9="A","A"," ")</f>
        <v xml:space="preserve"> </v>
      </c>
      <c r="H145" s="355"/>
      <c r="I145" s="348"/>
      <c r="J145" s="440" t="str">
        <f>'Council Own'!C10</f>
        <v>&lt;List Requirement Here&gt;</v>
      </c>
      <c r="K145" s="358" t="str">
        <f>IF('Council Own'!V10="A","A"," ")</f>
        <v xml:space="preserve"> </v>
      </c>
      <c r="L145" s="355"/>
      <c r="M145" s="348"/>
      <c r="N145" s="440" t="str">
        <f>'Council Own'!C58</f>
        <v>&lt;List Requirement Here&gt;</v>
      </c>
      <c r="O145" s="358" t="str">
        <f>IF('Council Own'!V58="A","A"," ")</f>
        <v xml:space="preserve"> </v>
      </c>
      <c r="Q145" s="348"/>
      <c r="R145" s="440" t="str">
        <f>'Council Own'!C106</f>
        <v>&lt;List Requirement Here&gt;</v>
      </c>
      <c r="S145" s="358" t="str">
        <f>IF('Council Own'!V106="A","A"," ")</f>
        <v xml:space="preserve"> </v>
      </c>
    </row>
    <row r="146" spans="1:19" x14ac:dyDescent="0.2">
      <c r="A146" s="612" t="str">
        <f>'Council Own'!B78</f>
        <v>&lt;&lt;List Badge Here&gt;&gt;</v>
      </c>
      <c r="B146" s="613"/>
      <c r="C146" s="353" t="str">
        <f>IF('Council Own'!V100="C","C",IF('Council Own'!V100="P","P",""))</f>
        <v/>
      </c>
      <c r="E146" s="633" t="str">
        <f>'Fun Patches'!C10</f>
        <v>&lt;LIST PATCH HERE&gt;</v>
      </c>
      <c r="F146" s="634"/>
      <c r="G146" s="358" t="str">
        <f>IF('Fun Patches'!V10="A","A"," ")</f>
        <v xml:space="preserve"> </v>
      </c>
      <c r="I146" s="348">
        <v>2</v>
      </c>
      <c r="J146" s="440" t="str">
        <f>'Council Own'!C11</f>
        <v>&lt;List Requirement Here&gt;</v>
      </c>
      <c r="K146" s="358" t="str">
        <f>IF('Council Own'!V11="A","A"," ")</f>
        <v xml:space="preserve"> </v>
      </c>
      <c r="M146" s="348">
        <v>2</v>
      </c>
      <c r="N146" s="440" t="str">
        <f>'Council Own'!C59</f>
        <v>&lt;List Requirement Here&gt;</v>
      </c>
      <c r="O146" s="358" t="str">
        <f>IF('Council Own'!V59="A","A"," ")</f>
        <v xml:space="preserve"> </v>
      </c>
      <c r="Q146" s="348">
        <v>2</v>
      </c>
      <c r="R146" s="440" t="str">
        <f>'Council Own'!C107</f>
        <v>&lt;List Requirement Here&gt;</v>
      </c>
      <c r="S146" s="358" t="str">
        <f>IF('Council Own'!V107="A","A"," ")</f>
        <v xml:space="preserve"> </v>
      </c>
    </row>
    <row r="147" spans="1:19" ht="12.75" customHeight="1" x14ac:dyDescent="0.2">
      <c r="A147" s="612" t="str">
        <f>'Council Own'!B102</f>
        <v>&lt;&lt;List Badge Here&gt;&gt;</v>
      </c>
      <c r="B147" s="613"/>
      <c r="C147" s="353" t="str">
        <f>IF('Council Own'!V124="C","C",IF('Council Own'!V124="P","P",""))</f>
        <v/>
      </c>
      <c r="E147" s="633" t="str">
        <f>'Fun Patches'!C11</f>
        <v>&lt;LIST PATCH HERE&gt;</v>
      </c>
      <c r="F147" s="634"/>
      <c r="G147" s="358" t="str">
        <f>IF('Fun Patches'!V11="A","A"," ")</f>
        <v xml:space="preserve"> </v>
      </c>
      <c r="I147" s="348"/>
      <c r="J147" s="440" t="str">
        <f>'Council Own'!C12</f>
        <v>&lt;List Requirement Here&gt;</v>
      </c>
      <c r="K147" s="358" t="str">
        <f>IF('Council Own'!V12="A","A"," ")</f>
        <v xml:space="preserve"> </v>
      </c>
      <c r="M147" s="348"/>
      <c r="N147" s="440" t="str">
        <f>'Council Own'!C60</f>
        <v>&lt;List Requirement Here&gt;</v>
      </c>
      <c r="O147" s="358" t="str">
        <f>IF('Council Own'!V60="A","A"," ")</f>
        <v xml:space="preserve"> </v>
      </c>
      <c r="Q147" s="348"/>
      <c r="R147" s="440" t="str">
        <f>'Council Own'!C108</f>
        <v>&lt;List Requirement Here&gt;</v>
      </c>
      <c r="S147" s="358" t="str">
        <f>IF('Council Own'!V108="A","A"," ")</f>
        <v xml:space="preserve"> </v>
      </c>
    </row>
    <row r="148" spans="1:19" ht="12.75" customHeight="1" x14ac:dyDescent="0.2">
      <c r="A148" s="612" t="str">
        <f>'Council Own'!B126</f>
        <v>&lt;&lt;List Badge Here&gt;&gt;</v>
      </c>
      <c r="B148" s="613"/>
      <c r="C148" s="353" t="str">
        <f>IF('Council Own'!V148="C","C",IF('Council Own'!V148="P","P",""))</f>
        <v/>
      </c>
      <c r="E148" s="633" t="str">
        <f>'Fun Patches'!C12</f>
        <v>&lt;LIST PATCH HERE&gt;</v>
      </c>
      <c r="F148" s="634"/>
      <c r="G148" s="358" t="str">
        <f>IF('Fun Patches'!V12="A","A"," ")</f>
        <v xml:space="preserve"> </v>
      </c>
      <c r="I148" s="348"/>
      <c r="J148" s="440" t="str">
        <f>'Council Own'!C13</f>
        <v>&lt;List Requirement Here&gt;</v>
      </c>
      <c r="K148" s="358" t="str">
        <f>IF('Council Own'!V13="A","A"," ")</f>
        <v xml:space="preserve"> </v>
      </c>
      <c r="M148" s="348"/>
      <c r="N148" s="440" t="str">
        <f>'Council Own'!C61</f>
        <v>&lt;List Requirement Here&gt;</v>
      </c>
      <c r="O148" s="358" t="str">
        <f>IF('Council Own'!V61="A","A"," ")</f>
        <v xml:space="preserve"> </v>
      </c>
      <c r="Q148" s="348"/>
      <c r="R148" s="440" t="str">
        <f>'Council Own'!C109</f>
        <v>&lt;List Requirement Here&gt;</v>
      </c>
      <c r="S148" s="358" t="str">
        <f>IF('Council Own'!V109="A","A"," ")</f>
        <v xml:space="preserve"> </v>
      </c>
    </row>
    <row r="149" spans="1:19" x14ac:dyDescent="0.2">
      <c r="E149" s="633" t="str">
        <f>'Fun Patches'!C13</f>
        <v>&lt;LIST PATCH HERE&gt;</v>
      </c>
      <c r="F149" s="634"/>
      <c r="G149" s="358" t="str">
        <f>IF('Fun Patches'!V13="A","A"," ")</f>
        <v xml:space="preserve"> </v>
      </c>
      <c r="I149" s="348"/>
      <c r="J149" s="440" t="str">
        <f>'Council Own'!C14</f>
        <v>&lt;List Requirement Here&gt;</v>
      </c>
      <c r="K149" s="358" t="str">
        <f>IF('Council Own'!V14="A","A"," ")</f>
        <v xml:space="preserve"> </v>
      </c>
      <c r="M149" s="348"/>
      <c r="N149" s="440" t="str">
        <f>'Council Own'!C62</f>
        <v>&lt;List Requirement Here&gt;</v>
      </c>
      <c r="O149" s="358" t="str">
        <f>IF('Council Own'!V62="A","A"," ")</f>
        <v xml:space="preserve"> </v>
      </c>
      <c r="Q149" s="348"/>
      <c r="R149" s="440" t="str">
        <f>'Council Own'!C110</f>
        <v>&lt;List Requirement Here&gt;</v>
      </c>
      <c r="S149" s="358" t="str">
        <f>IF('Council Own'!V110="A","A"," ")</f>
        <v xml:space="preserve"> </v>
      </c>
    </row>
    <row r="150" spans="1:19" x14ac:dyDescent="0.2">
      <c r="E150" s="633" t="str">
        <f>'Fun Patches'!C14</f>
        <v>&lt;LIST PATCH HERE&gt;</v>
      </c>
      <c r="F150" s="634"/>
      <c r="G150" s="358" t="str">
        <f>IF('Fun Patches'!V14="A","A"," ")</f>
        <v xml:space="preserve"> </v>
      </c>
      <c r="I150" s="348">
        <v>3</v>
      </c>
      <c r="J150" s="440" t="str">
        <f>'Council Own'!C15</f>
        <v>&lt;List Requirement Here&gt;</v>
      </c>
      <c r="K150" s="358" t="str">
        <f>IF('Council Own'!V15="A","A"," ")</f>
        <v xml:space="preserve"> </v>
      </c>
      <c r="M150" s="348">
        <v>3</v>
      </c>
      <c r="N150" s="440" t="str">
        <f>'Council Own'!C63</f>
        <v>&lt;List Requirement Here&gt;</v>
      </c>
      <c r="O150" s="358" t="str">
        <f>IF('Council Own'!V63="A","A"," ")</f>
        <v xml:space="preserve"> </v>
      </c>
      <c r="Q150" s="348">
        <v>3</v>
      </c>
      <c r="R150" s="440" t="str">
        <f>'Council Own'!C111</f>
        <v>&lt;List Requirement Here&gt;</v>
      </c>
      <c r="S150" s="358" t="str">
        <f>IF('Council Own'!V111="A","A"," ")</f>
        <v xml:space="preserve"> </v>
      </c>
    </row>
    <row r="151" spans="1:19" x14ac:dyDescent="0.2">
      <c r="E151" s="633" t="str">
        <f>'Fun Patches'!C15</f>
        <v>&lt;LIST PATCH HERE&gt;</v>
      </c>
      <c r="F151" s="634"/>
      <c r="G151" s="358" t="str">
        <f>IF('Fun Patches'!V15="A","A"," ")</f>
        <v xml:space="preserve"> </v>
      </c>
      <c r="I151" s="348"/>
      <c r="J151" s="440" t="str">
        <f>'Council Own'!C16</f>
        <v>&lt;List Requirement Here&gt;</v>
      </c>
      <c r="K151" s="358" t="str">
        <f>IF('Council Own'!V16="A","A"," ")</f>
        <v xml:space="preserve"> </v>
      </c>
      <c r="M151" s="348"/>
      <c r="N151" s="440" t="str">
        <f>'Council Own'!C64</f>
        <v>&lt;List Requirement Here&gt;</v>
      </c>
      <c r="O151" s="358" t="str">
        <f>IF('Council Own'!V64="A","A"," ")</f>
        <v xml:space="preserve"> </v>
      </c>
      <c r="Q151" s="348"/>
      <c r="R151" s="440" t="str">
        <f>'Council Own'!C112</f>
        <v>&lt;List Requirement Here&gt;</v>
      </c>
      <c r="S151" s="358" t="str">
        <f>IF('Council Own'!V112="A","A"," ")</f>
        <v xml:space="preserve"> </v>
      </c>
    </row>
    <row r="152" spans="1:19" x14ac:dyDescent="0.2">
      <c r="A152" s="616" t="s">
        <v>834</v>
      </c>
      <c r="B152" s="617"/>
      <c r="C152" s="618"/>
      <c r="E152" s="633" t="str">
        <f>'Fun Patches'!C16</f>
        <v>&lt;LIST PATCH HERE&gt;</v>
      </c>
      <c r="F152" s="634"/>
      <c r="G152" s="358" t="str">
        <f>IF('Fun Patches'!V16="A","A"," ")</f>
        <v xml:space="preserve"> </v>
      </c>
      <c r="I152" s="348"/>
      <c r="J152" s="440" t="str">
        <f>'Council Own'!C17</f>
        <v>&lt;List Requirement Here&gt;</v>
      </c>
      <c r="K152" s="358" t="str">
        <f>IF('Council Own'!V17="A","A"," ")</f>
        <v xml:space="preserve"> </v>
      </c>
      <c r="M152" s="348"/>
      <c r="N152" s="440" t="str">
        <f>'Council Own'!C65</f>
        <v>&lt;List Requirement Here&gt;</v>
      </c>
      <c r="O152" s="358" t="str">
        <f>IF('Council Own'!V65="A","A"," ")</f>
        <v xml:space="preserve"> </v>
      </c>
      <c r="Q152" s="348"/>
      <c r="R152" s="440" t="str">
        <f>'Council Own'!C113</f>
        <v>&lt;List Requirement Here&gt;</v>
      </c>
      <c r="S152" s="358" t="str">
        <f>IF('Council Own'!V113="A","A"," ")</f>
        <v xml:space="preserve"> </v>
      </c>
    </row>
    <row r="153" spans="1:19" x14ac:dyDescent="0.2">
      <c r="A153" s="257" t="str">
        <f>Silver!C8</f>
        <v>Go on a Cadette Journey</v>
      </c>
      <c r="B153" s="257"/>
      <c r="C153" s="445" t="str">
        <f>IF(Silver!V8="C","C"," ")</f>
        <v xml:space="preserve"> </v>
      </c>
      <c r="E153" s="650" t="str">
        <f>'Fun Patches'!C17</f>
        <v>&lt;LIST PATCH HERE&gt;</v>
      </c>
      <c r="F153" s="651"/>
      <c r="G153" s="351" t="str">
        <f>IF('Fun Patches'!V17="A","A"," ")</f>
        <v xml:space="preserve"> </v>
      </c>
      <c r="I153" s="348"/>
      <c r="J153" s="440" t="str">
        <f>'Council Own'!C18</f>
        <v>&lt;List Requirement Here&gt;</v>
      </c>
      <c r="K153" s="358" t="str">
        <f>IF('Council Own'!V18="A","A"," ")</f>
        <v xml:space="preserve"> </v>
      </c>
      <c r="M153" s="348"/>
      <c r="N153" s="440" t="str">
        <f>'Council Own'!C66</f>
        <v>&lt;List Requirement Here&gt;</v>
      </c>
      <c r="O153" s="358" t="str">
        <f>IF('Council Own'!V66="A","A"," ")</f>
        <v xml:space="preserve"> </v>
      </c>
      <c r="Q153" s="348"/>
      <c r="R153" s="440" t="str">
        <f>'Council Own'!C114</f>
        <v>&lt;List Requirement Here&gt;</v>
      </c>
      <c r="S153" s="358" t="str">
        <f>IF('Council Own'!V114="A","A"," ")</f>
        <v xml:space="preserve"> </v>
      </c>
    </row>
    <row r="154" spans="1:19" x14ac:dyDescent="0.2">
      <c r="A154" s="257" t="str">
        <f>Silver!C9</f>
        <v>Identify issues you care about</v>
      </c>
      <c r="B154" s="257"/>
      <c r="C154" s="445" t="str">
        <f>IF(Silver!V9="A","A"," ")</f>
        <v xml:space="preserve"> </v>
      </c>
      <c r="E154" s="633" t="str">
        <f>'Fun Patches'!C18</f>
        <v>&lt;LIST PATCH HERE&gt;</v>
      </c>
      <c r="F154" s="634"/>
      <c r="G154" s="358" t="str">
        <f>IF('Fun Patches'!V18="A","A"," ")</f>
        <v xml:space="preserve"> </v>
      </c>
      <c r="I154" s="348">
        <v>4</v>
      </c>
      <c r="J154" s="440" t="str">
        <f>'Council Own'!C19</f>
        <v>&lt;List Requirement Here&gt;</v>
      </c>
      <c r="K154" s="358" t="str">
        <f>IF('Council Own'!V19="A","A"," ")</f>
        <v xml:space="preserve"> </v>
      </c>
      <c r="M154" s="348">
        <v>4</v>
      </c>
      <c r="N154" s="440" t="str">
        <f>'Council Own'!C67</f>
        <v>&lt;List Requirement Here&gt;</v>
      </c>
      <c r="O154" s="358" t="str">
        <f>IF('Council Own'!V67="A","A"," ")</f>
        <v xml:space="preserve"> </v>
      </c>
      <c r="Q154" s="348">
        <v>4</v>
      </c>
      <c r="R154" s="440" t="str">
        <f>'Council Own'!C115</f>
        <v>&lt;List Requirement Here&gt;</v>
      </c>
      <c r="S154" s="358" t="str">
        <f>IF('Council Own'!V115="A","A"," ")</f>
        <v xml:space="preserve"> </v>
      </c>
    </row>
    <row r="155" spans="1:19" x14ac:dyDescent="0.2">
      <c r="A155" s="257" t="str">
        <f>Silver!C10</f>
        <v>Build your GS Silver Team or go solo</v>
      </c>
      <c r="B155" s="257"/>
      <c r="C155" s="445" t="str">
        <f>IF(Silver!V10="A","A"," ")</f>
        <v xml:space="preserve"> </v>
      </c>
      <c r="E155" s="633" t="str">
        <f>'Fun Patches'!C19</f>
        <v>&lt;LIST PATCH HERE&gt;</v>
      </c>
      <c r="F155" s="634"/>
      <c r="G155" s="358" t="str">
        <f>IF('Fun Patches'!V19="A","A"," ")</f>
        <v xml:space="preserve"> </v>
      </c>
      <c r="I155" s="348"/>
      <c r="J155" s="440" t="str">
        <f>'Council Own'!C20</f>
        <v>&lt;List Requirement Here&gt;</v>
      </c>
      <c r="K155" s="358" t="str">
        <f>IF('Council Own'!V20="A","A"," ")</f>
        <v xml:space="preserve"> </v>
      </c>
      <c r="M155" s="348"/>
      <c r="N155" s="440" t="str">
        <f>'Council Own'!C68</f>
        <v>&lt;List Requirement Here&gt;</v>
      </c>
      <c r="O155" s="358" t="str">
        <f>IF('Council Own'!V68="A","A"," ")</f>
        <v xml:space="preserve"> </v>
      </c>
      <c r="Q155" s="348"/>
      <c r="R155" s="440" t="str">
        <f>'Council Own'!C116</f>
        <v>&lt;List Requirement Here&gt;</v>
      </c>
      <c r="S155" s="358" t="str">
        <f>IF('Council Own'!V116="A","A"," ")</f>
        <v xml:space="preserve"> </v>
      </c>
    </row>
    <row r="156" spans="1:19" x14ac:dyDescent="0.2">
      <c r="A156" s="257" t="str">
        <f>Silver!C11</f>
        <v>Explore your community</v>
      </c>
      <c r="B156" s="257"/>
      <c r="C156" s="445" t="str">
        <f>IF(Silver!V11="A","A"," ")</f>
        <v xml:space="preserve"> </v>
      </c>
      <c r="E156" s="633" t="str">
        <f>'Fun Patches'!C20</f>
        <v>&lt;LIST PATCH HERE&gt;</v>
      </c>
      <c r="F156" s="634"/>
      <c r="G156" s="358" t="str">
        <f>IF('Fun Patches'!V20="A","A"," ")</f>
        <v xml:space="preserve"> </v>
      </c>
      <c r="I156" s="348"/>
      <c r="J156" s="440" t="str">
        <f>'Council Own'!C21</f>
        <v>&lt;List Requirement Here&gt;</v>
      </c>
      <c r="K156" s="358" t="str">
        <f>IF('Council Own'!V21="A","A"," ")</f>
        <v xml:space="preserve"> </v>
      </c>
      <c r="M156" s="348"/>
      <c r="N156" s="440" t="str">
        <f>'Council Own'!C69</f>
        <v>&lt;List Requirement Here&gt;</v>
      </c>
      <c r="O156" s="358" t="str">
        <f>IF('Council Own'!V69="A","A"," ")</f>
        <v xml:space="preserve"> </v>
      </c>
      <c r="Q156" s="348"/>
      <c r="R156" s="440" t="str">
        <f>'Council Own'!C117</f>
        <v>&lt;List Requirement Here&gt;</v>
      </c>
      <c r="S156" s="358" t="str">
        <f>IF('Council Own'!V117="A","A"," ")</f>
        <v xml:space="preserve"> </v>
      </c>
    </row>
    <row r="157" spans="1:19" x14ac:dyDescent="0.2">
      <c r="A157" s="257" t="str">
        <f>Silver!C12</f>
        <v>Pick your Take Action Project</v>
      </c>
      <c r="B157" s="257"/>
      <c r="C157" s="445" t="str">
        <f>IF(Silver!V12="A","A"," ")</f>
        <v xml:space="preserve"> </v>
      </c>
      <c r="E157" s="633" t="str">
        <f>'Fun Patches'!C21</f>
        <v>&lt;LIST PATCH HERE&gt;</v>
      </c>
      <c r="F157" s="634"/>
      <c r="G157" s="358" t="str">
        <f>IF('Fun Patches'!V21="A","A"," ")</f>
        <v xml:space="preserve"> </v>
      </c>
      <c r="I157" s="348"/>
      <c r="J157" s="440" t="str">
        <f>'Council Own'!C22</f>
        <v>&lt;List Requirement Here&gt;</v>
      </c>
      <c r="K157" s="358" t="str">
        <f>IF('Council Own'!V22="A","A"," ")</f>
        <v xml:space="preserve"> </v>
      </c>
      <c r="M157" s="348"/>
      <c r="N157" s="440" t="str">
        <f>'Council Own'!C70</f>
        <v>&lt;List Requirement Here&gt;</v>
      </c>
      <c r="O157" s="358" t="str">
        <f>IF('Council Own'!V70="A","A"," ")</f>
        <v xml:space="preserve"> </v>
      </c>
      <c r="Q157" s="348"/>
      <c r="R157" s="440" t="str">
        <f>'Council Own'!C118</f>
        <v>&lt;List Requirement Here&gt;</v>
      </c>
      <c r="S157" s="358" t="str">
        <f>IF('Council Own'!V118="A","A"," ")</f>
        <v xml:space="preserve"> </v>
      </c>
    </row>
    <row r="158" spans="1:19" x14ac:dyDescent="0.2">
      <c r="A158" s="257" t="str">
        <f>Silver!C13</f>
        <v>Develop your Project</v>
      </c>
      <c r="B158" s="257"/>
      <c r="C158" s="445" t="str">
        <f>IF(Silver!V13="A","A"," ")</f>
        <v xml:space="preserve"> </v>
      </c>
      <c r="E158" s="633" t="str">
        <f>'Fun Patches'!C22</f>
        <v>&lt;LIST PATCH HERE&gt;</v>
      </c>
      <c r="F158" s="634"/>
      <c r="G158" s="358" t="str">
        <f>IF('Fun Patches'!V22="A","A"," ")</f>
        <v xml:space="preserve"> </v>
      </c>
      <c r="I158" s="348">
        <v>5</v>
      </c>
      <c r="J158" s="440" t="str">
        <f>'Council Own'!C23</f>
        <v>&lt;List Requirement Here&gt;</v>
      </c>
      <c r="K158" s="358" t="str">
        <f>IF('Council Own'!V23="A","A"," ")</f>
        <v xml:space="preserve"> </v>
      </c>
      <c r="M158" s="348">
        <v>5</v>
      </c>
      <c r="N158" s="440" t="str">
        <f>'Council Own'!C71</f>
        <v>&lt;List Requirement Here&gt;</v>
      </c>
      <c r="O158" s="358" t="str">
        <f>IF('Council Own'!V71="A","A"," ")</f>
        <v xml:space="preserve"> </v>
      </c>
      <c r="Q158" s="348">
        <v>5</v>
      </c>
      <c r="R158" s="440" t="str">
        <f>'Council Own'!C119</f>
        <v>&lt;List Requirement Here&gt;</v>
      </c>
      <c r="S158" s="358" t="str">
        <f>IF('Council Own'!V119="A","A"," ")</f>
        <v xml:space="preserve"> </v>
      </c>
    </row>
    <row r="159" spans="1:19" x14ac:dyDescent="0.2">
      <c r="A159" s="257" t="str">
        <f>Silver!C14</f>
        <v>Make a plan and put it into motion</v>
      </c>
      <c r="B159" s="257"/>
      <c r="C159" s="445" t="str">
        <f>IF(Silver!V14="A","A"," ")</f>
        <v xml:space="preserve"> </v>
      </c>
      <c r="E159" s="633" t="str">
        <f>'Fun Patches'!C23</f>
        <v>&lt;LIST PATCH HERE&gt;</v>
      </c>
      <c r="F159" s="634"/>
      <c r="G159" s="358" t="str">
        <f>IF('Fun Patches'!V23="A","A"," ")</f>
        <v xml:space="preserve"> </v>
      </c>
      <c r="I159" s="348"/>
      <c r="J159" s="440" t="str">
        <f>'Council Own'!C24</f>
        <v>&lt;List Requirement Here&gt;</v>
      </c>
      <c r="K159" s="358" t="str">
        <f>IF('Council Own'!V24="A","A"," ")</f>
        <v xml:space="preserve"> </v>
      </c>
      <c r="M159" s="348"/>
      <c r="N159" s="440" t="str">
        <f>'Council Own'!C72</f>
        <v>&lt;List Requirement Here&gt;</v>
      </c>
      <c r="O159" s="358" t="str">
        <f>IF('Council Own'!V72="A","A"," ")</f>
        <v xml:space="preserve"> </v>
      </c>
      <c r="Q159" s="348"/>
      <c r="R159" s="440" t="str">
        <f>'Council Own'!C120</f>
        <v>&lt;List Requirement Here&gt;</v>
      </c>
      <c r="S159" s="358" t="str">
        <f>IF('Council Own'!V120="A","A"," ")</f>
        <v xml:space="preserve"> </v>
      </c>
    </row>
    <row r="160" spans="1:19" x14ac:dyDescent="0.2">
      <c r="A160" s="257" t="str">
        <f>Silver!C15</f>
        <v>Reflect, share your story, and celebrate</v>
      </c>
      <c r="B160" s="257"/>
      <c r="C160" s="445" t="str">
        <f>IF(Silver!V15="A","A"," ")</f>
        <v xml:space="preserve"> </v>
      </c>
      <c r="E160" s="633" t="str">
        <f>'Fun Patches'!C24</f>
        <v>&lt;LIST PATCH HERE&gt;</v>
      </c>
      <c r="F160" s="634"/>
      <c r="G160" s="358" t="str">
        <f>IF('Fun Patches'!V24="A","A"," ")</f>
        <v xml:space="preserve"> </v>
      </c>
      <c r="I160" s="348"/>
      <c r="J160" s="440" t="str">
        <f>'Council Own'!C25</f>
        <v>&lt;List Requirement Here&gt;</v>
      </c>
      <c r="K160" s="358" t="str">
        <f>IF('Council Own'!V25="A","A"," ")</f>
        <v xml:space="preserve"> </v>
      </c>
      <c r="M160" s="348"/>
      <c r="N160" s="440" t="str">
        <f>'Council Own'!C73</f>
        <v>&lt;List Requirement Here&gt;</v>
      </c>
      <c r="O160" s="358" t="str">
        <f>IF('Council Own'!V73="A","A"," ")</f>
        <v xml:space="preserve"> </v>
      </c>
      <c r="Q160" s="348"/>
      <c r="R160" s="440" t="str">
        <f>'Council Own'!C121</f>
        <v>&lt;List Requirement Here&gt;</v>
      </c>
      <c r="S160" s="358" t="str">
        <f>IF('Council Own'!V121="A","A"," ")</f>
        <v xml:space="preserve"> </v>
      </c>
    </row>
    <row r="161" spans="2:19" x14ac:dyDescent="0.2">
      <c r="B161" s="435" t="s">
        <v>139</v>
      </c>
      <c r="C161" s="445" t="str">
        <f>IF(Silver!V16="C","C",IF(Silver!V16="P","P",""))</f>
        <v/>
      </c>
      <c r="E161" s="633" t="str">
        <f>'Fun Patches'!C25</f>
        <v>&lt;LIST PATCH HERE&gt;</v>
      </c>
      <c r="F161" s="634"/>
      <c r="G161" s="358" t="str">
        <f>IF('Fun Patches'!V25="A","A"," ")</f>
        <v xml:space="preserve"> </v>
      </c>
      <c r="I161" s="348"/>
      <c r="J161" s="440" t="str">
        <f>'Council Own'!C26</f>
        <v>&lt;List Requirement Here&gt;</v>
      </c>
      <c r="K161" s="358" t="str">
        <f>IF('Council Own'!V26="A","A"," ")</f>
        <v xml:space="preserve"> </v>
      </c>
      <c r="M161" s="348"/>
      <c r="N161" s="440" t="str">
        <f>'Council Own'!C74</f>
        <v>&lt;List Requirement Here&gt;</v>
      </c>
      <c r="O161" s="358" t="str">
        <f>IF('Council Own'!V68="A","A"," ")</f>
        <v xml:space="preserve"> </v>
      </c>
      <c r="Q161" s="348"/>
      <c r="R161" s="440" t="str">
        <f>'Council Own'!C122</f>
        <v>&lt;List Requirement Here&gt;</v>
      </c>
      <c r="S161" s="358" t="str">
        <f>IF('Council Own'!V122="A","A"," ")</f>
        <v xml:space="preserve"> </v>
      </c>
    </row>
    <row r="162" spans="2:19" x14ac:dyDescent="0.2">
      <c r="E162" s="633" t="str">
        <f>'Fun Patches'!C26</f>
        <v>&lt;LIST PATCH HERE&gt;</v>
      </c>
      <c r="F162" s="634"/>
      <c r="G162" s="358" t="str">
        <f>IF('Fun Patches'!V26="A","A","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Patches'!V27="A","A"," ")</f>
        <v xml:space="preserve"> </v>
      </c>
      <c r="I163" s="348">
        <v>1</v>
      </c>
      <c r="J163" s="440" t="str">
        <f>'Council Own'!C31</f>
        <v>&lt;List Requirement Here&gt;</v>
      </c>
      <c r="K163" s="358" t="str">
        <f>IF('Council Own'!V31="A","A"," ")</f>
        <v xml:space="preserve"> </v>
      </c>
      <c r="M163" s="348">
        <v>1</v>
      </c>
      <c r="N163" s="440" t="str">
        <f>'Council Own'!C79</f>
        <v>&lt;List Requirement Here&gt;</v>
      </c>
      <c r="O163" s="358" t="str">
        <f>IF('Council Own'!V79="A","A"," ")</f>
        <v xml:space="preserve"> </v>
      </c>
      <c r="Q163" s="348">
        <v>1</v>
      </c>
      <c r="R163" s="440" t="str">
        <f>'Council Own'!C127</f>
        <v>&lt;List Requirement Here&gt;</v>
      </c>
      <c r="S163" s="358" t="str">
        <f>IF('Council Own'!V127="A","A"," ")</f>
        <v xml:space="preserve"> </v>
      </c>
    </row>
    <row r="164" spans="2:19" x14ac:dyDescent="0.2">
      <c r="E164" s="633" t="str">
        <f>'Fun Patches'!C28</f>
        <v>&lt;LIST PATCH HERE&gt;</v>
      </c>
      <c r="F164" s="634"/>
      <c r="G164" s="358" t="str">
        <f>IF('Fun Patches'!V28="A","A"," ")</f>
        <v xml:space="preserve"> </v>
      </c>
      <c r="I164" s="348"/>
      <c r="J164" s="440" t="str">
        <f>'Council Own'!C32</f>
        <v>&lt;List Requirement Here&gt;</v>
      </c>
      <c r="K164" s="358" t="str">
        <f>IF('Council Own'!V32="A","A"," ")</f>
        <v xml:space="preserve"> </v>
      </c>
      <c r="M164" s="348"/>
      <c r="N164" s="440" t="str">
        <f>'Council Own'!C80</f>
        <v>&lt;List Requirement Here&gt;</v>
      </c>
      <c r="O164" s="358" t="str">
        <f>IF('Council Own'!V80="A","A"," ")</f>
        <v xml:space="preserve"> </v>
      </c>
      <c r="Q164" s="348"/>
      <c r="R164" s="440" t="str">
        <f>'Council Own'!C128</f>
        <v>&lt;List Requirement Here&gt;</v>
      </c>
      <c r="S164" s="358" t="str">
        <f>IF('Council Own'!V128="A","A"," ")</f>
        <v xml:space="preserve"> </v>
      </c>
    </row>
    <row r="165" spans="2:19" x14ac:dyDescent="0.2">
      <c r="E165" s="633" t="str">
        <f>'Fun Patches'!C29</f>
        <v>&lt;LIST PATCH HERE&gt;</v>
      </c>
      <c r="F165" s="634"/>
      <c r="G165" s="358" t="str">
        <f>IF('Fun Patches'!V29="A","A"," ")</f>
        <v xml:space="preserve"> </v>
      </c>
      <c r="I165" s="348"/>
      <c r="J165" s="440" t="str">
        <f>'Council Own'!C33</f>
        <v>&lt;List Requirement Here&gt;</v>
      </c>
      <c r="K165" s="358" t="str">
        <f>IF('Council Own'!V33="A","A"," ")</f>
        <v xml:space="preserve"> </v>
      </c>
      <c r="M165" s="348"/>
      <c r="N165" s="440" t="str">
        <f>'Council Own'!C81</f>
        <v>&lt;List Requirement Here&gt;</v>
      </c>
      <c r="O165" s="358" t="str">
        <f>IF('Council Own'!V81="A","A"," ")</f>
        <v xml:space="preserve"> </v>
      </c>
      <c r="Q165" s="348"/>
      <c r="R165" s="440" t="str">
        <f>'Council Own'!C129</f>
        <v>&lt;List Requirement Here&gt;</v>
      </c>
      <c r="S165" s="358" t="str">
        <f>IF('Council Own'!V129="A","A"," ")</f>
        <v xml:space="preserve"> </v>
      </c>
    </row>
    <row r="166" spans="2:19" x14ac:dyDescent="0.2">
      <c r="E166" s="633" t="str">
        <f>'Fun Patches'!C30</f>
        <v>&lt;LIST PATCH HERE&gt;</v>
      </c>
      <c r="F166" s="634"/>
      <c r="G166" s="358" t="str">
        <f>IF('Fun Patches'!V30="A","A"," ")</f>
        <v xml:space="preserve"> </v>
      </c>
      <c r="I166" s="348"/>
      <c r="J166" s="440" t="str">
        <f>'Council Own'!C34</f>
        <v>&lt;List Requirement Here&gt;</v>
      </c>
      <c r="K166" s="358" t="str">
        <f>IF('Council Own'!V34="A","A"," ")</f>
        <v xml:space="preserve"> </v>
      </c>
      <c r="M166" s="348"/>
      <c r="N166" s="440" t="str">
        <f>'Council Own'!C82</f>
        <v>&lt;List Requirement Here&gt;</v>
      </c>
      <c r="O166" s="358" t="str">
        <f>IF('Council Own'!V82="A","A"," ")</f>
        <v xml:space="preserve"> </v>
      </c>
      <c r="Q166" s="348"/>
      <c r="R166" s="440" t="str">
        <f>'Council Own'!C130</f>
        <v>&lt;List Requirement Here&gt;</v>
      </c>
      <c r="S166" s="358" t="str">
        <f>IF('Council Own'!V130="A","A"," ")</f>
        <v xml:space="preserve"> </v>
      </c>
    </row>
    <row r="167" spans="2:19" x14ac:dyDescent="0.2">
      <c r="E167" s="633" t="str">
        <f>'Fun Patches'!C31</f>
        <v>&lt;LIST PATCH HERE&gt;</v>
      </c>
      <c r="F167" s="634"/>
      <c r="G167" s="358" t="str">
        <f>IF('Fun Patches'!V31="A","A"," ")</f>
        <v xml:space="preserve"> </v>
      </c>
      <c r="I167" s="348">
        <v>2</v>
      </c>
      <c r="J167" s="440" t="str">
        <f>'Council Own'!C35</f>
        <v>&lt;List Requirement Here&gt;</v>
      </c>
      <c r="K167" s="358" t="str">
        <f>IF('Council Own'!V35="A","A"," ")</f>
        <v xml:space="preserve"> </v>
      </c>
      <c r="M167" s="348">
        <v>2</v>
      </c>
      <c r="N167" s="440" t="str">
        <f>'Council Own'!C83</f>
        <v>&lt;List Requirement Here&gt;</v>
      </c>
      <c r="O167" s="358" t="str">
        <f>IF('Council Own'!V83="A","A"," ")</f>
        <v xml:space="preserve"> </v>
      </c>
      <c r="Q167" s="348">
        <v>2</v>
      </c>
      <c r="R167" s="440" t="str">
        <f>'Council Own'!C131</f>
        <v>&lt;List Requirement Here&gt;</v>
      </c>
      <c r="S167" s="358" t="str">
        <f>IF('Council Own'!V131="A","A"," ")</f>
        <v xml:space="preserve"> </v>
      </c>
    </row>
    <row r="168" spans="2:19" x14ac:dyDescent="0.2">
      <c r="E168" s="633" t="str">
        <f>'Fun Patches'!C32</f>
        <v>&lt;LIST PATCH HERE&gt;</v>
      </c>
      <c r="F168" s="634"/>
      <c r="G168" s="358" t="str">
        <f>IF('Fun Patches'!V32="A","A"," ")</f>
        <v xml:space="preserve"> </v>
      </c>
      <c r="I168" s="348"/>
      <c r="J168" s="440" t="str">
        <f>'Council Own'!C36</f>
        <v>&lt;List Requirement Here&gt;</v>
      </c>
      <c r="K168" s="358" t="str">
        <f>IF('Council Own'!V36="A","A"," ")</f>
        <v xml:space="preserve"> </v>
      </c>
      <c r="M168" s="348"/>
      <c r="N168" s="440" t="str">
        <f>'Council Own'!C84</f>
        <v>&lt;List Requirement Here&gt;</v>
      </c>
      <c r="O168" s="358" t="str">
        <f>IF('Council Own'!V84="A","A"," ")</f>
        <v xml:space="preserve"> </v>
      </c>
      <c r="Q168" s="348"/>
      <c r="R168" s="440" t="str">
        <f>'Council Own'!C132</f>
        <v>&lt;List Requirement Here&gt;</v>
      </c>
      <c r="S168" s="358" t="str">
        <f>IF('Council Own'!V132="A","A"," ")</f>
        <v xml:space="preserve"> </v>
      </c>
    </row>
    <row r="169" spans="2:19" x14ac:dyDescent="0.2">
      <c r="E169" s="633" t="str">
        <f>'Fun Patches'!C33</f>
        <v>&lt;LIST PATCH HERE&gt;</v>
      </c>
      <c r="F169" s="634"/>
      <c r="G169" s="358" t="str">
        <f>IF('Fun Patches'!V33="A","A"," ")</f>
        <v xml:space="preserve"> </v>
      </c>
      <c r="I169" s="348"/>
      <c r="J169" s="440" t="str">
        <f>'Council Own'!C37</f>
        <v>&lt;List Requirement Here&gt;</v>
      </c>
      <c r="K169" s="358" t="str">
        <f>IF('Council Own'!V37="A","A"," ")</f>
        <v xml:space="preserve"> </v>
      </c>
      <c r="M169" s="348"/>
      <c r="N169" s="440" t="str">
        <f>'Council Own'!C85</f>
        <v>&lt;List Requirement Here&gt;</v>
      </c>
      <c r="O169" s="358" t="str">
        <f>IF('Council Own'!V85="A","A"," ")</f>
        <v xml:space="preserve"> </v>
      </c>
      <c r="Q169" s="348"/>
      <c r="R169" s="440" t="str">
        <f>'Council Own'!C133</f>
        <v>&lt;List Requirement Here&gt;</v>
      </c>
      <c r="S169" s="358" t="str">
        <f>IF('Council Own'!V133="A","A"," ")</f>
        <v xml:space="preserve"> </v>
      </c>
    </row>
    <row r="170" spans="2:19" x14ac:dyDescent="0.2">
      <c r="E170" s="633" t="str">
        <f>'Fun Patches'!C34</f>
        <v>&lt;LIST PATCH HERE&gt;</v>
      </c>
      <c r="F170" s="634"/>
      <c r="G170" s="358" t="str">
        <f>IF('Fun Patches'!V34="A","A"," ")</f>
        <v xml:space="preserve"> </v>
      </c>
      <c r="I170" s="348"/>
      <c r="J170" s="440" t="str">
        <f>'Council Own'!C38</f>
        <v>&lt;List Requirement Here&gt;</v>
      </c>
      <c r="K170" s="358" t="str">
        <f>IF('Council Own'!V38="A","A"," ")</f>
        <v xml:space="preserve"> </v>
      </c>
      <c r="M170" s="348"/>
      <c r="N170" s="440" t="str">
        <f>'Council Own'!C86</f>
        <v>&lt;List Requirement Here&gt;</v>
      </c>
      <c r="O170" s="358" t="str">
        <f>IF('Council Own'!V86="A","A"," ")</f>
        <v xml:space="preserve"> </v>
      </c>
      <c r="Q170" s="348"/>
      <c r="R170" s="440" t="str">
        <f>'Council Own'!C134</f>
        <v>&lt;List Requirement Here&gt;</v>
      </c>
      <c r="S170" s="358" t="str">
        <f>IF('Council Own'!V134="A","A"," ")</f>
        <v xml:space="preserve"> </v>
      </c>
    </row>
    <row r="171" spans="2:19" x14ac:dyDescent="0.2">
      <c r="E171" s="633" t="str">
        <f>'Fun Patches'!C35</f>
        <v>&lt;LIST PATCH HERE&gt;</v>
      </c>
      <c r="F171" s="634"/>
      <c r="G171" s="358" t="str">
        <f>IF('Fun Patches'!V35="A","A"," ")</f>
        <v xml:space="preserve"> </v>
      </c>
      <c r="I171" s="348">
        <v>3</v>
      </c>
      <c r="J171" s="440" t="str">
        <f>'Council Own'!C39</f>
        <v>&lt;List Requirement Here&gt;</v>
      </c>
      <c r="K171" s="358" t="str">
        <f>IF('Council Own'!V39="A","A"," ")</f>
        <v xml:space="preserve"> </v>
      </c>
      <c r="M171" s="348">
        <v>3</v>
      </c>
      <c r="N171" s="440" t="str">
        <f>'Council Own'!C87</f>
        <v>&lt;List Requirement Here&gt;</v>
      </c>
      <c r="O171" s="358" t="str">
        <f>IF('Council Own'!V87="A","A"," ")</f>
        <v xml:space="preserve"> </v>
      </c>
      <c r="Q171" s="348">
        <v>3</v>
      </c>
      <c r="R171" s="440" t="str">
        <f>'Council Own'!C135</f>
        <v>&lt;List Requirement Here&gt;</v>
      </c>
      <c r="S171" s="358" t="str">
        <f>IF('Council Own'!V135="A","A"," ")</f>
        <v xml:space="preserve"> </v>
      </c>
    </row>
    <row r="172" spans="2:19" ht="12.75" customHeight="1" x14ac:dyDescent="0.2">
      <c r="E172" s="633" t="str">
        <f>'Fun Patches'!C36</f>
        <v>&lt;LIST PATCH HERE&gt;</v>
      </c>
      <c r="F172" s="634"/>
      <c r="G172" s="358" t="str">
        <f>IF('Fun Patches'!V36="A","A"," ")</f>
        <v xml:space="preserve"> </v>
      </c>
      <c r="I172" s="348"/>
      <c r="J172" s="440" t="str">
        <f>'Council Own'!C40</f>
        <v>&lt;List Requirement Here&gt;</v>
      </c>
      <c r="K172" s="358" t="str">
        <f>IF('Council Own'!V40="A","A"," ")</f>
        <v xml:space="preserve"> </v>
      </c>
      <c r="M172" s="348"/>
      <c r="N172" s="440" t="str">
        <f>'Council Own'!C88</f>
        <v>&lt;List Requirement Here&gt;</v>
      </c>
      <c r="O172" s="358" t="str">
        <f>IF('Council Own'!V88="A","A"," ")</f>
        <v xml:space="preserve"> </v>
      </c>
      <c r="Q172" s="348"/>
      <c r="R172" s="440" t="str">
        <f>'Council Own'!C136</f>
        <v>&lt;List Requirement Here&gt;</v>
      </c>
      <c r="S172" s="358" t="str">
        <f>IF('Council Own'!V136="A","A"," ")</f>
        <v xml:space="preserve"> </v>
      </c>
    </row>
    <row r="173" spans="2:19" ht="12.75" customHeight="1" x14ac:dyDescent="0.2">
      <c r="E173" s="633" t="str">
        <f>'Fun Patches'!C37</f>
        <v>&lt;LIST PATCH HERE&gt;</v>
      </c>
      <c r="F173" s="634"/>
      <c r="G173" s="358" t="str">
        <f>IF('Fun Patches'!V37="A","A"," ")</f>
        <v xml:space="preserve"> </v>
      </c>
      <c r="I173" s="348"/>
      <c r="J173" s="440" t="str">
        <f>'Council Own'!C41</f>
        <v>&lt;List Requirement Here&gt;</v>
      </c>
      <c r="K173" s="358" t="str">
        <f>IF('Council Own'!V41="A","A"," ")</f>
        <v xml:space="preserve"> </v>
      </c>
      <c r="M173" s="348"/>
      <c r="N173" s="440" t="str">
        <f>'Council Own'!C89</f>
        <v>&lt;List Requirement Here&gt;</v>
      </c>
      <c r="O173" s="358" t="str">
        <f>IF('Council Own'!V89="A","A"," ")</f>
        <v xml:space="preserve"> </v>
      </c>
      <c r="Q173" s="348"/>
      <c r="R173" s="440" t="str">
        <f>'Council Own'!C137</f>
        <v>&lt;List Requirement Here&gt;</v>
      </c>
      <c r="S173" s="358" t="str">
        <f>IF('Council Own'!V137="A","A"," ")</f>
        <v xml:space="preserve"> </v>
      </c>
    </row>
    <row r="174" spans="2:19" x14ac:dyDescent="0.2">
      <c r="E174" s="633" t="str">
        <f>'Fun Patches'!C38</f>
        <v>&lt;LIST PATCH HERE&gt;</v>
      </c>
      <c r="F174" s="634"/>
      <c r="G174" s="358" t="str">
        <f>IF('Fun Patches'!V38="A","A"," ")</f>
        <v xml:space="preserve"> </v>
      </c>
      <c r="I174" s="348"/>
      <c r="J174" s="440" t="str">
        <f>'Council Own'!C42</f>
        <v>&lt;List Requirement Here&gt;</v>
      </c>
      <c r="K174" s="358" t="str">
        <f>IF('Council Own'!V42="A","A"," ")</f>
        <v xml:space="preserve"> </v>
      </c>
      <c r="M174" s="348"/>
      <c r="N174" s="440" t="str">
        <f>'Council Own'!C90</f>
        <v>&lt;List Requirement Here&gt;</v>
      </c>
      <c r="O174" s="358" t="str">
        <f>IF('Council Own'!V90="A","A"," ")</f>
        <v xml:space="preserve"> </v>
      </c>
      <c r="Q174" s="348"/>
      <c r="R174" s="440" t="str">
        <f>'Council Own'!C138</f>
        <v>&lt;List Requirement Here&gt;</v>
      </c>
      <c r="S174" s="358" t="str">
        <f>IF('Council Own'!V138="A","A"," ")</f>
        <v xml:space="preserve"> </v>
      </c>
    </row>
    <row r="175" spans="2:19" x14ac:dyDescent="0.2">
      <c r="E175" s="633" t="str">
        <f>'Fun Patches'!C39</f>
        <v>&lt;LIST PATCH HERE&gt;</v>
      </c>
      <c r="F175" s="634"/>
      <c r="G175" s="358" t="str">
        <f>IF('Fun Patches'!V39="A","A"," ")</f>
        <v xml:space="preserve"> </v>
      </c>
      <c r="I175" s="348">
        <v>4</v>
      </c>
      <c r="J175" s="440" t="str">
        <f>'Council Own'!C43</f>
        <v>&lt;List Requirement Here&gt;</v>
      </c>
      <c r="K175" s="358" t="str">
        <f>IF('Council Own'!V43="A","A"," ")</f>
        <v xml:space="preserve"> </v>
      </c>
      <c r="M175" s="348">
        <v>4</v>
      </c>
      <c r="N175" s="440" t="str">
        <f>'Council Own'!C91</f>
        <v>&lt;List Requirement Here&gt;</v>
      </c>
      <c r="O175" s="358" t="str">
        <f>IF('Council Own'!V91="A","A"," ")</f>
        <v xml:space="preserve"> </v>
      </c>
      <c r="Q175" s="348">
        <v>4</v>
      </c>
      <c r="R175" s="440" t="str">
        <f>'Council Own'!C139</f>
        <v>&lt;List Requirement Here&gt;</v>
      </c>
      <c r="S175" s="358" t="str">
        <f>IF('Council Own'!V139="A","A"," ")</f>
        <v xml:space="preserve"> </v>
      </c>
    </row>
    <row r="176" spans="2:19" x14ac:dyDescent="0.2">
      <c r="E176" s="633" t="str">
        <f>'Fun Patches'!C40</f>
        <v>&lt;LIST PATCH HERE&gt;</v>
      </c>
      <c r="F176" s="634"/>
      <c r="G176" s="358" t="str">
        <f>IF('Fun Patches'!V40="A","A"," ")</f>
        <v xml:space="preserve"> </v>
      </c>
      <c r="I176" s="348"/>
      <c r="J176" s="440" t="str">
        <f>'Council Own'!C44</f>
        <v>&lt;List Requirement Here&gt;</v>
      </c>
      <c r="K176" s="358" t="str">
        <f>IF('Council Own'!V44="A","A"," ")</f>
        <v xml:space="preserve"> </v>
      </c>
      <c r="M176" s="348"/>
      <c r="N176" s="440" t="str">
        <f>'Council Own'!C92</f>
        <v>&lt;List Requirement Here&gt;</v>
      </c>
      <c r="O176" s="358" t="str">
        <f>IF('Council Own'!V92="A","A"," ")</f>
        <v xml:space="preserve"> </v>
      </c>
      <c r="Q176" s="348"/>
      <c r="R176" s="440" t="str">
        <f>'Council Own'!C140</f>
        <v>&lt;List Requirement Here&gt;</v>
      </c>
      <c r="S176" s="358" t="str">
        <f>IF('Council Own'!V140="A","A"," ")</f>
        <v xml:space="preserve"> </v>
      </c>
    </row>
    <row r="177" spans="1:19" x14ac:dyDescent="0.2">
      <c r="E177" s="633" t="str">
        <f>'Fun Patches'!C41</f>
        <v>&lt;LIST PATCH HERE&gt;</v>
      </c>
      <c r="F177" s="634"/>
      <c r="G177" s="358" t="str">
        <f>IF('Fun Patches'!V41="A","A"," ")</f>
        <v xml:space="preserve"> </v>
      </c>
      <c r="I177" s="348"/>
      <c r="J177" s="440" t="str">
        <f>'Council Own'!C45</f>
        <v>&lt;List Requirement Here&gt;</v>
      </c>
      <c r="K177" s="358" t="str">
        <f>IF('Council Own'!V45="A","A"," ")</f>
        <v xml:space="preserve"> </v>
      </c>
      <c r="M177" s="348"/>
      <c r="N177" s="440" t="str">
        <f>'Council Own'!C93</f>
        <v>&lt;List Requirement Here&gt;</v>
      </c>
      <c r="O177" s="358" t="str">
        <f>IF('Council Own'!V93="A","A"," ")</f>
        <v xml:space="preserve"> </v>
      </c>
      <c r="Q177" s="348"/>
      <c r="R177" s="440" t="str">
        <f>'Council Own'!C141</f>
        <v>&lt;List Requirement Here&gt;</v>
      </c>
      <c r="S177" s="358" t="str">
        <f>IF('Council Own'!V141="A","A"," ")</f>
        <v xml:space="preserve"> </v>
      </c>
    </row>
    <row r="178" spans="1:19" x14ac:dyDescent="0.2">
      <c r="E178" s="633" t="str">
        <f>'Fun Patches'!C42</f>
        <v>&lt;LIST PATCH HERE&gt;</v>
      </c>
      <c r="F178" s="634"/>
      <c r="G178" s="358" t="str">
        <f>IF('Fun Patches'!V42="A","A"," ")</f>
        <v xml:space="preserve"> </v>
      </c>
      <c r="I178" s="348"/>
      <c r="J178" s="440" t="str">
        <f>'Council Own'!C46</f>
        <v>&lt;List Requirement Here&gt;</v>
      </c>
      <c r="K178" s="358" t="str">
        <f>IF('Council Own'!V46="A","A"," ")</f>
        <v xml:space="preserve"> </v>
      </c>
      <c r="M178" s="348"/>
      <c r="N178" s="440" t="str">
        <f>'Council Own'!C94</f>
        <v>&lt;List Requirement Here&gt;</v>
      </c>
      <c r="O178" s="358" t="str">
        <f>IF('Council Own'!V94="A","A"," ")</f>
        <v xml:space="preserve"> </v>
      </c>
      <c r="Q178" s="348"/>
      <c r="R178" s="440" t="str">
        <f>'Council Own'!C142</f>
        <v>&lt;List Requirement Here&gt;</v>
      </c>
      <c r="S178" s="358" t="str">
        <f>IF('Council Own'!V142="A","A"," ")</f>
        <v xml:space="preserve"> </v>
      </c>
    </row>
    <row r="179" spans="1:19" x14ac:dyDescent="0.2">
      <c r="E179" s="633" t="str">
        <f>'Fun Patches'!C43</f>
        <v>&lt;LIST PATCH HERE&gt;</v>
      </c>
      <c r="F179" s="634"/>
      <c r="G179" s="358" t="str">
        <f>IF('Fun Patches'!V43="A","A"," ")</f>
        <v xml:space="preserve"> </v>
      </c>
      <c r="I179" s="348">
        <v>5</v>
      </c>
      <c r="J179" s="440" t="str">
        <f>'Council Own'!C47</f>
        <v>&lt;List Requirement Here&gt;</v>
      </c>
      <c r="K179" s="358" t="str">
        <f>IF('Council Own'!V47="A","A"," ")</f>
        <v xml:space="preserve"> </v>
      </c>
      <c r="M179" s="348">
        <v>5</v>
      </c>
      <c r="N179" s="440" t="str">
        <f>'Council Own'!C95</f>
        <v>&lt;List Requirement Here&gt;</v>
      </c>
      <c r="O179" s="358" t="str">
        <f>IF('Council Own'!V95="A","A"," ")</f>
        <v xml:space="preserve"> </v>
      </c>
      <c r="Q179" s="348">
        <v>5</v>
      </c>
      <c r="R179" s="440" t="str">
        <f>'Council Own'!C143</f>
        <v>&lt;List Requirement Here&gt;</v>
      </c>
      <c r="S179" s="358" t="str">
        <f>IF('Council Own'!V143="A","A"," ")</f>
        <v xml:space="preserve"> </v>
      </c>
    </row>
    <row r="180" spans="1:19" x14ac:dyDescent="0.2">
      <c r="E180" s="633" t="str">
        <f>'Fun Patches'!C44</f>
        <v>&lt;LIST PATCH HERE&gt;</v>
      </c>
      <c r="F180" s="634"/>
      <c r="G180" s="358" t="str">
        <f>IF('Fun Patches'!V44="A","A"," ")</f>
        <v xml:space="preserve"> </v>
      </c>
      <c r="I180" s="348"/>
      <c r="J180" s="440" t="str">
        <f>'Council Own'!C48</f>
        <v>&lt;List Requirement Here&gt;</v>
      </c>
      <c r="K180" s="358" t="str">
        <f>IF('Council Own'!V48="A","A"," ")</f>
        <v xml:space="preserve"> </v>
      </c>
      <c r="M180" s="348"/>
      <c r="N180" s="440" t="str">
        <f>'Council Own'!C96</f>
        <v>&lt;List Requirement Here&gt;</v>
      </c>
      <c r="O180" s="358" t="str">
        <f>IF('Council Own'!V96="A","A"," ")</f>
        <v xml:space="preserve"> </v>
      </c>
      <c r="Q180" s="348"/>
      <c r="R180" s="440" t="str">
        <f>'Council Own'!C144</f>
        <v>&lt;List Requirement Here&gt;</v>
      </c>
      <c r="S180" s="358" t="str">
        <f>IF('Council Own'!V144="A","A"," ")</f>
        <v xml:space="preserve"> </v>
      </c>
    </row>
    <row r="181" spans="1:19" x14ac:dyDescent="0.2">
      <c r="E181" s="633" t="str">
        <f>'Fun Patches'!C45</f>
        <v>&lt;LIST PATCH HERE&gt;</v>
      </c>
      <c r="F181" s="634"/>
      <c r="G181" s="358" t="str">
        <f>IF('Fun Patches'!V45="A","A"," ")</f>
        <v xml:space="preserve"> </v>
      </c>
      <c r="I181" s="348"/>
      <c r="J181" s="440" t="str">
        <f>'Council Own'!C49</f>
        <v>&lt;List Requirement Here&gt;</v>
      </c>
      <c r="K181" s="358" t="str">
        <f>IF('Council Own'!V49="A","A"," ")</f>
        <v xml:space="preserve"> </v>
      </c>
      <c r="M181" s="348"/>
      <c r="N181" s="440" t="str">
        <f>'Council Own'!C97</f>
        <v>&lt;List Requirement Here&gt;</v>
      </c>
      <c r="O181" s="358" t="str">
        <f>IF('Council Own'!V97="A","A"," ")</f>
        <v xml:space="preserve"> </v>
      </c>
      <c r="Q181" s="348"/>
      <c r="R181" s="440" t="str">
        <f>'Council Own'!C145</f>
        <v>&lt;List Requirement Here&gt;</v>
      </c>
      <c r="S181" s="358" t="str">
        <f>IF('Council Own'!V145="A","A"," ")</f>
        <v xml:space="preserve"> </v>
      </c>
    </row>
    <row r="182" spans="1:19" x14ac:dyDescent="0.2">
      <c r="E182" s="633" t="str">
        <f>'Fun Patches'!C46</f>
        <v>&lt;LIST PATCH HERE&gt;</v>
      </c>
      <c r="F182" s="634"/>
      <c r="G182" s="358" t="str">
        <f>IF('Fun Patches'!V46="A","A"," ")</f>
        <v xml:space="preserve"> </v>
      </c>
      <c r="I182" s="348"/>
      <c r="J182" s="440" t="str">
        <f>'Council Own'!C50</f>
        <v>&lt;List Requirement Here&gt;</v>
      </c>
      <c r="K182" s="358" t="str">
        <f>IF('Council Own'!V50="A","A"," ")</f>
        <v xml:space="preserve"> </v>
      </c>
      <c r="M182" s="348"/>
      <c r="N182" s="440" t="str">
        <f>'Council Own'!C98</f>
        <v>&lt;List Requirement Here&gt;</v>
      </c>
      <c r="O182" s="358" t="str">
        <f>IF('Council Own'!V98="A","A"," ")</f>
        <v xml:space="preserve"> </v>
      </c>
      <c r="Q182" s="348"/>
      <c r="R182" s="440" t="str">
        <f>'Council Own'!C146</f>
        <v>&lt;List Requirement Here&gt;</v>
      </c>
      <c r="S182" s="358" t="str">
        <f>IF('Council Own'!V146="A","A"," ")</f>
        <v xml:space="preserve"> </v>
      </c>
    </row>
    <row r="183" spans="1:19" x14ac:dyDescent="0.2">
      <c r="E183" s="650" t="str">
        <f>'Fun Patches'!C47</f>
        <v>&lt;LIST PATCH HERE&gt;</v>
      </c>
      <c r="F183" s="651"/>
      <c r="G183" s="351" t="str">
        <f>IF('Fun Patches'!V47="A","A"," ")</f>
        <v xml:space="preserve"> </v>
      </c>
      <c r="I183" s="436"/>
      <c r="J183" s="364"/>
      <c r="K183" s="439"/>
    </row>
    <row r="184" spans="1:19" x14ac:dyDescent="0.2">
      <c r="E184" s="633" t="str">
        <f>'Fun Patches'!C48</f>
        <v>&lt;LIST PATCH HERE&gt;</v>
      </c>
      <c r="F184" s="634"/>
      <c r="G184" s="358" t="str">
        <f>IF('Fun Patches'!V48="A","A"," ")</f>
        <v xml:space="preserve"> </v>
      </c>
      <c r="I184" s="436"/>
      <c r="J184" s="364"/>
      <c r="K184" s="439"/>
    </row>
    <row r="185" spans="1:19" x14ac:dyDescent="0.2">
      <c r="E185" s="633" t="str">
        <f>'Fun Patches'!C49</f>
        <v>&lt;LIST PATCH HERE&gt;</v>
      </c>
      <c r="F185" s="634"/>
      <c r="G185" s="358" t="str">
        <f>IF('Fun Patches'!V49="A","A"," ")</f>
        <v xml:space="preserve"> </v>
      </c>
      <c r="I185" s="436"/>
      <c r="J185" s="364"/>
      <c r="K185" s="439"/>
    </row>
    <row r="186" spans="1:19" x14ac:dyDescent="0.2">
      <c r="A186" s="635" t="s">
        <v>70</v>
      </c>
      <c r="B186" s="636"/>
      <c r="C186" s="637"/>
      <c r="E186" s="633" t="str">
        <f>'Fun Patches'!C50</f>
        <v>&lt;LIST PATCH HERE&gt;</v>
      </c>
      <c r="F186" s="634"/>
      <c r="G186" s="358" t="str">
        <f>IF('Fun Patches'!V50="A","A"," ")</f>
        <v xml:space="preserve"> </v>
      </c>
      <c r="I186" s="436"/>
      <c r="J186" s="364"/>
      <c r="K186" s="439"/>
    </row>
    <row r="187" spans="1:19" x14ac:dyDescent="0.2">
      <c r="A187" s="644" t="s">
        <v>67</v>
      </c>
      <c r="B187" s="645"/>
      <c r="C187" s="646"/>
      <c r="E187" s="633" t="str">
        <f>'Fun Patches'!C51</f>
        <v>&lt;LIST PATCH HERE&gt;</v>
      </c>
      <c r="F187" s="634"/>
      <c r="G187" s="358" t="str">
        <f>IF('Fun Patches'!V51="A","A"," ")</f>
        <v xml:space="preserve"> </v>
      </c>
      <c r="I187" s="436"/>
      <c r="J187" s="364"/>
      <c r="K187" s="439"/>
    </row>
    <row r="188" spans="1:19" x14ac:dyDescent="0.2">
      <c r="A188" s="644" t="s">
        <v>68</v>
      </c>
      <c r="B188" s="645"/>
      <c r="C188" s="646"/>
      <c r="E188" s="633" t="str">
        <f>'Fun Patches'!C52</f>
        <v>&lt;LIST PATCH HERE&gt;</v>
      </c>
      <c r="F188" s="634"/>
      <c r="G188" s="358" t="str">
        <f>IF('Fun Patches'!V52="A","A"," ")</f>
        <v xml:space="preserve"> </v>
      </c>
      <c r="I188" s="436"/>
      <c r="J188" s="364"/>
      <c r="K188" s="439"/>
    </row>
    <row r="189" spans="1:19" x14ac:dyDescent="0.2">
      <c r="A189" s="640" t="s">
        <v>69</v>
      </c>
      <c r="B189" s="641"/>
      <c r="C189" s="642"/>
      <c r="E189" s="633" t="str">
        <f>'Fun Patches'!C53</f>
        <v>&lt;LIST PATCH HERE&gt;</v>
      </c>
      <c r="F189" s="634"/>
      <c r="G189" s="358" t="str">
        <f>IF('Fun Patches'!V53="A","A"," ")</f>
        <v xml:space="preserve"> </v>
      </c>
      <c r="J189" s="355"/>
      <c r="K189" s="355"/>
    </row>
    <row r="190" spans="1:19" x14ac:dyDescent="0.2">
      <c r="E190" s="633" t="str">
        <f>'Fun Patches'!C54</f>
        <v>&lt;LIST PATCH HERE&gt;</v>
      </c>
      <c r="F190" s="634"/>
      <c r="G190" s="358" t="str">
        <f>IF('Fun Patches'!V54="A","A"," ")</f>
        <v xml:space="preserve"> </v>
      </c>
    </row>
    <row r="191" spans="1:19" x14ac:dyDescent="0.2">
      <c r="E191" s="436"/>
      <c r="F191" s="364"/>
      <c r="G191" s="439"/>
    </row>
    <row r="222" spans="1:3" x14ac:dyDescent="0.2">
      <c r="A222" s="438"/>
      <c r="B222" s="438"/>
      <c r="C222" s="438"/>
    </row>
    <row r="225" spans="1:3" x14ac:dyDescent="0.2">
      <c r="A225" s="438"/>
      <c r="B225" s="438"/>
      <c r="C225" s="438"/>
    </row>
    <row r="226" spans="1:3" x14ac:dyDescent="0.2">
      <c r="A226" s="438"/>
      <c r="B226" s="438"/>
      <c r="C226" s="438"/>
    </row>
    <row r="227" spans="1:3" x14ac:dyDescent="0.2">
      <c r="A227" s="438"/>
      <c r="B227" s="438"/>
      <c r="C227" s="438"/>
    </row>
    <row r="228" spans="1:3" x14ac:dyDescent="0.2">
      <c r="A228" s="438"/>
      <c r="B228" s="438"/>
      <c r="C228" s="438"/>
    </row>
    <row r="229" spans="1:3" x14ac:dyDescent="0.2">
      <c r="A229" s="438"/>
      <c r="B229" s="438"/>
      <c r="C229" s="438"/>
    </row>
  </sheetData>
  <sheetProtection algorithmName="SHA-512" hashValue="rWr1xg+XjAVZqJH8p7pHkcuqmegI4fnJ7D64XjWtOlwLXfVTfEYBm6r9Alnk0ih7y0ybwAgaQDzhoTjMYAl52Q==" saltValue="58Ji0GdZiR3Z/4JRAKb6eA==" spinCount="100000" sheet="1" objects="1" scenarios="1" selectLockedCells="1" selectUnlockedCells="1"/>
  <mergeCells count="156">
    <mergeCell ref="A188:C188"/>
    <mergeCell ref="E188:F188"/>
    <mergeCell ref="A189:C189"/>
    <mergeCell ref="E189:F189"/>
    <mergeCell ref="E190:F190"/>
    <mergeCell ref="E183:F183"/>
    <mergeCell ref="E184:F184"/>
    <mergeCell ref="E185:F185"/>
    <mergeCell ref="A186:C186"/>
    <mergeCell ref="E186:F186"/>
    <mergeCell ref="A187:C187"/>
    <mergeCell ref="E187:F187"/>
    <mergeCell ref="E177:F177"/>
    <mergeCell ref="E178:F178"/>
    <mergeCell ref="E179:F179"/>
    <mergeCell ref="E180:F180"/>
    <mergeCell ref="E181:F181"/>
    <mergeCell ref="E182:F182"/>
    <mergeCell ref="E171:F171"/>
    <mergeCell ref="E172:F172"/>
    <mergeCell ref="E173:F173"/>
    <mergeCell ref="E174:F174"/>
    <mergeCell ref="E175:F175"/>
    <mergeCell ref="E176:F176"/>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53:F153"/>
    <mergeCell ref="E154:F154"/>
    <mergeCell ref="E155:F155"/>
    <mergeCell ref="E156:F156"/>
    <mergeCell ref="E157:F157"/>
    <mergeCell ref="E158:F158"/>
    <mergeCell ref="A148:B148"/>
    <mergeCell ref="E148:F148"/>
    <mergeCell ref="E149:F149"/>
    <mergeCell ref="E150:F150"/>
    <mergeCell ref="E151:F151"/>
    <mergeCell ref="A152:C152"/>
    <mergeCell ref="E152:F152"/>
    <mergeCell ref="A145:B145"/>
    <mergeCell ref="E145:F145"/>
    <mergeCell ref="A146:B146"/>
    <mergeCell ref="E146:F146"/>
    <mergeCell ref="A147:B147"/>
    <mergeCell ref="E147:F147"/>
    <mergeCell ref="E141:F141"/>
    <mergeCell ref="A142:C142"/>
    <mergeCell ref="E142:F142"/>
    <mergeCell ref="A143:B143"/>
    <mergeCell ref="E143:F143"/>
    <mergeCell ref="A144:B144"/>
    <mergeCell ref="E144:F144"/>
    <mergeCell ref="A140:C140"/>
    <mergeCell ref="E140:G140"/>
    <mergeCell ref="I140:K140"/>
    <mergeCell ref="M140:O140"/>
    <mergeCell ref="Q140:S140"/>
    <mergeCell ref="A108:C108"/>
    <mergeCell ref="A114:C114"/>
    <mergeCell ref="A135:C135"/>
    <mergeCell ref="Q89:R89"/>
    <mergeCell ref="Q90:R90"/>
    <mergeCell ref="Q91:R91"/>
    <mergeCell ref="Q92:R92"/>
    <mergeCell ref="A91:C91"/>
    <mergeCell ref="B92:C92"/>
    <mergeCell ref="A85:B85"/>
    <mergeCell ref="Q85:R85"/>
    <mergeCell ref="Q86:R86"/>
    <mergeCell ref="Q87:R87"/>
    <mergeCell ref="Q88:R88"/>
    <mergeCell ref="A86:B86"/>
    <mergeCell ref="A87:B87"/>
    <mergeCell ref="A88:C88"/>
    <mergeCell ref="A89:B89"/>
    <mergeCell ref="A82:B82"/>
    <mergeCell ref="Q82:R82"/>
    <mergeCell ref="Q83:R83"/>
    <mergeCell ref="Q84:R84"/>
    <mergeCell ref="A79:B79"/>
    <mergeCell ref="A80:C80"/>
    <mergeCell ref="A81:B81"/>
    <mergeCell ref="Q81:R81"/>
    <mergeCell ref="M80:O80"/>
    <mergeCell ref="Q80:S80"/>
    <mergeCell ref="A83:B83"/>
    <mergeCell ref="A84:C84"/>
    <mergeCell ref="A76:B76"/>
    <mergeCell ref="A77:B77"/>
    <mergeCell ref="A78:B78"/>
    <mergeCell ref="A73:B73"/>
    <mergeCell ref="A74:B74"/>
    <mergeCell ref="A75:B75"/>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W229"/>
  <sheetViews>
    <sheetView showGridLines="0" topLeftCell="A43" zoomScale="90" zoomScaleNormal="90" workbookViewId="0">
      <selection activeCell="F65" sqref="F65"/>
    </sheetView>
  </sheetViews>
  <sheetFormatPr defaultColWidth="9.140625" defaultRowHeight="12.75" x14ac:dyDescent="0.2"/>
  <cols>
    <col min="1" max="1" width="2.7109375" style="342" customWidth="1"/>
    <col min="2" max="2" width="30.7109375" style="342" customWidth="1"/>
    <col min="3" max="4" width="2.5703125" style="342" customWidth="1"/>
    <col min="5" max="5" width="2.7109375" style="342" bestFit="1" customWidth="1"/>
    <col min="6" max="6" width="30.28515625" style="342" customWidth="1"/>
    <col min="7" max="7" width="3" style="342" customWidth="1"/>
    <col min="8" max="8" width="3.140625" style="342" customWidth="1"/>
    <col min="9" max="9" width="2" style="342" customWidth="1"/>
    <col min="10" max="10" width="30.28515625" style="342" customWidth="1"/>
    <col min="11" max="11" width="3" style="342" customWidth="1"/>
    <col min="12" max="12" width="3.140625" style="342" customWidth="1"/>
    <col min="13" max="13" width="2" style="342" customWidth="1"/>
    <col min="14" max="14" width="30.28515625" style="342" customWidth="1"/>
    <col min="15" max="16" width="3" style="342" customWidth="1"/>
    <col min="17" max="17" width="2.7109375" style="342" customWidth="1"/>
    <col min="18" max="18" width="30.5703125" style="342" customWidth="1"/>
    <col min="19" max="19" width="2.7109375" style="342" customWidth="1"/>
    <col min="20" max="16384" width="9.140625" style="342"/>
  </cols>
  <sheetData>
    <row r="1" spans="1:21" ht="21" customHeight="1" x14ac:dyDescent="0.35">
      <c r="A1" s="604" t="str">
        <f ca="1">MID(CELL("filename",A1),FIND(IF(ISERROR(FIND("]",CELL("filename",A1))),"$","]"),CELL("filename",A1))+1,256)</f>
        <v>Cadette 20</v>
      </c>
      <c r="B1" s="605"/>
      <c r="C1" s="606"/>
      <c r="D1" s="367"/>
      <c r="E1" s="607" t="s">
        <v>16</v>
      </c>
      <c r="F1" s="608"/>
      <c r="G1" s="609"/>
      <c r="I1" s="607" t="s">
        <v>16</v>
      </c>
      <c r="J1" s="610"/>
      <c r="K1" s="611"/>
      <c r="M1" s="607" t="s">
        <v>16</v>
      </c>
      <c r="N1" s="610"/>
      <c r="O1" s="611"/>
      <c r="Q1" s="607" t="s">
        <v>16</v>
      </c>
      <c r="R1" s="610"/>
      <c r="S1" s="611"/>
      <c r="T1" s="340"/>
      <c r="U1" s="340"/>
    </row>
    <row r="2" spans="1:21" s="346" customFormat="1" ht="13.5" thickBot="1" x14ac:dyDescent="0.25">
      <c r="A2" s="343"/>
      <c r="B2" s="344"/>
      <c r="C2" s="345" t="s">
        <v>17</v>
      </c>
      <c r="D2" s="344"/>
      <c r="E2" s="602" t="str">
        <f>Badges!B52</f>
        <v>Public Speaker</v>
      </c>
      <c r="F2" s="603"/>
      <c r="G2" s="603"/>
      <c r="H2" s="342"/>
      <c r="I2" s="602" t="str">
        <f>Badges!B122</f>
        <v>Book Artist</v>
      </c>
      <c r="J2" s="603"/>
      <c r="K2" s="603"/>
      <c r="L2" s="342"/>
      <c r="M2" s="602" t="str">
        <f>Badges!B191</f>
        <v>Trailblazing</v>
      </c>
      <c r="N2" s="603"/>
      <c r="O2" s="603"/>
      <c r="Q2" s="602" t="str">
        <f>Badges!B261</f>
        <v>Animal Helpers</v>
      </c>
      <c r="R2" s="603"/>
      <c r="S2" s="603"/>
      <c r="T2" s="340"/>
      <c r="U2" s="340"/>
    </row>
    <row r="3" spans="1:21" x14ac:dyDescent="0.2">
      <c r="A3" s="621" t="s">
        <v>136</v>
      </c>
      <c r="B3" s="622"/>
      <c r="C3" s="347">
        <f>INT(COUNTIF(C5:C21,"C"))+INT(COUNTIF(C73:C85,"C"))</f>
        <v>0</v>
      </c>
      <c r="E3" s="348">
        <v>2</v>
      </c>
      <c r="F3" s="349" t="str">
        <f>Badges!C57</f>
        <v>Focus on body language</v>
      </c>
      <c r="G3" s="350"/>
      <c r="I3" s="348">
        <v>3</v>
      </c>
      <c r="J3" s="349" t="str">
        <f>Badges!C131</f>
        <v>Try out book artist techniques</v>
      </c>
      <c r="K3" s="350"/>
      <c r="M3" s="348">
        <v>4</v>
      </c>
      <c r="N3" s="349" t="str">
        <f>Badges!C204</f>
        <v>Gain some trailblazing know-how</v>
      </c>
      <c r="O3" s="350"/>
      <c r="Q3" s="348">
        <v>5</v>
      </c>
      <c r="R3" s="349" t="str">
        <f>Badges!C278</f>
        <v>Look at how animals might help us</v>
      </c>
      <c r="S3" s="350"/>
      <c r="T3" s="340"/>
      <c r="U3" s="340"/>
    </row>
    <row r="4" spans="1:21" x14ac:dyDescent="0.2">
      <c r="A4" s="616" t="str">
        <f>Summary!A3</f>
        <v>It's Your World -- Change It!</v>
      </c>
      <c r="B4" s="617"/>
      <c r="C4" s="618"/>
      <c r="E4" s="348"/>
      <c r="F4" s="349" t="str">
        <f>Badges!C58</f>
        <v>Get a group together and play</v>
      </c>
      <c r="G4" s="351" t="str">
        <f>IF(Badges!W58="A","A"," ")</f>
        <v xml:space="preserve"> </v>
      </c>
      <c r="I4" s="348"/>
      <c r="J4" s="349" t="str">
        <f>Badges!C132</f>
        <v>Fold method and glue method</v>
      </c>
      <c r="K4" s="351" t="str">
        <f>IF(Badges!W132="A","A"," ")</f>
        <v xml:space="preserve"> </v>
      </c>
      <c r="M4" s="348"/>
      <c r="N4" s="349" t="str">
        <f>Badges!C205</f>
        <v>Learn how to purify water</v>
      </c>
      <c r="O4" s="351" t="str">
        <f>IF(Badges!W205="A","A"," ")</f>
        <v xml:space="preserve"> </v>
      </c>
      <c r="Q4" s="348"/>
      <c r="R4" s="349" t="str">
        <f>Badges!C279</f>
        <v>Get a sense of different animals'</v>
      </c>
      <c r="S4" s="351" t="str">
        <f>IF(Badges!W279="A","A"," ")</f>
        <v xml:space="preserve"> </v>
      </c>
      <c r="T4" s="340"/>
      <c r="U4" s="340"/>
    </row>
    <row r="5" spans="1:21" ht="12.75" customHeight="1" x14ac:dyDescent="0.2">
      <c r="A5" s="619" t="str">
        <f>Summary!A4</f>
        <v>Digital Movie Maker</v>
      </c>
      <c r="B5" s="620"/>
      <c r="C5" s="352" t="str">
        <f>IF(Badges!W28="C","C",IF(Badges!W28="P","P",""))</f>
        <v/>
      </c>
      <c r="E5" s="348"/>
      <c r="F5" s="349" t="str">
        <f>Badges!C59</f>
        <v>Videotape yourself miming one</v>
      </c>
      <c r="G5" s="351" t="str">
        <f>IF(Badges!W59="A","A"," ")</f>
        <v xml:space="preserve"> </v>
      </c>
      <c r="I5" s="348"/>
      <c r="J5" s="349" t="str">
        <f>Badges!C133</f>
        <v>Fold method and stitch method</v>
      </c>
      <c r="K5" s="351" t="str">
        <f>IF(Badges!W133="A","A"," ")</f>
        <v xml:space="preserve"> </v>
      </c>
      <c r="M5" s="348"/>
      <c r="N5" s="349" t="str">
        <f>Badges!C206</f>
        <v>Practice navigating with a map and</v>
      </c>
      <c r="O5" s="351" t="str">
        <f>IF(Badges!W206="A","A"," ")</f>
        <v xml:space="preserve"> </v>
      </c>
      <c r="Q5" s="348"/>
      <c r="R5" s="349" t="str">
        <f>Badges!C280</f>
        <v>Talk to an animal expert at a zoo</v>
      </c>
      <c r="S5" s="351" t="str">
        <f>IF(Badges!W280="A","A"," ")</f>
        <v xml:space="preserve"> </v>
      </c>
      <c r="T5" s="340"/>
      <c r="U5" s="340"/>
    </row>
    <row r="6" spans="1:21" ht="12.75" customHeight="1" x14ac:dyDescent="0.2">
      <c r="A6" s="612" t="str">
        <f>Summary!A5</f>
        <v>Eating for Beauty</v>
      </c>
      <c r="B6" s="613"/>
      <c r="C6" s="353" t="str">
        <f>IF(Badges!W51="C","C",IF(Badges!W51="P","P",""))</f>
        <v/>
      </c>
      <c r="E6" s="348"/>
      <c r="F6" s="349" t="str">
        <f>Badges!C60</f>
        <v>Pretend an item is something else</v>
      </c>
      <c r="G6" s="351" t="str">
        <f>IF(Badges!W60="A","A"," ")</f>
        <v xml:space="preserve"> </v>
      </c>
      <c r="I6" s="348"/>
      <c r="J6" s="349" t="str">
        <f>Badges!C134</f>
        <v>Glue method and stitch method</v>
      </c>
      <c r="K6" s="351" t="str">
        <f>IF(Badges!W134="A","A"," ")</f>
        <v xml:space="preserve"> </v>
      </c>
      <c r="M6" s="348"/>
      <c r="N6" s="349" t="str">
        <f>Badges!C207</f>
        <v>Pitch your tent three times in three</v>
      </c>
      <c r="O6" s="351" t="str">
        <f>IF(Badges!W207="A","A"," ")</f>
        <v xml:space="preserve"> </v>
      </c>
      <c r="Q6" s="348"/>
      <c r="R6" s="349" t="str">
        <f>Badges!C281</f>
        <v>Practice being a scientist</v>
      </c>
      <c r="S6" s="351" t="str">
        <f>IF(Badges!W281="A","A"," ")</f>
        <v xml:space="preserve"> </v>
      </c>
      <c r="T6" s="340"/>
      <c r="U6" s="340"/>
    </row>
    <row r="7" spans="1:21" x14ac:dyDescent="0.2">
      <c r="A7" s="612" t="str">
        <f>Summary!A6</f>
        <v>Public Speaker</v>
      </c>
      <c r="B7" s="613"/>
      <c r="C7" s="353" t="str">
        <f>IF(Badges!W74="C","C",IF(Badges!W74="P","P",""))</f>
        <v/>
      </c>
      <c r="E7" s="348">
        <v>3</v>
      </c>
      <c r="F7" s="349" t="str">
        <f>Badges!C61</f>
        <v>Find your voice</v>
      </c>
      <c r="G7" s="350"/>
      <c r="I7" s="348">
        <v>4</v>
      </c>
      <c r="J7" s="349" t="str">
        <f>Badges!C135</f>
        <v>Focus on function</v>
      </c>
      <c r="K7" s="350"/>
      <c r="M7" s="348">
        <v>5</v>
      </c>
      <c r="N7" s="349" t="str">
        <f>Badges!C208</f>
        <v>Head out on the trail</v>
      </c>
      <c r="O7" s="350"/>
      <c r="Q7" s="602" t="str">
        <f>Badges!B284</f>
        <v>Field Day</v>
      </c>
      <c r="R7" s="603"/>
      <c r="S7" s="603"/>
    </row>
    <row r="8" spans="1:21" x14ac:dyDescent="0.2">
      <c r="A8" s="612" t="str">
        <f>Summary!A7</f>
        <v>Science of Happiness</v>
      </c>
      <c r="B8" s="613"/>
      <c r="C8" s="353" t="str">
        <f>IF(Badges!W97="C","C",IF(Badges!W97="P","P",""))</f>
        <v/>
      </c>
      <c r="E8" s="348"/>
      <c r="F8" s="349" t="str">
        <f>Badges!C62</f>
        <v>Repeat one word, one sentence, and</v>
      </c>
      <c r="G8" s="351" t="str">
        <f>IF(Badges!W62="A","A"," ")</f>
        <v xml:space="preserve"> </v>
      </c>
      <c r="I8" s="348"/>
      <c r="J8" s="349" t="str">
        <f>Badges!C136</f>
        <v>Make an organizational book</v>
      </c>
      <c r="K8" s="351" t="str">
        <f>IF(Badges!W136="A","A"," ")</f>
        <v xml:space="preserve"> </v>
      </c>
      <c r="M8" s="348"/>
      <c r="N8" s="349" t="str">
        <f>Badges!C209</f>
        <v>Play stuff-sack dramatics</v>
      </c>
      <c r="O8" s="351" t="str">
        <f>IF(Badges!W209="A","A"," ")</f>
        <v xml:space="preserve"> </v>
      </c>
      <c r="Q8" s="348">
        <v>1</v>
      </c>
      <c r="R8" s="349" t="str">
        <f>Badges!C285</f>
        <v>Team up and dress up</v>
      </c>
      <c r="S8" s="350"/>
    </row>
    <row r="9" spans="1:21" x14ac:dyDescent="0.2">
      <c r="A9" s="614" t="str">
        <f>Summary!A8</f>
        <v>Screenwriter</v>
      </c>
      <c r="B9" s="615"/>
      <c r="C9" s="354" t="str">
        <f>IF(Badges!W120="C","C",IF(Badges!W120="P","P",""))</f>
        <v/>
      </c>
      <c r="E9" s="348"/>
      <c r="F9" s="349" t="str">
        <f>Badges!C63</f>
        <v>Tell your own story, from birth until</v>
      </c>
      <c r="G9" s="351" t="str">
        <f>IF(Badges!W63="A","A"," ")</f>
        <v xml:space="preserve"> </v>
      </c>
      <c r="I9" s="348"/>
      <c r="J9" s="349" t="str">
        <f>Badges!C137</f>
        <v>Make a scrapbook, memory book,</v>
      </c>
      <c r="K9" s="351" t="str">
        <f>IF(Badges!W137="A","A"," ")</f>
        <v xml:space="preserve"> </v>
      </c>
      <c r="M9" s="348"/>
      <c r="N9" s="349" t="str">
        <f>Badges!C210</f>
        <v>See the stars</v>
      </c>
      <c r="O9" s="351" t="str">
        <f>IF(Badges!W210="A","A"," ")</f>
        <v xml:space="preserve"> </v>
      </c>
      <c r="Q9" s="348"/>
      <c r="R9" s="349" t="str">
        <f>Badges!C286</f>
        <v>Go, Blue! Go, Red!</v>
      </c>
      <c r="S9" s="351" t="str">
        <f>IF(Badges!W286="A","A"," ")</f>
        <v xml:space="preserve"> </v>
      </c>
    </row>
    <row r="10" spans="1:21" x14ac:dyDescent="0.2">
      <c r="A10" s="616" t="str">
        <f>Summary!A9</f>
        <v>It's Your Planet -- Love It!</v>
      </c>
      <c r="B10" s="617"/>
      <c r="C10" s="618"/>
      <c r="E10" s="348"/>
      <c r="F10" s="349" t="str">
        <f>Badges!C64</f>
        <v>Practice impressions of three</v>
      </c>
      <c r="G10" s="351" t="str">
        <f>IF(Badges!W64="A","A"," ")</f>
        <v xml:space="preserve"> </v>
      </c>
      <c r="I10" s="348"/>
      <c r="J10" s="349" t="str">
        <f>Badges!C138</f>
        <v>Make a gift book</v>
      </c>
      <c r="K10" s="351" t="str">
        <f>IF(Badges!W138="A","A"," ")</f>
        <v xml:space="preserve"> </v>
      </c>
      <c r="M10" s="348"/>
      <c r="N10" s="349" t="str">
        <f>Badges!C211</f>
        <v>Tell a progressive story</v>
      </c>
      <c r="O10" s="351" t="str">
        <f>IF(Badges!W211="A","A"," ")</f>
        <v xml:space="preserve"> </v>
      </c>
      <c r="Q10" s="348"/>
      <c r="R10" s="349" t="str">
        <f>Badges!C287</f>
        <v>Unique uniforms</v>
      </c>
      <c r="S10" s="351" t="str">
        <f>IF(Badges!W287="A","A"," ")</f>
        <v xml:space="preserve"> </v>
      </c>
    </row>
    <row r="11" spans="1:21" x14ac:dyDescent="0.2">
      <c r="A11" s="619" t="str">
        <f>Summary!A10</f>
        <v>Book Artist</v>
      </c>
      <c r="B11" s="620"/>
      <c r="C11" s="352" t="str">
        <f>IF(Badges!W144="C","C",IF(Badges!W144="P","P",""))</f>
        <v/>
      </c>
      <c r="E11" s="348">
        <v>4</v>
      </c>
      <c r="F11" s="349" t="str">
        <f>Badges!C65</f>
        <v>Choose or create a piece to perform</v>
      </c>
      <c r="G11" s="350"/>
      <c r="I11" s="348">
        <v>5</v>
      </c>
      <c r="J11" s="349" t="str">
        <f>Badges!C139</f>
        <v>Focus on style</v>
      </c>
      <c r="K11" s="350"/>
      <c r="M11" s="602" t="str">
        <f>Badges!B214</f>
        <v>Babysitter</v>
      </c>
      <c r="N11" s="603"/>
      <c r="O11" s="603"/>
      <c r="Q11" s="348"/>
      <c r="R11" s="349" t="str">
        <f>Badges!C288</f>
        <v>Theme costumes</v>
      </c>
      <c r="S11" s="351" t="str">
        <f>IF(Badges!W288="A","A"," ")</f>
        <v xml:space="preserve"> </v>
      </c>
    </row>
    <row r="12" spans="1:21" x14ac:dyDescent="0.2">
      <c r="A12" s="612" t="str">
        <f>Summary!A11</f>
        <v>Woodworker</v>
      </c>
      <c r="B12" s="613"/>
      <c r="C12" s="353" t="str">
        <f>IF(Badges!W167="C","C",IF(Badges!W167="P","P",""))</f>
        <v/>
      </c>
      <c r="E12" s="348"/>
      <c r="F12" s="349" t="str">
        <f>Badges!C66</f>
        <v>Write a speech about something</v>
      </c>
      <c r="G12" s="351" t="str">
        <f>IF(Badges!W66="A","A"," ")</f>
        <v xml:space="preserve"> </v>
      </c>
      <c r="I12" s="348"/>
      <c r="J12" s="349" t="str">
        <f>Badges!C140</f>
        <v xml:space="preserve">Make a book from something </v>
      </c>
      <c r="K12" s="351" t="str">
        <f>IF(Badges!W140="A","A"," ")</f>
        <v xml:space="preserve"> </v>
      </c>
      <c r="M12" s="348">
        <v>1</v>
      </c>
      <c r="N12" s="349" t="str">
        <f>Badges!C215</f>
        <v>Get to know how kids develop</v>
      </c>
      <c r="O12" s="350"/>
      <c r="Q12" s="348">
        <v>2</v>
      </c>
      <c r="R12" s="349" t="str">
        <f>Badges!C289</f>
        <v>Host a historical game</v>
      </c>
      <c r="S12" s="350"/>
    </row>
    <row r="13" spans="1:21" x14ac:dyDescent="0.2">
      <c r="A13" s="612" t="str">
        <f>Summary!A12</f>
        <v>Special Agent</v>
      </c>
      <c r="B13" s="613"/>
      <c r="C13" s="353" t="str">
        <f>IF(Badges!W190="C","C",IF(Badges!W190="P","P",""))</f>
        <v/>
      </c>
      <c r="E13" s="348"/>
      <c r="F13" s="349" t="str">
        <f>Badges!C67</f>
        <v>Create a piece for a character</v>
      </c>
      <c r="G13" s="351" t="str">
        <f>IF(Badges!W67="A","A"," ")</f>
        <v xml:space="preserve"> </v>
      </c>
      <c r="I13" s="348"/>
      <c r="J13" s="349" t="str">
        <f>Badges!C141</f>
        <v>Try a different binding technique or</v>
      </c>
      <c r="K13" s="351" t="str">
        <f>IF(Badges!W141="A","A"," ")</f>
        <v xml:space="preserve"> </v>
      </c>
      <c r="M13" s="348"/>
      <c r="N13" s="349" t="str">
        <f>Badges!C216</f>
        <v>Observe kids in person for at least</v>
      </c>
      <c r="O13" s="351" t="str">
        <f>IF(Badges!W216="A","A"," ")</f>
        <v xml:space="preserve"> </v>
      </c>
      <c r="Q13" s="348"/>
      <c r="R13" s="349" t="str">
        <f>Badges!C290</f>
        <v>An amazing race</v>
      </c>
      <c r="S13" s="351" t="str">
        <f>IF(Badges!W290="A","A"," ")</f>
        <v xml:space="preserve"> </v>
      </c>
    </row>
    <row r="14" spans="1:21" x14ac:dyDescent="0.2">
      <c r="A14" s="612" t="str">
        <f>Summary!A13</f>
        <v>Trailblazing</v>
      </c>
      <c r="B14" s="613"/>
      <c r="C14" s="353" t="str">
        <f>IF(Badges!W213="C","C",IF(Badges!W213="P","P",""))</f>
        <v/>
      </c>
      <c r="E14" s="348"/>
      <c r="F14" s="349" t="str">
        <f>Badges!C68</f>
        <v>Pick an existing piece</v>
      </c>
      <c r="G14" s="351" t="str">
        <f>IF(Badges!W68="A","A"," ")</f>
        <v xml:space="preserve"> </v>
      </c>
      <c r="I14" s="348"/>
      <c r="J14" s="349" t="str">
        <f>Badges!C142</f>
        <v>Get creative with the definition of</v>
      </c>
      <c r="K14" s="351" t="str">
        <f>IF(Badges!W142="A","A"," ")</f>
        <v xml:space="preserve"> </v>
      </c>
      <c r="M14" s="348"/>
      <c r="N14" s="349" t="str">
        <f>Badges!C217</f>
        <v xml:space="preserve">Ask an expert  </v>
      </c>
      <c r="O14" s="351" t="str">
        <f>IF(Badges!W217="A","A"," ")</f>
        <v xml:space="preserve"> </v>
      </c>
      <c r="Q14" s="348"/>
      <c r="R14" s="349" t="str">
        <f>Badges!C291</f>
        <v>Target practice</v>
      </c>
      <c r="S14" s="351" t="str">
        <f>IF(Badges!W291="A","A"," ")</f>
        <v xml:space="preserve"> </v>
      </c>
    </row>
    <row r="15" spans="1:21" x14ac:dyDescent="0.2">
      <c r="A15" s="614" t="str">
        <f>Summary!A14</f>
        <v>Babysitter</v>
      </c>
      <c r="B15" s="615"/>
      <c r="C15" s="354" t="str">
        <f>IF(Badges!W236="C","C",IF(Badges!W236="P","P",""))</f>
        <v/>
      </c>
      <c r="E15" s="348">
        <v>5</v>
      </c>
      <c r="F15" s="349" t="str">
        <f>Badges!C69</f>
        <v>Get onstage</v>
      </c>
      <c r="G15" s="350"/>
      <c r="I15" s="602" t="str">
        <f>Badges!B145</f>
        <v>Woodworker</v>
      </c>
      <c r="J15" s="603"/>
      <c r="K15" s="603"/>
      <c r="M15" s="348"/>
      <c r="N15" s="349" t="str">
        <f>Badges!C218</f>
        <v>Find information at the library or</v>
      </c>
      <c r="O15" s="351" t="str">
        <f>IF(Badges!W218="A","A"," ")</f>
        <v xml:space="preserve"> </v>
      </c>
      <c r="Q15" s="348"/>
      <c r="R15" s="349" t="str">
        <f>Badges!C292</f>
        <v>Tests of strength</v>
      </c>
      <c r="S15" s="351" t="str">
        <f>IF(Badges!W292="A","A"," ")</f>
        <v xml:space="preserve"> </v>
      </c>
    </row>
    <row r="16" spans="1:21" x14ac:dyDescent="0.2">
      <c r="A16" s="616" t="str">
        <f>Summary!A15</f>
        <v>It's Your Story -- Tell It!</v>
      </c>
      <c r="B16" s="617"/>
      <c r="C16" s="618"/>
      <c r="E16" s="348"/>
      <c r="F16" s="349" t="str">
        <f>Badges!C70</f>
        <v>Create a theater in your own home</v>
      </c>
      <c r="G16" s="351" t="str">
        <f>IF(Badges!W70="A","A"," ")</f>
        <v xml:space="preserve"> </v>
      </c>
      <c r="I16" s="348">
        <v>1</v>
      </c>
      <c r="J16" s="349" t="str">
        <f>Badges!C146</f>
        <v>Swing a hammer</v>
      </c>
      <c r="K16" s="350"/>
      <c r="M16" s="348">
        <v>2</v>
      </c>
      <c r="N16" s="349" t="str">
        <f>Badges!C219</f>
        <v>Prepare for challenges</v>
      </c>
      <c r="O16" s="350"/>
      <c r="Q16" s="348">
        <v>3</v>
      </c>
      <c r="R16" s="349" t="str">
        <f>Badges!C293</f>
        <v>Play a scientific game</v>
      </c>
      <c r="S16" s="350"/>
    </row>
    <row r="17" spans="1:19" x14ac:dyDescent="0.2">
      <c r="A17" s="619" t="str">
        <f>Summary!A16</f>
        <v>Night Owl</v>
      </c>
      <c r="B17" s="620"/>
      <c r="C17" s="352" t="str">
        <f>IF(Badges!W260="C","C",IF(Badges!W260="P","P",""))</f>
        <v/>
      </c>
      <c r="E17" s="348"/>
      <c r="F17" s="349" t="str">
        <f>Badges!C71</f>
        <v>Perform at school</v>
      </c>
      <c r="G17" s="351" t="str">
        <f>IF(Badges!W71="A","A"," ")</f>
        <v xml:space="preserve"> </v>
      </c>
      <c r="I17" s="348"/>
      <c r="J17" s="349" t="str">
        <f>Badges!C147</f>
        <v>Write your name in nails</v>
      </c>
      <c r="K17" s="351" t="str">
        <f>IF(Badges!W146="A","A"," ")</f>
        <v xml:space="preserve"> </v>
      </c>
      <c r="M17" s="348"/>
      <c r="N17" s="349" t="str">
        <f>Badges!C220</f>
        <v>Attend a babysitter training course</v>
      </c>
      <c r="O17" s="351" t="str">
        <f>IF(Badges!W220="A","A"," ")</f>
        <v xml:space="preserve"> </v>
      </c>
      <c r="Q17" s="348"/>
      <c r="R17" s="349" t="str">
        <f>Badges!C294</f>
        <v>Construction challenge</v>
      </c>
      <c r="S17" s="351" t="str">
        <f>IF(Badges!W294="A","A"," ")</f>
        <v xml:space="preserve"> </v>
      </c>
    </row>
    <row r="18" spans="1:19" x14ac:dyDescent="0.2">
      <c r="A18" s="612" t="str">
        <f>Summary!A17</f>
        <v>Animal Helpers</v>
      </c>
      <c r="B18" s="613"/>
      <c r="C18" s="353" t="str">
        <f>IF(Badges!W283="C","C",IF(Badges!W283="P","P",""))</f>
        <v/>
      </c>
      <c r="E18" s="348"/>
      <c r="F18" s="349" t="str">
        <f>Badges!C72</f>
        <v>Go to your audience</v>
      </c>
      <c r="G18" s="351" t="str">
        <f>IF(Badges!W72="A","A"," ")</f>
        <v xml:space="preserve"> </v>
      </c>
      <c r="I18" s="348"/>
      <c r="J18" s="349" t="str">
        <f>Badges!C148</f>
        <v>Make a design with nails on wood</v>
      </c>
      <c r="K18" s="351" t="str">
        <f>IF(Badges!W147="A","A"," ")</f>
        <v xml:space="preserve"> </v>
      </c>
      <c r="M18" s="348"/>
      <c r="N18" s="349" t="str">
        <f>Badges!C221</f>
        <v>Interview five moms about what they</v>
      </c>
      <c r="O18" s="351" t="str">
        <f>IF(Badges!W221="A","A"," ")</f>
        <v xml:space="preserve"> </v>
      </c>
      <c r="Q18" s="348"/>
      <c r="R18" s="349" t="str">
        <f>Badges!C295</f>
        <v>Soar winners</v>
      </c>
      <c r="S18" s="351" t="str">
        <f>IF(Badges!W295="A","A"," ")</f>
        <v xml:space="preserve"> </v>
      </c>
    </row>
    <row r="19" spans="1:19" x14ac:dyDescent="0.2">
      <c r="A19" s="612" t="str">
        <f>Summary!A18</f>
        <v>Field Day</v>
      </c>
      <c r="B19" s="613"/>
      <c r="C19" s="353" t="str">
        <f>IF(Badges!W306="C","C",IF(Badges!W306="P","P",""))</f>
        <v/>
      </c>
      <c r="E19" s="602" t="str">
        <f>Badges!B75</f>
        <v>Science of Happiness</v>
      </c>
      <c r="F19" s="603"/>
      <c r="G19" s="603"/>
      <c r="I19" s="348"/>
      <c r="J19" s="349" t="str">
        <f>Badges!C149</f>
        <v>Create a sculpture</v>
      </c>
      <c r="K19" s="351" t="str">
        <f>IF(Badges!W148="A","A"," ")</f>
        <v xml:space="preserve"> </v>
      </c>
      <c r="M19" s="348"/>
      <c r="N19" s="349" t="str">
        <f>Badges!C222</f>
        <v>Interview five experienced babysitters</v>
      </c>
      <c r="O19" s="351" t="str">
        <f>IF(Badges!W222="A","A"," ")</f>
        <v xml:space="preserve"> </v>
      </c>
      <c r="Q19" s="348"/>
      <c r="R19" s="349" t="str">
        <f>Badges!C296</f>
        <v>Make it "flink."</v>
      </c>
      <c r="S19" s="351" t="str">
        <f>IF(Badges!W296="A","A"," ")</f>
        <v xml:space="preserve"> </v>
      </c>
    </row>
    <row r="20" spans="1:19" x14ac:dyDescent="0.2">
      <c r="A20" s="612" t="str">
        <f>Summary!A19</f>
        <v>Entrepreneur</v>
      </c>
      <c r="B20" s="613"/>
      <c r="C20" s="353" t="str">
        <f>IF(Badges!W329="C","C",IF(Badges!W329="P","P",""))</f>
        <v/>
      </c>
      <c r="E20" s="348">
        <v>1</v>
      </c>
      <c r="F20" s="349" t="str">
        <f>Badges!C76</f>
        <v>Make yourself happier</v>
      </c>
      <c r="G20" s="350"/>
      <c r="I20" s="348">
        <v>2</v>
      </c>
      <c r="J20" s="349" t="str">
        <f>Badges!C150</f>
        <v>Keep it level</v>
      </c>
      <c r="K20" s="350"/>
      <c r="M20" s="348">
        <v>3</v>
      </c>
      <c r="N20" s="349" t="str">
        <f>Badges!C223</f>
        <v>Focus on play</v>
      </c>
      <c r="O20" s="350"/>
      <c r="Q20" s="348">
        <v>4</v>
      </c>
      <c r="R20" s="349" t="str">
        <f>Badges!C297</f>
        <v>Find fun in fiction</v>
      </c>
      <c r="S20" s="350"/>
    </row>
    <row r="21" spans="1:19" x14ac:dyDescent="0.2">
      <c r="A21" s="612" t="str">
        <f>Summary!A20</f>
        <v>Netiquette</v>
      </c>
      <c r="B21" s="613"/>
      <c r="C21" s="353" t="str">
        <f>IF(Badges!W352="C","C",IF(Badges!W352="P","P",""))</f>
        <v/>
      </c>
      <c r="E21" s="348"/>
      <c r="F21" s="349" t="str">
        <f>Badges!C77</f>
        <v>Get into a state of "flow"</v>
      </c>
      <c r="G21" s="351" t="str">
        <f>IF(Badges!W77="A","A"," ")</f>
        <v xml:space="preserve"> </v>
      </c>
      <c r="I21" s="348"/>
      <c r="J21" s="349" t="str">
        <f>Badges!C151</f>
        <v>Level up</v>
      </c>
      <c r="K21" s="351" t="str">
        <f>IF(Badges!W150="A","A"," ")</f>
        <v xml:space="preserve"> </v>
      </c>
      <c r="M21" s="348"/>
      <c r="N21" s="349" t="str">
        <f>Badges!C224</f>
        <v>Interview an educational toy or game</v>
      </c>
      <c r="O21" s="351" t="str">
        <f>IF(Badges!W224="A","A"," ")</f>
        <v xml:space="preserve"> </v>
      </c>
      <c r="Q21" s="348"/>
      <c r="R21" s="349" t="str">
        <f>Badges!C298</f>
        <v>From read to reality</v>
      </c>
      <c r="S21" s="351" t="str">
        <f>IF(Badges!W298="A","A"," ")</f>
        <v xml:space="preserve"> </v>
      </c>
    </row>
    <row r="22" spans="1:19" x14ac:dyDescent="0.2">
      <c r="A22" s="355"/>
      <c r="B22" s="356"/>
      <c r="C22" s="434"/>
      <c r="E22" s="348"/>
      <c r="F22" s="349" t="str">
        <f>Badges!C78</f>
        <v>Count three blessings</v>
      </c>
      <c r="G22" s="351" t="str">
        <f>IF(Badges!W78="A","A"," ")</f>
        <v xml:space="preserve"> </v>
      </c>
      <c r="I22" s="348"/>
      <c r="J22" s="349" t="str">
        <f>Badges!C152</f>
        <v>Make it right</v>
      </c>
      <c r="K22" s="351" t="str">
        <f>IF(Badges!W151="A","A"," ")</f>
        <v xml:space="preserve"> </v>
      </c>
      <c r="M22" s="348"/>
      <c r="N22" s="349" t="str">
        <f>Badges!C225</f>
        <v>Observe kids at a toy store for two</v>
      </c>
      <c r="O22" s="351" t="str">
        <f>IF(Badges!W225="A","A"," ")</f>
        <v xml:space="preserve"> </v>
      </c>
      <c r="Q22" s="348"/>
      <c r="R22" s="349" t="str">
        <f>Badges!C299</f>
        <v>From virtual to reality</v>
      </c>
      <c r="S22" s="351" t="str">
        <f>IF(Badges!W299="A","A"," ")</f>
        <v xml:space="preserve"> </v>
      </c>
    </row>
    <row r="23" spans="1:19" x14ac:dyDescent="0.2">
      <c r="A23" s="602" t="str">
        <f>Badges!B6</f>
        <v>Digital Movie Maker</v>
      </c>
      <c r="B23" s="603"/>
      <c r="C23" s="603"/>
      <c r="E23" s="348"/>
      <c r="F23" s="349" t="str">
        <f>Badges!C79</f>
        <v>Stop and smell the roses</v>
      </c>
      <c r="G23" s="351" t="str">
        <f>IF(Badges!W79="A","A"," ")</f>
        <v xml:space="preserve"> </v>
      </c>
      <c r="I23" s="348"/>
      <c r="J23" s="349" t="str">
        <f>Badges!C153</f>
        <v>Do a survey</v>
      </c>
      <c r="K23" s="351" t="str">
        <f>IF(Badges!W152="A","A"," ")</f>
        <v xml:space="preserve"> </v>
      </c>
      <c r="M23" s="348"/>
      <c r="N23" s="349" t="str">
        <f>Badges!C226</f>
        <v>Volunteer for at least two hours</v>
      </c>
      <c r="O23" s="351" t="str">
        <f>IF(Badges!W226="A","A"," ")</f>
        <v xml:space="preserve"> </v>
      </c>
      <c r="Q23" s="348"/>
      <c r="R23" s="349" t="str">
        <f>Badges!C300</f>
        <v>From board to reality</v>
      </c>
      <c r="S23" s="351" t="str">
        <f>IF(Badges!W300="A","A"," ")</f>
        <v xml:space="preserve"> </v>
      </c>
    </row>
    <row r="24" spans="1:19" x14ac:dyDescent="0.2">
      <c r="A24" s="348">
        <v>1</v>
      </c>
      <c r="B24" s="349" t="str">
        <f>Badges!C7</f>
        <v>Learn digital video basics</v>
      </c>
      <c r="C24" s="350"/>
      <c r="E24" s="348">
        <v>2</v>
      </c>
      <c r="F24" s="349" t="str">
        <f>Badges!C80</f>
        <v>Think differently for happiness</v>
      </c>
      <c r="G24" s="350"/>
      <c r="I24" s="348">
        <v>3</v>
      </c>
      <c r="J24" s="349" t="str">
        <f>Badges!C154</f>
        <v>Use a screwdriver</v>
      </c>
      <c r="K24" s="350"/>
      <c r="M24" s="348">
        <v>4</v>
      </c>
      <c r="N24" s="349" t="str">
        <f>Badges!C227</f>
        <v>Find potential employers</v>
      </c>
      <c r="O24" s="350"/>
      <c r="Q24" s="348">
        <v>5</v>
      </c>
      <c r="R24" s="349" t="str">
        <f>Badges!C301</f>
        <v>Stage your grand finale</v>
      </c>
      <c r="S24" s="350"/>
    </row>
    <row r="25" spans="1:19" x14ac:dyDescent="0.2">
      <c r="A25" s="348"/>
      <c r="B25" s="349" t="str">
        <f>Badges!C8</f>
        <v>Connect with a local expert to learn</v>
      </c>
      <c r="C25" s="351" t="str">
        <f>IF(Badges!W8="A","A"," ")</f>
        <v xml:space="preserve"> </v>
      </c>
      <c r="E25" s="348"/>
      <c r="F25" s="349" t="str">
        <f>Badges!C81</f>
        <v>Focus on what's realistic</v>
      </c>
      <c r="G25" s="351" t="str">
        <f>IF(Badges!W81="A","A"," ")</f>
        <v xml:space="preserve"> </v>
      </c>
      <c r="I25" s="348"/>
      <c r="J25" s="349" t="str">
        <f>Badges!C155</f>
        <v>Fix loose screws</v>
      </c>
      <c r="K25" s="351" t="str">
        <f>IF(Badges!W154="A","A"," ")</f>
        <v xml:space="preserve"> </v>
      </c>
      <c r="M25" s="348"/>
      <c r="N25" s="349" t="str">
        <f>Badges!C228</f>
        <v>Market yourself</v>
      </c>
      <c r="O25" s="351" t="str">
        <f>IF(Badges!W228="A","A"," ")</f>
        <v xml:space="preserve"> </v>
      </c>
      <c r="Q25" s="348"/>
      <c r="R25" s="349" t="str">
        <f>Badges!C302</f>
        <v>A puzzle pentathlon</v>
      </c>
      <c r="S25" s="351" t="str">
        <f>IF(Badges!W302="A","A"," ")</f>
        <v xml:space="preserve"> </v>
      </c>
    </row>
    <row r="26" spans="1:19" x14ac:dyDescent="0.2">
      <c r="A26" s="348"/>
      <c r="B26" s="349" t="str">
        <f>Badges!C9</f>
        <v>Take a class</v>
      </c>
      <c r="C26" s="351" t="str">
        <f>IF(Badges!W9="A","A"," ")</f>
        <v xml:space="preserve"> </v>
      </c>
      <c r="E26" s="348"/>
      <c r="F26" s="349" t="str">
        <f>Badges!C82</f>
        <v>Try to use your strengths</v>
      </c>
      <c r="G26" s="351" t="str">
        <f>IF(Badges!W82="A","A"," ")</f>
        <v xml:space="preserve"> </v>
      </c>
      <c r="I26" s="348"/>
      <c r="J26" s="349" t="str">
        <f>Badges!C156</f>
        <v>Attach it, detach it</v>
      </c>
      <c r="K26" s="351" t="str">
        <f>IF(Badges!W155="A","A"," ")</f>
        <v xml:space="preserve"> </v>
      </c>
      <c r="M26" s="348"/>
      <c r="N26" s="349" t="str">
        <f>Badges!C229</f>
        <v xml:space="preserve">Create a questionnaire to give to </v>
      </c>
      <c r="O26" s="351" t="str">
        <f>IF(Badges!W229="A","A"," ")</f>
        <v xml:space="preserve"> </v>
      </c>
      <c r="Q26" s="348"/>
      <c r="R26" s="349" t="str">
        <f>Badges!C303</f>
        <v>A relay pentathlon</v>
      </c>
      <c r="S26" s="351" t="str">
        <f>IF(Badges!W303="A","A"," ")</f>
        <v xml:space="preserve"> </v>
      </c>
    </row>
    <row r="27" spans="1:19" x14ac:dyDescent="0.2">
      <c r="A27" s="348"/>
      <c r="B27" s="349" t="str">
        <f>Badges!C10</f>
        <v>Teach yourself</v>
      </c>
      <c r="C27" s="351" t="str">
        <f>IF(Badges!W10="A","A"," ")</f>
        <v xml:space="preserve"> </v>
      </c>
      <c r="E27" s="348"/>
      <c r="F27" s="349" t="str">
        <f>Badges!C79</f>
        <v>Stop and smell the roses</v>
      </c>
      <c r="G27" s="351" t="str">
        <f>IF(Badges!W83="A","A"," ")</f>
        <v xml:space="preserve"> </v>
      </c>
      <c r="I27" s="348"/>
      <c r="J27" s="349" t="str">
        <f>Badges!C157</f>
        <v>Build with a screwdriver</v>
      </c>
      <c r="K27" s="351" t="str">
        <f>IF(Badges!W156="A","A"," ")</f>
        <v xml:space="preserve"> </v>
      </c>
      <c r="M27" s="348"/>
      <c r="N27" s="349" t="str">
        <f>Badges!C230</f>
        <v>Conduct interviews with potential</v>
      </c>
      <c r="O27" s="351" t="str">
        <f>IF(Badges!W230="A","A"," ")</f>
        <v xml:space="preserve"> </v>
      </c>
      <c r="Q27" s="348"/>
      <c r="R27" s="349" t="str">
        <f>Badges!C304</f>
        <v>A wheel pentathlon</v>
      </c>
      <c r="S27" s="351" t="str">
        <f>IF(Badges!W304="A","A"," ")</f>
        <v xml:space="preserve"> </v>
      </c>
    </row>
    <row r="28" spans="1:19" x14ac:dyDescent="0.2">
      <c r="A28" s="348">
        <v>2</v>
      </c>
      <c r="B28" s="349" t="str">
        <f>Badges!C11</f>
        <v>Film. Then film some more…</v>
      </c>
      <c r="C28" s="350"/>
      <c r="E28" s="348">
        <v>3</v>
      </c>
      <c r="F28" s="349" t="str">
        <f>Badges!C84</f>
        <v>Get happy through others</v>
      </c>
      <c r="G28" s="350"/>
      <c r="I28" s="348">
        <v>4</v>
      </c>
      <c r="J28" s="349" t="str">
        <f>Badges!C158</f>
        <v>Saw some wood</v>
      </c>
      <c r="K28" s="350"/>
      <c r="M28" s="348">
        <v>5</v>
      </c>
      <c r="N28" s="349" t="str">
        <f>Badges!C231</f>
        <v>Practice your babysitting skills</v>
      </c>
      <c r="O28" s="350"/>
      <c r="Q28" s="602" t="str">
        <f>Badges!B307</f>
        <v>Entrepreneur</v>
      </c>
      <c r="R28" s="603"/>
      <c r="S28" s="603"/>
    </row>
    <row r="29" spans="1:19" x14ac:dyDescent="0.2">
      <c r="A29" s="348"/>
      <c r="B29" s="349" t="str">
        <f>Badges!C12</f>
        <v>Film a sporting event</v>
      </c>
      <c r="C29" s="351" t="str">
        <f>IF(Badges!W12="A","A"," ")</f>
        <v xml:space="preserve"> </v>
      </c>
      <c r="E29" s="348"/>
      <c r="F29" s="349" t="str">
        <f>Badges!C85</f>
        <v>Make a gratitude visit</v>
      </c>
      <c r="G29" s="351" t="str">
        <f>IF(Badges!W85="A","A"," ")</f>
        <v xml:space="preserve"> </v>
      </c>
      <c r="I29" s="348"/>
      <c r="J29" s="349" t="str">
        <f>Badges!C159</f>
        <v>End the alphabet</v>
      </c>
      <c r="K29" s="351" t="str">
        <f>IF(Badges!W158="A","A"," ")</f>
        <v xml:space="preserve"> </v>
      </c>
      <c r="M29" s="348"/>
      <c r="N29" s="349" t="str">
        <f>Badges!C232</f>
        <v>Come prepared for a game</v>
      </c>
      <c r="O29" s="351" t="str">
        <f>IF(Badges!W232="A","A"," ")</f>
        <v xml:space="preserve"> </v>
      </c>
      <c r="Q29" s="348">
        <v>1</v>
      </c>
      <c r="R29" s="349" t="str">
        <f>Badges!C308</f>
        <v>Brainstorm business ideas</v>
      </c>
      <c r="S29" s="350"/>
    </row>
    <row r="30" spans="1:19" x14ac:dyDescent="0.2">
      <c r="A30" s="348"/>
      <c r="B30" s="349" t="str">
        <f>Badges!C13</f>
        <v>Film a celebration</v>
      </c>
      <c r="C30" s="351" t="str">
        <f>IF(Badges!W13="A","A"," ")</f>
        <v xml:space="preserve"> </v>
      </c>
      <c r="E30" s="348"/>
      <c r="F30" s="349" t="str">
        <f>Badges!C86</f>
        <v>Write a forgiveness letter</v>
      </c>
      <c r="G30" s="351" t="str">
        <f>IF(Badges!W86="A","A"," ")</f>
        <v xml:space="preserve"> </v>
      </c>
      <c r="I30" s="348"/>
      <c r="J30" s="349" t="str">
        <f>Badges!C160</f>
        <v>Square it off</v>
      </c>
      <c r="K30" s="351" t="str">
        <f>IF(Badges!W159="A","A"," ")</f>
        <v xml:space="preserve"> </v>
      </c>
      <c r="M30" s="348"/>
      <c r="N30" s="349" t="str">
        <f>Badges!C233</f>
        <v>Make a tasty snack</v>
      </c>
      <c r="O30" s="351" t="str">
        <f>IF(Badges!W233="A","A"," ")</f>
        <v xml:space="preserve"> </v>
      </c>
      <c r="Q30" s="348"/>
      <c r="R30" s="349" t="str">
        <f>Badges!C309</f>
        <v>Interview your client</v>
      </c>
      <c r="S30" s="351" t="str">
        <f>IF(Badges!W309="A","A"," ")</f>
        <v xml:space="preserve"> </v>
      </c>
    </row>
    <row r="31" spans="1:19" x14ac:dyDescent="0.2">
      <c r="A31" s="348"/>
      <c r="B31" s="349" t="str">
        <f>Badges!C14</f>
        <v>Film a day in your life</v>
      </c>
      <c r="C31" s="351" t="str">
        <f>IF(Badges!W14="A","A"," ")</f>
        <v xml:space="preserve"> </v>
      </c>
      <c r="E31" s="348"/>
      <c r="F31" s="349" t="str">
        <f>Badges!C83</f>
        <v>Be happy for others</v>
      </c>
      <c r="G31" s="351" t="str">
        <f>IF(Badges!W87="A","A"," ")</f>
        <v xml:space="preserve"> </v>
      </c>
      <c r="I31" s="348"/>
      <c r="J31" s="349" t="str">
        <f>Badges!C161</f>
        <v>Make a simple doll</v>
      </c>
      <c r="K31" s="351" t="str">
        <f>IF(Badges!W160="A","A"," ")</f>
        <v xml:space="preserve"> </v>
      </c>
      <c r="M31" s="348"/>
      <c r="N31" s="349" t="str">
        <f>Badges!C234</f>
        <v>Plan a fun craft</v>
      </c>
      <c r="O31" s="351" t="str">
        <f>IF(Badges!W234="A","A"," ")</f>
        <v xml:space="preserve"> </v>
      </c>
      <c r="Q31" s="348"/>
      <c r="R31" s="349" t="str">
        <f>Badges!C310</f>
        <v>Become a keen observer</v>
      </c>
      <c r="S31" s="351" t="str">
        <f>IF(Badges!W310="A","A"," ")</f>
        <v xml:space="preserve"> </v>
      </c>
    </row>
    <row r="32" spans="1:19" x14ac:dyDescent="0.2">
      <c r="A32" s="348">
        <v>3</v>
      </c>
      <c r="B32" s="349" t="str">
        <f>Badges!C15</f>
        <v>Pick the perfect subject</v>
      </c>
      <c r="C32" s="350"/>
      <c r="E32" s="348">
        <v>4</v>
      </c>
      <c r="F32" s="349" t="str">
        <f>Badges!C88</f>
        <v>Do a helpful happiness experiment</v>
      </c>
      <c r="G32" s="350"/>
      <c r="I32" s="348">
        <v>5</v>
      </c>
      <c r="J32" s="349" t="str">
        <f>Badges!C162</f>
        <v>Build something yourself</v>
      </c>
      <c r="K32" s="350"/>
      <c r="M32" s="602" t="str">
        <f>Badges!B238</f>
        <v>Night Owl</v>
      </c>
      <c r="N32" s="603"/>
      <c r="O32" s="603"/>
      <c r="Q32" s="348"/>
      <c r="R32" s="349" t="str">
        <f>Badges!C311</f>
        <v>Group brainstorm</v>
      </c>
      <c r="S32" s="351" t="str">
        <f>IF(Badges!W311="A","A"," ")</f>
        <v xml:space="preserve"> </v>
      </c>
    </row>
    <row r="33" spans="1:19" x14ac:dyDescent="0.2">
      <c r="A33" s="348"/>
      <c r="B33" s="349" t="str">
        <f>Badges!C16</f>
        <v>Share a scene from a book in the</v>
      </c>
      <c r="C33" s="351" t="str">
        <f>IF(Badges!W16="A","A"," ")</f>
        <v xml:space="preserve"> </v>
      </c>
      <c r="E33" s="348"/>
      <c r="F33" s="349" t="str">
        <f>Badges!C89</f>
        <v xml:space="preserve">Design your own five-question </v>
      </c>
      <c r="G33" s="351" t="str">
        <f>IF(Badges!W89="A","A"," ")</f>
        <v xml:space="preserve"> </v>
      </c>
      <c r="I33" s="348"/>
      <c r="J33" s="349" t="str">
        <f>Badges!C163</f>
        <v>Build with your expert</v>
      </c>
      <c r="K33" s="351" t="str">
        <f>IF(Badges!W162="A","A"," ")</f>
        <v xml:space="preserve"> </v>
      </c>
      <c r="M33" s="348">
        <v>1</v>
      </c>
      <c r="N33" s="349" t="str">
        <f>Badges!C239</f>
        <v>Take a field trip to explore the night</v>
      </c>
      <c r="O33" s="350"/>
      <c r="Q33" s="348">
        <v>2</v>
      </c>
      <c r="R33" s="349" t="str">
        <f>Badges!C312</f>
        <v>Improve one idea</v>
      </c>
      <c r="S33" s="350"/>
    </row>
    <row r="34" spans="1:19" x14ac:dyDescent="0.2">
      <c r="A34" s="348"/>
      <c r="B34" s="349" t="str">
        <f>Badges!C17</f>
        <v>Share a cause</v>
      </c>
      <c r="C34" s="351" t="str">
        <f>IF(Badges!W17="A","A"," ")</f>
        <v xml:space="preserve"> </v>
      </c>
      <c r="E34" s="348"/>
      <c r="F34" s="349" t="str">
        <f>Badges!C90</f>
        <v>Try quick polling</v>
      </c>
      <c r="G34" s="351" t="str">
        <f>IF(Badges!W90="A","A"," ")</f>
        <v xml:space="preserve"> </v>
      </c>
      <c r="I34" s="348"/>
      <c r="J34" s="349" t="str">
        <f>Badges!C164</f>
        <v>Build with home improvers</v>
      </c>
      <c r="K34" s="351" t="str">
        <f>IF(Badges!W163="A","A"," ")</f>
        <v xml:space="preserve"> </v>
      </c>
      <c r="M34" s="348"/>
      <c r="N34" s="349" t="str">
        <f>Badges!C240</f>
        <v>Share night art</v>
      </c>
      <c r="O34" s="351" t="str">
        <f>IF(Badges!W240="A","A"," ")</f>
        <v xml:space="preserve"> </v>
      </c>
      <c r="Q34" s="348"/>
      <c r="R34" s="349" t="str">
        <f>Badges!C313</f>
        <v>Divide your idea into different parts</v>
      </c>
      <c r="S34" s="351" t="str">
        <f>IF(Badges!W313="A","A"," ")</f>
        <v xml:space="preserve"> </v>
      </c>
    </row>
    <row r="35" spans="1:19" x14ac:dyDescent="0.2">
      <c r="A35" s="348"/>
      <c r="B35" s="349" t="str">
        <f>Badges!C18</f>
        <v>Share a family story</v>
      </c>
      <c r="C35" s="351" t="str">
        <f>IF(Badges!W18="A","A"," ")</f>
        <v xml:space="preserve"> </v>
      </c>
      <c r="E35" s="348"/>
      <c r="F35" s="349" t="str">
        <f>Badges!C87</f>
        <v>Make something meaningful</v>
      </c>
      <c r="G35" s="351" t="str">
        <f>IF(Badges!W91="A","A"," ")</f>
        <v xml:space="preserve"> </v>
      </c>
      <c r="I35" s="348"/>
      <c r="J35" s="349" t="str">
        <f>Badges!C165</f>
        <v>Build at a craft store or artisan</v>
      </c>
      <c r="K35" s="351" t="str">
        <f>IF(Badges!W164="A","A"," ")</f>
        <v xml:space="preserve"> </v>
      </c>
      <c r="M35" s="348"/>
      <c r="N35" s="349" t="str">
        <f>Badges!C241</f>
        <v>Get into nightlife</v>
      </c>
      <c r="O35" s="351" t="str">
        <f>IF(Badges!W241="A","A"," ")</f>
        <v xml:space="preserve"> </v>
      </c>
      <c r="Q35" s="348"/>
      <c r="R35" s="349" t="str">
        <f>Badges!C314</f>
        <v>Beat your competitors</v>
      </c>
      <c r="S35" s="351" t="str">
        <f>IF(Badges!W314="A","A"," ")</f>
        <v xml:space="preserve"> </v>
      </c>
    </row>
    <row r="36" spans="1:19" ht="12.75" customHeight="1" x14ac:dyDescent="0.2">
      <c r="A36" s="348">
        <v>4</v>
      </c>
      <c r="B36" s="349" t="str">
        <f>Badges!C19</f>
        <v>Action</v>
      </c>
      <c r="C36" s="350"/>
      <c r="E36" s="348">
        <v>5</v>
      </c>
      <c r="F36" s="349" t="str">
        <f>Badges!C92</f>
        <v>Create a happiness action plan</v>
      </c>
      <c r="G36" s="350"/>
      <c r="I36" s="602" t="str">
        <f>Badges!B168</f>
        <v>Special Agent</v>
      </c>
      <c r="J36" s="603"/>
      <c r="K36" s="603"/>
      <c r="M36" s="348"/>
      <c r="N36" s="349" t="str">
        <f>Badges!C242</f>
        <v>Go solar (or lunar, or …</v>
      </c>
      <c r="O36" s="351" t="str">
        <f>IF(Badges!W242="A","A"," ")</f>
        <v xml:space="preserve"> </v>
      </c>
      <c r="Q36" s="348"/>
      <c r="R36" s="349" t="str">
        <f>Badges!C315</f>
        <v>Use a "guideline."</v>
      </c>
      <c r="S36" s="351" t="str">
        <f>IF(Badges!W315="A","A"," ")</f>
        <v xml:space="preserve"> </v>
      </c>
    </row>
    <row r="37" spans="1:19" ht="12.75" customHeight="1" x14ac:dyDescent="0.2">
      <c r="A37" s="348"/>
      <c r="B37" s="349" t="str">
        <f>Badges!C20</f>
        <v>Work solo</v>
      </c>
      <c r="C37" s="351" t="str">
        <f>IF(Badges!W20="A","A"," ")</f>
        <v xml:space="preserve"> </v>
      </c>
      <c r="E37" s="348"/>
      <c r="F37" s="349" t="str">
        <f>Badges!C93</f>
        <v>Find a happiness helper</v>
      </c>
      <c r="G37" s="351" t="str">
        <f>IF(Badges!W93="A","A"," ")</f>
        <v xml:space="preserve"> </v>
      </c>
      <c r="I37" s="348">
        <v>1</v>
      </c>
      <c r="J37" s="349" t="str">
        <f>Badges!C169</f>
        <v>Investigate investigation</v>
      </c>
      <c r="K37" s="350"/>
      <c r="M37" s="348">
        <v>2</v>
      </c>
      <c r="N37" s="349" t="str">
        <f>Badges!C243</f>
        <v>Tour your world after dark</v>
      </c>
      <c r="O37" s="350"/>
      <c r="Q37" s="348">
        <v>3</v>
      </c>
      <c r="R37" s="349" t="str">
        <f>Badges!C316</f>
        <v>Get into the financial side of things</v>
      </c>
      <c r="S37" s="350"/>
    </row>
    <row r="38" spans="1:19" x14ac:dyDescent="0.2">
      <c r="A38" s="348"/>
      <c r="B38" s="349" t="str">
        <f>Badges!C21</f>
        <v>Work with friends</v>
      </c>
      <c r="C38" s="351" t="str">
        <f>IF(Badges!W21="A","A"," ")</f>
        <v xml:space="preserve"> </v>
      </c>
      <c r="E38" s="348"/>
      <c r="F38" s="349" t="str">
        <f>Badges!C94</f>
        <v>Create an inspiration collage with</v>
      </c>
      <c r="G38" s="351" t="str">
        <f>IF(Badges!W94="A","A"," ")</f>
        <v xml:space="preserve"> </v>
      </c>
      <c r="I38" s="348"/>
      <c r="J38" s="349" t="str">
        <f>Badges!C170</f>
        <v>Organize a CSI-themed night for</v>
      </c>
      <c r="K38" s="351" t="str">
        <f>IF(Badges!W170="A","A"," ")</f>
        <v xml:space="preserve"> </v>
      </c>
      <c r="M38" s="348"/>
      <c r="N38" s="349" t="str">
        <f>Badges!C244</f>
        <v>Tour your neighborhood at night</v>
      </c>
      <c r="O38" s="351" t="str">
        <f>IF(Badges!W244="A","A"," ")</f>
        <v xml:space="preserve"> </v>
      </c>
      <c r="Q38" s="348"/>
      <c r="R38" s="349" t="str">
        <f>Badges!C317</f>
        <v>Seed money</v>
      </c>
      <c r="S38" s="351" t="str">
        <f>IF(Badges!W317="A","A"," ")</f>
        <v xml:space="preserve"> </v>
      </c>
    </row>
    <row r="39" spans="1:19" x14ac:dyDescent="0.2">
      <c r="A39" s="348"/>
      <c r="B39" s="349" t="str">
        <f>Badges!C22</f>
        <v>Work with a mentor</v>
      </c>
      <c r="C39" s="351" t="str">
        <f>IF(Badges!W22="A","A"," ")</f>
        <v xml:space="preserve"> </v>
      </c>
      <c r="E39" s="348"/>
      <c r="F39" s="349" t="str">
        <f>Badges!C91</f>
        <v>Focus on one friend</v>
      </c>
      <c r="G39" s="351" t="str">
        <f>IF(Badges!W95="A","A"," ")</f>
        <v xml:space="preserve"> </v>
      </c>
      <c r="I39" s="348"/>
      <c r="J39" s="349" t="str">
        <f>Badges!C171</f>
        <v>Host an "Identity Crisis" party</v>
      </c>
      <c r="K39" s="351" t="str">
        <f>IF(Badges!W171="A","A"," ")</f>
        <v xml:space="preserve"> </v>
      </c>
      <c r="M39" s="348"/>
      <c r="N39" s="349" t="str">
        <f>Badges!C245</f>
        <v>Visit a park, trail, lake, stream, or</v>
      </c>
      <c r="O39" s="351" t="str">
        <f>IF(Badges!W245="A","A"," ")</f>
        <v xml:space="preserve"> </v>
      </c>
      <c r="Q39" s="348"/>
      <c r="R39" s="349" t="str">
        <f>Badges!C318</f>
        <v>Business models</v>
      </c>
      <c r="S39" s="351" t="str">
        <f>IF(Badges!W318="A","A"," ")</f>
        <v xml:space="preserve"> </v>
      </c>
    </row>
    <row r="40" spans="1:19" x14ac:dyDescent="0.2">
      <c r="A40" s="348">
        <v>5</v>
      </c>
      <c r="B40" s="349" t="str">
        <f>Badges!C23</f>
        <v>Edit and premiere your movie</v>
      </c>
      <c r="C40" s="350"/>
      <c r="E40" s="602" t="str">
        <f>Badges!B98</f>
        <v>Screenwriter</v>
      </c>
      <c r="F40" s="628"/>
      <c r="G40" s="628"/>
      <c r="I40" s="348"/>
      <c r="J40" s="349" t="str">
        <f>Badges!C172</f>
        <v>Play Jane Bond</v>
      </c>
      <c r="K40" s="351" t="str">
        <f>IF(Badges!W172="A","A"," ")</f>
        <v xml:space="preserve"> </v>
      </c>
      <c r="M40" s="348"/>
      <c r="N40" s="349" t="str">
        <f>Badges!C246</f>
        <v>Visit a place that's open 24 hours</v>
      </c>
      <c r="O40" s="351" t="str">
        <f>IF(Badges!W246="A","A"," ")</f>
        <v xml:space="preserve"> </v>
      </c>
      <c r="Q40" s="348"/>
      <c r="R40" s="349" t="str">
        <f>Badges!C319</f>
        <v>Merchandising</v>
      </c>
      <c r="S40" s="351" t="str">
        <f>IF(Badges!W319="A","A"," ")</f>
        <v xml:space="preserve"> </v>
      </c>
    </row>
    <row r="41" spans="1:19" x14ac:dyDescent="0.2">
      <c r="A41" s="348"/>
      <c r="B41" s="349" t="str">
        <f>Badges!C24</f>
        <v>Add a sound track</v>
      </c>
      <c r="C41" s="351" t="str">
        <f>IF(Badges!W24="A","A"," ")</f>
        <v xml:space="preserve"> </v>
      </c>
      <c r="E41" s="348">
        <v>1</v>
      </c>
      <c r="F41" s="349" t="str">
        <f>Badges!C99</f>
        <v>Decide what makes a good script</v>
      </c>
      <c r="G41" s="350"/>
      <c r="I41" s="348">
        <v>2</v>
      </c>
      <c r="J41" s="349" t="str">
        <f>Badges!C173</f>
        <v>Reveal reality</v>
      </c>
      <c r="K41" s="350"/>
      <c r="M41" s="348">
        <v>3</v>
      </c>
      <c r="N41" s="349" t="str">
        <f>Badges!C247</f>
        <v>Meet people who work night hours</v>
      </c>
      <c r="O41" s="350"/>
      <c r="Q41" s="348">
        <v>4</v>
      </c>
      <c r="R41" s="349" t="str">
        <f>Badges!C320</f>
        <v>Imagine creating a business</v>
      </c>
      <c r="S41" s="350"/>
    </row>
    <row r="42" spans="1:19" ht="12.75" customHeight="1" x14ac:dyDescent="0.2">
      <c r="A42" s="348"/>
      <c r="B42" s="349" t="str">
        <f>Badges!C25</f>
        <v>Add a title and credits</v>
      </c>
      <c r="C42" s="351" t="str">
        <f>IF(Badges!W25="A","A"," ")</f>
        <v xml:space="preserve"> </v>
      </c>
      <c r="E42" s="348"/>
      <c r="F42" s="349" t="str">
        <f>Badges!C100</f>
        <v xml:space="preserve">Watch one movie or three shows in </v>
      </c>
      <c r="G42" s="351" t="str">
        <f>IF(Badges!W100="A","A"," ")</f>
        <v xml:space="preserve"> </v>
      </c>
      <c r="I42" s="348"/>
      <c r="J42" s="349" t="str">
        <f>Badges!C174</f>
        <v>Interview someone in forensics</v>
      </c>
      <c r="K42" s="351" t="str">
        <f>IF(Badges!W174="A","A"," ")</f>
        <v xml:space="preserve"> </v>
      </c>
      <c r="M42" s="348"/>
      <c r="N42" s="349" t="str">
        <f>Badges!C248</f>
        <v>Be an investigative reporter</v>
      </c>
      <c r="O42" s="351" t="str">
        <f>IF(Badges!W248="A","A"," ")</f>
        <v xml:space="preserve"> </v>
      </c>
      <c r="Q42" s="348"/>
      <c r="R42" s="349" t="str">
        <f>Badges!C321</f>
        <v>Write up a five-point business plan</v>
      </c>
      <c r="S42" s="351" t="str">
        <f>IF(Badges!W321="A","A"," ")</f>
        <v xml:space="preserve"> </v>
      </c>
    </row>
    <row r="43" spans="1:19" ht="12.75" customHeight="1" x14ac:dyDescent="0.2">
      <c r="A43" s="348"/>
      <c r="B43" s="349" t="str">
        <f>Badges!C26</f>
        <v>Add transitions</v>
      </c>
      <c r="C43" s="351" t="str">
        <f>IF(Badges!W26="A","A"," ")</f>
        <v xml:space="preserve"> </v>
      </c>
      <c r="E43" s="348"/>
      <c r="F43" s="349" t="str">
        <f>Badges!C101</f>
        <v>Host a script-dissection party with</v>
      </c>
      <c r="G43" s="351" t="str">
        <f>IF(Badges!W101="A","A"," ")</f>
        <v xml:space="preserve"> </v>
      </c>
      <c r="I43" s="348"/>
      <c r="J43" s="349" t="str">
        <f>Badges!C175</f>
        <v>Try the eyewitness challenge</v>
      </c>
      <c r="K43" s="351" t="str">
        <f>IF(Badges!W175="A","A"," ")</f>
        <v xml:space="preserve"> </v>
      </c>
      <c r="M43" s="348"/>
      <c r="N43" s="349" t="str">
        <f>Badges!C249</f>
        <v>Take part in the night shift</v>
      </c>
      <c r="O43" s="351" t="str">
        <f>IF(Badges!W249="A","A"," ")</f>
        <v xml:space="preserve"> </v>
      </c>
      <c r="Q43" s="348"/>
      <c r="R43" s="349" t="str">
        <f>Badges!C322</f>
        <v>Develop your "pitch."</v>
      </c>
      <c r="S43" s="351" t="str">
        <f>IF(Badges!W322="A","A"," ")</f>
        <v xml:space="preserve"> </v>
      </c>
    </row>
    <row r="44" spans="1:19" x14ac:dyDescent="0.2">
      <c r="A44" s="602" t="str">
        <f>Badges!B29</f>
        <v>Eating for Beauty</v>
      </c>
      <c r="B44" s="603"/>
      <c r="C44" s="603"/>
      <c r="E44" s="348"/>
      <c r="F44" s="349" t="str">
        <f>Badges!C102</f>
        <v>Read two scripts</v>
      </c>
      <c r="G44" s="351" t="str">
        <f>IF(Badges!W102="A","A"," ")</f>
        <v xml:space="preserve"> </v>
      </c>
      <c r="I44" s="348"/>
      <c r="J44" s="349" t="str">
        <f>Badges!C176</f>
        <v>Make some impressions</v>
      </c>
      <c r="K44" s="351" t="str">
        <f>IF(Badges!W176="A","A"," ")</f>
        <v xml:space="preserve"> </v>
      </c>
      <c r="M44" s="348"/>
      <c r="N44" s="349" t="str">
        <f>Badges!C250</f>
        <v>Create a photo essay</v>
      </c>
      <c r="O44" s="351" t="str">
        <f>IF(Badges!W250="A","A"," ")</f>
        <v xml:space="preserve"> </v>
      </c>
      <c r="Q44" s="348"/>
      <c r="R44" s="349" t="str">
        <f>Badges!C323</f>
        <v>Make a mock up of an</v>
      </c>
      <c r="S44" s="351" t="str">
        <f>IF(Badges!W323="A","A"," ")</f>
        <v xml:space="preserve"> </v>
      </c>
    </row>
    <row r="45" spans="1:19" x14ac:dyDescent="0.2">
      <c r="A45" s="348">
        <v>1</v>
      </c>
      <c r="B45" s="349" t="str">
        <f>Badges!C30</f>
        <v>Know how good nutrition helps your</v>
      </c>
      <c r="C45" s="350"/>
      <c r="E45" s="348">
        <v>2</v>
      </c>
      <c r="F45" s="349" t="str">
        <f>Badges!C103</f>
        <v>Come up with an idea for a story</v>
      </c>
      <c r="G45" s="350"/>
      <c r="I45" s="348">
        <v>3</v>
      </c>
      <c r="J45" s="349" t="str">
        <f>Badges!C177</f>
        <v xml:space="preserve">Try the science  </v>
      </c>
      <c r="K45" s="350"/>
      <c r="M45" s="348">
        <v>4</v>
      </c>
      <c r="N45" s="349" t="str">
        <f>Badges!C251</f>
        <v>Explore nature at night</v>
      </c>
      <c r="O45" s="350"/>
      <c r="Q45" s="348">
        <v>5</v>
      </c>
      <c r="R45" s="349" t="str">
        <f>Badges!C324</f>
        <v>Practice sharing your business</v>
      </c>
      <c r="S45" s="350"/>
    </row>
    <row r="46" spans="1:19" x14ac:dyDescent="0.2">
      <c r="A46" s="348"/>
      <c r="B46" s="349" t="str">
        <f>Badges!C31</f>
        <v>Eat by color</v>
      </c>
      <c r="C46" s="351" t="str">
        <f>IF(Badges!W31="A","A"," ")</f>
        <v xml:space="preserve"> </v>
      </c>
      <c r="E46" s="348"/>
      <c r="F46" s="349" t="str">
        <f>Badges!C104</f>
        <v>Look into your own life</v>
      </c>
      <c r="G46" s="351" t="str">
        <f>IF(Badges!W104="A","A"," ")</f>
        <v xml:space="preserve"> </v>
      </c>
      <c r="I46" s="348"/>
      <c r="J46" s="349" t="str">
        <f>Badges!C178</f>
        <v>Forensic chemistry</v>
      </c>
      <c r="K46" s="351" t="str">
        <f>IF(Badges!W178="A","A"," ")</f>
        <v xml:space="preserve"> </v>
      </c>
      <c r="M46" s="348"/>
      <c r="N46" s="349" t="str">
        <f>Badges!C252</f>
        <v>Examine the night sky</v>
      </c>
      <c r="O46" s="351" t="str">
        <f>IF(Badges!W252="A","A"," ")</f>
        <v xml:space="preserve"> </v>
      </c>
      <c r="Q46" s="348"/>
      <c r="R46" s="349" t="str">
        <f>Badges!C325</f>
        <v>Present your idea to someone who</v>
      </c>
      <c r="S46" s="351" t="str">
        <f>IF(Badges!W325="A","A"," ")</f>
        <v xml:space="preserve"> </v>
      </c>
    </row>
    <row r="47" spans="1:19" x14ac:dyDescent="0.2">
      <c r="A47" s="348"/>
      <c r="B47" s="349" t="str">
        <f>Badges!C32</f>
        <v>Have a food-log challenge with</v>
      </c>
      <c r="C47" s="351" t="str">
        <f>IF(Badges!W32="A","A"," ")</f>
        <v xml:space="preserve"> </v>
      </c>
      <c r="E47" s="348"/>
      <c r="F47" s="349" t="str">
        <f>Badges!C105</f>
        <v>Add to a story you already know</v>
      </c>
      <c r="G47" s="351" t="str">
        <f>IF(Badges!W105="A","A"," ")</f>
        <v xml:space="preserve"> </v>
      </c>
      <c r="I47" s="348"/>
      <c r="J47" s="349" t="str">
        <f>Badges!C179</f>
        <v>Forensic physics</v>
      </c>
      <c r="K47" s="351" t="str">
        <f>IF(Badges!W179="A","A"," ")</f>
        <v xml:space="preserve"> </v>
      </c>
      <c r="M47" s="348"/>
      <c r="N47" s="349" t="str">
        <f>Badges!C253</f>
        <v>Create a nocturnal animal</v>
      </c>
      <c r="O47" s="351" t="str">
        <f>IF(Badges!W253="A","A"," ")</f>
        <v xml:space="preserve"> </v>
      </c>
      <c r="Q47" s="348"/>
      <c r="R47" s="349" t="str">
        <f>Badges!C326</f>
        <v>Present to an expert</v>
      </c>
      <c r="S47" s="351" t="str">
        <f>IF(Badges!W326="A","A"," ")</f>
        <v xml:space="preserve"> </v>
      </c>
    </row>
    <row r="48" spans="1:19" x14ac:dyDescent="0.2">
      <c r="A48" s="348"/>
      <c r="B48" s="349" t="str">
        <f>Badges!C33</f>
        <v>Make your own food pyramid</v>
      </c>
      <c r="C48" s="351" t="str">
        <f>IF(Badges!W33="A","A"," ")</f>
        <v xml:space="preserve"> </v>
      </c>
      <c r="E48" s="348"/>
      <c r="F48" s="349" t="str">
        <f>Badges!C106</f>
        <v>Play Story Maker</v>
      </c>
      <c r="G48" s="351" t="str">
        <f>IF(Badges!W106="A","A"," ")</f>
        <v xml:space="preserve"> </v>
      </c>
      <c r="I48" s="348"/>
      <c r="J48" s="349" t="str">
        <f>Badges!C180</f>
        <v>Forensic biology</v>
      </c>
      <c r="K48" s="351" t="str">
        <f>IF(Badges!W180="A","A"," ")</f>
        <v xml:space="preserve"> </v>
      </c>
      <c r="M48" s="348"/>
      <c r="N48" s="349" t="str">
        <f>Badges!C254</f>
        <v>Sketch a landscape plan for your</v>
      </c>
      <c r="O48" s="351" t="str">
        <f>IF(Badges!W254="A","A"," ")</f>
        <v xml:space="preserve"> </v>
      </c>
      <c r="Q48" s="348"/>
      <c r="R48" s="349" t="str">
        <f>Badges!C327</f>
        <v>Gather a group of clients</v>
      </c>
      <c r="S48" s="351" t="str">
        <f>IF(Badges!W327="A","A"," ")</f>
        <v xml:space="preserve"> </v>
      </c>
    </row>
    <row r="49" spans="1:19" x14ac:dyDescent="0.2">
      <c r="A49" s="348">
        <v>2</v>
      </c>
      <c r="B49" s="349" t="str">
        <f>Badges!C34</f>
        <v>Find out how what you eat affects</v>
      </c>
      <c r="C49" s="350"/>
      <c r="E49" s="348">
        <v>3</v>
      </c>
      <c r="F49" s="349" t="str">
        <f>Badges!C107</f>
        <v>Get to know your characters</v>
      </c>
      <c r="G49" s="350"/>
      <c r="I49" s="348">
        <v>4</v>
      </c>
      <c r="J49" s="349" t="str">
        <f>Badges!C181</f>
        <v>Key in to body language</v>
      </c>
      <c r="K49" s="350"/>
      <c r="M49" s="348">
        <v>5</v>
      </c>
      <c r="N49" s="349" t="str">
        <f>Badges!C255</f>
        <v>Host the Extreme Nighttime Party</v>
      </c>
      <c r="O49" s="350"/>
      <c r="Q49" s="602" t="str">
        <f>Badges!B330</f>
        <v>Netiquette</v>
      </c>
      <c r="R49" s="603"/>
      <c r="S49" s="603"/>
    </row>
    <row r="50" spans="1:19" x14ac:dyDescent="0.2">
      <c r="A50" s="348"/>
      <c r="B50" s="349" t="str">
        <f>Badges!C35</f>
        <v>Get enough water</v>
      </c>
      <c r="C50" s="351" t="str">
        <f>IF(Badges!W35="A","A"," ")</f>
        <v xml:space="preserve"> </v>
      </c>
      <c r="E50" s="348"/>
      <c r="F50" s="349" t="str">
        <f>Badges!C108</f>
        <v>Spend some time people watching</v>
      </c>
      <c r="G50" s="351" t="str">
        <f>IF(Badges!W108="A","A"," ")</f>
        <v xml:space="preserve"> </v>
      </c>
      <c r="I50" s="348"/>
      <c r="J50" s="349" t="str">
        <f>Badges!C182</f>
        <v>Find out about "tells"</v>
      </c>
      <c r="K50" s="351" t="str">
        <f>IF(Badges!W182="A","A"," ")</f>
        <v xml:space="preserve"> </v>
      </c>
      <c r="M50" s="348"/>
      <c r="N50" s="349" t="str">
        <f>Badges!C256</f>
        <v>A "night" activity for younger Girl</v>
      </c>
      <c r="O50" s="351" t="str">
        <f>IF(Badges!W256="A","A"," ")</f>
        <v xml:space="preserve"> </v>
      </c>
      <c r="Q50" s="348">
        <v>1</v>
      </c>
      <c r="R50" s="349" t="str">
        <f>Badges!C331</f>
        <v>Explore "oops!" and "wow!"</v>
      </c>
      <c r="S50" s="350"/>
    </row>
    <row r="51" spans="1:19" x14ac:dyDescent="0.2">
      <c r="A51" s="348"/>
      <c r="B51" s="349" t="str">
        <f>Badges!C36</f>
        <v>Make a Top 10 list of antioxidant-</v>
      </c>
      <c r="C51" s="351" t="str">
        <f>IF(Badges!W36="A","A"," ")</f>
        <v xml:space="preserve"> </v>
      </c>
      <c r="E51" s="348"/>
      <c r="F51" s="349" t="str">
        <f>Badges!C109</f>
        <v>Exaggerate details about people</v>
      </c>
      <c r="G51" s="351" t="str">
        <f>IF(Badges!W109="A","A"," ")</f>
        <v xml:space="preserve"> </v>
      </c>
      <c r="I51" s="348"/>
      <c r="J51" s="349" t="str">
        <f>Badges!C183</f>
        <v>Research body language</v>
      </c>
      <c r="K51" s="351" t="str">
        <f>IF(Badges!W183="A","A"," ")</f>
        <v xml:space="preserve"> </v>
      </c>
      <c r="M51" s="348"/>
      <c r="N51" s="349" t="str">
        <f>Badges!C257</f>
        <v>A "Power Down!" night</v>
      </c>
      <c r="O51" s="351" t="str">
        <f>IF(Badges!W257="A","A"," ")</f>
        <v xml:space="preserve"> </v>
      </c>
      <c r="Q51" s="348"/>
      <c r="R51" s="349" t="str">
        <f>Badges!C332</f>
        <v>Brainstorm some "oops" and "wow"</v>
      </c>
      <c r="S51" s="351" t="str">
        <f>IF(Badges!W332="A","A"," ")</f>
        <v xml:space="preserve"> </v>
      </c>
    </row>
    <row r="52" spans="1:19" x14ac:dyDescent="0.2">
      <c r="A52" s="348"/>
      <c r="B52" s="349" t="str">
        <f>Badges!C37</f>
        <v>Do a grocery-store scavenger hunt</v>
      </c>
      <c r="C52" s="351" t="str">
        <f>IF(Badges!W37="A","A"," ")</f>
        <v xml:space="preserve"> </v>
      </c>
      <c r="E52" s="348"/>
      <c r="F52" s="349" t="str">
        <f>Badges!C110</f>
        <v>Mix and match</v>
      </c>
      <c r="G52" s="351" t="str">
        <f>IF(Badges!W110="A","A"," ")</f>
        <v xml:space="preserve"> </v>
      </c>
      <c r="I52" s="348"/>
      <c r="J52" s="349" t="str">
        <f>Badges!C184</f>
        <v>Check out voice analysis</v>
      </c>
      <c r="K52" s="351" t="str">
        <f>IF(Badges!W184="A","A"," ")</f>
        <v xml:space="preserve"> </v>
      </c>
      <c r="M52" s="348"/>
      <c r="N52" s="349" t="str">
        <f>Badges!C258</f>
        <v>A nighttime legend</v>
      </c>
      <c r="O52" s="351" t="str">
        <f>IF(Badges!W258="A","A"," ")</f>
        <v xml:space="preserve"> </v>
      </c>
      <c r="Q52" s="348"/>
      <c r="R52" s="349" t="str">
        <f>Badges!C333</f>
        <v>Interview someone with a job that</v>
      </c>
      <c r="S52" s="351" t="str">
        <f>IF(Badges!W333="A","A"," ")</f>
        <v xml:space="preserve"> </v>
      </c>
    </row>
    <row r="53" spans="1:19" x14ac:dyDescent="0.2">
      <c r="A53" s="348">
        <v>3</v>
      </c>
      <c r="B53" s="349" t="str">
        <f>Badges!C38</f>
        <v>Explore how your diet affects your</v>
      </c>
      <c r="C53" s="350"/>
      <c r="E53" s="348">
        <v>4</v>
      </c>
      <c r="F53" s="349" t="str">
        <f>Badges!C111</f>
        <v>Build the plot</v>
      </c>
      <c r="G53" s="350"/>
      <c r="I53" s="348">
        <v>5</v>
      </c>
      <c r="J53" s="349" t="str">
        <f>Badges!C185</f>
        <v>Practice the art of detection</v>
      </c>
      <c r="K53" s="350"/>
      <c r="M53" s="602" t="str">
        <f>Badges!B261</f>
        <v>Animal Helpers</v>
      </c>
      <c r="N53" s="603"/>
      <c r="O53" s="603"/>
      <c r="Q53" s="348"/>
      <c r="R53" s="349" t="str">
        <f>Badges!C334</f>
        <v>Read four published stories</v>
      </c>
      <c r="S53" s="351" t="str">
        <f>IF(Badges!W334="A","A"," ")</f>
        <v xml:space="preserve"> </v>
      </c>
    </row>
    <row r="54" spans="1:19" x14ac:dyDescent="0.2">
      <c r="A54" s="348"/>
      <c r="B54" s="349" t="str">
        <f>Badges!C39</f>
        <v>Food makeovers</v>
      </c>
      <c r="C54" s="351" t="str">
        <f>IF(Badges!W39="A","A"," ")</f>
        <v xml:space="preserve"> </v>
      </c>
      <c r="E54" s="348"/>
      <c r="F54" s="349" t="str">
        <f>Badges!C112</f>
        <v>Fill out the worksheet using your</v>
      </c>
      <c r="G54" s="351" t="str">
        <f>IF(Badges!W112="A","A"," ")</f>
        <v xml:space="preserve"> </v>
      </c>
      <c r="I54" s="348"/>
      <c r="J54" s="349" t="str">
        <f>Badges!C186</f>
        <v>Write a scene or script for your own</v>
      </c>
      <c r="K54" s="351" t="str">
        <f>IF(Badges!W186="A","A"," ")</f>
        <v xml:space="preserve"> </v>
      </c>
      <c r="M54" s="348">
        <v>1</v>
      </c>
      <c r="N54" s="349" t="str">
        <f>Badges!C262</f>
        <v>Explore the connection between</v>
      </c>
      <c r="O54" s="350"/>
      <c r="Q54" s="348">
        <v>2</v>
      </c>
      <c r="R54" s="349" t="str">
        <f>Badges!C335</f>
        <v>Dig into stories of "ouch" -and repair</v>
      </c>
      <c r="S54" s="350"/>
    </row>
    <row r="55" spans="1:19" x14ac:dyDescent="0.2">
      <c r="A55" s="348"/>
      <c r="B55" s="349" t="str">
        <f>Badges!C40</f>
        <v>Sugar detective</v>
      </c>
      <c r="C55" s="351" t="str">
        <f>IF(Badges!W40="A","A"," ")</f>
        <v xml:space="preserve"> </v>
      </c>
      <c r="E55" s="348"/>
      <c r="F55" s="349" t="str">
        <f>Badges!C113</f>
        <v>Find your plot twists in the news</v>
      </c>
      <c r="G55" s="351" t="str">
        <f>IF(Badges!W113="A","A"," ")</f>
        <v xml:space="preserve"> </v>
      </c>
      <c r="I55" s="348"/>
      <c r="J55" s="349" t="str">
        <f>Badges!C187</f>
        <v>Sketch or sculpt a "suspect" or</v>
      </c>
      <c r="K55" s="351" t="str">
        <f>IF(Badges!W187="A","A"," ")</f>
        <v xml:space="preserve"> </v>
      </c>
      <c r="M55" s="348"/>
      <c r="N55" s="349" t="str">
        <f>Badges!C263</f>
        <v>Find out how views of animals have</v>
      </c>
      <c r="O55" s="351" t="str">
        <f>IF(Badges!W263="A","A"," ")</f>
        <v xml:space="preserve"> </v>
      </c>
      <c r="Q55" s="348"/>
      <c r="R55" s="349" t="str">
        <f>Badges!C336</f>
        <v>Go through your last 50 texts</v>
      </c>
      <c r="S55" s="351" t="str">
        <f>IF(Badges!W336="A","A"," ")</f>
        <v xml:space="preserve"> </v>
      </c>
    </row>
    <row r="56" spans="1:19" x14ac:dyDescent="0.2">
      <c r="A56" s="348"/>
      <c r="B56" s="349" t="str">
        <f>Badges!C41</f>
        <v>Chemical detective</v>
      </c>
      <c r="C56" s="351" t="str">
        <f>IF(Badges!W41="A","A"," ")</f>
        <v xml:space="preserve"> </v>
      </c>
      <c r="E56" s="348"/>
      <c r="F56" s="349" t="str">
        <f>Badges!C114</f>
        <v>Use plot twists from a familiar story</v>
      </c>
      <c r="G56" s="351" t="str">
        <f>IF(Badges!W114="A","A"," ")</f>
        <v xml:space="preserve"> </v>
      </c>
      <c r="I56" s="348"/>
      <c r="J56" s="349" t="str">
        <f>Badges!C188</f>
        <v>Create or re-create a spy scenario</v>
      </c>
      <c r="K56" s="351" t="str">
        <f>IF(Badges!W188="A","A"," ")</f>
        <v xml:space="preserve"> </v>
      </c>
      <c r="M56" s="348"/>
      <c r="N56" s="349" t="str">
        <f>Badges!C264</f>
        <v>Watch a documentary series on the</v>
      </c>
      <c r="O56" s="351" t="str">
        <f>IF(Badges!W264="A","A"," ")</f>
        <v xml:space="preserve"> </v>
      </c>
      <c r="Q56" s="348"/>
      <c r="R56" s="349" t="str">
        <f>Badges!C337</f>
        <v>Interview a psychologist, guidance</v>
      </c>
      <c r="S56" s="351" t="str">
        <f>IF(Badges!W337="A","A"," ")</f>
        <v xml:space="preserve"> </v>
      </c>
    </row>
    <row r="57" spans="1:19" x14ac:dyDescent="0.2">
      <c r="A57" s="348">
        <v>4</v>
      </c>
      <c r="B57" s="349" t="str">
        <f>Badges!C42</f>
        <v>Investigate how what you eat affects</v>
      </c>
      <c r="C57" s="350"/>
      <c r="E57" s="348">
        <v>5</v>
      </c>
      <c r="F57" s="349" t="str">
        <f>Badges!C115</f>
        <v>Write a 12-age script - and share it</v>
      </c>
      <c r="G57" s="350"/>
      <c r="I57" s="602" t="str">
        <f>Badges!B191</f>
        <v>Trailblazing</v>
      </c>
      <c r="J57" s="603"/>
      <c r="K57" s="603"/>
      <c r="M57" s="348"/>
      <c r="N57" s="349" t="str">
        <f>Badges!C265</f>
        <v>Show how animals helped at key</v>
      </c>
      <c r="O57" s="351" t="str">
        <f>IF(Badges!W265="A","A"," ")</f>
        <v xml:space="preserve"> </v>
      </c>
      <c r="Q57" s="348"/>
      <c r="R57" s="349" t="str">
        <f>Badges!C338</f>
        <v>Start a kindness practice</v>
      </c>
      <c r="S57" s="351" t="str">
        <f>IF(Badges!W338="A","A"," ")</f>
        <v xml:space="preserve"> </v>
      </c>
    </row>
    <row r="58" spans="1:19" x14ac:dyDescent="0.2">
      <c r="A58" s="348"/>
      <c r="B58" s="349" t="str">
        <f>Badges!C43</f>
        <v>Make an illustrated chart of snooze/</v>
      </c>
      <c r="C58" s="351" t="str">
        <f>IF(Badges!W43="A","A"," ")</f>
        <v xml:space="preserve"> </v>
      </c>
      <c r="E58" s="348"/>
      <c r="F58" s="349" t="str">
        <f>Badges!C116</f>
        <v>Work solo</v>
      </c>
      <c r="G58" s="351" t="str">
        <f>IF(Badges!W116="A","A"," ")</f>
        <v xml:space="preserve"> </v>
      </c>
      <c r="I58" s="348">
        <v>1</v>
      </c>
      <c r="J58" s="349" t="str">
        <f>Badges!C192</f>
        <v>Start planning your adventure</v>
      </c>
      <c r="K58" s="350"/>
      <c r="M58" s="348">
        <v>2</v>
      </c>
      <c r="N58" s="349" t="str">
        <f>Badges!C266</f>
        <v>Find out how animals help keep</v>
      </c>
      <c r="O58" s="350"/>
      <c r="Q58" s="348">
        <v>3</v>
      </c>
      <c r="R58" s="349" t="str">
        <f>Badges!C339</f>
        <v>Look at e-mail, commenting, or</v>
      </c>
      <c r="S58" s="350"/>
    </row>
    <row r="59" spans="1:19" x14ac:dyDescent="0.2">
      <c r="A59" s="348"/>
      <c r="B59" s="349" t="str">
        <f>Badges!C44</f>
        <v>Take the two-week test</v>
      </c>
      <c r="C59" s="351" t="str">
        <f>IF(Badges!W44="A","A"," ")</f>
        <v xml:space="preserve"> </v>
      </c>
      <c r="E59" s="348"/>
      <c r="F59" s="349" t="str">
        <f>Badges!C117</f>
        <v>Work with a friend</v>
      </c>
      <c r="G59" s="351" t="str">
        <f>IF(Badges!W117="A","A"," ")</f>
        <v xml:space="preserve"> </v>
      </c>
      <c r="I59" s="348"/>
      <c r="J59" s="349" t="str">
        <f>Badges!C193</f>
        <v>Ask an older Girl Scout or Girl Scout</v>
      </c>
      <c r="K59" s="351" t="str">
        <f>IF(Badges!W193="A","A"," ")</f>
        <v xml:space="preserve"> </v>
      </c>
      <c r="M59" s="348"/>
      <c r="N59" s="349" t="str">
        <f>Badges!C267</f>
        <v>Check out a safety team that uses</v>
      </c>
      <c r="O59" s="351" t="str">
        <f>IF(Badges!W267="A","A"," ")</f>
        <v xml:space="preserve"> </v>
      </c>
      <c r="Q59" s="348"/>
      <c r="R59" s="349" t="str">
        <f>Badges!C340</f>
        <v>Get into e-mail etiquette</v>
      </c>
      <c r="S59" s="351" t="str">
        <f>IF(Badges!W340="A","A"," ")</f>
        <v xml:space="preserve"> </v>
      </c>
    </row>
    <row r="60" spans="1:19" x14ac:dyDescent="0.2">
      <c r="A60" s="348"/>
      <c r="B60" s="349" t="str">
        <f>Badges!C45</f>
        <v>REM it up</v>
      </c>
      <c r="C60" s="351" t="str">
        <f>IF(Badges!W45="A","A"," ")</f>
        <v xml:space="preserve"> </v>
      </c>
      <c r="E60" s="348"/>
      <c r="F60" s="349" t="str">
        <f>Badges!C118</f>
        <v>Work with a mentor</v>
      </c>
      <c r="G60" s="351" t="str">
        <f>IF(Badges!W118="A","A"," ")</f>
        <v xml:space="preserve"> </v>
      </c>
      <c r="I60" s="348"/>
      <c r="J60" s="349" t="str">
        <f>Badges!C194</f>
        <v>Check with a member of a local</v>
      </c>
      <c r="K60" s="351" t="str">
        <f>IF(Badges!W194="A","A"," ")</f>
        <v xml:space="preserve"> </v>
      </c>
      <c r="M60" s="348"/>
      <c r="N60" s="349" t="str">
        <f>Badges!C268</f>
        <v>Talk to a trainer</v>
      </c>
      <c r="O60" s="351" t="str">
        <f>IF(Badges!W268="A","A"," ")</f>
        <v xml:space="preserve"> </v>
      </c>
      <c r="Q60" s="348"/>
      <c r="R60" s="349" t="str">
        <f>Badges!C341</f>
        <v>Find your best commenting voice</v>
      </c>
      <c r="S60" s="351" t="str">
        <f>IF(Badges!W341="A","A"," ")</f>
        <v xml:space="preserve"> </v>
      </c>
    </row>
    <row r="61" spans="1:19" ht="12.75" customHeight="1" x14ac:dyDescent="0.2">
      <c r="A61" s="348">
        <v>5</v>
      </c>
      <c r="B61" s="349" t="str">
        <f>Badges!C46</f>
        <v>Look at how your diet affects your</v>
      </c>
      <c r="C61" s="350"/>
      <c r="E61" s="602" t="str">
        <f>Badges!B122</f>
        <v>Book Artist</v>
      </c>
      <c r="F61" s="603"/>
      <c r="G61" s="603"/>
      <c r="I61" s="348"/>
      <c r="J61" s="349" t="str">
        <f>Badges!C195</f>
        <v>Do it yourself</v>
      </c>
      <c r="K61" s="351" t="str">
        <f>IF(Badges!W195="A","A"," ")</f>
        <v xml:space="preserve"> </v>
      </c>
      <c r="M61" s="348"/>
      <c r="N61" s="349" t="str">
        <f>Badges!C269</f>
        <v>Read stories about animal heroes</v>
      </c>
      <c r="O61" s="351" t="str">
        <f>IF(Badges!W269="A","A"," ")</f>
        <v xml:space="preserve"> </v>
      </c>
      <c r="Q61" s="348"/>
      <c r="R61" s="349" t="str">
        <f>Badges!C342</f>
        <v>Good net sportsmanship</v>
      </c>
      <c r="S61" s="351" t="str">
        <f>IF(Badges!W342="A","A"," ")</f>
        <v xml:space="preserve"> </v>
      </c>
    </row>
    <row r="62" spans="1:19" ht="12.75" customHeight="1" x14ac:dyDescent="0.2">
      <c r="A62" s="348"/>
      <c r="B62" s="349" t="str">
        <f>Badges!C47</f>
        <v>Take a poll of friends and family</v>
      </c>
      <c r="C62" s="351" t="str">
        <f>IF(Badges!W47="A","A"," ")</f>
        <v xml:space="preserve"> </v>
      </c>
      <c r="E62" s="348">
        <v>1</v>
      </c>
      <c r="F62" s="349" t="str">
        <f>Badges!C123</f>
        <v>Explore the art of bookbinding</v>
      </c>
      <c r="G62" s="350"/>
      <c r="I62" s="348">
        <v>2</v>
      </c>
      <c r="J62" s="349" t="str">
        <f>Badges!C196</f>
        <v>Get your body and your teamwork</v>
      </c>
      <c r="K62" s="350"/>
      <c r="M62" s="348">
        <v>3</v>
      </c>
      <c r="N62" s="349" t="str">
        <f>Badges!C270</f>
        <v>Know how animals help people</v>
      </c>
      <c r="O62" s="350"/>
      <c r="Q62" s="348">
        <v>4</v>
      </c>
      <c r="R62" s="349" t="str">
        <f>Badges!C343</f>
        <v>Decide what makes a great social</v>
      </c>
      <c r="S62" s="350"/>
    </row>
    <row r="63" spans="1:19" x14ac:dyDescent="0.2">
      <c r="A63" s="348"/>
      <c r="B63" s="349" t="str">
        <f>Badges!C48</f>
        <v>Do an exercise/energy experiment</v>
      </c>
      <c r="C63" s="351" t="str">
        <f>IF(Badges!W48="A","A"," ")</f>
        <v xml:space="preserve"> </v>
      </c>
      <c r="E63" s="348"/>
      <c r="F63" s="349" t="str">
        <f>Badges!C124</f>
        <v>Survey a book collection</v>
      </c>
      <c r="G63" s="351" t="str">
        <f>IF(Badges!W124="A","A"," ")</f>
        <v xml:space="preserve"> </v>
      </c>
      <c r="I63" s="348"/>
      <c r="J63" s="349" t="str">
        <f>Badges!C197</f>
        <v>Participate in a physically</v>
      </c>
      <c r="K63" s="351" t="str">
        <f>IF(Badges!W197="A","A"," ")</f>
        <v xml:space="preserve"> </v>
      </c>
      <c r="M63" s="348"/>
      <c r="N63" s="349" t="str">
        <f>Badges!C271</f>
        <v>Talk to a vet or psychologist</v>
      </c>
      <c r="O63" s="351" t="str">
        <f>IF(Badges!W271="A","A"," ")</f>
        <v xml:space="preserve"> </v>
      </c>
      <c r="Q63" s="348"/>
      <c r="R63" s="349" t="str">
        <f>Badges!C344</f>
        <v>Discuss some character profiles</v>
      </c>
      <c r="S63" s="351" t="str">
        <f>IF(Badges!W344="A","A"," ")</f>
        <v xml:space="preserve"> </v>
      </c>
    </row>
    <row r="64" spans="1:19" x14ac:dyDescent="0.2">
      <c r="A64" s="348"/>
      <c r="B64" s="349" t="str">
        <f>Badges!C49</f>
        <v>Create a chart or blog post</v>
      </c>
      <c r="C64" s="351" t="str">
        <f>IF(Badges!W49="A","A"," ")</f>
        <v xml:space="preserve"> </v>
      </c>
      <c r="E64" s="348"/>
      <c r="F64" s="349" t="str">
        <f>Badges!C125</f>
        <v>Interview or visit a book artist or</v>
      </c>
      <c r="G64" s="351" t="str">
        <f>IF(Badges!W125="A","A"," ")</f>
        <v xml:space="preserve"> </v>
      </c>
      <c r="I64" s="348"/>
      <c r="J64" s="349" t="str">
        <f>Badges!C198</f>
        <v>Build a teamwork and endurance</v>
      </c>
      <c r="K64" s="351" t="str">
        <f>IF(Badges!W198="A","A"," ")</f>
        <v xml:space="preserve"> </v>
      </c>
      <c r="M64" s="348"/>
      <c r="N64" s="349" t="str">
        <f>Badges!C272</f>
        <v>Visit an organization that uses</v>
      </c>
      <c r="O64" s="351" t="str">
        <f>IF(Badges!W272="A","A"," ")</f>
        <v xml:space="preserve"> </v>
      </c>
      <c r="Q64" s="348"/>
      <c r="R64" s="349" t="str">
        <f>Badges!C345</f>
        <v>Get feedback on a profile of your</v>
      </c>
      <c r="S64" s="351" t="str">
        <f>IF(Badges!W345="A","A"," ")</f>
        <v xml:space="preserve"> </v>
      </c>
    </row>
    <row r="65" spans="1:19" x14ac:dyDescent="0.2">
      <c r="A65" s="602" t="str">
        <f>Badges!B52</f>
        <v>Public Speaker</v>
      </c>
      <c r="B65" s="603"/>
      <c r="C65" s="603"/>
      <c r="E65" s="348"/>
      <c r="F65" s="349" t="str">
        <f>Badges!C126</f>
        <v>Tour a book arts center or art</v>
      </c>
      <c r="G65" s="351" t="str">
        <f>IF(Badges!W126="A","A"," ")</f>
        <v xml:space="preserve"> </v>
      </c>
      <c r="I65" s="348"/>
      <c r="J65" s="349" t="str">
        <f>Badges!C199</f>
        <v>Try a "boot camp" exercise course</v>
      </c>
      <c r="K65" s="351" t="str">
        <f>IF(Badges!W199="A","A"," ")</f>
        <v xml:space="preserve"> </v>
      </c>
      <c r="M65" s="348"/>
      <c r="N65" s="349" t="str">
        <f>Badges!C273</f>
        <v>Interview at least five pet owners</v>
      </c>
      <c r="O65" s="351" t="str">
        <f>IF(Badges!W273="A","A"," ")</f>
        <v xml:space="preserve"> </v>
      </c>
      <c r="Q65" s="348"/>
      <c r="R65" s="349" t="str">
        <f>Badges!C346</f>
        <v>Read three stories that discuss</v>
      </c>
      <c r="S65" s="351" t="str">
        <f>IF(Badges!W346="A","A"," ")</f>
        <v xml:space="preserve"> </v>
      </c>
    </row>
    <row r="66" spans="1:19" x14ac:dyDescent="0.2">
      <c r="A66" s="348">
        <v>1</v>
      </c>
      <c r="B66" s="349" t="str">
        <f>Badges!C53</f>
        <v>Get a feel for performing solo</v>
      </c>
      <c r="C66" s="350"/>
      <c r="E66" s="348">
        <v>2</v>
      </c>
      <c r="F66" s="349" t="str">
        <f>Badges!C127</f>
        <v>Get familiar with the insides of a</v>
      </c>
      <c r="G66" s="350"/>
      <c r="I66" s="348">
        <v>3</v>
      </c>
      <c r="J66" s="349" t="str">
        <f>Badges!C200</f>
        <v>Create your menu</v>
      </c>
      <c r="K66" s="350"/>
      <c r="M66" s="348">
        <v>4</v>
      </c>
      <c r="N66" s="349" t="str">
        <f>Badges!C274</f>
        <v>Check out how animals help people</v>
      </c>
      <c r="O66" s="350"/>
      <c r="Q66" s="348">
        <v>5</v>
      </c>
      <c r="R66" s="349" t="str">
        <f>Badges!C347</f>
        <v>Spread better practices</v>
      </c>
      <c r="S66" s="350"/>
    </row>
    <row r="67" spans="1:19" x14ac:dyDescent="0.2">
      <c r="A67" s="348"/>
      <c r="B67" s="349" t="str">
        <f>Badges!C54</f>
        <v>Read aloud one monologue from</v>
      </c>
      <c r="C67" s="351" t="str">
        <f>IF(Badges!W54="A","A"," ")</f>
        <v xml:space="preserve"> </v>
      </c>
      <c r="E67" s="348"/>
      <c r="F67" s="349" t="str">
        <f>Badges!C128</f>
        <v>Mend an old book</v>
      </c>
      <c r="G67" s="351" t="str">
        <f>IF(Badges!W128="A","A"," ")</f>
        <v xml:space="preserve"> </v>
      </c>
      <c r="I67" s="348"/>
      <c r="J67" s="349" t="str">
        <f>Badges!C201</f>
        <v>Find three recipes for quick meals</v>
      </c>
      <c r="K67" s="351" t="str">
        <f>IF(Badges!W201="A","A"," ")</f>
        <v xml:space="preserve"> </v>
      </c>
      <c r="M67" s="348"/>
      <c r="N67" s="349" t="str">
        <f>Badges!C275</f>
        <v>Talk to someone who trains</v>
      </c>
      <c r="O67" s="351" t="str">
        <f>IF(Badges!W275="A","A"," ")</f>
        <v xml:space="preserve"> </v>
      </c>
      <c r="Q67" s="348"/>
      <c r="R67" s="349" t="str">
        <f>Badges!C348</f>
        <v>Make it a pledge</v>
      </c>
      <c r="S67" s="351" t="str">
        <f>IF(Badges!W348="A","A"," ")</f>
        <v xml:space="preserve"> </v>
      </c>
    </row>
    <row r="68" spans="1:19" x14ac:dyDescent="0.2">
      <c r="A68" s="348"/>
      <c r="B68" s="349" t="str">
        <f>Badges!C55</f>
        <v>Read aloud two political speeches</v>
      </c>
      <c r="C68" s="351" t="str">
        <f>IF(Badges!W55="A","A"," ")</f>
        <v xml:space="preserve"> </v>
      </c>
      <c r="E68" s="348"/>
      <c r="F68" s="349" t="str">
        <f>Badges!C129</f>
        <v>Take an old book apart</v>
      </c>
      <c r="G68" s="351" t="str">
        <f>IF(Badges!W129="A","A"," ")</f>
        <v xml:space="preserve"> </v>
      </c>
      <c r="I68" s="348"/>
      <c r="J68" s="349" t="str">
        <f>Badges!C202</f>
        <v>Get into quick-energy snacks</v>
      </c>
      <c r="K68" s="351" t="str">
        <f>IF(Badges!W202="A","A"," ")</f>
        <v xml:space="preserve"> </v>
      </c>
      <c r="M68" s="348"/>
      <c r="N68" s="349" t="str">
        <f>Badges!C276</f>
        <v>Speak to someone who has an</v>
      </c>
      <c r="O68" s="351" t="str">
        <f>IF(Badges!W276="A","A"," ")</f>
        <v xml:space="preserve"> </v>
      </c>
      <c r="Q68" s="348"/>
      <c r="R68" s="349" t="str">
        <f>Badges!C349</f>
        <v>Edit into a top 10</v>
      </c>
      <c r="S68" s="351" t="str">
        <f>IF(Badges!W349="A","A"," ")</f>
        <v xml:space="preserve"> </v>
      </c>
    </row>
    <row r="69" spans="1:19" x14ac:dyDescent="0.2">
      <c r="A69" s="348"/>
      <c r="B69" s="447" t="str">
        <f>Badges!C56</f>
        <v>Read aloud three poems or one</v>
      </c>
      <c r="C69" s="448" t="str">
        <f>IF(Badges!W56="A","A"," ")</f>
        <v xml:space="preserve"> </v>
      </c>
      <c r="E69" s="348"/>
      <c r="F69" s="349" t="str">
        <f>Badges!C130</f>
        <v>Visit an antique or rare bookseller</v>
      </c>
      <c r="G69" s="351" t="str">
        <f>IF(Badges!W130="A","A"," ")</f>
        <v xml:space="preserve"> </v>
      </c>
      <c r="I69" s="348"/>
      <c r="J69" s="447" t="str">
        <f>Badges!C203</f>
        <v>Trash the trash challenge</v>
      </c>
      <c r="K69" s="448" t="str">
        <f>IF(Badges!W203="A","A"," ")</f>
        <v xml:space="preserve"> </v>
      </c>
      <c r="M69" s="348"/>
      <c r="N69" s="447" t="str">
        <f>Badges!C277</f>
        <v xml:space="preserve">Research the pros and cons of </v>
      </c>
      <c r="O69" s="448" t="str">
        <f>IF(Badges!W277="A","A"," ")</f>
        <v xml:space="preserve"> </v>
      </c>
      <c r="Q69" s="348"/>
      <c r="R69" s="447" t="str">
        <f>Badges!C350</f>
        <v>Present it</v>
      </c>
      <c r="S69" s="448" t="str">
        <f>IF(Badges!W350="A","A"," ")</f>
        <v xml:space="preserve"> </v>
      </c>
    </row>
    <row r="70" spans="1:19" ht="23.25" x14ac:dyDescent="0.35">
      <c r="A70" s="623" t="str">
        <f ca="1">MID(CELL("filename",A8),FIND(IF(ISERROR(FIND("]",CELL("filename",A8))),"$","]"),CELL("filename",A8))+1,256)</f>
        <v>Cadette 20</v>
      </c>
      <c r="B70" s="624"/>
      <c r="C70" s="625"/>
      <c r="E70" s="626" t="s">
        <v>16</v>
      </c>
      <c r="F70" s="627"/>
      <c r="G70" s="627"/>
      <c r="I70" s="607" t="s">
        <v>16</v>
      </c>
      <c r="J70" s="610"/>
      <c r="K70" s="611"/>
      <c r="M70" s="607" t="s">
        <v>16</v>
      </c>
      <c r="N70" s="610"/>
      <c r="O70" s="611"/>
      <c r="Q70" s="607" t="s">
        <v>16</v>
      </c>
      <c r="R70" s="610"/>
      <c r="S70" s="611"/>
    </row>
    <row r="71" spans="1:19" x14ac:dyDescent="0.2">
      <c r="A71" s="343"/>
      <c r="B71" s="344"/>
      <c r="C71" s="345" t="s">
        <v>27</v>
      </c>
      <c r="E71" s="602" t="str">
        <f>Badges!B377</f>
        <v>Good Sportsmanship</v>
      </c>
      <c r="F71" s="603"/>
      <c r="G71" s="603"/>
      <c r="I71" s="602" t="str">
        <f>Badges!B446</f>
        <v>Cadette First Aid</v>
      </c>
      <c r="J71" s="603"/>
      <c r="K71" s="603"/>
      <c r="M71" s="602" t="str">
        <f>Badges!B516</f>
        <v>Budgeting</v>
      </c>
      <c r="N71" s="603"/>
      <c r="O71" s="603"/>
      <c r="Q71" s="602" t="str">
        <f>Badges!B626</f>
        <v>Archery</v>
      </c>
      <c r="R71" s="603"/>
      <c r="S71" s="603"/>
    </row>
    <row r="72" spans="1:19" x14ac:dyDescent="0.2">
      <c r="A72" s="616" t="str">
        <f>Summary!A21</f>
        <v>Legacy</v>
      </c>
      <c r="B72" s="617"/>
      <c r="C72" s="618"/>
      <c r="E72" s="348">
        <v>2</v>
      </c>
      <c r="F72" s="349" t="str">
        <f>Badges!C382</f>
        <v>Be a good competitor</v>
      </c>
      <c r="G72" s="350"/>
      <c r="I72" s="348">
        <v>3</v>
      </c>
      <c r="J72" s="349" t="str">
        <f>Badges!C455</f>
        <v>Find out how to prevent serious</v>
      </c>
      <c r="K72" s="350"/>
      <c r="M72" s="348">
        <v>4</v>
      </c>
      <c r="N72" s="349" t="str">
        <f>Badges!C529</f>
        <v>Explore different ways to give</v>
      </c>
      <c r="O72" s="350"/>
      <c r="Q72" s="348">
        <v>4</v>
      </c>
      <c r="R72" s="349" t="str">
        <f>Badges!C639</f>
        <v>Shoot at an archery range</v>
      </c>
      <c r="S72" s="350"/>
    </row>
    <row r="73" spans="1:19" x14ac:dyDescent="0.2">
      <c r="A73" s="619" t="str">
        <f>Summary!A22</f>
        <v>Comic Artist</v>
      </c>
      <c r="B73" s="620"/>
      <c r="C73" s="352" t="str">
        <f>IF(Badges!W376="C","C",IF(Badges!W376="P","P",""))</f>
        <v/>
      </c>
      <c r="E73" s="348"/>
      <c r="F73" s="349" t="str">
        <f>Badges!C383</f>
        <v>Make an illustrated quote book</v>
      </c>
      <c r="G73" s="351" t="str">
        <f>IF(Badges!W383="A","A"," ")</f>
        <v xml:space="preserve"> </v>
      </c>
      <c r="I73" s="348"/>
      <c r="J73" s="349" t="str">
        <f>Badges!C456</f>
        <v>Talk to first aiders</v>
      </c>
      <c r="K73" s="351" t="str">
        <f>IF(Badges!W456="A","A"," ")</f>
        <v xml:space="preserve"> </v>
      </c>
      <c r="M73" s="348"/>
      <c r="N73" s="349" t="str">
        <f>Badges!C530</f>
        <v>Lead with your heart</v>
      </c>
      <c r="O73" s="351" t="str">
        <f>IF(Badges!W530="A","A"," ")</f>
        <v xml:space="preserve"> </v>
      </c>
      <c r="Q73" s="348"/>
      <c r="R73" s="349" t="str">
        <f>Badges!C640</f>
        <v>Take an archery class on a range, in your community center, or at a
recreational facility.</v>
      </c>
      <c r="S73" s="351" t="str">
        <f>IF(Badges!W640="A","A"," ")</f>
        <v xml:space="preserve"> </v>
      </c>
    </row>
    <row r="74" spans="1:19" x14ac:dyDescent="0.2">
      <c r="A74" s="612" t="str">
        <f>Summary!A23</f>
        <v>Good Sportsmanship</v>
      </c>
      <c r="B74" s="613"/>
      <c r="C74" s="353" t="str">
        <f>IF(Badges!W399="C","C",IF(Badges!W399="P","P",""))</f>
        <v/>
      </c>
      <c r="E74" s="348"/>
      <c r="F74" s="349" t="str">
        <f>Badges!C384</f>
        <v>Talk to an athletic director, coach</v>
      </c>
      <c r="G74" s="351" t="str">
        <f>IF(Badges!W384="A","A"," ")</f>
        <v xml:space="preserve"> </v>
      </c>
      <c r="I74" s="348"/>
      <c r="J74" s="349" t="str">
        <f>Badges!C457</f>
        <v>Ask a wilderness expert</v>
      </c>
      <c r="K74" s="351" t="str">
        <f>IF(Badges!W457="A","A"," ")</f>
        <v xml:space="preserve"> </v>
      </c>
      <c r="M74" s="348"/>
      <c r="N74" s="349" t="str">
        <f>Badges!C531</f>
        <v>Team up with others</v>
      </c>
      <c r="O74" s="351" t="str">
        <f>IF(Badges!W531="A","A"," ")</f>
        <v xml:space="preserve"> </v>
      </c>
      <c r="Q74" s="348"/>
      <c r="R74" s="349" t="str">
        <f>Badges!C641</f>
        <v>Work with an instructor or archery expert.</v>
      </c>
      <c r="S74" s="351" t="str">
        <f>IF(Badges!W641="A","A"," ")</f>
        <v xml:space="preserve"> </v>
      </c>
    </row>
    <row r="75" spans="1:19" x14ac:dyDescent="0.2">
      <c r="A75" s="612" t="str">
        <f>Summary!A24</f>
        <v>Finding Common Ground</v>
      </c>
      <c r="B75" s="613"/>
      <c r="C75" s="353" t="str">
        <f>IF(Badges!W422="C","C",IF(Badges!W422="P","P",""))</f>
        <v/>
      </c>
      <c r="E75" s="348"/>
      <c r="F75" s="447" t="str">
        <f>Badges!C385</f>
        <v>Get a biography of a female athlete</v>
      </c>
      <c r="G75" s="448" t="str">
        <f>IF(Badges!W385="A","A"," ")</f>
        <v xml:space="preserve"> </v>
      </c>
      <c r="I75" s="348"/>
      <c r="J75" s="349" t="str">
        <f>Badges!C458</f>
        <v>Find out about common injuries</v>
      </c>
      <c r="K75" s="351" t="str">
        <f>IF(Badges!W458="A","A"," ")</f>
        <v xml:space="preserve"> </v>
      </c>
      <c r="M75" s="348"/>
      <c r="N75" s="349" t="str">
        <f>Badges!C532</f>
        <v>Learn from a professional</v>
      </c>
      <c r="O75" s="351" t="str">
        <f>IF(Badges!W532="A","A"," ")</f>
        <v xml:space="preserve"> </v>
      </c>
      <c r="Q75" s="348"/>
      <c r="R75" s="349" t="str">
        <f>Badges!C642</f>
        <v>Take part in archery at a Girl Scout camp</v>
      </c>
      <c r="S75" s="351" t="str">
        <f>IF(Badges!W642="A","A"," ")</f>
        <v xml:space="preserve"> </v>
      </c>
    </row>
    <row r="76" spans="1:19" x14ac:dyDescent="0.2">
      <c r="A76" s="612" t="str">
        <f>Summary!A25</f>
        <v>New Cuisines</v>
      </c>
      <c r="B76" s="613"/>
      <c r="C76" s="353" t="str">
        <f>IF(Badges!W445="C","C",IF(Badges!W445="P","P",""))</f>
        <v/>
      </c>
      <c r="E76" s="348">
        <v>3</v>
      </c>
      <c r="F76" s="349" t="str">
        <f>Badges!C386</f>
        <v>Be a good teammate</v>
      </c>
      <c r="G76" s="350"/>
      <c r="I76" s="348">
        <v>4</v>
      </c>
      <c r="J76" s="349" t="str">
        <f>Badges!C459</f>
        <v>Know the signs of shock and how</v>
      </c>
      <c r="K76" s="350"/>
      <c r="M76" s="348">
        <v>5</v>
      </c>
      <c r="N76" s="349" t="str">
        <f>Badges!C533</f>
        <v>Create a budget that focuses on</v>
      </c>
      <c r="O76" s="350"/>
      <c r="Q76" s="348">
        <v>5</v>
      </c>
      <c r="R76" s="349" t="str">
        <f>Badges!C643</f>
        <v>Create an archery challenge</v>
      </c>
      <c r="S76" s="350"/>
    </row>
    <row r="77" spans="1:19" x14ac:dyDescent="0.2">
      <c r="A77" s="612" t="str">
        <f>Summary!A26</f>
        <v>Cadette First Aid</v>
      </c>
      <c r="B77" s="613"/>
      <c r="C77" s="353" t="str">
        <f>IF(Badges!W468="C","C",IF(Badges!W468="P","P",""))</f>
        <v/>
      </c>
      <c r="E77" s="348"/>
      <c r="F77" s="349" t="str">
        <f>Badges!C387</f>
        <v>Play Trust, like they did on Survivor</v>
      </c>
      <c r="G77" s="351" t="str">
        <f>IF(Badges!W387="A","A"," ")</f>
        <v xml:space="preserve"> </v>
      </c>
      <c r="I77" s="348"/>
      <c r="J77" s="349" t="str">
        <f>Badges!C460</f>
        <v>Research the signs of shock and</v>
      </c>
      <c r="K77" s="351" t="str">
        <f>IF(Badges!W460="A","A"," ")</f>
        <v xml:space="preserve"> </v>
      </c>
      <c r="M77" s="348"/>
      <c r="N77" s="349" t="str">
        <f>Badges!C534</f>
        <v>Make a savings action plan</v>
      </c>
      <c r="O77" s="351" t="str">
        <f>IF(Badges!W534="A","A"," ")</f>
        <v xml:space="preserve"> </v>
      </c>
      <c r="Q77" s="348"/>
      <c r="R77" s="349" t="str">
        <f>Badges!C644</f>
        <v>Challenge yourself</v>
      </c>
      <c r="S77" s="351" t="str">
        <f>IF(Badges!W644="A","A"," ")</f>
        <v xml:space="preserve"> </v>
      </c>
    </row>
    <row r="78" spans="1:19" x14ac:dyDescent="0.2">
      <c r="A78" s="612" t="str">
        <f>Summary!A27</f>
        <v>Cadette Girl Scout Way</v>
      </c>
      <c r="B78" s="613"/>
      <c r="C78" s="353" t="str">
        <f>IF(Badges!W491="C","C",IF(Badges!W491="P","P",""))</f>
        <v/>
      </c>
      <c r="E78" s="348"/>
      <c r="F78" s="349" t="str">
        <f>Badges!C388</f>
        <v>Play three team-building games</v>
      </c>
      <c r="G78" s="351" t="str">
        <f>IF(Badges!W388="A","A"," ")</f>
        <v xml:space="preserve"> </v>
      </c>
      <c r="I78" s="348"/>
      <c r="J78" s="349" t="str">
        <f>Badges!C461</f>
        <v>Interview a doctor or nurse about the</v>
      </c>
      <c r="K78" s="351" t="str">
        <f>IF(Badges!W461="A","A"," ")</f>
        <v xml:space="preserve"> </v>
      </c>
      <c r="M78" s="348"/>
      <c r="N78" s="349" t="str">
        <f>Badges!C535</f>
        <v>Form a support group</v>
      </c>
      <c r="O78" s="351" t="str">
        <f>IF(Badges!W535="A","A"," ")</f>
        <v xml:space="preserve"> </v>
      </c>
      <c r="Q78" s="348"/>
      <c r="R78" s="349" t="str">
        <f>Badges!C645</f>
        <v>Take part in a group challenge</v>
      </c>
      <c r="S78" s="351" t="str">
        <f>IF(Badges!W645="A","A"," ")</f>
        <v xml:space="preserve"> </v>
      </c>
    </row>
    <row r="79" spans="1:19" x14ac:dyDescent="0.2">
      <c r="A79" s="614" t="str">
        <f>Summary!A28</f>
        <v>Trees</v>
      </c>
      <c r="B79" s="615"/>
      <c r="C79" s="354" t="str">
        <f>IF(Badges!W514="C","C",IF(Badges!W514="P","P",""))</f>
        <v/>
      </c>
      <c r="E79" s="348"/>
      <c r="F79" s="349" t="str">
        <f>Badges!C389</f>
        <v>Play Capture the Flag</v>
      </c>
      <c r="G79" s="351" t="str">
        <f>IF(Badges!W389="A","A"," ")</f>
        <v xml:space="preserve"> </v>
      </c>
      <c r="I79" s="348"/>
      <c r="J79" s="349" t="str">
        <f>Badges!C462</f>
        <v>Ask an EMT or first responder to</v>
      </c>
      <c r="K79" s="351" t="str">
        <f>IF(Badges!W462="A","A"," ")</f>
        <v xml:space="preserve"> </v>
      </c>
      <c r="M79" s="348"/>
      <c r="N79" s="349" t="str">
        <f>Badges!C536</f>
        <v>Imagine yourself in the future</v>
      </c>
      <c r="O79" s="351" t="str">
        <f>IF(Badges!W536="A","A"," ")</f>
        <v xml:space="preserve"> </v>
      </c>
      <c r="Q79" s="348"/>
      <c r="R79" s="349" t="str">
        <f>Badges!C646</f>
        <v>Create a contest for a younger group of girls</v>
      </c>
      <c r="S79" s="351" t="str">
        <f>IF(Badges!W646="A","A"," ")</f>
        <v xml:space="preserve"> </v>
      </c>
    </row>
    <row r="80" spans="1:19" ht="15.75" x14ac:dyDescent="0.2">
      <c r="A80" s="616" t="str">
        <f>Summary!A29</f>
        <v>Financial Literacy</v>
      </c>
      <c r="B80" s="617"/>
      <c r="C80" s="618"/>
      <c r="E80" s="348">
        <v>4</v>
      </c>
      <c r="F80" s="349" t="str">
        <f>Badges!C390</f>
        <v>Psych yourself up</v>
      </c>
      <c r="G80" s="350"/>
      <c r="I80" s="348">
        <v>5</v>
      </c>
      <c r="J80" s="349" t="str">
        <f>Badges!C463</f>
        <v>Learn to prevent and treat injuries</v>
      </c>
      <c r="K80" s="350"/>
      <c r="M80" s="602" t="str">
        <f>Badges!B562</f>
        <v>Financing My Dreams</v>
      </c>
      <c r="N80" s="603"/>
      <c r="O80" s="603"/>
      <c r="Q80" s="607" t="s">
        <v>140</v>
      </c>
      <c r="R80" s="631"/>
      <c r="S80" s="632"/>
    </row>
    <row r="81" spans="1:22" x14ac:dyDescent="0.2">
      <c r="A81" s="619" t="str">
        <f>Summary!A30</f>
        <v>Budgeting</v>
      </c>
      <c r="B81" s="620"/>
      <c r="C81" s="352" t="str">
        <f>IF(Badges!W538="C","C",IF(Badges!W538="P","P",""))</f>
        <v/>
      </c>
      <c r="E81" s="348"/>
      <c r="F81" s="349" t="str">
        <f>Badges!C391</f>
        <v>But I landed my triple axel</v>
      </c>
      <c r="G81" s="351" t="str">
        <f>IF(Badges!W391="A","A"," ")</f>
        <v xml:space="preserve"> </v>
      </c>
      <c r="I81" s="348"/>
      <c r="J81" s="349" t="str">
        <f>Badges!C464</f>
        <v>Take a first aid course</v>
      </c>
      <c r="K81" s="351" t="str">
        <f>IF(Badges!W464="A","A"," ")</f>
        <v xml:space="preserve"> </v>
      </c>
      <c r="M81" s="348">
        <v>1</v>
      </c>
      <c r="N81" s="349" t="str">
        <f>Badges!C563</f>
        <v>Explore dream jobs</v>
      </c>
      <c r="O81" s="350"/>
      <c r="Q81" s="630" t="str">
        <f>'Age-Level'!B5</f>
        <v>Silver Torch Award</v>
      </c>
      <c r="R81" s="630"/>
      <c r="S81" s="352" t="str">
        <f>IF('Age-Level'!W8="C","C",IF('Age-Level'!W8="P","P",""))</f>
        <v/>
      </c>
    </row>
    <row r="82" spans="1:22" x14ac:dyDescent="0.2">
      <c r="A82" s="619" t="str">
        <f>Summary!A31</f>
        <v>Comparison Shopping</v>
      </c>
      <c r="B82" s="620"/>
      <c r="C82" s="352" t="str">
        <f>IF(Badges!W539="C","C",IF(Badges!W539="P","P",""))</f>
        <v/>
      </c>
      <c r="E82" s="348"/>
      <c r="F82" s="349" t="str">
        <f>Badges!C392</f>
        <v>Mind over matter</v>
      </c>
      <c r="G82" s="351" t="str">
        <f>IF(Badges!W392="A","A"," ")</f>
        <v xml:space="preserve"> </v>
      </c>
      <c r="I82" s="348"/>
      <c r="J82" s="349" t="str">
        <f>Badges!C465</f>
        <v>Ask a park ranger, lifeguard, or ski</v>
      </c>
      <c r="K82" s="351" t="str">
        <f>IF(Badges!W465="A","A"," ")</f>
        <v xml:space="preserve"> </v>
      </c>
      <c r="M82" s="348"/>
      <c r="N82" s="349" t="str">
        <f>Badges!C564</f>
        <v>Track your dreams</v>
      </c>
      <c r="O82" s="351" t="str">
        <f>IF(Badges!W564="A","A"," ")</f>
        <v xml:space="preserve"> </v>
      </c>
      <c r="Q82" s="630" t="str">
        <f>'Age-Level'!B9</f>
        <v>Cadette Community Service bar</v>
      </c>
      <c r="R82" s="630"/>
      <c r="S82" s="352" t="str">
        <f>IF('Age-Level'!W10="A","A"," ")</f>
        <v xml:space="preserve"> </v>
      </c>
    </row>
    <row r="83" spans="1:22" x14ac:dyDescent="0.2">
      <c r="A83" s="612" t="str">
        <f>Summary!A32</f>
        <v>Financing My Dreams</v>
      </c>
      <c r="B83" s="613"/>
      <c r="C83" s="353" t="str">
        <f>IF(Badges!W584="C","C",IF(Badges!W584="P","P",""))</f>
        <v/>
      </c>
      <c r="D83" s="344"/>
      <c r="E83" s="348"/>
      <c r="F83" s="349" t="str">
        <f>Badges!C393</f>
        <v>Play sports psychology games</v>
      </c>
      <c r="G83" s="351" t="str">
        <f>IF(Badges!W393="A","A"," ")</f>
        <v xml:space="preserve"> </v>
      </c>
      <c r="I83" s="348"/>
      <c r="J83" s="349" t="str">
        <f>Badges!C466</f>
        <v xml:space="preserve">Interview a doctor or nurse  </v>
      </c>
      <c r="K83" s="351" t="str">
        <f>IF(Badges!W466="A","A"," ")</f>
        <v xml:space="preserve"> </v>
      </c>
      <c r="M83" s="348"/>
      <c r="N83" s="349" t="str">
        <f>Badges!C565</f>
        <v>Talk to people about their jobs</v>
      </c>
      <c r="O83" s="351" t="str">
        <f>IF(Badges!W565="A","A"," ")</f>
        <v xml:space="preserve"> </v>
      </c>
      <c r="Q83" s="630" t="str">
        <f>'Age-Level'!B12</f>
        <v>Cadette Service to Girl Scouting bar</v>
      </c>
      <c r="R83" s="630"/>
      <c r="S83" s="352" t="str">
        <f>IF('Age-Level'!W13="A","A"," ")</f>
        <v xml:space="preserve"> </v>
      </c>
    </row>
    <row r="84" spans="1:22" x14ac:dyDescent="0.2">
      <c r="A84" s="616" t="str">
        <f>Summary!A33</f>
        <v>Cookie Business</v>
      </c>
      <c r="B84" s="617"/>
      <c r="C84" s="618"/>
      <c r="E84" s="348">
        <v>5</v>
      </c>
      <c r="F84" s="349" t="str">
        <f>Badges!C394</f>
        <v>Put your definition of good</v>
      </c>
      <c r="G84" s="350"/>
      <c r="I84" s="492" t="str">
        <f>Badges!B469</f>
        <v>Cadette Girl Scout Way</v>
      </c>
      <c r="J84" s="493"/>
      <c r="K84" s="493"/>
      <c r="M84" s="348"/>
      <c r="N84" s="349" t="str">
        <f>Badges!C566</f>
        <v>Hold a group brainstorm</v>
      </c>
      <c r="O84" s="351" t="str">
        <f>IF(Badges!W566="A","A"," ")</f>
        <v xml:space="preserve"> </v>
      </c>
      <c r="Q84" s="630" t="str">
        <f>'Age-Level'!B15</f>
        <v>Cadette Program Aide</v>
      </c>
      <c r="R84" s="630"/>
      <c r="S84" s="352" t="str">
        <f>IF('Age-Level'!W19="C","C",IF('Age-Level'!W19="P","P",""))</f>
        <v/>
      </c>
    </row>
    <row r="85" spans="1:22" x14ac:dyDescent="0.2">
      <c r="A85" s="612" t="str">
        <f>Summary!A34</f>
        <v>Business Plan</v>
      </c>
      <c r="B85" s="613"/>
      <c r="C85" s="353" t="str">
        <f>IF(Badges!W598="C","C",IF(Badges!W598="P","P",""))</f>
        <v/>
      </c>
      <c r="E85" s="348"/>
      <c r="F85" s="349" t="str">
        <f>Badges!C395</f>
        <v>Compete</v>
      </c>
      <c r="G85" s="351" t="str">
        <f>IF(Badges!W395="A","A"," ")</f>
        <v xml:space="preserve"> </v>
      </c>
      <c r="I85" s="348">
        <v>1</v>
      </c>
      <c r="J85" s="349" t="str">
        <f>Badges!C470</f>
        <v>Lead a group in song</v>
      </c>
      <c r="K85" s="350"/>
      <c r="M85" s="348">
        <v>2</v>
      </c>
      <c r="N85" s="349" t="str">
        <f>Badges!C567</f>
        <v>Price out buying your dream home</v>
      </c>
      <c r="O85" s="350"/>
      <c r="Q85" s="630" t="str">
        <f>'Age-Level'!B20</f>
        <v>Journey Summit Pin</v>
      </c>
      <c r="R85" s="630"/>
      <c r="S85" s="352" t="str">
        <f>IF('Age-Level'!W21="C","C",IF('Age-Level'!W21="P","P",""))</f>
        <v/>
      </c>
    </row>
    <row r="86" spans="1:22" x14ac:dyDescent="0.2">
      <c r="A86" s="612" t="str">
        <f>Summary!A35</f>
        <v>Marketing</v>
      </c>
      <c r="B86" s="613"/>
      <c r="C86" s="353" t="str">
        <f>IF(Badges!W599="C","C",IF(Badges!W599="P","P",""))</f>
        <v/>
      </c>
      <c r="E86" s="348"/>
      <c r="F86" s="349" t="str">
        <f>Badges!C396</f>
        <v>Play with little kids</v>
      </c>
      <c r="G86" s="351" t="str">
        <f>IF(Badges!W396="A","A"," ")</f>
        <v xml:space="preserve"> </v>
      </c>
      <c r="I86" s="348"/>
      <c r="J86" s="349" t="str">
        <f>Badges!C471</f>
        <v>Organize a songfest</v>
      </c>
      <c r="K86" s="351" t="str">
        <f>IF(Badges!W471="A","A"," ")</f>
        <v xml:space="preserve"> </v>
      </c>
      <c r="M86" s="348"/>
      <c r="N86" s="349" t="str">
        <f>Badges!C568</f>
        <v>Go house hunting</v>
      </c>
      <c r="O86" s="351" t="str">
        <f>IF(Badges!W568="A","A"," ")</f>
        <v xml:space="preserve"> </v>
      </c>
      <c r="Q86" s="629" t="str">
        <f>'Age-Level'!C23</f>
        <v>Cookie Rally (Year 1)</v>
      </c>
      <c r="R86" s="629"/>
      <c r="S86" s="358" t="str">
        <f>IF('Age-Level'!W23="A","A"," ")</f>
        <v xml:space="preserve"> </v>
      </c>
    </row>
    <row r="87" spans="1:22" x14ac:dyDescent="0.2">
      <c r="A87" s="612" t="str">
        <f>Summary!A36</f>
        <v>Think Big</v>
      </c>
      <c r="B87" s="613"/>
      <c r="C87" s="353" t="str">
        <f>IF(Badges!W624="C","C",IF(Badges!W624="P","P",""))</f>
        <v/>
      </c>
      <c r="E87" s="348"/>
      <c r="F87" s="349" t="str">
        <f>Badges!C397</f>
        <v>Take on the role of referee, umpire</v>
      </c>
      <c r="G87" s="351" t="str">
        <f>IF(Badges!W397="A","A"," ")</f>
        <v xml:space="preserve"> </v>
      </c>
      <c r="I87" s="348"/>
      <c r="J87" s="349" t="str">
        <f>Badges!C472</f>
        <v>Teach an international song</v>
      </c>
      <c r="K87" s="351" t="str">
        <f>IF(Badges!W472="A","A"," ")</f>
        <v xml:space="preserve"> </v>
      </c>
      <c r="M87" s="348"/>
      <c r="N87" s="349" t="str">
        <f>Badges!C569</f>
        <v>Get expert real estate device</v>
      </c>
      <c r="O87" s="351" t="str">
        <f>IF(Badges!W569="A","A"," ")</f>
        <v xml:space="preserve"> </v>
      </c>
      <c r="Q87" s="629" t="str">
        <f>'Age-Level'!C24</f>
        <v>Cookie Sales (Year 1)</v>
      </c>
      <c r="R87" s="629"/>
      <c r="S87" s="358" t="str">
        <f>IF('Age-Level'!W24="A","A"," ")</f>
        <v xml:space="preserve"> </v>
      </c>
    </row>
    <row r="88" spans="1:22" x14ac:dyDescent="0.2">
      <c r="A88" s="616" t="str">
        <f>Summary!A37</f>
        <v>Outdoor Badge</v>
      </c>
      <c r="B88" s="617"/>
      <c r="C88" s="618"/>
      <c r="E88" s="492" t="str">
        <f>Badges!B400</f>
        <v>Finding Common Ground</v>
      </c>
      <c r="F88" s="492"/>
      <c r="G88" s="492"/>
      <c r="I88" s="348"/>
      <c r="J88" s="349" t="str">
        <f>Badges!C473</f>
        <v>Help Brownies complete their Girl</v>
      </c>
      <c r="K88" s="351" t="str">
        <f>IF(Badges!W473="A","A"," ")</f>
        <v xml:space="preserve"> </v>
      </c>
      <c r="M88" s="348"/>
      <c r="N88" s="349" t="str">
        <f>Badges!C570</f>
        <v>Browse real estate ads</v>
      </c>
      <c r="O88" s="351" t="str">
        <f>IF(Badges!W570="A","A"," ")</f>
        <v xml:space="preserve"> </v>
      </c>
      <c r="Q88" s="629" t="str">
        <f>'Age-Level'!C25</f>
        <v>Cookie Pin (Year 1)</v>
      </c>
      <c r="R88" s="629"/>
      <c r="S88" s="358" t="str">
        <f>IF('Age-Level'!W25="A","A"," ")</f>
        <v xml:space="preserve"> </v>
      </c>
    </row>
    <row r="89" spans="1:22" x14ac:dyDescent="0.2">
      <c r="A89" s="612" t="str">
        <f>Summary!A38</f>
        <v>Archery</v>
      </c>
      <c r="B89" s="613"/>
      <c r="C89" s="353" t="str">
        <f>IF(Badges!W648="C","C",IF(Badges!W648="P","P",""))</f>
        <v/>
      </c>
      <c r="E89" s="348">
        <v>1</v>
      </c>
      <c r="F89" s="349" t="str">
        <f>Badges!C401</f>
        <v>Get to know someone different from</v>
      </c>
      <c r="G89" s="350"/>
      <c r="I89" s="348">
        <v>2</v>
      </c>
      <c r="J89" s="349" t="str">
        <f>Badges!C474</f>
        <v>Celebrate Girl Scout Week</v>
      </c>
      <c r="K89" s="350"/>
      <c r="M89" s="348">
        <v>3</v>
      </c>
      <c r="N89" s="349" t="str">
        <f>Badges!C571</f>
        <v>Research dream vacations</v>
      </c>
      <c r="O89" s="350"/>
      <c r="Q89" s="629" t="str">
        <f>'Age-Level'!C26</f>
        <v>Cookie Rally (Year 2)</v>
      </c>
      <c r="R89" s="629"/>
      <c r="S89" s="358" t="str">
        <f>IF('Age-Level'!W26="A","A"," ")</f>
        <v xml:space="preserve"> </v>
      </c>
    </row>
    <row r="90" spans="1:22" x14ac:dyDescent="0.2">
      <c r="A90" s="497"/>
      <c r="B90" s="497"/>
      <c r="C90" s="368"/>
      <c r="E90" s="348"/>
      <c r="F90" s="349" t="str">
        <f>Badges!C402</f>
        <v>Difference of background</v>
      </c>
      <c r="G90" s="351" t="str">
        <f>IF(Badges!W402="A","A"," ")</f>
        <v xml:space="preserve"> </v>
      </c>
      <c r="I90" s="348"/>
      <c r="J90" s="349" t="str">
        <f>Badges!C475</f>
        <v>Focus on "be courageous and</v>
      </c>
      <c r="K90" s="351" t="str">
        <f>IF(Badges!W475="A","A"," ")</f>
        <v xml:space="preserve"> </v>
      </c>
      <c r="M90" s="348"/>
      <c r="N90" s="349" t="str">
        <f>Badges!C572</f>
        <v>Explore the world of travel</v>
      </c>
      <c r="O90" s="351" t="str">
        <f>IF(Badges!W572="A","A"," ")</f>
        <v xml:space="preserve"> </v>
      </c>
      <c r="Q90" s="629" t="str">
        <f>'Age-Level'!C27</f>
        <v>Cookie Sales (Year 2)</v>
      </c>
      <c r="R90" s="629"/>
      <c r="S90" s="358" t="str">
        <f>IF('Age-Level'!W27="A","A"," ")</f>
        <v xml:space="preserve"> </v>
      </c>
    </row>
    <row r="91" spans="1:22" x14ac:dyDescent="0.2">
      <c r="A91" s="635" t="s">
        <v>81</v>
      </c>
      <c r="B91" s="636"/>
      <c r="C91" s="637"/>
      <c r="E91" s="348"/>
      <c r="F91" s="349" t="str">
        <f>Badges!C403</f>
        <v>Difference of belief</v>
      </c>
      <c r="G91" s="351" t="str">
        <f>IF(Badges!W403="A","A"," ")</f>
        <v xml:space="preserve"> </v>
      </c>
      <c r="I91" s="348"/>
      <c r="J91" s="349" t="str">
        <f>Badges!C476</f>
        <v>Be confident and courageous</v>
      </c>
      <c r="K91" s="351" t="str">
        <f>IF(Badges!W476="A","A"," ")</f>
        <v xml:space="preserve"> </v>
      </c>
      <c r="M91" s="348"/>
      <c r="N91" s="349" t="str">
        <f>Badges!C573</f>
        <v>Visit a travel agent</v>
      </c>
      <c r="O91" s="351" t="str">
        <f>IF(Badges!W573="A","A"," ")</f>
        <v xml:space="preserve"> </v>
      </c>
      <c r="Q91" s="629" t="str">
        <f>'Age-Level'!C28</f>
        <v>Cookie Pin (Year 2)</v>
      </c>
      <c r="R91" s="629"/>
      <c r="S91" s="358" t="str">
        <f>IF('Age-Level'!W28="A","A"," ")</f>
        <v xml:space="preserve"> </v>
      </c>
    </row>
    <row r="92" spans="1:22" x14ac:dyDescent="0.2">
      <c r="B92" s="638" t="str">
        <f>Journey!A6</f>
        <v>aMAZE!</v>
      </c>
      <c r="C92" s="639"/>
      <c r="E92" s="348"/>
      <c r="F92" s="349" t="str">
        <f>Badges!C404</f>
        <v>Difference of opinion</v>
      </c>
      <c r="G92" s="351" t="str">
        <f>IF(Badges!W404="A","A"," ")</f>
        <v xml:space="preserve"> </v>
      </c>
      <c r="I92" s="348"/>
      <c r="J92" s="349" t="str">
        <f>Badges!C477</f>
        <v>Create a project honoring the</v>
      </c>
      <c r="K92" s="351" t="str">
        <f>IF(Badges!W477="A","A"," ")</f>
        <v xml:space="preserve"> </v>
      </c>
      <c r="M92" s="348"/>
      <c r="N92" s="349" t="str">
        <f>Badges!C574</f>
        <v>Create a tour group</v>
      </c>
      <c r="O92" s="351" t="str">
        <f>IF(Badges!W574="A","A"," ")</f>
        <v xml:space="preserve"> </v>
      </c>
      <c r="Q92" s="629" t="str">
        <f>'Age-Level'!C29</f>
        <v>Cookie Rally (Year 3)</v>
      </c>
      <c r="R92" s="629"/>
      <c r="S92" s="358" t="str">
        <f>IF('Age-Level'!W29="A","A"," ")</f>
        <v xml:space="preserve"> </v>
      </c>
    </row>
    <row r="93" spans="1:22" x14ac:dyDescent="0.2">
      <c r="B93" s="357" t="str">
        <f>Journey!B7</f>
        <v>The Interact Award</v>
      </c>
      <c r="C93" s="353" t="str">
        <f>IF(Journey!W17="C","C",IF(Journey!W17="P","P",""))</f>
        <v/>
      </c>
      <c r="E93" s="348">
        <v>2</v>
      </c>
      <c r="F93" s="349" t="str">
        <f>Badges!C405</f>
        <v>Make decisions in a group</v>
      </c>
      <c r="G93" s="350"/>
      <c r="I93" s="348">
        <v>3</v>
      </c>
      <c r="J93" s="349" t="str">
        <f>Badges!C478</f>
        <v>Share sisterhood through the Girl</v>
      </c>
      <c r="K93" s="350"/>
      <c r="L93" s="355"/>
      <c r="M93" s="348">
        <v>4</v>
      </c>
      <c r="N93" s="349" t="str">
        <f>Badges!C575</f>
        <v>Make a dream giving goal</v>
      </c>
      <c r="O93" s="350"/>
      <c r="Q93" s="487" t="str">
        <f>'Age-Level'!C30</f>
        <v>Cookie Sales (Year 3)</v>
      </c>
      <c r="R93" s="487"/>
      <c r="S93" s="358" t="str">
        <f>IF('Age-Level'!W30="A","A"," ")</f>
        <v xml:space="preserve"> </v>
      </c>
    </row>
    <row r="94" spans="1:22" x14ac:dyDescent="0.2">
      <c r="B94" s="357" t="str">
        <f>Journey!B18</f>
        <v>The Diplomat Award</v>
      </c>
      <c r="C94" s="353" t="str">
        <f>IF(Journey!W26="C","C",IF(Journey!W26="P","P",""))</f>
        <v/>
      </c>
      <c r="E94" s="348"/>
      <c r="F94" s="349" t="str">
        <f>Badges!C406</f>
        <v>Use one of the methods from the</v>
      </c>
      <c r="G94" s="351" t="str">
        <f>IF(Badges!W406="A","A"," ")</f>
        <v xml:space="preserve"> </v>
      </c>
      <c r="I94" s="348"/>
      <c r="J94" s="349" t="str">
        <f>Badges!C479</f>
        <v>Throw a community sisterhood</v>
      </c>
      <c r="K94" s="351" t="str">
        <f>IF(Badges!W479="A","A"," ")</f>
        <v xml:space="preserve"> </v>
      </c>
      <c r="M94" s="348"/>
      <c r="N94" s="349" t="str">
        <f>Badges!C576</f>
        <v>Find local philanthropists</v>
      </c>
      <c r="O94" s="351" t="str">
        <f>IF(Badges!W576="A","A"," ")</f>
        <v xml:space="preserve"> </v>
      </c>
      <c r="Q94" s="487" t="str">
        <f>'Age-Level'!C31</f>
        <v>Cookie Pin (Year 3)</v>
      </c>
      <c r="R94" s="487"/>
      <c r="S94" s="358" t="str">
        <f>IF('Age-Level'!W31="A","A"," ")</f>
        <v xml:space="preserve"> </v>
      </c>
    </row>
    <row r="95" spans="1:22" x14ac:dyDescent="0.2">
      <c r="B95" s="357" t="str">
        <f>Journey!B27</f>
        <v>The Peacemaker Award</v>
      </c>
      <c r="C95" s="353" t="str">
        <f>IF(Journey!W29="C","C",IF(Journey!W29="P","P",""))</f>
        <v/>
      </c>
      <c r="E95" s="348"/>
      <c r="F95" s="349" t="str">
        <f>Badges!C407</f>
        <v>Use two of the methods</v>
      </c>
      <c r="G95" s="351" t="str">
        <f>IF(Badges!W407="A","A"," ")</f>
        <v xml:space="preserve"> </v>
      </c>
      <c r="I95" s="348"/>
      <c r="J95" s="349" t="str">
        <f>Badges!C480</f>
        <v>Spotlight a hidden heroine</v>
      </c>
      <c r="K95" s="351" t="str">
        <f>IF(Badges!W480="A","A"," ")</f>
        <v xml:space="preserve"> </v>
      </c>
      <c r="M95" s="348"/>
      <c r="N95" s="349" t="str">
        <f>Badges!C577</f>
        <v>Learn what's going on in the world of</v>
      </c>
      <c r="O95" s="351" t="str">
        <f>IF(Badges!W577="A","A"," ")</f>
        <v xml:space="preserve"> </v>
      </c>
      <c r="Q95" s="487" t="str">
        <f>'Age-Level'!C33</f>
        <v>Fall Sales (Year 1)</v>
      </c>
      <c r="R95" s="487"/>
      <c r="S95" s="353" t="str">
        <f>IF('Age-Level'!W33="A","A","")</f>
        <v/>
      </c>
      <c r="U95" s="346"/>
      <c r="V95" s="346"/>
    </row>
    <row r="96" spans="1:22" x14ac:dyDescent="0.2">
      <c r="B96" s="357" t="str">
        <f>Journey!B31</f>
        <v>Leader in Action</v>
      </c>
      <c r="C96" s="353" t="str">
        <f>IF(Journey!W38="C","C",IF(Journey!W38="P","P",""))</f>
        <v/>
      </c>
      <c r="E96" s="348"/>
      <c r="F96" s="349" t="str">
        <f>Badges!C408</f>
        <v>Try them all</v>
      </c>
      <c r="G96" s="351" t="str">
        <f>IF(Badges!W408="A","A"," ")</f>
        <v xml:space="preserve"> </v>
      </c>
      <c r="I96" s="348"/>
      <c r="J96" s="349" t="str">
        <f>Badges!C481</f>
        <v>Team up for sisterhood</v>
      </c>
      <c r="K96" s="351" t="str">
        <f>IF(Badges!W481="A","A"," ")</f>
        <v xml:space="preserve"> </v>
      </c>
      <c r="M96" s="348"/>
      <c r="N96" s="349" t="str">
        <f>Badges!C578</f>
        <v>Research your favorite charity</v>
      </c>
      <c r="O96" s="351" t="str">
        <f>IF(Badges!W578="A","A"," ")</f>
        <v xml:space="preserve"> </v>
      </c>
      <c r="Q96" s="487" t="str">
        <f>'Age-Level'!C34</f>
        <v>Fall Sales (Year 2)</v>
      </c>
      <c r="R96" s="487"/>
      <c r="S96" s="353" t="str">
        <f>IF('Age-Level'!W34="A","A","")</f>
        <v/>
      </c>
      <c r="U96" s="346"/>
      <c r="V96" s="346"/>
    </row>
    <row r="97" spans="1:23" x14ac:dyDescent="0.2">
      <c r="A97" s="486"/>
      <c r="B97" s="369" t="str">
        <f>Journey!A41</f>
        <v>BREATHE</v>
      </c>
      <c r="C97" s="370"/>
      <c r="E97" s="348">
        <v>3</v>
      </c>
      <c r="F97" s="349" t="str">
        <f>Badges!C409</f>
        <v>Explore civil debate</v>
      </c>
      <c r="G97" s="350"/>
      <c r="I97" s="348">
        <v>4</v>
      </c>
      <c r="J97" s="349" t="str">
        <f>Badges!C482</f>
        <v>Leave a place better than you found</v>
      </c>
      <c r="K97" s="350"/>
      <c r="M97" s="348">
        <v>5</v>
      </c>
      <c r="N97" s="349" t="str">
        <f>Badges!C579</f>
        <v>Add up your dreams</v>
      </c>
      <c r="O97" s="350"/>
      <c r="Q97" s="487" t="str">
        <f>'Age-Level'!C35</f>
        <v>Fall Sales (Year 3)</v>
      </c>
      <c r="R97" s="487"/>
      <c r="S97" s="353" t="str">
        <f>IF('Age-Level'!W35="A","A","")</f>
        <v/>
      </c>
      <c r="U97" s="346"/>
      <c r="V97" s="346"/>
    </row>
    <row r="98" spans="1:23" ht="14.25" customHeight="1" x14ac:dyDescent="0.2">
      <c r="A98" s="486"/>
      <c r="B98" s="357" t="str">
        <f>Journey!B42</f>
        <v>Aware</v>
      </c>
      <c r="C98" s="353" t="str">
        <f>IF(Journey!W22="C","C",IF(Journey!W22="P","P",""))</f>
        <v/>
      </c>
      <c r="E98" s="348"/>
      <c r="F98" s="349" t="str">
        <f>Badges!C410</f>
        <v>Ask an expert to teach you the</v>
      </c>
      <c r="G98" s="351" t="str">
        <f>IF(Badges!W410="A","A"," ")</f>
        <v xml:space="preserve"> </v>
      </c>
      <c r="I98" s="348"/>
      <c r="J98" s="349" t="str">
        <f>Badges!C483</f>
        <v>Clean up a hiking trail-or clear a new</v>
      </c>
      <c r="K98" s="351" t="str">
        <f>IF(Badges!W483="A","A"," ")</f>
        <v xml:space="preserve"> </v>
      </c>
      <c r="M98" s="348"/>
      <c r="N98" s="349" t="str">
        <f>Badges!C580</f>
        <v>Plan with friends</v>
      </c>
      <c r="O98" s="351" t="str">
        <f>IF(Badges!W580="A","A"," ")</f>
        <v xml:space="preserve"> </v>
      </c>
      <c r="Q98" s="487" t="str">
        <f>'Age-Level'!C37</f>
        <v>Thinking Day (Year 1)</v>
      </c>
      <c r="R98" s="487"/>
      <c r="S98" s="353" t="str">
        <f>IF('Age-Level'!W37="A","A","")</f>
        <v/>
      </c>
      <c r="U98" s="346"/>
      <c r="V98" s="346"/>
    </row>
    <row r="99" spans="1:23" x14ac:dyDescent="0.2">
      <c r="A99" s="486"/>
      <c r="B99" s="357" t="str">
        <f>Journey!B48</f>
        <v>Alert</v>
      </c>
      <c r="C99" s="353" t="str">
        <f>IF(Journey!W31="C","C",IF(Journey!W31="P","P",""))</f>
        <v/>
      </c>
      <c r="E99" s="348"/>
      <c r="F99" s="349" t="str">
        <f>Badges!C411</f>
        <v>Watch candidates for elected office</v>
      </c>
      <c r="G99" s="351" t="str">
        <f>IF(Badges!W411="A","A"," ")</f>
        <v xml:space="preserve"> </v>
      </c>
      <c r="I99" s="348"/>
      <c r="J99" s="349" t="str">
        <f>Badges!C484</f>
        <v>Help clear an invasive species from</v>
      </c>
      <c r="K99" s="351" t="str">
        <f>IF(Badges!W484="A","A"," ")</f>
        <v xml:space="preserve"> </v>
      </c>
      <c r="M99" s="348"/>
      <c r="N99" s="349" t="str">
        <f>Badges!C581</f>
        <v>Plan with your family</v>
      </c>
      <c r="O99" s="351" t="str">
        <f>IF(Badges!W581="A","A"," ")</f>
        <v xml:space="preserve"> </v>
      </c>
      <c r="Q99" s="487" t="str">
        <f>'Age-Level'!C38</f>
        <v>Thinking Day (Year 2)</v>
      </c>
      <c r="R99" s="487"/>
      <c r="S99" s="353" t="str">
        <f>IF('Age-Level'!W38="A","A","")</f>
        <v/>
      </c>
      <c r="U99" s="488"/>
      <c r="V99" s="489"/>
      <c r="W99" s="439"/>
    </row>
    <row r="100" spans="1:23" x14ac:dyDescent="0.2">
      <c r="A100" s="486"/>
      <c r="B100" s="357" t="str">
        <f>Journey!B55</f>
        <v>Affirm</v>
      </c>
      <c r="C100" s="353" t="str">
        <f>IF(Journey!W34="C","C",IF(Journey!W34="P","P",""))</f>
        <v/>
      </c>
      <c r="E100" s="348"/>
      <c r="F100" s="349" t="str">
        <f>Badges!C412</f>
        <v>Understand a famous debate in</v>
      </c>
      <c r="G100" s="351" t="str">
        <f>IF(Badges!W412="A","A"," ")</f>
        <v xml:space="preserve"> </v>
      </c>
      <c r="I100" s="348"/>
      <c r="J100" s="349" t="str">
        <f>Badges!C485</f>
        <v>Help with three general-maintenance</v>
      </c>
      <c r="K100" s="351" t="str">
        <f>IF(Badges!W485="A","A"," ")</f>
        <v xml:space="preserve"> </v>
      </c>
      <c r="M100" s="348"/>
      <c r="N100" s="349" t="str">
        <f>Badges!C582</f>
        <v>Plan over and over again</v>
      </c>
      <c r="O100" s="351" t="str">
        <f>IF(Badges!W582="A","A"," ")</f>
        <v xml:space="preserve"> </v>
      </c>
      <c r="Q100" s="487" t="str">
        <f>'Age-Level'!C39</f>
        <v>Thinking Day (Year 3)</v>
      </c>
      <c r="R100" s="487"/>
      <c r="S100" s="353" t="str">
        <f>IF('Age-Level'!W39="A","A","")</f>
        <v/>
      </c>
      <c r="U100" s="346"/>
      <c r="V100" s="346"/>
    </row>
    <row r="101" spans="1:23" x14ac:dyDescent="0.2">
      <c r="A101" s="355"/>
      <c r="B101" s="357" t="str">
        <f>Journey!B62</f>
        <v>Leader in Action</v>
      </c>
      <c r="C101" s="353" t="str">
        <f>IF(Journey!W43="C","C",IF(Journey!W43="P","P",""))</f>
        <v/>
      </c>
      <c r="E101" s="348">
        <v>4</v>
      </c>
      <c r="F101" s="349" t="str">
        <f>Badges!C413</f>
        <v>Understand a compromise</v>
      </c>
      <c r="G101" s="350"/>
      <c r="I101" s="348">
        <v>5</v>
      </c>
      <c r="J101" s="349" t="str">
        <f>Badges!C486</f>
        <v>Enjoy Girl Scout traditions</v>
      </c>
      <c r="K101" s="350"/>
      <c r="M101" s="492" t="str">
        <f>Badges!B586</f>
        <v>Business Plan</v>
      </c>
      <c r="N101" s="493"/>
      <c r="O101" s="493"/>
      <c r="Q101" s="487" t="str">
        <f>'Age-Level'!C41</f>
        <v>Global Action Award</v>
      </c>
      <c r="R101" s="487"/>
      <c r="S101" s="353" t="str">
        <f>IF('Age-Level'!W41="A","A","")</f>
        <v/>
      </c>
      <c r="U101" s="346"/>
      <c r="V101" s="346"/>
    </row>
    <row r="102" spans="1:23" x14ac:dyDescent="0.2">
      <c r="B102" s="494" t="str">
        <f>Journey!A75</f>
        <v>MEdia</v>
      </c>
      <c r="C102" s="495"/>
      <c r="E102" s="348"/>
      <c r="F102" s="349" t="str">
        <f>Badges!C414</f>
        <v>A community compromise</v>
      </c>
      <c r="G102" s="351" t="str">
        <f>IF(Badges!W414="A","A"," ")</f>
        <v xml:space="preserve"> </v>
      </c>
      <c r="I102" s="348"/>
      <c r="J102" s="349" t="str">
        <f>Badges!C487</f>
        <v>Make a tradition "to do" list</v>
      </c>
      <c r="K102" s="351" t="str">
        <f>IF(Badges!W487="A","A"," ")</f>
        <v xml:space="preserve"> </v>
      </c>
      <c r="M102" s="348">
        <v>1</v>
      </c>
      <c r="N102" s="349" t="str">
        <f>Badges!C587</f>
        <v>Write your mission statement and</v>
      </c>
      <c r="O102" s="350"/>
      <c r="Q102" s="487" t="str">
        <f>'Age-Level'!C43</f>
        <v>International Friendship Recognition</v>
      </c>
      <c r="R102" s="487"/>
      <c r="S102" s="353" t="str">
        <f>IF('Age-Level'!W43="A","A","")</f>
        <v/>
      </c>
      <c r="U102" s="346"/>
      <c r="V102" s="346"/>
    </row>
    <row r="103" spans="1:23" x14ac:dyDescent="0.2">
      <c r="B103" s="357" t="str">
        <f>Journey!C77</f>
        <v>Monitor</v>
      </c>
      <c r="C103" s="353" t="str">
        <f>IF(Journey!W78="C","C",IF(Journey!W78="P","P",""))</f>
        <v/>
      </c>
      <c r="E103" s="348"/>
      <c r="F103" s="349" t="str">
        <f>Badges!C415</f>
        <v>A family or friendship compromise</v>
      </c>
      <c r="G103" s="351" t="str">
        <f>IF(Badges!W415="A","A"," ")</f>
        <v xml:space="preserve"> </v>
      </c>
      <c r="I103" s="348"/>
      <c r="J103" s="349" t="str">
        <f>Badges!C488</f>
        <v>Go global</v>
      </c>
      <c r="K103" s="351" t="str">
        <f>IF(Badges!W488="A","A"," ")</f>
        <v xml:space="preserve"> </v>
      </c>
      <c r="M103" s="348"/>
      <c r="N103" s="349" t="str">
        <f>Badges!C588</f>
        <v>A mission statement is a short</v>
      </c>
      <c r="O103" s="351" t="str">
        <f>IF(Badges!W588="A","A"," ")</f>
        <v xml:space="preserve"> </v>
      </c>
      <c r="Q103" s="487" t="str">
        <f>'Age-Level'!C45</f>
        <v>Investiture</v>
      </c>
      <c r="R103" s="487"/>
      <c r="S103" s="353" t="str">
        <f>IF('Age-Level'!W45="A","A","")</f>
        <v/>
      </c>
      <c r="U103" s="346"/>
      <c r="V103" s="346"/>
    </row>
    <row r="104" spans="1:23" x14ac:dyDescent="0.2">
      <c r="B104" s="357" t="str">
        <f>Journey!C80</f>
        <v>Influence</v>
      </c>
      <c r="C104" s="353" t="str">
        <f>IF(Journey!W81="C","C",IF(Journey!W81="P","P",""))</f>
        <v/>
      </c>
      <c r="E104" s="348"/>
      <c r="F104" s="349" t="str">
        <f>Badges!C416</f>
        <v>A state or national compromise</v>
      </c>
      <c r="G104" s="351" t="str">
        <f>IF(Badges!W416="A","A"," ")</f>
        <v xml:space="preserve"> </v>
      </c>
      <c r="I104" s="348"/>
      <c r="J104" s="349" t="str">
        <f>Badges!C489</f>
        <v>Learn the history of your Girl Scout</v>
      </c>
      <c r="K104" s="351" t="str">
        <f>IF(Badges!W489="A","A"," ")</f>
        <v xml:space="preserve"> </v>
      </c>
      <c r="M104" s="348">
        <v>2</v>
      </c>
      <c r="N104" s="349" t="str">
        <f>Badges!C589</f>
        <v>Increase your customer base</v>
      </c>
      <c r="O104" s="350"/>
      <c r="Q104" s="487" t="str">
        <f>'Age-Level'!C46</f>
        <v>Rededication (1st year)</v>
      </c>
      <c r="R104" s="487"/>
      <c r="S104" s="363" t="str">
        <f>IF('Age-Level'!W46="A","A","")</f>
        <v/>
      </c>
      <c r="U104" s="346"/>
      <c r="V104" s="346"/>
    </row>
    <row r="105" spans="1:23" x14ac:dyDescent="0.2">
      <c r="B105" s="357" t="str">
        <f>Journey!C83</f>
        <v>Cultivate</v>
      </c>
      <c r="C105" s="353" t="str">
        <f>IF(Journey!W84="C","C",IF(Journey!W84="P","P",""))</f>
        <v/>
      </c>
      <c r="E105" s="348">
        <v>5</v>
      </c>
      <c r="F105" s="349" t="str">
        <f>Badges!C417</f>
        <v>Find common ground through</v>
      </c>
      <c r="G105" s="350"/>
      <c r="I105" s="492" t="str">
        <f>Badges!B492</f>
        <v>Trees</v>
      </c>
      <c r="J105" s="493"/>
      <c r="K105" s="493"/>
      <c r="M105" s="348"/>
      <c r="N105" s="349" t="str">
        <f>Badges!C590</f>
        <v>What's the number one reason</v>
      </c>
      <c r="O105" s="351" t="str">
        <f>IF(Badges!W590="A","A"," ")</f>
        <v xml:space="preserve"> </v>
      </c>
      <c r="Q105" s="487" t="str">
        <f>'Age-Level'!C47</f>
        <v>Rededication (2nd year)</v>
      </c>
      <c r="R105" s="487"/>
      <c r="S105" s="363" t="str">
        <f>IF('Age-Level'!W47="A","A","")</f>
        <v/>
      </c>
      <c r="U105" s="346"/>
      <c r="V105" s="346"/>
    </row>
    <row r="106" spans="1:23" x14ac:dyDescent="0.2">
      <c r="B106" s="357" t="str">
        <f>Journey!B86</f>
        <v>Leader in Action</v>
      </c>
      <c r="C106" s="353" t="str">
        <f>IF(Journey!W96="C","C",IF(Journey!W96="P","P",""))</f>
        <v/>
      </c>
      <c r="E106" s="348"/>
      <c r="F106" s="349" t="str">
        <f>Badges!C418</f>
        <v>Mediate a cookie conflict</v>
      </c>
      <c r="G106" s="351" t="str">
        <f>IF(Badges!W418="A","A"," ")</f>
        <v xml:space="preserve"> </v>
      </c>
      <c r="I106" s="348">
        <v>1</v>
      </c>
      <c r="J106" s="349" t="str">
        <f>Badges!C493</f>
        <v>Try some tree fun</v>
      </c>
      <c r="K106" s="350"/>
      <c r="M106" s="348">
        <v>3</v>
      </c>
      <c r="N106" s="349" t="str">
        <f>Badges!C591</f>
        <v>Get into the details</v>
      </c>
      <c r="O106" s="350"/>
      <c r="Q106" s="487" t="str">
        <f>'Age-Level'!C48</f>
        <v>Rededication (3rd year)</v>
      </c>
      <c r="R106" s="487"/>
      <c r="S106" s="363" t="str">
        <f>IF('Age-Level'!W48="A","A","")</f>
        <v/>
      </c>
      <c r="U106" s="346"/>
      <c r="V106" s="346"/>
    </row>
    <row r="107" spans="1:23" x14ac:dyDescent="0.2">
      <c r="B107" s="365"/>
      <c r="C107" s="365"/>
      <c r="E107" s="348"/>
      <c r="F107" s="349" t="str">
        <f>Badges!C419</f>
        <v>Mediate with a pro</v>
      </c>
      <c r="G107" s="351" t="str">
        <f>IF(Badges!W419="A","A"," ")</f>
        <v xml:space="preserve"> </v>
      </c>
      <c r="I107" s="348"/>
      <c r="J107" s="349" t="str">
        <f>Badges!C494</f>
        <v>Take a tree trip</v>
      </c>
      <c r="K107" s="351" t="str">
        <f>IF(Badges!W494="A","A"," ")</f>
        <v xml:space="preserve"> </v>
      </c>
      <c r="M107" s="348"/>
      <c r="N107" s="349" t="str">
        <f>Badges!C592</f>
        <v>Decide what you want to do with</v>
      </c>
      <c r="O107" s="351" t="str">
        <f>IF(Badges!W592="A","A"," ")</f>
        <v xml:space="preserve"> </v>
      </c>
      <c r="Q107" s="487" t="str">
        <f>'Age-Level'!C49</f>
        <v>Rededication (4th year)</v>
      </c>
      <c r="R107" s="487"/>
      <c r="S107" s="363" t="str">
        <f>IF('Age-Level'!W49="A","A","")</f>
        <v/>
      </c>
      <c r="U107" s="346"/>
      <c r="V107" s="346"/>
    </row>
    <row r="108" spans="1:23" x14ac:dyDescent="0.2">
      <c r="A108" s="635" t="s">
        <v>138</v>
      </c>
      <c r="B108" s="636"/>
      <c r="C108" s="637"/>
      <c r="E108" s="348"/>
      <c r="F108" s="349" t="str">
        <f>Badges!C420</f>
        <v>Suggest solutions for a current</v>
      </c>
      <c r="G108" s="351" t="str">
        <f>IF(Badges!W420="A","A"," ")</f>
        <v xml:space="preserve"> </v>
      </c>
      <c r="I108" s="348"/>
      <c r="J108" s="349" t="str">
        <f>Badges!C495</f>
        <v>Design a tree house</v>
      </c>
      <c r="K108" s="351" t="str">
        <f>IF(Badges!W495="A","A"," ")</f>
        <v xml:space="preserve"> </v>
      </c>
      <c r="M108" s="348">
        <v>4</v>
      </c>
      <c r="N108" s="349" t="str">
        <f>Badges!C593</f>
        <v>Make a risk management plan</v>
      </c>
      <c r="O108" s="350"/>
      <c r="Q108" s="487" t="str">
        <f>'Age-Level'!C50</f>
        <v>Rededication (5th year)</v>
      </c>
      <c r="R108" s="487"/>
      <c r="S108" s="363" t="str">
        <f>IF('Age-Level'!W50="A","A","")</f>
        <v/>
      </c>
      <c r="U108" s="346"/>
      <c r="V108" s="346"/>
    </row>
    <row r="109" spans="1:23" x14ac:dyDescent="0.2">
      <c r="A109" s="360"/>
      <c r="B109" s="496" t="str">
        <f>Bridging!B6</f>
        <v>Pass It On!</v>
      </c>
      <c r="C109" s="352" t="str">
        <f>IF(Bridging!W10="C","C",IF(Bridging!W10="P","P",""))</f>
        <v/>
      </c>
      <c r="E109" s="492" t="str">
        <f>Badges!B423</f>
        <v>New Cuisines</v>
      </c>
      <c r="F109" s="493"/>
      <c r="G109" s="493"/>
      <c r="I109" s="348"/>
      <c r="J109" s="349" t="str">
        <f>Badges!C496</f>
        <v>Cook a tree dish</v>
      </c>
      <c r="K109" s="351" t="str">
        <f>IF(Badges!W496="A","A"," ")</f>
        <v xml:space="preserve"> </v>
      </c>
      <c r="M109" s="348"/>
      <c r="N109" s="349" t="str">
        <f>Badges!C594</f>
        <v>A risk management plan gets you</v>
      </c>
      <c r="O109" s="351" t="str">
        <f>IF(Badges!W594="A","A"," ")</f>
        <v xml:space="preserve"> </v>
      </c>
      <c r="Q109" s="487" t="str">
        <f>'Age-Level'!C51</f>
        <v>Rededication (6th year)</v>
      </c>
      <c r="R109" s="487"/>
      <c r="S109" s="363" t="str">
        <f>IF('Age-Level'!W51="A","A","")</f>
        <v/>
      </c>
      <c r="U109" s="346"/>
      <c r="V109" s="346"/>
    </row>
    <row r="110" spans="1:23" x14ac:dyDescent="0.2">
      <c r="A110" s="360"/>
      <c r="B110" s="361" t="str">
        <f>Bridging!B11</f>
        <v>Look Ahead!</v>
      </c>
      <c r="C110" s="352" t="str">
        <f>IF(Bridging!W15="C","C",IF(Bridging!W15="P","P",""))</f>
        <v/>
      </c>
      <c r="E110" s="348">
        <v>1</v>
      </c>
      <c r="F110" s="349" t="str">
        <f>Badges!C424</f>
        <v>Make a dish from another country</v>
      </c>
      <c r="G110" s="350"/>
      <c r="I110" s="348">
        <v>2</v>
      </c>
      <c r="J110" s="349" t="str">
        <f>Badges!C497</f>
        <v>Dig into the amazing science of</v>
      </c>
      <c r="K110" s="350"/>
      <c r="M110" s="348">
        <v>5</v>
      </c>
      <c r="N110" s="349" t="str">
        <f>Badges!C595</f>
        <v>Get expert feedback on your plan</v>
      </c>
      <c r="O110" s="350"/>
      <c r="Q110" s="487" t="str">
        <f>'Age-Level'!C52</f>
        <v>Rededication (7th year)</v>
      </c>
      <c r="R110" s="487"/>
      <c r="S110" s="363" t="str">
        <f>IF('Age-Level'!W52="A","A","")</f>
        <v/>
      </c>
      <c r="U110" s="489"/>
      <c r="V110" s="489"/>
      <c r="W110" s="439"/>
    </row>
    <row r="111" spans="1:23" x14ac:dyDescent="0.2">
      <c r="A111" s="360"/>
      <c r="B111" s="487" t="str">
        <f>Bridging!C16</f>
        <v>Plan a Ceremony</v>
      </c>
      <c r="C111" s="352" t="str">
        <f>IF(Bridging!W17="C","C",IF(Bridging!W17="P","P",""))</f>
        <v/>
      </c>
      <c r="E111" s="348"/>
      <c r="F111" s="349" t="str">
        <f>Badges!C425</f>
        <v>Cook something from an area of the</v>
      </c>
      <c r="G111" s="351" t="str">
        <f>IF(Badges!W425="A","A"," ")</f>
        <v xml:space="preserve"> </v>
      </c>
      <c r="I111" s="348"/>
      <c r="J111" s="349" t="str">
        <f>Badges!C498</f>
        <v>Be a naturalist in your neighborhood</v>
      </c>
      <c r="K111" s="351" t="str">
        <f>IF(Badges!W498="A","A"," ")</f>
        <v xml:space="preserve"> </v>
      </c>
      <c r="M111" s="348"/>
      <c r="N111" s="349" t="str">
        <f>Badges!C596</f>
        <v>Once you have your business plan</v>
      </c>
      <c r="O111" s="351" t="str">
        <f>IF(Badges!W596="A","A"," ")</f>
        <v xml:space="preserve"> </v>
      </c>
      <c r="Q111" s="487" t="str">
        <f>'Age-Level'!C53</f>
        <v>Rededication (8th year)</v>
      </c>
      <c r="R111" s="487"/>
      <c r="S111" s="363" t="str">
        <f>IF('Age-Level'!W53="A","A","")</f>
        <v/>
      </c>
      <c r="U111" s="346"/>
      <c r="V111" s="346"/>
    </row>
    <row r="112" spans="1:23" x14ac:dyDescent="0.2">
      <c r="B112" s="362" t="s">
        <v>139</v>
      </c>
      <c r="C112" s="352" t="str">
        <f>IF(Bridging!W18="C","C",IF(Bridging!W18="P","P",""))</f>
        <v/>
      </c>
      <c r="E112" s="348"/>
      <c r="F112" s="349" t="str">
        <f>Badges!C426</f>
        <v>Find a relative, friend, or neighbor</v>
      </c>
      <c r="G112" s="351" t="str">
        <f>IF(Badges!W426="A","A"," ")</f>
        <v xml:space="preserve"> </v>
      </c>
      <c r="I112" s="348"/>
      <c r="J112" s="349" t="str">
        <f>Badges!C499</f>
        <v>Sketch and label the parts of a tree</v>
      </c>
      <c r="K112" s="351" t="str">
        <f>IF(Badges!W499="A","A"," ")</f>
        <v xml:space="preserve"> </v>
      </c>
      <c r="M112" s="492" t="str">
        <f>Badges!B612</f>
        <v>Think Big</v>
      </c>
      <c r="N112" s="493"/>
      <c r="O112" s="493"/>
      <c r="Q112" s="490" t="str">
        <f>'Age-Level'!B54</f>
        <v>My Promise, My Faith (Year 1)</v>
      </c>
      <c r="R112" s="491"/>
      <c r="S112" s="363"/>
      <c r="U112" s="346"/>
      <c r="V112" s="346"/>
    </row>
    <row r="113" spans="1:22" x14ac:dyDescent="0.2">
      <c r="B113" s="356"/>
      <c r="C113" s="439"/>
      <c r="E113" s="348"/>
      <c r="F113" s="349" t="str">
        <f>Badges!C427</f>
        <v>Let a particular ingredient be your</v>
      </c>
      <c r="G113" s="351" t="str">
        <f>IF(Badges!W427="A","A"," ")</f>
        <v xml:space="preserve"> </v>
      </c>
      <c r="I113" s="348"/>
      <c r="J113" s="349" t="str">
        <f>Badges!C500</f>
        <v>Delve into the forest life cycle</v>
      </c>
      <c r="K113" s="351" t="str">
        <f>IF(Badges!W500="A","A"," ")</f>
        <v xml:space="preserve"> </v>
      </c>
      <c r="M113" s="348">
        <v>1</v>
      </c>
      <c r="N113" s="349" t="str">
        <f>Badges!C613</f>
        <v>Come up with a big idea</v>
      </c>
      <c r="O113" s="350"/>
      <c r="Q113" s="372">
        <v>1</v>
      </c>
      <c r="R113" s="487" t="str">
        <f>'Age-Level'!C55</f>
        <v>Choose one line from the Law</v>
      </c>
      <c r="S113" s="363" t="str">
        <f>IF('Age-Level'!W55="A","A","")</f>
        <v/>
      </c>
      <c r="U113" s="346"/>
      <c r="V113" s="346"/>
    </row>
    <row r="114" spans="1:22" x14ac:dyDescent="0.2">
      <c r="A114" s="602" t="str">
        <f>Badges!B354</f>
        <v>Comic Artist</v>
      </c>
      <c r="B114" s="603"/>
      <c r="C114" s="603"/>
      <c r="E114" s="348">
        <v>2</v>
      </c>
      <c r="F114" s="349" t="str">
        <f>Badges!C428</f>
        <v>Discover a dish from another region</v>
      </c>
      <c r="G114" s="350"/>
      <c r="I114" s="348">
        <v>3</v>
      </c>
      <c r="J114" s="349" t="str">
        <f>Badges!C501</f>
        <v>Make a creative project starring</v>
      </c>
      <c r="K114" s="350"/>
      <c r="M114" s="348"/>
      <c r="N114" s="349" t="str">
        <f>Badges!C614</f>
        <v>As you and your friends think about</v>
      </c>
      <c r="O114" s="351" t="str">
        <f>IF(Badges!W614="A","A"," ")</f>
        <v xml:space="preserve"> </v>
      </c>
      <c r="Q114" s="371">
        <v>2</v>
      </c>
      <c r="R114" s="487" t="str">
        <f>'Age-Level'!C56</f>
        <v>Find a woman in your community</v>
      </c>
      <c r="S114" s="363" t="str">
        <f>IF('Age-Level'!W56="A","A","")</f>
        <v/>
      </c>
      <c r="U114" s="346"/>
      <c r="V114" s="346"/>
    </row>
    <row r="115" spans="1:22" x14ac:dyDescent="0.2">
      <c r="A115" s="348">
        <v>1</v>
      </c>
      <c r="B115" s="349" t="str">
        <f>Badges!C355</f>
        <v>Delve into the world of comics</v>
      </c>
      <c r="C115" s="350"/>
      <c r="E115" s="348"/>
      <c r="F115" s="349" t="str">
        <f>Badges!C429</f>
        <v>Put together a meal based on a food</v>
      </c>
      <c r="G115" s="351" t="str">
        <f>IF(Badges!W429="A","A"," ")</f>
        <v xml:space="preserve"> </v>
      </c>
      <c r="I115" s="348"/>
      <c r="J115" s="349" t="str">
        <f>Badges!C502</f>
        <v>Get tree crafty</v>
      </c>
      <c r="K115" s="351" t="str">
        <f>IF(Badges!W502="A","A"," ")</f>
        <v xml:space="preserve"> </v>
      </c>
      <c r="M115" s="348">
        <v>2</v>
      </c>
      <c r="N115" s="349" t="str">
        <f>Badges!C615</f>
        <v>Take your sales to the next level</v>
      </c>
      <c r="O115" s="350"/>
      <c r="Q115" s="371">
        <v>3</v>
      </c>
      <c r="R115" s="487" t="str">
        <f>'Age-Level'!C57</f>
        <v>Gather three inspirational quotes</v>
      </c>
      <c r="S115" s="363" t="str">
        <f>IF('Age-Level'!W57="A","A","")</f>
        <v/>
      </c>
      <c r="U115" s="346"/>
      <c r="V115" s="346"/>
    </row>
    <row r="116" spans="1:22" x14ac:dyDescent="0.2">
      <c r="A116" s="348"/>
      <c r="B116" s="349" t="str">
        <f>Badges!C356</f>
        <v>Collect comic strips from the</v>
      </c>
      <c r="C116" s="351" t="str">
        <f>IF(Badges!W356="A","A"," ")</f>
        <v xml:space="preserve"> </v>
      </c>
      <c r="E116" s="348"/>
      <c r="F116" s="349" t="str">
        <f>Badges!C430</f>
        <v>Research and cook a regional</v>
      </c>
      <c r="G116" s="351" t="str">
        <f>IF(Badges!W430="A","A"," ")</f>
        <v xml:space="preserve"> </v>
      </c>
      <c r="I116" s="348"/>
      <c r="J116" s="349" t="str">
        <f>Badges!C503</f>
        <v>Capture a tree on your canvas or the</v>
      </c>
      <c r="K116" s="351" t="str">
        <f>IF(Badges!W503="A","A"," ")</f>
        <v xml:space="preserve"> </v>
      </c>
      <c r="M116" s="348"/>
      <c r="N116" s="349" t="str">
        <f>Badges!C616</f>
        <v>When you have a big goal, you have</v>
      </c>
      <c r="O116" s="351" t="str">
        <f>IF(Badges!W616="A","A"," ")</f>
        <v xml:space="preserve"> </v>
      </c>
      <c r="Q116" s="371">
        <v>4</v>
      </c>
      <c r="R116" s="487" t="str">
        <f>'Age-Level'!C58</f>
        <v>Make something to remind you</v>
      </c>
      <c r="S116" s="363" t="str">
        <f>IF('Age-Level'!W58="A","A","")</f>
        <v/>
      </c>
    </row>
    <row r="117" spans="1:22" x14ac:dyDescent="0.2">
      <c r="A117" s="348"/>
      <c r="B117" s="349" t="str">
        <f>Badges!C357</f>
        <v>Visit with a comic artist</v>
      </c>
      <c r="C117" s="351" t="str">
        <f>IF(Badges!W357="A","A"," ")</f>
        <v xml:space="preserve"> </v>
      </c>
      <c r="E117" s="348"/>
      <c r="F117" s="349" t="str">
        <f>Badges!C431</f>
        <v>Find out how well you know your</v>
      </c>
      <c r="G117" s="351" t="str">
        <f>IF(Badges!W431="A","A"," ")</f>
        <v xml:space="preserve"> </v>
      </c>
      <c r="I117" s="348"/>
      <c r="J117" s="349" t="str">
        <f>Badges!C504</f>
        <v>Create your own tree legend</v>
      </c>
      <c r="K117" s="351" t="str">
        <f>IF(Badges!W504="A","A"," ")</f>
        <v xml:space="preserve"> </v>
      </c>
      <c r="M117" s="348">
        <v>3</v>
      </c>
      <c r="N117" s="349" t="str">
        <f>Badges!C617</f>
        <v>Sell your big dream to others</v>
      </c>
      <c r="O117" s="350"/>
      <c r="Q117" s="371">
        <v>5</v>
      </c>
      <c r="R117" s="487" t="str">
        <f>'Age-Level'!C59</f>
        <v xml:space="preserve">Make a commitment to live what </v>
      </c>
      <c r="S117" s="363" t="str">
        <f>IF('Age-Level'!W59="A","A","")</f>
        <v/>
      </c>
    </row>
    <row r="118" spans="1:22" x14ac:dyDescent="0.2">
      <c r="A118" s="348"/>
      <c r="B118" s="349" t="str">
        <f>Badges!C358</f>
        <v>Make sticky-note comics</v>
      </c>
      <c r="C118" s="351" t="str">
        <f>IF(Badges!W358="A","A"," ")</f>
        <v xml:space="preserve"> </v>
      </c>
      <c r="E118" s="348">
        <v>3</v>
      </c>
      <c r="F118" s="349" t="str">
        <f>Badges!C432</f>
        <v>Whip up a dish from another time</v>
      </c>
      <c r="G118" s="350"/>
      <c r="I118" s="348">
        <v>4</v>
      </c>
      <c r="J118" s="349" t="str">
        <f>Badges!C505</f>
        <v>Explore the connection between</v>
      </c>
      <c r="K118" s="350"/>
      <c r="M118" s="348"/>
      <c r="N118" s="349" t="str">
        <f>Badges!C618</f>
        <v>Whether you're using your cookie</v>
      </c>
      <c r="O118" s="351" t="str">
        <f>IF(Badges!W618="A","A"," ")</f>
        <v xml:space="preserve"> </v>
      </c>
      <c r="Q118" s="490" t="str">
        <f>'Age-Level'!B61</f>
        <v>My Promise, My Faith (Year 2)</v>
      </c>
      <c r="R118" s="491"/>
      <c r="S118" s="363"/>
    </row>
    <row r="119" spans="1:22" x14ac:dyDescent="0.2">
      <c r="A119" s="348">
        <v>2</v>
      </c>
      <c r="B119" s="349" t="str">
        <f>Badges!C359</f>
        <v>Choose a story to tell</v>
      </c>
      <c r="C119" s="350"/>
      <c r="E119" s="348"/>
      <c r="F119" s="349" t="str">
        <f>Badges!C433</f>
        <v>Try a recipe inspired by a historical</v>
      </c>
      <c r="G119" s="351" t="str">
        <f>IF(Badges!W433="A","A"," ")</f>
        <v xml:space="preserve"> </v>
      </c>
      <c r="I119" s="348"/>
      <c r="J119" s="349" t="str">
        <f>Badges!C506</f>
        <v>Debate logging, clear-cutting, and</v>
      </c>
      <c r="K119" s="351" t="str">
        <f>IF(Badges!W506="A","A"," ")</f>
        <v xml:space="preserve"> </v>
      </c>
      <c r="M119" s="348">
        <v>4</v>
      </c>
      <c r="N119" s="349" t="str">
        <f>Badges!C619</f>
        <v>Ask experts to help you take your</v>
      </c>
      <c r="O119" s="350"/>
      <c r="Q119" s="372">
        <v>1</v>
      </c>
      <c r="R119" s="487" t="str">
        <f>'Age-Level'!C62</f>
        <v>Choose one line from the Law</v>
      </c>
      <c r="S119" s="363" t="str">
        <f>IF('Age-Level'!W62="A","A","")</f>
        <v/>
      </c>
    </row>
    <row r="120" spans="1:22" x14ac:dyDescent="0.2">
      <c r="A120" s="348"/>
      <c r="B120" s="349" t="str">
        <f>Badges!C360</f>
        <v>Think of a story from your life</v>
      </c>
      <c r="C120" s="351" t="str">
        <f>IF(Badges!W360="A","A"," ")</f>
        <v xml:space="preserve"> </v>
      </c>
      <c r="E120" s="348"/>
      <c r="F120" s="349" t="str">
        <f>Badges!C434</f>
        <v>Ask a grandparent or other relative</v>
      </c>
      <c r="G120" s="351" t="str">
        <f>IF(Badges!W434="A","A"," ")</f>
        <v xml:space="preserve"> </v>
      </c>
      <c r="I120" s="348"/>
      <c r="J120" s="349" t="str">
        <f>Badges!C507</f>
        <v>Chart how wood travels</v>
      </c>
      <c r="K120" s="351" t="str">
        <f>IF(Badges!W507="A","A"," ")</f>
        <v xml:space="preserve"> </v>
      </c>
      <c r="M120" s="348"/>
      <c r="N120" s="349" t="str">
        <f>Badges!C620</f>
        <v>Show your plan to a businesswoman</v>
      </c>
      <c r="O120" s="351" t="str">
        <f>IF(Badges!W620="A","A"," ")</f>
        <v xml:space="preserve"> </v>
      </c>
      <c r="Q120" s="371">
        <v>2</v>
      </c>
      <c r="R120" s="487" t="str">
        <f>'Age-Level'!C63</f>
        <v>Find a woman in your community</v>
      </c>
      <c r="S120" s="363" t="str">
        <f>IF('Age-Level'!W63="A","A","")</f>
        <v/>
      </c>
    </row>
    <row r="121" spans="1:22" x14ac:dyDescent="0.2">
      <c r="A121" s="348"/>
      <c r="B121" s="349" t="str">
        <f>Badges!C361</f>
        <v>Think of a story from a book or</v>
      </c>
      <c r="C121" s="351" t="str">
        <f>IF(Badges!W361="A","A"," ")</f>
        <v xml:space="preserve"> </v>
      </c>
      <c r="E121" s="348"/>
      <c r="F121" s="349" t="str">
        <f>Badges!C435</f>
        <v>Pick a piece of the past that excites</v>
      </c>
      <c r="G121" s="351" t="str">
        <f>IF(Badges!W435="A","A"," ")</f>
        <v xml:space="preserve"> </v>
      </c>
      <c r="I121" s="348"/>
      <c r="J121" s="349" t="str">
        <f>Badges!C508</f>
        <v>Create a dream tree garden</v>
      </c>
      <c r="K121" s="351" t="str">
        <f>IF(Badges!W508="A","A"," ")</f>
        <v xml:space="preserve"> </v>
      </c>
      <c r="M121" s="348">
        <v>5</v>
      </c>
      <c r="N121" s="349" t="str">
        <f>Badges!C621</f>
        <v>Share your experience in a big way</v>
      </c>
      <c r="O121" s="350"/>
      <c r="Q121" s="371">
        <v>3</v>
      </c>
      <c r="R121" s="487" t="str">
        <f>'Age-Level'!C64</f>
        <v>Gather three inspirational quotes</v>
      </c>
      <c r="S121" s="363" t="str">
        <f>IF('Age-Level'!W64="A","A","")</f>
        <v/>
      </c>
    </row>
    <row r="122" spans="1:22" x14ac:dyDescent="0.2">
      <c r="A122" s="348"/>
      <c r="B122" s="349" t="str">
        <f>Badges!C362</f>
        <v>Make something up</v>
      </c>
      <c r="C122" s="351" t="str">
        <f>IF(Badges!W362="A","A"," ")</f>
        <v xml:space="preserve"> </v>
      </c>
      <c r="E122" s="348">
        <v>4</v>
      </c>
      <c r="F122" s="349" t="str">
        <f>Badges!C436</f>
        <v>Cook a dish that makes a statement</v>
      </c>
      <c r="G122" s="350"/>
      <c r="I122" s="348">
        <v>5</v>
      </c>
      <c r="J122" s="349" t="str">
        <f>Badges!C509</f>
        <v>Help trees thrive</v>
      </c>
      <c r="K122" s="350"/>
      <c r="M122" s="348"/>
      <c r="N122" s="349" t="str">
        <f>Badges!C622</f>
        <v>Think of innovative ways to let your</v>
      </c>
      <c r="O122" s="351" t="str">
        <f>IF(Badges!W622="A","A"," ")</f>
        <v xml:space="preserve"> </v>
      </c>
      <c r="Q122" s="371">
        <v>4</v>
      </c>
      <c r="R122" s="487" t="str">
        <f>'Age-Level'!C65</f>
        <v>Make something to remind you</v>
      </c>
      <c r="S122" s="363" t="str">
        <f>IF('Age-Level'!W65="A","A","")</f>
        <v/>
      </c>
    </row>
    <row r="123" spans="1:22" x14ac:dyDescent="0.2">
      <c r="A123" s="348">
        <v>3</v>
      </c>
      <c r="B123" s="349" t="str">
        <f>Badges!C363</f>
        <v>Draw it out</v>
      </c>
      <c r="C123" s="350"/>
      <c r="E123" s="348"/>
      <c r="F123" s="349" t="str">
        <f>Badges!C437</f>
        <v>Take a processed food you love and</v>
      </c>
      <c r="G123" s="351" t="str">
        <f>IF(Badges!W437="A","A"," ")</f>
        <v xml:space="preserve"> </v>
      </c>
      <c r="I123" s="348"/>
      <c r="J123" s="349" t="str">
        <f>Badges!C510</f>
        <v>Plant a tree</v>
      </c>
      <c r="K123" s="351" t="str">
        <f>IF(Badges!W510="A","A"," ")</f>
        <v xml:space="preserve"> </v>
      </c>
      <c r="M123" s="492" t="str">
        <f>Badges!B626</f>
        <v>Archery</v>
      </c>
      <c r="N123" s="493"/>
      <c r="O123" s="493"/>
      <c r="Q123" s="371">
        <v>5</v>
      </c>
      <c r="R123" s="487" t="str">
        <f>'Age-Level'!C66</f>
        <v xml:space="preserve">Make a commitment to live what </v>
      </c>
      <c r="S123" s="363" t="str">
        <f>IF('Age-Level'!W66="A","A","")</f>
        <v/>
      </c>
    </row>
    <row r="124" spans="1:22" x14ac:dyDescent="0.2">
      <c r="A124" s="348"/>
      <c r="B124" s="349" t="str">
        <f>Badges!C364</f>
        <v>Use tracing paper</v>
      </c>
      <c r="C124" s="351" t="str">
        <f>IF(Badges!W364="A","A"," ")</f>
        <v xml:space="preserve"> </v>
      </c>
      <c r="E124" s="348"/>
      <c r="F124" s="349" t="str">
        <f>Badges!C438</f>
        <v>Choose a veggie protein and find a</v>
      </c>
      <c r="G124" s="351" t="str">
        <f>IF(Badges!W438="A","A"," ")</f>
        <v xml:space="preserve"> </v>
      </c>
      <c r="I124" s="348"/>
      <c r="J124" s="349" t="str">
        <f>Badges!C511</f>
        <v>Tend to a tree somewhere in your</v>
      </c>
      <c r="K124" s="351" t="str">
        <f>IF(Badges!W511="A","A"," ")</f>
        <v xml:space="preserve"> </v>
      </c>
      <c r="M124" s="348">
        <v>1</v>
      </c>
      <c r="N124" s="349" t="str">
        <f>Badges!C627</f>
        <v>Get to know your archery equipment</v>
      </c>
      <c r="O124" s="350"/>
      <c r="Q124" s="490" t="str">
        <f>'Age-Level'!B68</f>
        <v>My Promise, My Faith (Year 3)</v>
      </c>
      <c r="R124" s="491"/>
      <c r="S124" s="363"/>
    </row>
    <row r="125" spans="1:22" x14ac:dyDescent="0.2">
      <c r="A125" s="348"/>
      <c r="B125" s="349" t="str">
        <f>Badges!C365</f>
        <v>Do a "free draw."</v>
      </c>
      <c r="C125" s="351" t="str">
        <f>IF(Badges!W365="A","A"," ")</f>
        <v xml:space="preserve"> </v>
      </c>
      <c r="E125" s="348"/>
      <c r="F125" s="349" t="str">
        <f>Badges!C439</f>
        <v>Try a recipe for a special diet</v>
      </c>
      <c r="G125" s="351" t="str">
        <f>IF(Badges!W439="A","A"," ")</f>
        <v xml:space="preserve"> </v>
      </c>
      <c r="I125" s="348"/>
      <c r="J125" s="349" t="str">
        <f>Badges!C512</f>
        <v>Shadow one of the tree caretakers</v>
      </c>
      <c r="K125" s="351" t="str">
        <f>IF(Badges!W512="A","A"," ")</f>
        <v xml:space="preserve"> </v>
      </c>
      <c r="M125" s="348"/>
      <c r="N125" s="349" t="str">
        <f>Badges!C628</f>
        <v>Visit an outdoor outfitter or a sporting goods store</v>
      </c>
      <c r="O125" s="351" t="str">
        <f>IF(Badges!W628="A","A"," ")</f>
        <v xml:space="preserve"> </v>
      </c>
      <c r="Q125" s="372">
        <v>1</v>
      </c>
      <c r="R125" s="487" t="str">
        <f>'Age-Level'!C69</f>
        <v>Choose one line from the Law</v>
      </c>
      <c r="S125" s="363" t="str">
        <f>IF('Age-Level'!W69="A","A","")</f>
        <v/>
      </c>
    </row>
    <row r="126" spans="1:22" x14ac:dyDescent="0.2">
      <c r="A126" s="348"/>
      <c r="B126" s="349" t="str">
        <f>Badges!C366</f>
        <v>Use a how-to book, video, or</v>
      </c>
      <c r="C126" s="351" t="str">
        <f>IF(Badges!W366="A","A"," ")</f>
        <v xml:space="preserve"> </v>
      </c>
      <c r="E126" s="348">
        <v>5</v>
      </c>
      <c r="F126" s="349" t="str">
        <f>Badges!C440</f>
        <v>Share your dishes on a culinary</v>
      </c>
      <c r="G126" s="350"/>
      <c r="I126" s="492" t="str">
        <f>Badges!B516</f>
        <v>Budgeting</v>
      </c>
      <c r="J126" s="493"/>
      <c r="K126" s="493"/>
      <c r="M126" s="348"/>
      <c r="N126" s="349" t="str">
        <f>Badges!C629</f>
        <v>Invite an archery expert to talk to your troop</v>
      </c>
      <c r="O126" s="351" t="str">
        <f>IF(Badges!W629="A","A"," ")</f>
        <v xml:space="preserve"> </v>
      </c>
      <c r="Q126" s="371">
        <v>2</v>
      </c>
      <c r="R126" s="487" t="str">
        <f>'Age-Level'!C70</f>
        <v>Find a woman in your community</v>
      </c>
      <c r="S126" s="363" t="str">
        <f>IF('Age-Level'!W70="A","A","")</f>
        <v/>
      </c>
    </row>
    <row r="127" spans="1:22" x14ac:dyDescent="0.2">
      <c r="A127" s="348">
        <v>4</v>
      </c>
      <c r="B127" s="349" t="str">
        <f>Badges!C367</f>
        <v>Frame it in four panels</v>
      </c>
      <c r="C127" s="350"/>
      <c r="E127" s="348"/>
      <c r="F127" s="349" t="str">
        <f>Badges!C441</f>
        <v>Throw a potluck party</v>
      </c>
      <c r="G127" s="351" t="str">
        <f>IF(Badges!W441="A","A"," ")</f>
        <v xml:space="preserve"> </v>
      </c>
      <c r="I127" s="348">
        <v>1</v>
      </c>
      <c r="J127" s="349" t="str">
        <f>Badges!C517</f>
        <v>Practice budgeting for your values</v>
      </c>
      <c r="K127" s="350"/>
      <c r="M127" s="348"/>
      <c r="N127" s="349" t="str">
        <f>Badges!C630</f>
        <v>Work with an archery expert at a range or Girl Scout camp</v>
      </c>
      <c r="O127" s="351" t="str">
        <f>IF(Badges!W630="A","A"," ")</f>
        <v xml:space="preserve"> </v>
      </c>
      <c r="Q127" s="371">
        <v>3</v>
      </c>
      <c r="R127" s="487" t="str">
        <f>'Age-Level'!C71</f>
        <v>Gather three inspirational quotes</v>
      </c>
      <c r="S127" s="363" t="str">
        <f>IF('Age-Level'!W71="A","A","")</f>
        <v/>
      </c>
    </row>
    <row r="128" spans="1:22" x14ac:dyDescent="0.2">
      <c r="A128" s="348"/>
      <c r="B128" s="349" t="str">
        <f>Badges!C368</f>
        <v>Use facial expressions</v>
      </c>
      <c r="C128" s="351" t="str">
        <f>IF(Badges!W368="A","A"," ")</f>
        <v xml:space="preserve"> </v>
      </c>
      <c r="E128" s="348"/>
      <c r="F128" s="349" t="str">
        <f>Badges!C442</f>
        <v>Host a "new cuisine" party</v>
      </c>
      <c r="G128" s="351" t="str">
        <f>IF(Badges!W442="A","A"," ")</f>
        <v xml:space="preserve"> </v>
      </c>
      <c r="I128" s="348"/>
      <c r="J128" s="349" t="str">
        <f>Badges!C518</f>
        <v>Create a team values list</v>
      </c>
      <c r="K128" s="351" t="str">
        <f>IF(Badges!W518="A","A"," ")</f>
        <v xml:space="preserve"> </v>
      </c>
      <c r="M128" s="348">
        <v>2</v>
      </c>
      <c r="N128" s="349" t="str">
        <f>Badges!C631</f>
        <v>Learn about archery safety</v>
      </c>
      <c r="O128" s="350"/>
      <c r="Q128" s="371">
        <v>4</v>
      </c>
      <c r="R128" s="487" t="str">
        <f>'Age-Level'!C72</f>
        <v>Make something to remind you</v>
      </c>
      <c r="S128" s="363" t="str">
        <f>IF('Age-Level'!W72="A","A","")</f>
        <v/>
      </c>
    </row>
    <row r="129" spans="1:20" x14ac:dyDescent="0.2">
      <c r="A129" s="348"/>
      <c r="B129" s="349" t="str">
        <f>Badges!C369</f>
        <v>Use body postures</v>
      </c>
      <c r="C129" s="351" t="str">
        <f>IF(Badges!W369="A","A"," ")</f>
        <v xml:space="preserve"> </v>
      </c>
      <c r="E129" s="348"/>
      <c r="F129" s="349" t="str">
        <f>Badges!C443</f>
        <v>Hold a progressive dinner with</v>
      </c>
      <c r="G129" s="351" t="str">
        <f>IF(Badges!W443="A","A"," ")</f>
        <v xml:space="preserve"> </v>
      </c>
      <c r="I129" s="348"/>
      <c r="J129" s="349" t="str">
        <f>Badges!C519</f>
        <v>Make your own values list</v>
      </c>
      <c r="K129" s="351" t="str">
        <f>IF(Badges!W519="A","A"," ")</f>
        <v xml:space="preserve"> </v>
      </c>
      <c r="M129" s="348"/>
      <c r="N129" s="349" t="str">
        <f>Badges!C632</f>
        <v>Visti an archery range</v>
      </c>
      <c r="O129" s="351" t="str">
        <f>IF(Badges!W632="A","A"," ")</f>
        <v xml:space="preserve"> </v>
      </c>
      <c r="Q129" s="371">
        <v>5</v>
      </c>
      <c r="R129" s="487" t="str">
        <f>'Age-Level'!C73</f>
        <v xml:space="preserve">Make a commitment to live what </v>
      </c>
      <c r="S129" s="363" t="str">
        <f>IF('Age-Level'!W73="A","A","")</f>
        <v/>
      </c>
    </row>
    <row r="130" spans="1:20" x14ac:dyDescent="0.2">
      <c r="A130" s="348"/>
      <c r="B130" s="349" t="str">
        <f>Badges!C370</f>
        <v xml:space="preserve">Use both facial expressions and </v>
      </c>
      <c r="C130" s="351" t="str">
        <f>IF(Badges!W370="A","A"," ")</f>
        <v xml:space="preserve"> </v>
      </c>
      <c r="E130" s="492" t="str">
        <f>Badges!B446</f>
        <v>Cadette First Aid</v>
      </c>
      <c r="F130" s="493"/>
      <c r="G130" s="493"/>
      <c r="I130" s="348"/>
      <c r="J130" s="349" t="str">
        <f>Badges!C520</f>
        <v>Find out how other people budget to</v>
      </c>
      <c r="K130" s="351" t="str">
        <f>IF(Badges!W520="A","A"," ")</f>
        <v xml:space="preserve"> </v>
      </c>
      <c r="M130" s="348"/>
      <c r="N130" s="349" t="str">
        <f>Badges!C633</f>
        <v>Invite an archery expert to talk to your troop</v>
      </c>
      <c r="O130" s="351" t="str">
        <f>IF(Badges!W633="A","A"," ")</f>
        <v xml:space="preserve"> </v>
      </c>
      <c r="Q130" s="490" t="str">
        <f>'Age-Level'!B75</f>
        <v>Safety Award</v>
      </c>
      <c r="R130" s="491"/>
      <c r="S130" s="363"/>
    </row>
    <row r="131" spans="1:20" x14ac:dyDescent="0.2">
      <c r="A131" s="348">
        <v>5</v>
      </c>
      <c r="B131" s="349" t="str">
        <f>Badges!C371</f>
        <v>Add the words</v>
      </c>
      <c r="C131" s="350"/>
      <c r="E131" s="348">
        <v>1</v>
      </c>
      <c r="F131" s="349" t="str">
        <f>Badges!C447</f>
        <v>Understand how to care for younger</v>
      </c>
      <c r="G131" s="350"/>
      <c r="I131" s="348">
        <v>2</v>
      </c>
      <c r="J131" s="349" t="str">
        <f>Badges!C521</f>
        <v>Learn to track your spending</v>
      </c>
      <c r="K131" s="350"/>
      <c r="M131" s="348"/>
      <c r="N131" s="349" t="str">
        <f>Badges!C634</f>
        <v>Take an archery workshop at a Girl Scout Camp</v>
      </c>
      <c r="O131" s="351" t="str">
        <f>IF(Badges!W634="A","A"," ")</f>
        <v xml:space="preserve"> </v>
      </c>
      <c r="Q131" s="372">
        <v>1</v>
      </c>
      <c r="R131" s="487" t="str">
        <f>'Age-Level'!C76</f>
        <v>Learn how to make a room safe for a</v>
      </c>
      <c r="S131" s="363" t="str">
        <f>IF('Age-Level'!W76="A","A","")</f>
        <v/>
      </c>
    </row>
    <row r="132" spans="1:20" x14ac:dyDescent="0.2">
      <c r="A132" s="348"/>
      <c r="B132" s="349" t="str">
        <f>Badges!C372</f>
        <v>Add some dialogue</v>
      </c>
      <c r="C132" s="351" t="str">
        <f>IF(Badges!W372="A","A"," ")</f>
        <v xml:space="preserve"> </v>
      </c>
      <c r="E132" s="348"/>
      <c r="F132" s="349" t="str">
        <f>Badges!C448</f>
        <v>Take a babysitting class</v>
      </c>
      <c r="G132" s="351" t="str">
        <f>IF(Badges!W448="A","A"," ")</f>
        <v xml:space="preserve"> </v>
      </c>
      <c r="I132" s="348"/>
      <c r="J132" s="349" t="str">
        <f>Badges!C522</f>
        <v>Get on the "write" track</v>
      </c>
      <c r="K132" s="351" t="str">
        <f>IF(Badges!W522="A","A"," ")</f>
        <v xml:space="preserve"> </v>
      </c>
      <c r="M132" s="348">
        <v>3</v>
      </c>
      <c r="N132" s="349" t="str">
        <f>Badges!C635</f>
        <v>Practice archery before you go on a range</v>
      </c>
      <c r="O132" s="350"/>
      <c r="Q132" s="371">
        <v>2</v>
      </c>
      <c r="R132" s="487" t="str">
        <f>'Age-Level'!C77</f>
        <v>Find out about water safety</v>
      </c>
      <c r="S132" s="363" t="str">
        <f>IF('Age-Level'!W77="A","A","")</f>
        <v/>
      </c>
    </row>
    <row r="133" spans="1:20" x14ac:dyDescent="0.2">
      <c r="A133" s="348"/>
      <c r="B133" s="349" t="str">
        <f>Badges!C373</f>
        <v>Add thought bubbles</v>
      </c>
      <c r="C133" s="351" t="str">
        <f>IF(Badges!W373="A","A"," ")</f>
        <v xml:space="preserve"> </v>
      </c>
      <c r="E133" s="348"/>
      <c r="F133" s="349" t="str">
        <f>Badges!C449</f>
        <v>Ask a medical professional</v>
      </c>
      <c r="G133" s="351" t="str">
        <f>IF(Badges!W449="A","A"," ")</f>
        <v xml:space="preserve"> </v>
      </c>
      <c r="I133" s="348"/>
      <c r="J133" s="349" t="str">
        <f>Badges!C523</f>
        <v>Spot spending habits</v>
      </c>
      <c r="K133" s="351" t="str">
        <f>IF(Badges!W523="A","A"," ")</f>
        <v xml:space="preserve"> </v>
      </c>
      <c r="M133" s="348"/>
      <c r="N133" s="349" t="str">
        <f>Badges!C636</f>
        <v>Work with an instructor or older girl with archery experience</v>
      </c>
      <c r="O133" s="351" t="str">
        <f>IF(Badges!W636="A","A"," ")</f>
        <v xml:space="preserve"> </v>
      </c>
      <c r="Q133" s="371">
        <v>3</v>
      </c>
      <c r="R133" s="487" t="str">
        <f>'Age-Level'!C78</f>
        <v>Teach a Daisy or Brownie what to do if</v>
      </c>
      <c r="S133" s="363" t="str">
        <f>IF('Age-Level'!W78="A","A","")</f>
        <v/>
      </c>
    </row>
    <row r="134" spans="1:20" x14ac:dyDescent="0.2">
      <c r="A134" s="348"/>
      <c r="B134" s="349" t="str">
        <f>Badges!C374</f>
        <v>Run a narrative in separate</v>
      </c>
      <c r="C134" s="351" t="str">
        <f>IF(Badges!W374="A","A"," ")</f>
        <v xml:space="preserve"> </v>
      </c>
      <c r="E134" s="348"/>
      <c r="F134" s="349" t="str">
        <f>Badges!C450</f>
        <v>Talk to child care professionals</v>
      </c>
      <c r="G134" s="351" t="str">
        <f>IF(Badges!W450="A","A"," ")</f>
        <v xml:space="preserve"> </v>
      </c>
      <c r="I134" s="348"/>
      <c r="J134" s="349" t="str">
        <f>Badges!C524</f>
        <v>Pretend you're a psychologist</v>
      </c>
      <c r="K134" s="351" t="str">
        <f>IF(Badges!W524="A","A"," ")</f>
        <v xml:space="preserve"> </v>
      </c>
      <c r="M134" s="348"/>
      <c r="N134" s="349" t="str">
        <f>Badges!C637</f>
        <v>Join an archery class at a community center, range, or Girl Scout camp</v>
      </c>
      <c r="O134" s="351" t="str">
        <f>IF(Badges!W637="A","A"," ")</f>
        <v xml:space="preserve"> </v>
      </c>
      <c r="Q134" s="371">
        <v>4</v>
      </c>
      <c r="R134" s="487" t="str">
        <f>'Age-Level'!C79</f>
        <v>With your family, make sure you have</v>
      </c>
      <c r="S134" s="363" t="str">
        <f>IF('Age-Level'!W79="A","A","")</f>
        <v/>
      </c>
    </row>
    <row r="135" spans="1:20" x14ac:dyDescent="0.2">
      <c r="A135" s="602" t="str">
        <f>Badges!B377</f>
        <v>Good Sportsmanship</v>
      </c>
      <c r="B135" s="603"/>
      <c r="C135" s="603"/>
      <c r="E135" s="348">
        <v>2</v>
      </c>
      <c r="F135" s="349" t="str">
        <f>Badges!C451</f>
        <v>Know how to use everything in a</v>
      </c>
      <c r="G135" s="350"/>
      <c r="I135" s="348">
        <v>3</v>
      </c>
      <c r="J135" s="349" t="str">
        <f>Badges!C525</f>
        <v>Find out about different ways to save</v>
      </c>
      <c r="K135" s="350"/>
      <c r="M135" s="348"/>
      <c r="N135" s="349" t="str">
        <f>Badges!C638</f>
        <v>Practice targetless shooting outdoors by 
yourself</v>
      </c>
      <c r="O135" s="351" t="str">
        <f>IF(Badges!W638="A","A"," ")</f>
        <v xml:space="preserve"> </v>
      </c>
      <c r="Q135" s="371">
        <v>5</v>
      </c>
      <c r="R135" s="487" t="str">
        <f>'Age-Level'!C80</f>
        <v>Discuss bullying with your Girl Scout</v>
      </c>
      <c r="S135" s="363" t="str">
        <f>IF('Age-Level'!W80="A","A","")</f>
        <v/>
      </c>
    </row>
    <row r="136" spans="1:20" x14ac:dyDescent="0.2">
      <c r="A136" s="348">
        <v>1</v>
      </c>
      <c r="B136" s="349" t="str">
        <f>Badges!C378</f>
        <v>Create your own definition of</v>
      </c>
      <c r="C136" s="350"/>
      <c r="E136" s="348"/>
      <c r="F136" s="349" t="str">
        <f>Badges!C452</f>
        <v>Talk to a medical professional</v>
      </c>
      <c r="G136" s="351" t="str">
        <f>IF(Badges!W452="A","A"," ")</f>
        <v xml:space="preserve"> </v>
      </c>
      <c r="I136" s="348"/>
      <c r="J136" s="349" t="str">
        <f>Badges!C526</f>
        <v>Do field research</v>
      </c>
      <c r="K136" s="351" t="str">
        <f>IF(Badges!W526="A","A"," ")</f>
        <v xml:space="preserve"> </v>
      </c>
      <c r="Q136" s="371"/>
      <c r="R136" s="372"/>
      <c r="S136" s="500"/>
      <c r="T136" s="355"/>
    </row>
    <row r="137" spans="1:20" x14ac:dyDescent="0.2">
      <c r="A137" s="348"/>
      <c r="B137" s="349" t="str">
        <f>Badges!C379</f>
        <v>Go to a sports event</v>
      </c>
      <c r="C137" s="351" t="str">
        <f>IF(Badges!W379="A","A"," ")</f>
        <v xml:space="preserve"> </v>
      </c>
      <c r="E137" s="348"/>
      <c r="F137" s="349" t="str">
        <f>Badges!C453</f>
        <v>Take a course</v>
      </c>
      <c r="G137" s="351" t="str">
        <f>IF(Badges!W453="A","A"," ")</f>
        <v xml:space="preserve"> </v>
      </c>
      <c r="I137" s="348"/>
      <c r="J137" s="349" t="str">
        <f>Badges!C527</f>
        <v>Let money talk</v>
      </c>
      <c r="K137" s="351" t="str">
        <f>IF(Badges!W527="A","A"," ")</f>
        <v xml:space="preserve"> </v>
      </c>
      <c r="Q137" s="371"/>
      <c r="R137" s="371"/>
      <c r="S137" s="341"/>
    </row>
    <row r="138" spans="1:20" x14ac:dyDescent="0.2">
      <c r="A138" s="348"/>
      <c r="B138" s="349" t="str">
        <f>Badges!C380</f>
        <v>Watch a sports series</v>
      </c>
      <c r="C138" s="351" t="str">
        <f>IF(Badges!W380="A","A"," ")</f>
        <v xml:space="preserve"> </v>
      </c>
      <c r="E138" s="348"/>
      <c r="F138" s="349" t="str">
        <f>Badges!C454</f>
        <v>Talk to an emergency responder</v>
      </c>
      <c r="G138" s="351" t="str">
        <f>IF(Badges!W454="A","A"," ")</f>
        <v xml:space="preserve"> </v>
      </c>
      <c r="I138" s="348"/>
      <c r="J138" s="349" t="str">
        <f>Badges!C528</f>
        <v>Hit the books</v>
      </c>
      <c r="K138" s="351" t="str">
        <f>IF(Badges!W528="A","A"," ")</f>
        <v xml:space="preserve"> </v>
      </c>
      <c r="Q138" s="371"/>
      <c r="R138" s="371"/>
      <c r="S138" s="341"/>
    </row>
    <row r="139" spans="1:20" x14ac:dyDescent="0.2">
      <c r="A139" s="348"/>
      <c r="B139" s="349" t="str">
        <f>Badges!C381</f>
        <v>Head to the Web</v>
      </c>
      <c r="C139" s="351" t="str">
        <f>IF(Badges!W381="A","A"," ")</f>
        <v xml:space="preserve"> </v>
      </c>
      <c r="E139" s="486"/>
      <c r="F139" s="497"/>
      <c r="G139" s="439"/>
      <c r="H139" s="355"/>
      <c r="I139" s="486"/>
      <c r="J139" s="497"/>
      <c r="K139" s="439"/>
      <c r="L139" s="355"/>
      <c r="M139" s="355"/>
      <c r="Q139" s="371"/>
      <c r="R139" s="499"/>
      <c r="S139" s="501"/>
      <c r="T139" s="355"/>
    </row>
    <row r="140" spans="1:20" ht="23.25" x14ac:dyDescent="0.35">
      <c r="A140" s="623" t="str">
        <f ca="1">MID(CELL("filename",A78),FIND(IF(ISERROR(FIND("]",CELL("filename",A78))),"$","]"),CELL("filename",A78))+1,256)</f>
        <v>Cadette 20</v>
      </c>
      <c r="B140" s="624"/>
      <c r="C140" s="625"/>
      <c r="E140" s="647" t="s">
        <v>59</v>
      </c>
      <c r="F140" s="648"/>
      <c r="G140" s="649"/>
      <c r="H140" s="355"/>
      <c r="I140" s="647" t="s">
        <v>137</v>
      </c>
      <c r="J140" s="648"/>
      <c r="K140" s="649"/>
      <c r="L140" s="355"/>
      <c r="M140" s="647" t="s">
        <v>137</v>
      </c>
      <c r="N140" s="648"/>
      <c r="O140" s="649"/>
      <c r="Q140" s="647" t="s">
        <v>137</v>
      </c>
      <c r="R140" s="648"/>
      <c r="S140" s="649"/>
    </row>
    <row r="141" spans="1:20" x14ac:dyDescent="0.2">
      <c r="A141" s="343"/>
      <c r="B141" s="344"/>
      <c r="C141" s="345" t="s">
        <v>28</v>
      </c>
      <c r="E141" s="650" t="str">
        <f>'Fun Patches'!C5</f>
        <v>&lt;LIST PATCH HERE&gt;</v>
      </c>
      <c r="F141" s="651"/>
      <c r="G141" s="351" t="str">
        <f>IF('Fun Patches'!W5="A","A"," ")</f>
        <v xml:space="preserve"> </v>
      </c>
      <c r="H141" s="355"/>
      <c r="I141" s="359" t="str">
        <f>'Council Own'!B6</f>
        <v>&lt;&lt;List Badge Here&gt;&gt;</v>
      </c>
      <c r="J141" s="359"/>
      <c r="K141" s="359"/>
      <c r="L141" s="355"/>
      <c r="M141" s="359" t="str">
        <f>'Council Own'!B54</f>
        <v>&lt;&lt;List Badge Here&gt;&gt;</v>
      </c>
      <c r="N141" s="359"/>
      <c r="O141" s="359"/>
      <c r="Q141" s="359" t="str">
        <f>'Council Own'!B102</f>
        <v>&lt;&lt;List Badge Here&gt;&gt;</v>
      </c>
      <c r="R141" s="359"/>
      <c r="S141" s="359"/>
    </row>
    <row r="142" spans="1:20" x14ac:dyDescent="0.2">
      <c r="A142" s="616" t="s">
        <v>137</v>
      </c>
      <c r="B142" s="617"/>
      <c r="C142" s="618"/>
      <c r="E142" s="633" t="str">
        <f>'Fun Patches'!C6</f>
        <v>&lt;LIST PATCH HERE&gt;</v>
      </c>
      <c r="F142" s="634"/>
      <c r="G142" s="358" t="str">
        <f>IF('Fun Patches'!W6="A","A"," ")</f>
        <v xml:space="preserve"> </v>
      </c>
      <c r="H142" s="355"/>
      <c r="I142" s="348">
        <v>1</v>
      </c>
      <c r="J142" s="440" t="str">
        <f>'Council Own'!C7</f>
        <v>&lt;List Requirement Here&gt;</v>
      </c>
      <c r="K142" s="358" t="str">
        <f>IF('Council Own'!W7="A","A"," ")</f>
        <v xml:space="preserve"> </v>
      </c>
      <c r="L142" s="355"/>
      <c r="M142" s="348">
        <v>1</v>
      </c>
      <c r="N142" s="440" t="str">
        <f>'Council Own'!C55</f>
        <v>&lt;List Requirement Here&gt;</v>
      </c>
      <c r="O142" s="358" t="str">
        <f>IF('Council Own'!W55="A","A"," ")</f>
        <v xml:space="preserve"> </v>
      </c>
      <c r="Q142" s="348">
        <v>1</v>
      </c>
      <c r="R142" s="440" t="str">
        <f>'Council Own'!C103</f>
        <v>&lt;List Requirement Here&gt;</v>
      </c>
      <c r="S142" s="358" t="str">
        <f>IF('Council Own'!W103="A","A"," ")</f>
        <v xml:space="preserve"> </v>
      </c>
    </row>
    <row r="143" spans="1:20" x14ac:dyDescent="0.2">
      <c r="A143" s="612" t="str">
        <f>'Council Own'!B6</f>
        <v>&lt;&lt;List Badge Here&gt;&gt;</v>
      </c>
      <c r="B143" s="613"/>
      <c r="C143" s="353" t="str">
        <f>IF('Council Own'!W28="C","C",IF('Council Own'!W28="P","P",""))</f>
        <v/>
      </c>
      <c r="E143" s="633" t="str">
        <f>'Fun Patches'!C7</f>
        <v>&lt;LIST PATCH HERE&gt;</v>
      </c>
      <c r="F143" s="634"/>
      <c r="G143" s="358" t="str">
        <f>IF('Fun Patches'!W7="A","A"," ")</f>
        <v xml:space="preserve"> </v>
      </c>
      <c r="H143" s="355"/>
      <c r="I143" s="348"/>
      <c r="J143" s="440" t="str">
        <f>'Council Own'!C8</f>
        <v>&lt;List Requirement Here&gt;</v>
      </c>
      <c r="K143" s="358" t="str">
        <f>IF('Council Own'!W8="A","A"," ")</f>
        <v xml:space="preserve"> </v>
      </c>
      <c r="L143" s="355"/>
      <c r="M143" s="348"/>
      <c r="N143" s="440" t="str">
        <f>'Council Own'!C56</f>
        <v>&lt;List Requirement Here&gt;</v>
      </c>
      <c r="O143" s="358" t="str">
        <f>IF('Council Own'!W56="A","A"," ")</f>
        <v xml:space="preserve"> </v>
      </c>
      <c r="Q143" s="348"/>
      <c r="R143" s="440" t="str">
        <f>'Council Own'!C104</f>
        <v>&lt;List Requirement Here&gt;</v>
      </c>
      <c r="S143" s="358" t="str">
        <f>IF('Council Own'!W104="A","A"," ")</f>
        <v xml:space="preserve"> </v>
      </c>
    </row>
    <row r="144" spans="1:20" x14ac:dyDescent="0.2">
      <c r="A144" s="612" t="str">
        <f>'Council Own'!B30</f>
        <v>&lt;&lt;List Badge Here&gt;&gt;</v>
      </c>
      <c r="B144" s="613"/>
      <c r="C144" s="353" t="str">
        <f>IF('Council Own'!W52="C","C",IF('Council Own'!W52="P","P",""))</f>
        <v/>
      </c>
      <c r="E144" s="633" t="str">
        <f>'Fun Patches'!C8</f>
        <v>&lt;LIST PATCH HERE&gt;</v>
      </c>
      <c r="F144" s="634"/>
      <c r="G144" s="358" t="str">
        <f>IF('Fun Patches'!W8="A","A"," ")</f>
        <v xml:space="preserve"> </v>
      </c>
      <c r="H144" s="355"/>
      <c r="I144" s="348"/>
      <c r="J144" s="440" t="str">
        <f>'Council Own'!C9</f>
        <v>&lt;List Requirement Here&gt;</v>
      </c>
      <c r="K144" s="358" t="str">
        <f>IF('Council Own'!W9="A","A"," ")</f>
        <v xml:space="preserve"> </v>
      </c>
      <c r="L144" s="355"/>
      <c r="M144" s="348"/>
      <c r="N144" s="440" t="str">
        <f>'Council Own'!C57</f>
        <v>&lt;List Requirement Here&gt;</v>
      </c>
      <c r="O144" s="358" t="str">
        <f>IF('Council Own'!W57="A","A"," ")</f>
        <v xml:space="preserve"> </v>
      </c>
      <c r="Q144" s="348"/>
      <c r="R144" s="440" t="str">
        <f>'Council Own'!C105</f>
        <v>&lt;List Requirement Here&gt;</v>
      </c>
      <c r="S144" s="358" t="str">
        <f>IF('Council Own'!W105="A","A"," ")</f>
        <v xml:space="preserve"> </v>
      </c>
    </row>
    <row r="145" spans="1:19" x14ac:dyDescent="0.2">
      <c r="A145" s="612" t="str">
        <f>'Council Own'!B54</f>
        <v>&lt;&lt;List Badge Here&gt;&gt;</v>
      </c>
      <c r="B145" s="613"/>
      <c r="C145" s="353" t="str">
        <f>IF('Council Own'!W76="C","C",IF('Council Own'!W76="P","P",""))</f>
        <v/>
      </c>
      <c r="E145" s="633" t="str">
        <f>'Fun Patches'!C9</f>
        <v>&lt;LIST PATCH HERE&gt;</v>
      </c>
      <c r="F145" s="634"/>
      <c r="G145" s="358" t="str">
        <f>IF('Fun Patches'!W9="A","A"," ")</f>
        <v xml:space="preserve"> </v>
      </c>
      <c r="H145" s="355"/>
      <c r="I145" s="348"/>
      <c r="J145" s="440" t="str">
        <f>'Council Own'!C10</f>
        <v>&lt;List Requirement Here&gt;</v>
      </c>
      <c r="K145" s="358" t="str">
        <f>IF('Council Own'!W10="A","A"," ")</f>
        <v xml:space="preserve"> </v>
      </c>
      <c r="L145" s="355"/>
      <c r="M145" s="348"/>
      <c r="N145" s="440" t="str">
        <f>'Council Own'!C58</f>
        <v>&lt;List Requirement Here&gt;</v>
      </c>
      <c r="O145" s="358" t="str">
        <f>IF('Council Own'!W58="A","A"," ")</f>
        <v xml:space="preserve"> </v>
      </c>
      <c r="Q145" s="348"/>
      <c r="R145" s="440" t="str">
        <f>'Council Own'!C106</f>
        <v>&lt;List Requirement Here&gt;</v>
      </c>
      <c r="S145" s="358" t="str">
        <f>IF('Council Own'!W106="A","A"," ")</f>
        <v xml:space="preserve"> </v>
      </c>
    </row>
    <row r="146" spans="1:19" x14ac:dyDescent="0.2">
      <c r="A146" s="612" t="str">
        <f>'Council Own'!B78</f>
        <v>&lt;&lt;List Badge Here&gt;&gt;</v>
      </c>
      <c r="B146" s="613"/>
      <c r="C146" s="353" t="str">
        <f>IF('Council Own'!W100="C","C",IF('Council Own'!W100="P","P",""))</f>
        <v/>
      </c>
      <c r="E146" s="633" t="str">
        <f>'Fun Patches'!C10</f>
        <v>&lt;LIST PATCH HERE&gt;</v>
      </c>
      <c r="F146" s="634"/>
      <c r="G146" s="358" t="str">
        <f>IF('Fun Patches'!W10="A","A"," ")</f>
        <v xml:space="preserve"> </v>
      </c>
      <c r="I146" s="348">
        <v>2</v>
      </c>
      <c r="J146" s="440" t="str">
        <f>'Council Own'!C11</f>
        <v>&lt;List Requirement Here&gt;</v>
      </c>
      <c r="K146" s="358" t="str">
        <f>IF('Council Own'!W11="A","A"," ")</f>
        <v xml:space="preserve"> </v>
      </c>
      <c r="M146" s="348">
        <v>2</v>
      </c>
      <c r="N146" s="440" t="str">
        <f>'Council Own'!C59</f>
        <v>&lt;List Requirement Here&gt;</v>
      </c>
      <c r="O146" s="358" t="str">
        <f>IF('Council Own'!W59="A","A"," ")</f>
        <v xml:space="preserve"> </v>
      </c>
      <c r="Q146" s="348">
        <v>2</v>
      </c>
      <c r="R146" s="440" t="str">
        <f>'Council Own'!C107</f>
        <v>&lt;List Requirement Here&gt;</v>
      </c>
      <c r="S146" s="358" t="str">
        <f>IF('Council Own'!W107="A","A"," ")</f>
        <v xml:space="preserve"> </v>
      </c>
    </row>
    <row r="147" spans="1:19" ht="12.75" customHeight="1" x14ac:dyDescent="0.2">
      <c r="A147" s="612" t="str">
        <f>'Council Own'!B102</f>
        <v>&lt;&lt;List Badge Here&gt;&gt;</v>
      </c>
      <c r="B147" s="613"/>
      <c r="C147" s="353" t="str">
        <f>IF('Council Own'!W124="C","C",IF('Council Own'!W124="P","P",""))</f>
        <v/>
      </c>
      <c r="E147" s="633" t="str">
        <f>'Fun Patches'!C11</f>
        <v>&lt;LIST PATCH HERE&gt;</v>
      </c>
      <c r="F147" s="634"/>
      <c r="G147" s="358" t="str">
        <f>IF('Fun Patches'!W11="A","A"," ")</f>
        <v xml:space="preserve"> </v>
      </c>
      <c r="I147" s="348"/>
      <c r="J147" s="440" t="str">
        <f>'Council Own'!C12</f>
        <v>&lt;List Requirement Here&gt;</v>
      </c>
      <c r="K147" s="358" t="str">
        <f>IF('Council Own'!W12="A","A"," ")</f>
        <v xml:space="preserve"> </v>
      </c>
      <c r="M147" s="348"/>
      <c r="N147" s="440" t="str">
        <f>'Council Own'!C60</f>
        <v>&lt;List Requirement Here&gt;</v>
      </c>
      <c r="O147" s="358" t="str">
        <f>IF('Council Own'!W60="A","A"," ")</f>
        <v xml:space="preserve"> </v>
      </c>
      <c r="Q147" s="348"/>
      <c r="R147" s="440" t="str">
        <f>'Council Own'!C108</f>
        <v>&lt;List Requirement Here&gt;</v>
      </c>
      <c r="S147" s="358" t="str">
        <f>IF('Council Own'!W108="A","A"," ")</f>
        <v xml:space="preserve"> </v>
      </c>
    </row>
    <row r="148" spans="1:19" ht="12.75" customHeight="1" x14ac:dyDescent="0.2">
      <c r="A148" s="612" t="str">
        <f>'Council Own'!B126</f>
        <v>&lt;&lt;List Badge Here&gt;&gt;</v>
      </c>
      <c r="B148" s="613"/>
      <c r="C148" s="353" t="str">
        <f>IF('Council Own'!W148="C","C",IF('Council Own'!W148="P","P",""))</f>
        <v/>
      </c>
      <c r="E148" s="633" t="str">
        <f>'Fun Patches'!C12</f>
        <v>&lt;LIST PATCH HERE&gt;</v>
      </c>
      <c r="F148" s="634"/>
      <c r="G148" s="358" t="str">
        <f>IF('Fun Patches'!W12="A","A"," ")</f>
        <v xml:space="preserve"> </v>
      </c>
      <c r="I148" s="348"/>
      <c r="J148" s="440" t="str">
        <f>'Council Own'!C13</f>
        <v>&lt;List Requirement Here&gt;</v>
      </c>
      <c r="K148" s="358" t="str">
        <f>IF('Council Own'!W13="A","A"," ")</f>
        <v xml:space="preserve"> </v>
      </c>
      <c r="M148" s="348"/>
      <c r="N148" s="440" t="str">
        <f>'Council Own'!C61</f>
        <v>&lt;List Requirement Here&gt;</v>
      </c>
      <c r="O148" s="358" t="str">
        <f>IF('Council Own'!W61="A","A"," ")</f>
        <v xml:space="preserve"> </v>
      </c>
      <c r="Q148" s="348"/>
      <c r="R148" s="440" t="str">
        <f>'Council Own'!C109</f>
        <v>&lt;List Requirement Here&gt;</v>
      </c>
      <c r="S148" s="358" t="str">
        <f>IF('Council Own'!W109="A","A"," ")</f>
        <v xml:space="preserve"> </v>
      </c>
    </row>
    <row r="149" spans="1:19" x14ac:dyDescent="0.2">
      <c r="E149" s="633" t="str">
        <f>'Fun Patches'!C13</f>
        <v>&lt;LIST PATCH HERE&gt;</v>
      </c>
      <c r="F149" s="634"/>
      <c r="G149" s="358" t="str">
        <f>IF('Fun Patches'!W13="A","A"," ")</f>
        <v xml:space="preserve"> </v>
      </c>
      <c r="I149" s="348"/>
      <c r="J149" s="440" t="str">
        <f>'Council Own'!C14</f>
        <v>&lt;List Requirement Here&gt;</v>
      </c>
      <c r="K149" s="358" t="str">
        <f>IF('Council Own'!W14="A","A"," ")</f>
        <v xml:space="preserve"> </v>
      </c>
      <c r="M149" s="348"/>
      <c r="N149" s="440" t="str">
        <f>'Council Own'!C62</f>
        <v>&lt;List Requirement Here&gt;</v>
      </c>
      <c r="O149" s="358" t="str">
        <f>IF('Council Own'!W62="A","A"," ")</f>
        <v xml:space="preserve"> </v>
      </c>
      <c r="Q149" s="348"/>
      <c r="R149" s="440" t="str">
        <f>'Council Own'!C110</f>
        <v>&lt;List Requirement Here&gt;</v>
      </c>
      <c r="S149" s="358" t="str">
        <f>IF('Council Own'!W110="A","A"," ")</f>
        <v xml:space="preserve"> </v>
      </c>
    </row>
    <row r="150" spans="1:19" x14ac:dyDescent="0.2">
      <c r="E150" s="633" t="str">
        <f>'Fun Patches'!C14</f>
        <v>&lt;LIST PATCH HERE&gt;</v>
      </c>
      <c r="F150" s="634"/>
      <c r="G150" s="358" t="str">
        <f>IF('Fun Patches'!W14="A","A"," ")</f>
        <v xml:space="preserve"> </v>
      </c>
      <c r="I150" s="348">
        <v>3</v>
      </c>
      <c r="J150" s="440" t="str">
        <f>'Council Own'!C15</f>
        <v>&lt;List Requirement Here&gt;</v>
      </c>
      <c r="K150" s="358" t="str">
        <f>IF('Council Own'!W15="A","A"," ")</f>
        <v xml:space="preserve"> </v>
      </c>
      <c r="M150" s="348">
        <v>3</v>
      </c>
      <c r="N150" s="440" t="str">
        <f>'Council Own'!C63</f>
        <v>&lt;List Requirement Here&gt;</v>
      </c>
      <c r="O150" s="358" t="str">
        <f>IF('Council Own'!W63="A","A"," ")</f>
        <v xml:space="preserve"> </v>
      </c>
      <c r="Q150" s="348">
        <v>3</v>
      </c>
      <c r="R150" s="440" t="str">
        <f>'Council Own'!C111</f>
        <v>&lt;List Requirement Here&gt;</v>
      </c>
      <c r="S150" s="358" t="str">
        <f>IF('Council Own'!W111="A","A"," ")</f>
        <v xml:space="preserve"> </v>
      </c>
    </row>
    <row r="151" spans="1:19" x14ac:dyDescent="0.2">
      <c r="E151" s="633" t="str">
        <f>'Fun Patches'!C15</f>
        <v>&lt;LIST PATCH HERE&gt;</v>
      </c>
      <c r="F151" s="634"/>
      <c r="G151" s="358" t="str">
        <f>IF('Fun Patches'!W15="A","A"," ")</f>
        <v xml:space="preserve"> </v>
      </c>
      <c r="I151" s="348"/>
      <c r="J151" s="440" t="str">
        <f>'Council Own'!C16</f>
        <v>&lt;List Requirement Here&gt;</v>
      </c>
      <c r="K151" s="358" t="str">
        <f>IF('Council Own'!W16="A","A"," ")</f>
        <v xml:space="preserve"> </v>
      </c>
      <c r="M151" s="348"/>
      <c r="N151" s="440" t="str">
        <f>'Council Own'!C64</f>
        <v>&lt;List Requirement Here&gt;</v>
      </c>
      <c r="O151" s="358" t="str">
        <f>IF('Council Own'!W64="A","A"," ")</f>
        <v xml:space="preserve"> </v>
      </c>
      <c r="Q151" s="348"/>
      <c r="R151" s="440" t="str">
        <f>'Council Own'!C112</f>
        <v>&lt;List Requirement Here&gt;</v>
      </c>
      <c r="S151" s="358" t="str">
        <f>IF('Council Own'!W112="A","A"," ")</f>
        <v xml:space="preserve"> </v>
      </c>
    </row>
    <row r="152" spans="1:19" x14ac:dyDescent="0.2">
      <c r="A152" s="616" t="s">
        <v>834</v>
      </c>
      <c r="B152" s="617"/>
      <c r="C152" s="618"/>
      <c r="E152" s="633" t="str">
        <f>'Fun Patches'!C16</f>
        <v>&lt;LIST PATCH HERE&gt;</v>
      </c>
      <c r="F152" s="634"/>
      <c r="G152" s="358" t="str">
        <f>IF('Fun Patches'!W16="A","A"," ")</f>
        <v xml:space="preserve"> </v>
      </c>
      <c r="I152" s="348"/>
      <c r="J152" s="440" t="str">
        <f>'Council Own'!C17</f>
        <v>&lt;List Requirement Here&gt;</v>
      </c>
      <c r="K152" s="358" t="str">
        <f>IF('Council Own'!W17="A","A"," ")</f>
        <v xml:space="preserve"> </v>
      </c>
      <c r="M152" s="348"/>
      <c r="N152" s="440" t="str">
        <f>'Council Own'!C65</f>
        <v>&lt;List Requirement Here&gt;</v>
      </c>
      <c r="O152" s="358" t="str">
        <f>IF('Council Own'!W65="A","A"," ")</f>
        <v xml:space="preserve"> </v>
      </c>
      <c r="Q152" s="348"/>
      <c r="R152" s="440" t="str">
        <f>'Council Own'!C113</f>
        <v>&lt;List Requirement Here&gt;</v>
      </c>
      <c r="S152" s="358" t="str">
        <f>IF('Council Own'!W113="A","A"," ")</f>
        <v xml:space="preserve"> </v>
      </c>
    </row>
    <row r="153" spans="1:19" x14ac:dyDescent="0.2">
      <c r="A153" s="257" t="str">
        <f>Silver!C8</f>
        <v>Go on a Cadette Journey</v>
      </c>
      <c r="B153" s="257"/>
      <c r="C153" s="445" t="str">
        <f>IF(Silver!W8="C","C"," ")</f>
        <v xml:space="preserve"> </v>
      </c>
      <c r="E153" s="650" t="str">
        <f>'Fun Patches'!C17</f>
        <v>&lt;LIST PATCH HERE&gt;</v>
      </c>
      <c r="F153" s="651"/>
      <c r="G153" s="351" t="str">
        <f>IF('Fun Patches'!W17="A","A"," ")</f>
        <v xml:space="preserve"> </v>
      </c>
      <c r="I153" s="348"/>
      <c r="J153" s="440" t="str">
        <f>'Council Own'!C18</f>
        <v>&lt;List Requirement Here&gt;</v>
      </c>
      <c r="K153" s="358" t="str">
        <f>IF('Council Own'!W18="A","A"," ")</f>
        <v xml:space="preserve"> </v>
      </c>
      <c r="M153" s="348"/>
      <c r="N153" s="440" t="str">
        <f>'Council Own'!C66</f>
        <v>&lt;List Requirement Here&gt;</v>
      </c>
      <c r="O153" s="358" t="str">
        <f>IF('Council Own'!W66="A","A"," ")</f>
        <v xml:space="preserve"> </v>
      </c>
      <c r="Q153" s="348"/>
      <c r="R153" s="440" t="str">
        <f>'Council Own'!C114</f>
        <v>&lt;List Requirement Here&gt;</v>
      </c>
      <c r="S153" s="358" t="str">
        <f>IF('Council Own'!W114="A","A"," ")</f>
        <v xml:space="preserve"> </v>
      </c>
    </row>
    <row r="154" spans="1:19" x14ac:dyDescent="0.2">
      <c r="A154" s="257" t="str">
        <f>Silver!C9</f>
        <v>Identify issues you care about</v>
      </c>
      <c r="B154" s="257"/>
      <c r="C154" s="445" t="str">
        <f>IF(Silver!W9="A","A"," ")</f>
        <v xml:space="preserve"> </v>
      </c>
      <c r="E154" s="633" t="str">
        <f>'Fun Patches'!C18</f>
        <v>&lt;LIST PATCH HERE&gt;</v>
      </c>
      <c r="F154" s="634"/>
      <c r="G154" s="358" t="str">
        <f>IF('Fun Patches'!W18="A","A"," ")</f>
        <v xml:space="preserve"> </v>
      </c>
      <c r="I154" s="348">
        <v>4</v>
      </c>
      <c r="J154" s="440" t="str">
        <f>'Council Own'!C19</f>
        <v>&lt;List Requirement Here&gt;</v>
      </c>
      <c r="K154" s="358" t="str">
        <f>IF('Council Own'!W19="A","A"," ")</f>
        <v xml:space="preserve"> </v>
      </c>
      <c r="M154" s="348">
        <v>4</v>
      </c>
      <c r="N154" s="440" t="str">
        <f>'Council Own'!C67</f>
        <v>&lt;List Requirement Here&gt;</v>
      </c>
      <c r="O154" s="358" t="str">
        <f>IF('Council Own'!W67="A","A"," ")</f>
        <v xml:space="preserve"> </v>
      </c>
      <c r="Q154" s="348">
        <v>4</v>
      </c>
      <c r="R154" s="440" t="str">
        <f>'Council Own'!C115</f>
        <v>&lt;List Requirement Here&gt;</v>
      </c>
      <c r="S154" s="358" t="str">
        <f>IF('Council Own'!W115="A","A"," ")</f>
        <v xml:space="preserve"> </v>
      </c>
    </row>
    <row r="155" spans="1:19" x14ac:dyDescent="0.2">
      <c r="A155" s="257" t="str">
        <f>Silver!C10</f>
        <v>Build your GS Silver Team or go solo</v>
      </c>
      <c r="B155" s="257"/>
      <c r="C155" s="445" t="str">
        <f>IF(Silver!W10="A","A"," ")</f>
        <v xml:space="preserve"> </v>
      </c>
      <c r="E155" s="633" t="str">
        <f>'Fun Patches'!C19</f>
        <v>&lt;LIST PATCH HERE&gt;</v>
      </c>
      <c r="F155" s="634"/>
      <c r="G155" s="358" t="str">
        <f>IF('Fun Patches'!W19="A","A"," ")</f>
        <v xml:space="preserve"> </v>
      </c>
      <c r="I155" s="348"/>
      <c r="J155" s="440" t="str">
        <f>'Council Own'!C20</f>
        <v>&lt;List Requirement Here&gt;</v>
      </c>
      <c r="K155" s="358" t="str">
        <f>IF('Council Own'!W20="A","A"," ")</f>
        <v xml:space="preserve"> </v>
      </c>
      <c r="M155" s="348"/>
      <c r="N155" s="440" t="str">
        <f>'Council Own'!C68</f>
        <v>&lt;List Requirement Here&gt;</v>
      </c>
      <c r="O155" s="358" t="str">
        <f>IF('Council Own'!W68="A","A"," ")</f>
        <v xml:space="preserve"> </v>
      </c>
      <c r="Q155" s="348"/>
      <c r="R155" s="440" t="str">
        <f>'Council Own'!C116</f>
        <v>&lt;List Requirement Here&gt;</v>
      </c>
      <c r="S155" s="358" t="str">
        <f>IF('Council Own'!W116="A","A"," ")</f>
        <v xml:space="preserve"> </v>
      </c>
    </row>
    <row r="156" spans="1:19" x14ac:dyDescent="0.2">
      <c r="A156" s="257" t="str">
        <f>Silver!C11</f>
        <v>Explore your community</v>
      </c>
      <c r="B156" s="257"/>
      <c r="C156" s="445" t="str">
        <f>IF(Silver!W11="A","A"," ")</f>
        <v xml:space="preserve"> </v>
      </c>
      <c r="E156" s="633" t="str">
        <f>'Fun Patches'!C20</f>
        <v>&lt;LIST PATCH HERE&gt;</v>
      </c>
      <c r="F156" s="634"/>
      <c r="G156" s="358" t="str">
        <f>IF('Fun Patches'!W20="A","A"," ")</f>
        <v xml:space="preserve"> </v>
      </c>
      <c r="I156" s="348"/>
      <c r="J156" s="440" t="str">
        <f>'Council Own'!C21</f>
        <v>&lt;List Requirement Here&gt;</v>
      </c>
      <c r="K156" s="358" t="str">
        <f>IF('Council Own'!W21="A","A"," ")</f>
        <v xml:space="preserve"> </v>
      </c>
      <c r="M156" s="348"/>
      <c r="N156" s="440" t="str">
        <f>'Council Own'!C69</f>
        <v>&lt;List Requirement Here&gt;</v>
      </c>
      <c r="O156" s="358" t="str">
        <f>IF('Council Own'!W69="A","A"," ")</f>
        <v xml:space="preserve"> </v>
      </c>
      <c r="Q156" s="348"/>
      <c r="R156" s="440" t="str">
        <f>'Council Own'!C117</f>
        <v>&lt;List Requirement Here&gt;</v>
      </c>
      <c r="S156" s="358" t="str">
        <f>IF('Council Own'!W117="A","A"," ")</f>
        <v xml:space="preserve"> </v>
      </c>
    </row>
    <row r="157" spans="1:19" x14ac:dyDescent="0.2">
      <c r="A157" s="257" t="str">
        <f>Silver!C12</f>
        <v>Pick your Take Action Project</v>
      </c>
      <c r="B157" s="257"/>
      <c r="C157" s="445" t="str">
        <f>IF(Silver!W12="A","A"," ")</f>
        <v xml:space="preserve"> </v>
      </c>
      <c r="E157" s="633" t="str">
        <f>'Fun Patches'!C21</f>
        <v>&lt;LIST PATCH HERE&gt;</v>
      </c>
      <c r="F157" s="634"/>
      <c r="G157" s="358" t="str">
        <f>IF('Fun Patches'!W21="A","A"," ")</f>
        <v xml:space="preserve"> </v>
      </c>
      <c r="I157" s="348"/>
      <c r="J157" s="440" t="str">
        <f>'Council Own'!C22</f>
        <v>&lt;List Requirement Here&gt;</v>
      </c>
      <c r="K157" s="358" t="str">
        <f>IF('Council Own'!W22="A","A"," ")</f>
        <v xml:space="preserve"> </v>
      </c>
      <c r="M157" s="348"/>
      <c r="N157" s="440" t="str">
        <f>'Council Own'!C70</f>
        <v>&lt;List Requirement Here&gt;</v>
      </c>
      <c r="O157" s="358" t="str">
        <f>IF('Council Own'!W70="A","A"," ")</f>
        <v xml:space="preserve"> </v>
      </c>
      <c r="Q157" s="348"/>
      <c r="R157" s="440" t="str">
        <f>'Council Own'!C118</f>
        <v>&lt;List Requirement Here&gt;</v>
      </c>
      <c r="S157" s="358" t="str">
        <f>IF('Council Own'!W118="A","A"," ")</f>
        <v xml:space="preserve"> </v>
      </c>
    </row>
    <row r="158" spans="1:19" x14ac:dyDescent="0.2">
      <c r="A158" s="257" t="str">
        <f>Silver!C13</f>
        <v>Develop your Project</v>
      </c>
      <c r="B158" s="257"/>
      <c r="C158" s="445" t="str">
        <f>IF(Silver!W13="A","A"," ")</f>
        <v xml:space="preserve"> </v>
      </c>
      <c r="E158" s="633" t="str">
        <f>'Fun Patches'!C22</f>
        <v>&lt;LIST PATCH HERE&gt;</v>
      </c>
      <c r="F158" s="634"/>
      <c r="G158" s="358" t="str">
        <f>IF('Fun Patches'!W22="A","A"," ")</f>
        <v xml:space="preserve"> </v>
      </c>
      <c r="I158" s="348">
        <v>5</v>
      </c>
      <c r="J158" s="440" t="str">
        <f>'Council Own'!C23</f>
        <v>&lt;List Requirement Here&gt;</v>
      </c>
      <c r="K158" s="358" t="str">
        <f>IF('Council Own'!W23="A","A"," ")</f>
        <v xml:space="preserve"> </v>
      </c>
      <c r="M158" s="348">
        <v>5</v>
      </c>
      <c r="N158" s="440" t="str">
        <f>'Council Own'!C71</f>
        <v>&lt;List Requirement Here&gt;</v>
      </c>
      <c r="O158" s="358" t="str">
        <f>IF('Council Own'!W71="A","A"," ")</f>
        <v xml:space="preserve"> </v>
      </c>
      <c r="Q158" s="348">
        <v>5</v>
      </c>
      <c r="R158" s="440" t="str">
        <f>'Council Own'!C119</f>
        <v>&lt;List Requirement Here&gt;</v>
      </c>
      <c r="S158" s="358" t="str">
        <f>IF('Council Own'!W119="A","A"," ")</f>
        <v xml:space="preserve"> </v>
      </c>
    </row>
    <row r="159" spans="1:19" x14ac:dyDescent="0.2">
      <c r="A159" s="257" t="str">
        <f>Silver!C14</f>
        <v>Make a plan and put it into motion</v>
      </c>
      <c r="B159" s="257"/>
      <c r="C159" s="445" t="str">
        <f>IF(Silver!W14="A","A"," ")</f>
        <v xml:space="preserve"> </v>
      </c>
      <c r="E159" s="633" t="str">
        <f>'Fun Patches'!C23</f>
        <v>&lt;LIST PATCH HERE&gt;</v>
      </c>
      <c r="F159" s="634"/>
      <c r="G159" s="358" t="str">
        <f>IF('Fun Patches'!W23="A","A"," ")</f>
        <v xml:space="preserve"> </v>
      </c>
      <c r="I159" s="348"/>
      <c r="J159" s="440" t="str">
        <f>'Council Own'!C24</f>
        <v>&lt;List Requirement Here&gt;</v>
      </c>
      <c r="K159" s="358" t="str">
        <f>IF('Council Own'!W24="A","A"," ")</f>
        <v xml:space="preserve"> </v>
      </c>
      <c r="M159" s="348"/>
      <c r="N159" s="440" t="str">
        <f>'Council Own'!C72</f>
        <v>&lt;List Requirement Here&gt;</v>
      </c>
      <c r="O159" s="358" t="str">
        <f>IF('Council Own'!W72="A","A"," ")</f>
        <v xml:space="preserve"> </v>
      </c>
      <c r="Q159" s="348"/>
      <c r="R159" s="440" t="str">
        <f>'Council Own'!C120</f>
        <v>&lt;List Requirement Here&gt;</v>
      </c>
      <c r="S159" s="358" t="str">
        <f>IF('Council Own'!W120="A","A"," ")</f>
        <v xml:space="preserve"> </v>
      </c>
    </row>
    <row r="160" spans="1:19" x14ac:dyDescent="0.2">
      <c r="A160" s="257" t="str">
        <f>Silver!C15</f>
        <v>Reflect, share your story, and celebrate</v>
      </c>
      <c r="B160" s="257"/>
      <c r="C160" s="445" t="str">
        <f>IF(Silver!W15="A","A"," ")</f>
        <v xml:space="preserve"> </v>
      </c>
      <c r="E160" s="633" t="str">
        <f>'Fun Patches'!C24</f>
        <v>&lt;LIST PATCH HERE&gt;</v>
      </c>
      <c r="F160" s="634"/>
      <c r="G160" s="358" t="str">
        <f>IF('Fun Patches'!W24="A","A"," ")</f>
        <v xml:space="preserve"> </v>
      </c>
      <c r="I160" s="348"/>
      <c r="J160" s="440" t="str">
        <f>'Council Own'!C25</f>
        <v>&lt;List Requirement Here&gt;</v>
      </c>
      <c r="K160" s="358" t="str">
        <f>IF('Council Own'!W25="A","A"," ")</f>
        <v xml:space="preserve"> </v>
      </c>
      <c r="M160" s="348"/>
      <c r="N160" s="440" t="str">
        <f>'Council Own'!C73</f>
        <v>&lt;List Requirement Here&gt;</v>
      </c>
      <c r="O160" s="358" t="str">
        <f>IF('Council Own'!W73="A","A"," ")</f>
        <v xml:space="preserve"> </v>
      </c>
      <c r="Q160" s="348"/>
      <c r="R160" s="440" t="str">
        <f>'Council Own'!C121</f>
        <v>&lt;List Requirement Here&gt;</v>
      </c>
      <c r="S160" s="358" t="str">
        <f>IF('Council Own'!W121="A","A"," ")</f>
        <v xml:space="preserve"> </v>
      </c>
    </row>
    <row r="161" spans="2:19" x14ac:dyDescent="0.2">
      <c r="B161" s="435" t="s">
        <v>139</v>
      </c>
      <c r="C161" s="445" t="str">
        <f>IF(Silver!W16="C","C",IF(Silver!W16="P","P",""))</f>
        <v/>
      </c>
      <c r="E161" s="633" t="str">
        <f>'Fun Patches'!C25</f>
        <v>&lt;LIST PATCH HERE&gt;</v>
      </c>
      <c r="F161" s="634"/>
      <c r="G161" s="358" t="str">
        <f>IF('Fun Patches'!W25="A","A"," ")</f>
        <v xml:space="preserve"> </v>
      </c>
      <c r="I161" s="348"/>
      <c r="J161" s="440" t="str">
        <f>'Council Own'!C26</f>
        <v>&lt;List Requirement Here&gt;</v>
      </c>
      <c r="K161" s="358" t="str">
        <f>IF('Council Own'!W26="A","A"," ")</f>
        <v xml:space="preserve"> </v>
      </c>
      <c r="M161" s="348"/>
      <c r="N161" s="440" t="str">
        <f>'Council Own'!C74</f>
        <v>&lt;List Requirement Here&gt;</v>
      </c>
      <c r="O161" s="358" t="str">
        <f>IF('Council Own'!W68="A","A"," ")</f>
        <v xml:space="preserve"> </v>
      </c>
      <c r="Q161" s="348"/>
      <c r="R161" s="440" t="str">
        <f>'Council Own'!C122</f>
        <v>&lt;List Requirement Here&gt;</v>
      </c>
      <c r="S161" s="358" t="str">
        <f>IF('Council Own'!W122="A","A"," ")</f>
        <v xml:space="preserve"> </v>
      </c>
    </row>
    <row r="162" spans="2:19" x14ac:dyDescent="0.2">
      <c r="E162" s="633" t="str">
        <f>'Fun Patches'!C26</f>
        <v>&lt;LIST PATCH HERE&gt;</v>
      </c>
      <c r="F162" s="634"/>
      <c r="G162" s="358" t="str">
        <f>IF('Fun Patches'!W26="A","A"," ")</f>
        <v xml:space="preserve"> </v>
      </c>
      <c r="I162" s="359" t="str">
        <f>'Council Own'!B30</f>
        <v>&lt;&lt;List Badge Here&gt;&gt;</v>
      </c>
      <c r="J162" s="359"/>
      <c r="K162" s="359"/>
      <c r="M162" s="359" t="str">
        <f>'Council Own'!B78</f>
        <v>&lt;&lt;List Badge Here&gt;&gt;</v>
      </c>
      <c r="N162" s="359"/>
      <c r="O162" s="359"/>
      <c r="Q162" s="359" t="str">
        <f>'Council Own'!B126</f>
        <v>&lt;&lt;List Badge Here&gt;&gt;</v>
      </c>
      <c r="R162" s="359"/>
      <c r="S162" s="359"/>
    </row>
    <row r="163" spans="2:19" x14ac:dyDescent="0.2">
      <c r="E163" s="633" t="str">
        <f>'Fun Patches'!C27</f>
        <v>&lt;LIST PATCH HERE&gt;</v>
      </c>
      <c r="F163" s="634"/>
      <c r="G163" s="358" t="str">
        <f>IF('Fun Patches'!W27="A","A"," ")</f>
        <v xml:space="preserve"> </v>
      </c>
      <c r="I163" s="348">
        <v>1</v>
      </c>
      <c r="J163" s="440" t="str">
        <f>'Council Own'!C31</f>
        <v>&lt;List Requirement Here&gt;</v>
      </c>
      <c r="K163" s="358" t="str">
        <f>IF('Council Own'!W31="A","A"," ")</f>
        <v xml:space="preserve"> </v>
      </c>
      <c r="M163" s="348">
        <v>1</v>
      </c>
      <c r="N163" s="440" t="str">
        <f>'Council Own'!C79</f>
        <v>&lt;List Requirement Here&gt;</v>
      </c>
      <c r="O163" s="358" t="str">
        <f>IF('Council Own'!W79="A","A"," ")</f>
        <v xml:space="preserve"> </v>
      </c>
      <c r="Q163" s="348">
        <v>1</v>
      </c>
      <c r="R163" s="440" t="str">
        <f>'Council Own'!C127</f>
        <v>&lt;List Requirement Here&gt;</v>
      </c>
      <c r="S163" s="358" t="str">
        <f>IF('Council Own'!W127="A","A"," ")</f>
        <v xml:space="preserve"> </v>
      </c>
    </row>
    <row r="164" spans="2:19" x14ac:dyDescent="0.2">
      <c r="E164" s="633" t="str">
        <f>'Fun Patches'!C28</f>
        <v>&lt;LIST PATCH HERE&gt;</v>
      </c>
      <c r="F164" s="634"/>
      <c r="G164" s="358" t="str">
        <f>IF('Fun Patches'!W28="A","A"," ")</f>
        <v xml:space="preserve"> </v>
      </c>
      <c r="I164" s="348"/>
      <c r="J164" s="440" t="str">
        <f>'Council Own'!C32</f>
        <v>&lt;List Requirement Here&gt;</v>
      </c>
      <c r="K164" s="358" t="str">
        <f>IF('Council Own'!W32="A","A"," ")</f>
        <v xml:space="preserve"> </v>
      </c>
      <c r="M164" s="348"/>
      <c r="N164" s="440" t="str">
        <f>'Council Own'!C80</f>
        <v>&lt;List Requirement Here&gt;</v>
      </c>
      <c r="O164" s="358" t="str">
        <f>IF('Council Own'!W80="A","A"," ")</f>
        <v xml:space="preserve"> </v>
      </c>
      <c r="Q164" s="348"/>
      <c r="R164" s="440" t="str">
        <f>'Council Own'!C128</f>
        <v>&lt;List Requirement Here&gt;</v>
      </c>
      <c r="S164" s="358" t="str">
        <f>IF('Council Own'!W128="A","A"," ")</f>
        <v xml:space="preserve"> </v>
      </c>
    </row>
    <row r="165" spans="2:19" x14ac:dyDescent="0.2">
      <c r="E165" s="633" t="str">
        <f>'Fun Patches'!C29</f>
        <v>&lt;LIST PATCH HERE&gt;</v>
      </c>
      <c r="F165" s="634"/>
      <c r="G165" s="358" t="str">
        <f>IF('Fun Patches'!W29="A","A"," ")</f>
        <v xml:space="preserve"> </v>
      </c>
      <c r="I165" s="348"/>
      <c r="J165" s="440" t="str">
        <f>'Council Own'!C33</f>
        <v>&lt;List Requirement Here&gt;</v>
      </c>
      <c r="K165" s="358" t="str">
        <f>IF('Council Own'!W33="A","A"," ")</f>
        <v xml:space="preserve"> </v>
      </c>
      <c r="M165" s="348"/>
      <c r="N165" s="440" t="str">
        <f>'Council Own'!C81</f>
        <v>&lt;List Requirement Here&gt;</v>
      </c>
      <c r="O165" s="358" t="str">
        <f>IF('Council Own'!W81="A","A"," ")</f>
        <v xml:space="preserve"> </v>
      </c>
      <c r="Q165" s="348"/>
      <c r="R165" s="440" t="str">
        <f>'Council Own'!C129</f>
        <v>&lt;List Requirement Here&gt;</v>
      </c>
      <c r="S165" s="358" t="str">
        <f>IF('Council Own'!W129="A","A"," ")</f>
        <v xml:space="preserve"> </v>
      </c>
    </row>
    <row r="166" spans="2:19" x14ac:dyDescent="0.2">
      <c r="E166" s="633" t="str">
        <f>'Fun Patches'!C30</f>
        <v>&lt;LIST PATCH HERE&gt;</v>
      </c>
      <c r="F166" s="634"/>
      <c r="G166" s="358" t="str">
        <f>IF('Fun Patches'!W30="A","A"," ")</f>
        <v xml:space="preserve"> </v>
      </c>
      <c r="I166" s="348"/>
      <c r="J166" s="440" t="str">
        <f>'Council Own'!C34</f>
        <v>&lt;List Requirement Here&gt;</v>
      </c>
      <c r="K166" s="358" t="str">
        <f>IF('Council Own'!W34="A","A"," ")</f>
        <v xml:space="preserve"> </v>
      </c>
      <c r="M166" s="348"/>
      <c r="N166" s="440" t="str">
        <f>'Council Own'!C82</f>
        <v>&lt;List Requirement Here&gt;</v>
      </c>
      <c r="O166" s="358" t="str">
        <f>IF('Council Own'!W82="A","A"," ")</f>
        <v xml:space="preserve"> </v>
      </c>
      <c r="Q166" s="348"/>
      <c r="R166" s="440" t="str">
        <f>'Council Own'!C130</f>
        <v>&lt;List Requirement Here&gt;</v>
      </c>
      <c r="S166" s="358" t="str">
        <f>IF('Council Own'!W130="A","A"," ")</f>
        <v xml:space="preserve"> </v>
      </c>
    </row>
    <row r="167" spans="2:19" x14ac:dyDescent="0.2">
      <c r="E167" s="633" t="str">
        <f>'Fun Patches'!C31</f>
        <v>&lt;LIST PATCH HERE&gt;</v>
      </c>
      <c r="F167" s="634"/>
      <c r="G167" s="358" t="str">
        <f>IF('Fun Patches'!W31="A","A"," ")</f>
        <v xml:space="preserve"> </v>
      </c>
      <c r="I167" s="348">
        <v>2</v>
      </c>
      <c r="J167" s="440" t="str">
        <f>'Council Own'!C35</f>
        <v>&lt;List Requirement Here&gt;</v>
      </c>
      <c r="K167" s="358" t="str">
        <f>IF('Council Own'!W35="A","A"," ")</f>
        <v xml:space="preserve"> </v>
      </c>
      <c r="M167" s="348">
        <v>2</v>
      </c>
      <c r="N167" s="440" t="str">
        <f>'Council Own'!C83</f>
        <v>&lt;List Requirement Here&gt;</v>
      </c>
      <c r="O167" s="358" t="str">
        <f>IF('Council Own'!W83="A","A"," ")</f>
        <v xml:space="preserve"> </v>
      </c>
      <c r="Q167" s="348">
        <v>2</v>
      </c>
      <c r="R167" s="440" t="str">
        <f>'Council Own'!C131</f>
        <v>&lt;List Requirement Here&gt;</v>
      </c>
      <c r="S167" s="358" t="str">
        <f>IF('Council Own'!W131="A","A"," ")</f>
        <v xml:space="preserve"> </v>
      </c>
    </row>
    <row r="168" spans="2:19" x14ac:dyDescent="0.2">
      <c r="E168" s="633" t="str">
        <f>'Fun Patches'!C32</f>
        <v>&lt;LIST PATCH HERE&gt;</v>
      </c>
      <c r="F168" s="634"/>
      <c r="G168" s="358" t="str">
        <f>IF('Fun Patches'!W32="A","A"," ")</f>
        <v xml:space="preserve"> </v>
      </c>
      <c r="I168" s="348"/>
      <c r="J168" s="440" t="str">
        <f>'Council Own'!C36</f>
        <v>&lt;List Requirement Here&gt;</v>
      </c>
      <c r="K168" s="358" t="str">
        <f>IF('Council Own'!W36="A","A"," ")</f>
        <v xml:space="preserve"> </v>
      </c>
      <c r="M168" s="348"/>
      <c r="N168" s="440" t="str">
        <f>'Council Own'!C84</f>
        <v>&lt;List Requirement Here&gt;</v>
      </c>
      <c r="O168" s="358" t="str">
        <f>IF('Council Own'!W84="A","A"," ")</f>
        <v xml:space="preserve"> </v>
      </c>
      <c r="Q168" s="348"/>
      <c r="R168" s="440" t="str">
        <f>'Council Own'!C132</f>
        <v>&lt;List Requirement Here&gt;</v>
      </c>
      <c r="S168" s="358" t="str">
        <f>IF('Council Own'!W132="A","A"," ")</f>
        <v xml:space="preserve"> </v>
      </c>
    </row>
    <row r="169" spans="2:19" x14ac:dyDescent="0.2">
      <c r="E169" s="633" t="str">
        <f>'Fun Patches'!C33</f>
        <v>&lt;LIST PATCH HERE&gt;</v>
      </c>
      <c r="F169" s="634"/>
      <c r="G169" s="358" t="str">
        <f>IF('Fun Patches'!W33="A","A"," ")</f>
        <v xml:space="preserve"> </v>
      </c>
      <c r="I169" s="348"/>
      <c r="J169" s="440" t="str">
        <f>'Council Own'!C37</f>
        <v>&lt;List Requirement Here&gt;</v>
      </c>
      <c r="K169" s="358" t="str">
        <f>IF('Council Own'!W37="A","A"," ")</f>
        <v xml:space="preserve"> </v>
      </c>
      <c r="M169" s="348"/>
      <c r="N169" s="440" t="str">
        <f>'Council Own'!C85</f>
        <v>&lt;List Requirement Here&gt;</v>
      </c>
      <c r="O169" s="358" t="str">
        <f>IF('Council Own'!W85="A","A"," ")</f>
        <v xml:space="preserve"> </v>
      </c>
      <c r="Q169" s="348"/>
      <c r="R169" s="440" t="str">
        <f>'Council Own'!C133</f>
        <v>&lt;List Requirement Here&gt;</v>
      </c>
      <c r="S169" s="358" t="str">
        <f>IF('Council Own'!W133="A","A"," ")</f>
        <v xml:space="preserve"> </v>
      </c>
    </row>
    <row r="170" spans="2:19" x14ac:dyDescent="0.2">
      <c r="E170" s="633" t="str">
        <f>'Fun Patches'!C34</f>
        <v>&lt;LIST PATCH HERE&gt;</v>
      </c>
      <c r="F170" s="634"/>
      <c r="G170" s="358" t="str">
        <f>IF('Fun Patches'!W34="A","A"," ")</f>
        <v xml:space="preserve"> </v>
      </c>
      <c r="I170" s="348"/>
      <c r="J170" s="440" t="str">
        <f>'Council Own'!C38</f>
        <v>&lt;List Requirement Here&gt;</v>
      </c>
      <c r="K170" s="358" t="str">
        <f>IF('Council Own'!W38="A","A"," ")</f>
        <v xml:space="preserve"> </v>
      </c>
      <c r="M170" s="348"/>
      <c r="N170" s="440" t="str">
        <f>'Council Own'!C86</f>
        <v>&lt;List Requirement Here&gt;</v>
      </c>
      <c r="O170" s="358" t="str">
        <f>IF('Council Own'!W86="A","A"," ")</f>
        <v xml:space="preserve"> </v>
      </c>
      <c r="Q170" s="348"/>
      <c r="R170" s="440" t="str">
        <f>'Council Own'!C134</f>
        <v>&lt;List Requirement Here&gt;</v>
      </c>
      <c r="S170" s="358" t="str">
        <f>IF('Council Own'!W134="A","A"," ")</f>
        <v xml:space="preserve"> </v>
      </c>
    </row>
    <row r="171" spans="2:19" x14ac:dyDescent="0.2">
      <c r="E171" s="633" t="str">
        <f>'Fun Patches'!C35</f>
        <v>&lt;LIST PATCH HERE&gt;</v>
      </c>
      <c r="F171" s="634"/>
      <c r="G171" s="358" t="str">
        <f>IF('Fun Patches'!W35="A","A"," ")</f>
        <v xml:space="preserve"> </v>
      </c>
      <c r="I171" s="348">
        <v>3</v>
      </c>
      <c r="J171" s="440" t="str">
        <f>'Council Own'!C39</f>
        <v>&lt;List Requirement Here&gt;</v>
      </c>
      <c r="K171" s="358" t="str">
        <f>IF('Council Own'!W39="A","A"," ")</f>
        <v xml:space="preserve"> </v>
      </c>
      <c r="M171" s="348">
        <v>3</v>
      </c>
      <c r="N171" s="440" t="str">
        <f>'Council Own'!C87</f>
        <v>&lt;List Requirement Here&gt;</v>
      </c>
      <c r="O171" s="358" t="str">
        <f>IF('Council Own'!W87="A","A"," ")</f>
        <v xml:space="preserve"> </v>
      </c>
      <c r="Q171" s="348">
        <v>3</v>
      </c>
      <c r="R171" s="440" t="str">
        <f>'Council Own'!C135</f>
        <v>&lt;List Requirement Here&gt;</v>
      </c>
      <c r="S171" s="358" t="str">
        <f>IF('Council Own'!W135="A","A"," ")</f>
        <v xml:space="preserve"> </v>
      </c>
    </row>
    <row r="172" spans="2:19" ht="12.75" customHeight="1" x14ac:dyDescent="0.2">
      <c r="E172" s="633" t="str">
        <f>'Fun Patches'!C36</f>
        <v>&lt;LIST PATCH HERE&gt;</v>
      </c>
      <c r="F172" s="634"/>
      <c r="G172" s="358" t="str">
        <f>IF('Fun Patches'!W36="A","A"," ")</f>
        <v xml:space="preserve"> </v>
      </c>
      <c r="I172" s="348"/>
      <c r="J172" s="440" t="str">
        <f>'Council Own'!C40</f>
        <v>&lt;List Requirement Here&gt;</v>
      </c>
      <c r="K172" s="358" t="str">
        <f>IF('Council Own'!W40="A","A"," ")</f>
        <v xml:space="preserve"> </v>
      </c>
      <c r="M172" s="348"/>
      <c r="N172" s="440" t="str">
        <f>'Council Own'!C88</f>
        <v>&lt;List Requirement Here&gt;</v>
      </c>
      <c r="O172" s="358" t="str">
        <f>IF('Council Own'!W88="A","A"," ")</f>
        <v xml:space="preserve"> </v>
      </c>
      <c r="Q172" s="348"/>
      <c r="R172" s="440" t="str">
        <f>'Council Own'!C136</f>
        <v>&lt;List Requirement Here&gt;</v>
      </c>
      <c r="S172" s="358" t="str">
        <f>IF('Council Own'!W136="A","A"," ")</f>
        <v xml:space="preserve"> </v>
      </c>
    </row>
    <row r="173" spans="2:19" ht="12.75" customHeight="1" x14ac:dyDescent="0.2">
      <c r="E173" s="633" t="str">
        <f>'Fun Patches'!C37</f>
        <v>&lt;LIST PATCH HERE&gt;</v>
      </c>
      <c r="F173" s="634"/>
      <c r="G173" s="358" t="str">
        <f>IF('Fun Patches'!W37="A","A"," ")</f>
        <v xml:space="preserve"> </v>
      </c>
      <c r="I173" s="348"/>
      <c r="J173" s="440" t="str">
        <f>'Council Own'!C41</f>
        <v>&lt;List Requirement Here&gt;</v>
      </c>
      <c r="K173" s="358" t="str">
        <f>IF('Council Own'!W41="A","A"," ")</f>
        <v xml:space="preserve"> </v>
      </c>
      <c r="M173" s="348"/>
      <c r="N173" s="440" t="str">
        <f>'Council Own'!C89</f>
        <v>&lt;List Requirement Here&gt;</v>
      </c>
      <c r="O173" s="358" t="str">
        <f>IF('Council Own'!W89="A","A"," ")</f>
        <v xml:space="preserve"> </v>
      </c>
      <c r="Q173" s="348"/>
      <c r="R173" s="440" t="str">
        <f>'Council Own'!C137</f>
        <v>&lt;List Requirement Here&gt;</v>
      </c>
      <c r="S173" s="358" t="str">
        <f>IF('Council Own'!W137="A","A"," ")</f>
        <v xml:space="preserve"> </v>
      </c>
    </row>
    <row r="174" spans="2:19" x14ac:dyDescent="0.2">
      <c r="E174" s="633" t="str">
        <f>'Fun Patches'!C38</f>
        <v>&lt;LIST PATCH HERE&gt;</v>
      </c>
      <c r="F174" s="634"/>
      <c r="G174" s="358" t="str">
        <f>IF('Fun Patches'!W38="A","A"," ")</f>
        <v xml:space="preserve"> </v>
      </c>
      <c r="I174" s="348"/>
      <c r="J174" s="440" t="str">
        <f>'Council Own'!C42</f>
        <v>&lt;List Requirement Here&gt;</v>
      </c>
      <c r="K174" s="358" t="str">
        <f>IF('Council Own'!W42="A","A"," ")</f>
        <v xml:space="preserve"> </v>
      </c>
      <c r="M174" s="348"/>
      <c r="N174" s="440" t="str">
        <f>'Council Own'!C90</f>
        <v>&lt;List Requirement Here&gt;</v>
      </c>
      <c r="O174" s="358" t="str">
        <f>IF('Council Own'!W90="A","A"," ")</f>
        <v xml:space="preserve"> </v>
      </c>
      <c r="Q174" s="348"/>
      <c r="R174" s="440" t="str">
        <f>'Council Own'!C138</f>
        <v>&lt;List Requirement Here&gt;</v>
      </c>
      <c r="S174" s="358" t="str">
        <f>IF('Council Own'!W138="A","A"," ")</f>
        <v xml:space="preserve"> </v>
      </c>
    </row>
    <row r="175" spans="2:19" x14ac:dyDescent="0.2">
      <c r="E175" s="633" t="str">
        <f>'Fun Patches'!C39</f>
        <v>&lt;LIST PATCH HERE&gt;</v>
      </c>
      <c r="F175" s="634"/>
      <c r="G175" s="358" t="str">
        <f>IF('Fun Patches'!W39="A","A"," ")</f>
        <v xml:space="preserve"> </v>
      </c>
      <c r="I175" s="348">
        <v>4</v>
      </c>
      <c r="J175" s="440" t="str">
        <f>'Council Own'!C43</f>
        <v>&lt;List Requirement Here&gt;</v>
      </c>
      <c r="K175" s="358" t="str">
        <f>IF('Council Own'!W43="A","A"," ")</f>
        <v xml:space="preserve"> </v>
      </c>
      <c r="M175" s="348">
        <v>4</v>
      </c>
      <c r="N175" s="440" t="str">
        <f>'Council Own'!C91</f>
        <v>&lt;List Requirement Here&gt;</v>
      </c>
      <c r="O175" s="358" t="str">
        <f>IF('Council Own'!W91="A","A"," ")</f>
        <v xml:space="preserve"> </v>
      </c>
      <c r="Q175" s="348">
        <v>4</v>
      </c>
      <c r="R175" s="440" t="str">
        <f>'Council Own'!C139</f>
        <v>&lt;List Requirement Here&gt;</v>
      </c>
      <c r="S175" s="358" t="str">
        <f>IF('Council Own'!W139="A","A"," ")</f>
        <v xml:space="preserve"> </v>
      </c>
    </row>
    <row r="176" spans="2:19" x14ac:dyDescent="0.2">
      <c r="E176" s="633" t="str">
        <f>'Fun Patches'!C40</f>
        <v>&lt;LIST PATCH HERE&gt;</v>
      </c>
      <c r="F176" s="634"/>
      <c r="G176" s="358" t="str">
        <f>IF('Fun Patches'!W40="A","A"," ")</f>
        <v xml:space="preserve"> </v>
      </c>
      <c r="I176" s="348"/>
      <c r="J176" s="440" t="str">
        <f>'Council Own'!C44</f>
        <v>&lt;List Requirement Here&gt;</v>
      </c>
      <c r="K176" s="358" t="str">
        <f>IF('Council Own'!W44="A","A"," ")</f>
        <v xml:space="preserve"> </v>
      </c>
      <c r="M176" s="348"/>
      <c r="N176" s="440" t="str">
        <f>'Council Own'!C92</f>
        <v>&lt;List Requirement Here&gt;</v>
      </c>
      <c r="O176" s="358" t="str">
        <f>IF('Council Own'!W92="A","A"," ")</f>
        <v xml:space="preserve"> </v>
      </c>
      <c r="Q176" s="348"/>
      <c r="R176" s="440" t="str">
        <f>'Council Own'!C140</f>
        <v>&lt;List Requirement Here&gt;</v>
      </c>
      <c r="S176" s="358" t="str">
        <f>IF('Council Own'!W140="A","A"," ")</f>
        <v xml:space="preserve"> </v>
      </c>
    </row>
    <row r="177" spans="1:19" x14ac:dyDescent="0.2">
      <c r="E177" s="633" t="str">
        <f>'Fun Patches'!C41</f>
        <v>&lt;LIST PATCH HERE&gt;</v>
      </c>
      <c r="F177" s="634"/>
      <c r="G177" s="358" t="str">
        <f>IF('Fun Patches'!W41="A","A"," ")</f>
        <v xml:space="preserve"> </v>
      </c>
      <c r="I177" s="348"/>
      <c r="J177" s="440" t="str">
        <f>'Council Own'!C45</f>
        <v>&lt;List Requirement Here&gt;</v>
      </c>
      <c r="K177" s="358" t="str">
        <f>IF('Council Own'!W45="A","A"," ")</f>
        <v xml:space="preserve"> </v>
      </c>
      <c r="M177" s="348"/>
      <c r="N177" s="440" t="str">
        <f>'Council Own'!C93</f>
        <v>&lt;List Requirement Here&gt;</v>
      </c>
      <c r="O177" s="358" t="str">
        <f>IF('Council Own'!W93="A","A"," ")</f>
        <v xml:space="preserve"> </v>
      </c>
      <c r="Q177" s="348"/>
      <c r="R177" s="440" t="str">
        <f>'Council Own'!C141</f>
        <v>&lt;List Requirement Here&gt;</v>
      </c>
      <c r="S177" s="358" t="str">
        <f>IF('Council Own'!W141="A","A"," ")</f>
        <v xml:space="preserve"> </v>
      </c>
    </row>
    <row r="178" spans="1:19" x14ac:dyDescent="0.2">
      <c r="E178" s="633" t="str">
        <f>'Fun Patches'!C42</f>
        <v>&lt;LIST PATCH HERE&gt;</v>
      </c>
      <c r="F178" s="634"/>
      <c r="G178" s="358" t="str">
        <f>IF('Fun Patches'!W42="A","A"," ")</f>
        <v xml:space="preserve"> </v>
      </c>
      <c r="I178" s="348"/>
      <c r="J178" s="440" t="str">
        <f>'Council Own'!C46</f>
        <v>&lt;List Requirement Here&gt;</v>
      </c>
      <c r="K178" s="358" t="str">
        <f>IF('Council Own'!W46="A","A"," ")</f>
        <v xml:space="preserve"> </v>
      </c>
      <c r="M178" s="348"/>
      <c r="N178" s="440" t="str">
        <f>'Council Own'!C94</f>
        <v>&lt;List Requirement Here&gt;</v>
      </c>
      <c r="O178" s="358" t="str">
        <f>IF('Council Own'!W94="A","A"," ")</f>
        <v xml:space="preserve"> </v>
      </c>
      <c r="Q178" s="348"/>
      <c r="R178" s="440" t="str">
        <f>'Council Own'!C142</f>
        <v>&lt;List Requirement Here&gt;</v>
      </c>
      <c r="S178" s="358" t="str">
        <f>IF('Council Own'!W142="A","A"," ")</f>
        <v xml:space="preserve"> </v>
      </c>
    </row>
    <row r="179" spans="1:19" x14ac:dyDescent="0.2">
      <c r="E179" s="633" t="str">
        <f>'Fun Patches'!C43</f>
        <v>&lt;LIST PATCH HERE&gt;</v>
      </c>
      <c r="F179" s="634"/>
      <c r="G179" s="358" t="str">
        <f>IF('Fun Patches'!W43="A","A"," ")</f>
        <v xml:space="preserve"> </v>
      </c>
      <c r="I179" s="348">
        <v>5</v>
      </c>
      <c r="J179" s="440" t="str">
        <f>'Council Own'!C47</f>
        <v>&lt;List Requirement Here&gt;</v>
      </c>
      <c r="K179" s="358" t="str">
        <f>IF('Council Own'!W47="A","A"," ")</f>
        <v xml:space="preserve"> </v>
      </c>
      <c r="M179" s="348">
        <v>5</v>
      </c>
      <c r="N179" s="440" t="str">
        <f>'Council Own'!C95</f>
        <v>&lt;List Requirement Here&gt;</v>
      </c>
      <c r="O179" s="358" t="str">
        <f>IF('Council Own'!W95="A","A"," ")</f>
        <v xml:space="preserve"> </v>
      </c>
      <c r="Q179" s="348">
        <v>5</v>
      </c>
      <c r="R179" s="440" t="str">
        <f>'Council Own'!C143</f>
        <v>&lt;List Requirement Here&gt;</v>
      </c>
      <c r="S179" s="358" t="str">
        <f>IF('Council Own'!W143="A","A"," ")</f>
        <v xml:space="preserve"> </v>
      </c>
    </row>
    <row r="180" spans="1:19" x14ac:dyDescent="0.2">
      <c r="E180" s="633" t="str">
        <f>'Fun Patches'!C44</f>
        <v>&lt;LIST PATCH HERE&gt;</v>
      </c>
      <c r="F180" s="634"/>
      <c r="G180" s="358" t="str">
        <f>IF('Fun Patches'!W44="A","A"," ")</f>
        <v xml:space="preserve"> </v>
      </c>
      <c r="I180" s="348"/>
      <c r="J180" s="440" t="str">
        <f>'Council Own'!C48</f>
        <v>&lt;List Requirement Here&gt;</v>
      </c>
      <c r="K180" s="358" t="str">
        <f>IF('Council Own'!W48="A","A"," ")</f>
        <v xml:space="preserve"> </v>
      </c>
      <c r="M180" s="348"/>
      <c r="N180" s="440" t="str">
        <f>'Council Own'!C96</f>
        <v>&lt;List Requirement Here&gt;</v>
      </c>
      <c r="O180" s="358" t="str">
        <f>IF('Council Own'!W96="A","A"," ")</f>
        <v xml:space="preserve"> </v>
      </c>
      <c r="Q180" s="348"/>
      <c r="R180" s="440" t="str">
        <f>'Council Own'!C144</f>
        <v>&lt;List Requirement Here&gt;</v>
      </c>
      <c r="S180" s="358" t="str">
        <f>IF('Council Own'!W144="A","A"," ")</f>
        <v xml:space="preserve"> </v>
      </c>
    </row>
    <row r="181" spans="1:19" x14ac:dyDescent="0.2">
      <c r="E181" s="633" t="str">
        <f>'Fun Patches'!C45</f>
        <v>&lt;LIST PATCH HERE&gt;</v>
      </c>
      <c r="F181" s="634"/>
      <c r="G181" s="358" t="str">
        <f>IF('Fun Patches'!W45="A","A"," ")</f>
        <v xml:space="preserve"> </v>
      </c>
      <c r="I181" s="348"/>
      <c r="J181" s="440" t="str">
        <f>'Council Own'!C49</f>
        <v>&lt;List Requirement Here&gt;</v>
      </c>
      <c r="K181" s="358" t="str">
        <f>IF('Council Own'!W49="A","A"," ")</f>
        <v xml:space="preserve"> </v>
      </c>
      <c r="M181" s="348"/>
      <c r="N181" s="440" t="str">
        <f>'Council Own'!C97</f>
        <v>&lt;List Requirement Here&gt;</v>
      </c>
      <c r="O181" s="358" t="str">
        <f>IF('Council Own'!W97="A","A"," ")</f>
        <v xml:space="preserve"> </v>
      </c>
      <c r="Q181" s="348"/>
      <c r="R181" s="440" t="str">
        <f>'Council Own'!C145</f>
        <v>&lt;List Requirement Here&gt;</v>
      </c>
      <c r="S181" s="358" t="str">
        <f>IF('Council Own'!W145="A","A"," ")</f>
        <v xml:space="preserve"> </v>
      </c>
    </row>
    <row r="182" spans="1:19" x14ac:dyDescent="0.2">
      <c r="E182" s="633" t="str">
        <f>'Fun Patches'!C46</f>
        <v>&lt;LIST PATCH HERE&gt;</v>
      </c>
      <c r="F182" s="634"/>
      <c r="G182" s="358" t="str">
        <f>IF('Fun Patches'!W46="A","A"," ")</f>
        <v xml:space="preserve"> </v>
      </c>
      <c r="I182" s="348"/>
      <c r="J182" s="440" t="str">
        <f>'Council Own'!C50</f>
        <v>&lt;List Requirement Here&gt;</v>
      </c>
      <c r="K182" s="358" t="str">
        <f>IF('Council Own'!W50="A","A"," ")</f>
        <v xml:space="preserve"> </v>
      </c>
      <c r="M182" s="348"/>
      <c r="N182" s="440" t="str">
        <f>'Council Own'!C98</f>
        <v>&lt;List Requirement Here&gt;</v>
      </c>
      <c r="O182" s="358" t="str">
        <f>IF('Council Own'!W98="A","A"," ")</f>
        <v xml:space="preserve"> </v>
      </c>
      <c r="Q182" s="348"/>
      <c r="R182" s="440" t="str">
        <f>'Council Own'!C146</f>
        <v>&lt;List Requirement Here&gt;</v>
      </c>
      <c r="S182" s="358" t="str">
        <f>IF('Council Own'!W146="A","A"," ")</f>
        <v xml:space="preserve"> </v>
      </c>
    </row>
    <row r="183" spans="1:19" x14ac:dyDescent="0.2">
      <c r="E183" s="650" t="str">
        <f>'Fun Patches'!C47</f>
        <v>&lt;LIST PATCH HERE&gt;</v>
      </c>
      <c r="F183" s="651"/>
      <c r="G183" s="351" t="str">
        <f>IF('Fun Patches'!W47="A","A"," ")</f>
        <v xml:space="preserve"> </v>
      </c>
      <c r="I183" s="436"/>
      <c r="J183" s="364"/>
      <c r="K183" s="439"/>
    </row>
    <row r="184" spans="1:19" x14ac:dyDescent="0.2">
      <c r="E184" s="633" t="str">
        <f>'Fun Patches'!C48</f>
        <v>&lt;LIST PATCH HERE&gt;</v>
      </c>
      <c r="F184" s="634"/>
      <c r="G184" s="358" t="str">
        <f>IF('Fun Patches'!W48="A","A"," ")</f>
        <v xml:space="preserve"> </v>
      </c>
      <c r="I184" s="436"/>
      <c r="J184" s="364"/>
      <c r="K184" s="439"/>
    </row>
    <row r="185" spans="1:19" x14ac:dyDescent="0.2">
      <c r="E185" s="633" t="str">
        <f>'Fun Patches'!C49</f>
        <v>&lt;LIST PATCH HERE&gt;</v>
      </c>
      <c r="F185" s="634"/>
      <c r="G185" s="358" t="str">
        <f>IF('Fun Patches'!W49="A","A"," ")</f>
        <v xml:space="preserve"> </v>
      </c>
      <c r="I185" s="436"/>
      <c r="J185" s="364"/>
      <c r="K185" s="439"/>
    </row>
    <row r="186" spans="1:19" x14ac:dyDescent="0.2">
      <c r="A186" s="635" t="s">
        <v>70</v>
      </c>
      <c r="B186" s="636"/>
      <c r="C186" s="637"/>
      <c r="E186" s="633" t="str">
        <f>'Fun Patches'!C50</f>
        <v>&lt;LIST PATCH HERE&gt;</v>
      </c>
      <c r="F186" s="634"/>
      <c r="G186" s="358" t="str">
        <f>IF('Fun Patches'!W50="A","A"," ")</f>
        <v xml:space="preserve"> </v>
      </c>
      <c r="I186" s="436"/>
      <c r="J186" s="364"/>
      <c r="K186" s="439"/>
    </row>
    <row r="187" spans="1:19" x14ac:dyDescent="0.2">
      <c r="A187" s="644" t="s">
        <v>67</v>
      </c>
      <c r="B187" s="645"/>
      <c r="C187" s="646"/>
      <c r="E187" s="633" t="str">
        <f>'Fun Patches'!C51</f>
        <v>&lt;LIST PATCH HERE&gt;</v>
      </c>
      <c r="F187" s="634"/>
      <c r="G187" s="358" t="str">
        <f>IF('Fun Patches'!W51="A","A"," ")</f>
        <v xml:space="preserve"> </v>
      </c>
      <c r="I187" s="436"/>
      <c r="J187" s="364"/>
      <c r="K187" s="439"/>
    </row>
    <row r="188" spans="1:19" x14ac:dyDescent="0.2">
      <c r="A188" s="644" t="s">
        <v>68</v>
      </c>
      <c r="B188" s="645"/>
      <c r="C188" s="646"/>
      <c r="E188" s="633" t="str">
        <f>'Fun Patches'!C52</f>
        <v>&lt;LIST PATCH HERE&gt;</v>
      </c>
      <c r="F188" s="634"/>
      <c r="G188" s="358" t="str">
        <f>IF('Fun Patches'!W52="A","A"," ")</f>
        <v xml:space="preserve"> </v>
      </c>
      <c r="I188" s="436"/>
      <c r="J188" s="364"/>
      <c r="K188" s="439"/>
    </row>
    <row r="189" spans="1:19" x14ac:dyDescent="0.2">
      <c r="A189" s="640" t="s">
        <v>69</v>
      </c>
      <c r="B189" s="641"/>
      <c r="C189" s="642"/>
      <c r="E189" s="633" t="str">
        <f>'Fun Patches'!C53</f>
        <v>&lt;LIST PATCH HERE&gt;</v>
      </c>
      <c r="F189" s="634"/>
      <c r="G189" s="358" t="str">
        <f>IF('Fun Patches'!W53="A","A"," ")</f>
        <v xml:space="preserve"> </v>
      </c>
      <c r="J189" s="355"/>
      <c r="K189" s="355"/>
    </row>
    <row r="190" spans="1:19" x14ac:dyDescent="0.2">
      <c r="E190" s="633" t="str">
        <f>'Fun Patches'!C54</f>
        <v>&lt;LIST PATCH HERE&gt;</v>
      </c>
      <c r="F190" s="634"/>
      <c r="G190" s="358" t="str">
        <f>IF('Fun Patches'!W54="A","A"," ")</f>
        <v xml:space="preserve"> </v>
      </c>
    </row>
    <row r="191" spans="1:19" x14ac:dyDescent="0.2">
      <c r="E191" s="436"/>
      <c r="F191" s="364"/>
      <c r="G191" s="439"/>
    </row>
    <row r="222" spans="1:3" x14ac:dyDescent="0.2">
      <c r="A222" s="438"/>
      <c r="B222" s="438"/>
      <c r="C222" s="438"/>
    </row>
    <row r="225" spans="1:3" x14ac:dyDescent="0.2">
      <c r="A225" s="438"/>
      <c r="B225" s="438"/>
      <c r="C225" s="438"/>
    </row>
    <row r="226" spans="1:3" x14ac:dyDescent="0.2">
      <c r="A226" s="438"/>
      <c r="B226" s="438"/>
      <c r="C226" s="438"/>
    </row>
    <row r="227" spans="1:3" x14ac:dyDescent="0.2">
      <c r="A227" s="438"/>
      <c r="B227" s="438"/>
      <c r="C227" s="438"/>
    </row>
    <row r="228" spans="1:3" x14ac:dyDescent="0.2">
      <c r="A228" s="438"/>
      <c r="B228" s="438"/>
      <c r="C228" s="438"/>
    </row>
    <row r="229" spans="1:3" x14ac:dyDescent="0.2">
      <c r="A229" s="438"/>
      <c r="B229" s="438"/>
      <c r="C229" s="438"/>
    </row>
  </sheetData>
  <sheetProtection algorithmName="SHA-512" hashValue="ybsaJz2BTSCe15bEoeW2nrvC38g9tkvwFr/dsTvsIDYseplxiP4qd1NIJH28ffUA7ITibIpe/5qTCNcsv3noPA==" saltValue="l3abkz7rgPUAlToipmZL3w==" spinCount="100000" sheet="1" objects="1" scenarios="1" selectLockedCells="1" selectUnlockedCells="1"/>
  <mergeCells count="156">
    <mergeCell ref="A188:C188"/>
    <mergeCell ref="E188:F188"/>
    <mergeCell ref="A189:C189"/>
    <mergeCell ref="E189:F189"/>
    <mergeCell ref="E190:F190"/>
    <mergeCell ref="E183:F183"/>
    <mergeCell ref="E184:F184"/>
    <mergeCell ref="E185:F185"/>
    <mergeCell ref="A186:C186"/>
    <mergeCell ref="E186:F186"/>
    <mergeCell ref="A187:C187"/>
    <mergeCell ref="E187:F187"/>
    <mergeCell ref="E177:F177"/>
    <mergeCell ref="E178:F178"/>
    <mergeCell ref="E179:F179"/>
    <mergeCell ref="E180:F180"/>
    <mergeCell ref="E181:F181"/>
    <mergeCell ref="E182:F182"/>
    <mergeCell ref="E171:F171"/>
    <mergeCell ref="E172:F172"/>
    <mergeCell ref="E173:F173"/>
    <mergeCell ref="E174:F174"/>
    <mergeCell ref="E175:F175"/>
    <mergeCell ref="E176:F176"/>
    <mergeCell ref="E165:F165"/>
    <mergeCell ref="E166:F166"/>
    <mergeCell ref="E167:F167"/>
    <mergeCell ref="E168:F168"/>
    <mergeCell ref="E169:F169"/>
    <mergeCell ref="E170:F170"/>
    <mergeCell ref="E159:F159"/>
    <mergeCell ref="E160:F160"/>
    <mergeCell ref="E161:F161"/>
    <mergeCell ref="E162:F162"/>
    <mergeCell ref="E163:F163"/>
    <mergeCell ref="E164:F164"/>
    <mergeCell ref="E153:F153"/>
    <mergeCell ref="E154:F154"/>
    <mergeCell ref="E155:F155"/>
    <mergeCell ref="E156:F156"/>
    <mergeCell ref="E157:F157"/>
    <mergeCell ref="E158:F158"/>
    <mergeCell ref="A148:B148"/>
    <mergeCell ref="E148:F148"/>
    <mergeCell ref="E149:F149"/>
    <mergeCell ref="E150:F150"/>
    <mergeCell ref="E151:F151"/>
    <mergeCell ref="A152:C152"/>
    <mergeCell ref="E152:F152"/>
    <mergeCell ref="A145:B145"/>
    <mergeCell ref="E145:F145"/>
    <mergeCell ref="A146:B146"/>
    <mergeCell ref="E146:F146"/>
    <mergeCell ref="A147:B147"/>
    <mergeCell ref="E147:F147"/>
    <mergeCell ref="E141:F141"/>
    <mergeCell ref="A142:C142"/>
    <mergeCell ref="E142:F142"/>
    <mergeCell ref="A143:B143"/>
    <mergeCell ref="E143:F143"/>
    <mergeCell ref="A144:B144"/>
    <mergeCell ref="E144:F144"/>
    <mergeCell ref="A140:C140"/>
    <mergeCell ref="E140:G140"/>
    <mergeCell ref="I140:K140"/>
    <mergeCell ref="M140:O140"/>
    <mergeCell ref="Q140:S140"/>
    <mergeCell ref="A108:C108"/>
    <mergeCell ref="A114:C114"/>
    <mergeCell ref="A135:C135"/>
    <mergeCell ref="Q89:R89"/>
    <mergeCell ref="Q90:R90"/>
    <mergeCell ref="Q91:R91"/>
    <mergeCell ref="Q92:R92"/>
    <mergeCell ref="A91:C91"/>
    <mergeCell ref="B92:C92"/>
    <mergeCell ref="A85:B85"/>
    <mergeCell ref="Q85:R85"/>
    <mergeCell ref="Q86:R86"/>
    <mergeCell ref="Q87:R87"/>
    <mergeCell ref="Q88:R88"/>
    <mergeCell ref="A86:B86"/>
    <mergeCell ref="A87:B87"/>
    <mergeCell ref="A88:C88"/>
    <mergeCell ref="A89:B89"/>
    <mergeCell ref="A82:B82"/>
    <mergeCell ref="Q82:R82"/>
    <mergeCell ref="Q83:R83"/>
    <mergeCell ref="Q84:R84"/>
    <mergeCell ref="A79:B79"/>
    <mergeCell ref="A80:C80"/>
    <mergeCell ref="A81:B81"/>
    <mergeCell ref="Q81:R81"/>
    <mergeCell ref="M80:O80"/>
    <mergeCell ref="Q80:S80"/>
    <mergeCell ref="A83:B83"/>
    <mergeCell ref="A84:C84"/>
    <mergeCell ref="A76:B76"/>
    <mergeCell ref="A77:B77"/>
    <mergeCell ref="A78:B78"/>
    <mergeCell ref="A73:B73"/>
    <mergeCell ref="A74:B74"/>
    <mergeCell ref="A75:B75"/>
    <mergeCell ref="Q70:S70"/>
    <mergeCell ref="E71:G71"/>
    <mergeCell ref="I71:K71"/>
    <mergeCell ref="M71:O71"/>
    <mergeCell ref="A72:C72"/>
    <mergeCell ref="M53:O53"/>
    <mergeCell ref="I57:K57"/>
    <mergeCell ref="E61:G61"/>
    <mergeCell ref="A65:C65"/>
    <mergeCell ref="A70:C70"/>
    <mergeCell ref="E70:G70"/>
    <mergeCell ref="I70:K70"/>
    <mergeCell ref="M70:O70"/>
    <mergeCell ref="Q71:S71"/>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31</vt:i4>
      </vt:variant>
    </vt:vector>
  </HeadingPairs>
  <TitlesOfParts>
    <vt:vector size="65" baseType="lpstr">
      <vt:lpstr>Instructions</vt:lpstr>
      <vt:lpstr>Parent Contact Info</vt:lpstr>
      <vt:lpstr>Registration</vt:lpstr>
      <vt:lpstr>Dues</vt:lpstr>
      <vt:lpstr>Attendance</vt:lpstr>
      <vt:lpstr>Badges</vt:lpstr>
      <vt:lpstr>Journey</vt:lpstr>
      <vt:lpstr>Council Own</vt:lpstr>
      <vt:lpstr>Age-Level</vt:lpstr>
      <vt:lpstr>Bridging</vt:lpstr>
      <vt:lpstr>Silver</vt:lpstr>
      <vt:lpstr>Fun Patches</vt:lpstr>
      <vt:lpstr>Summary</vt:lpstr>
      <vt:lpstr>Order</vt:lpstr>
      <vt:lpstr>Cadette 1</vt:lpstr>
      <vt:lpstr>Cadette 2</vt:lpstr>
      <vt:lpstr>Cadette 3</vt:lpstr>
      <vt:lpstr>Cadette 4</vt:lpstr>
      <vt:lpstr>Cadette 5</vt:lpstr>
      <vt:lpstr>Cadette 6</vt:lpstr>
      <vt:lpstr>Cadette 7</vt:lpstr>
      <vt:lpstr>Cadette 8</vt:lpstr>
      <vt:lpstr>Cadette 9</vt:lpstr>
      <vt:lpstr>Cadette 10</vt:lpstr>
      <vt:lpstr>Cadette 11</vt:lpstr>
      <vt:lpstr>Cadette 12</vt:lpstr>
      <vt:lpstr>Cadette 13</vt:lpstr>
      <vt:lpstr>Cadette 14</vt:lpstr>
      <vt:lpstr>Cadette 15</vt:lpstr>
      <vt:lpstr>Cadette 16</vt:lpstr>
      <vt:lpstr>Cadette 17</vt:lpstr>
      <vt:lpstr>Cadette 18</vt:lpstr>
      <vt:lpstr>Cadette 19</vt:lpstr>
      <vt:lpstr>Cadette 20</vt:lpstr>
      <vt:lpstr>'Age-Level'!Print_Area</vt:lpstr>
      <vt:lpstr>'Cadette 1'!Print_Area</vt:lpstr>
      <vt:lpstr>'Cadette 10'!Print_Area</vt:lpstr>
      <vt:lpstr>'Cadette 11'!Print_Area</vt:lpstr>
      <vt:lpstr>'Cadette 12'!Print_Area</vt:lpstr>
      <vt:lpstr>'Cadette 13'!Print_Area</vt:lpstr>
      <vt:lpstr>'Cadette 14'!Print_Area</vt:lpstr>
      <vt:lpstr>'Cadette 15'!Print_Area</vt:lpstr>
      <vt:lpstr>'Cadette 16'!Print_Area</vt:lpstr>
      <vt:lpstr>'Cadette 17'!Print_Area</vt:lpstr>
      <vt:lpstr>'Cadette 18'!Print_Area</vt:lpstr>
      <vt:lpstr>'Cadette 19'!Print_Area</vt:lpstr>
      <vt:lpstr>'Cadette 2'!Print_Area</vt:lpstr>
      <vt:lpstr>'Cadette 20'!Print_Area</vt:lpstr>
      <vt:lpstr>'Cadette 3'!Print_Area</vt:lpstr>
      <vt:lpstr>'Cadette 4'!Print_Area</vt:lpstr>
      <vt:lpstr>'Cadette 5'!Print_Area</vt:lpstr>
      <vt:lpstr>'Cadette 6'!Print_Area</vt:lpstr>
      <vt:lpstr>'Cadette 7'!Print_Area</vt:lpstr>
      <vt:lpstr>'Cadette 8'!Print_Area</vt:lpstr>
      <vt:lpstr>'Cadette 9'!Print_Area</vt:lpstr>
      <vt:lpstr>'Council Own'!Print_Area</vt:lpstr>
      <vt:lpstr>Instructions!Print_Area</vt:lpstr>
      <vt:lpstr>Summary!Print_Area</vt:lpstr>
      <vt:lpstr>'Age-Level'!Print_Titles</vt:lpstr>
      <vt:lpstr>Attendance!Print_Titles</vt:lpstr>
      <vt:lpstr>'Council Own'!Print_Titles</vt:lpstr>
      <vt:lpstr>'Fun Patches'!Print_Titles</vt:lpstr>
      <vt:lpstr>Journey!Print_Titles</vt:lpstr>
      <vt:lpstr>Registration!Print_Titles</vt:lpstr>
      <vt:lpstr>Summary!Print_Titles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Cadette</dc:title>
  <dc:subject>track cadette achievements</dc:subject>
  <dc:creator>Audra Edmunds</dc:creator>
  <cp:lastModifiedBy>Eck, Matt</cp:lastModifiedBy>
  <cp:lastPrinted>2012-10-09T00:33:27Z</cp:lastPrinted>
  <dcterms:created xsi:type="dcterms:W3CDTF">2005-02-08T13:28:44Z</dcterms:created>
  <dcterms:modified xsi:type="dcterms:W3CDTF">2015-11-03T16:58:09Z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1312780968</vt:i4>
  </property>
  <property fmtid="{D5CDD505-2E9C-101B-9397-08002B2CF9AE}" pid="3" name="_EmailSubject">
    <vt:lpwstr>Juniors</vt:lpwstr>
  </property>
  <property fmtid="{D5CDD505-2E9C-101B-9397-08002B2CF9AE}" pid="4" name="_AuthorEmail">
    <vt:lpwstr>frank.steele@comcast.net</vt:lpwstr>
  </property>
  <property fmtid="{D5CDD505-2E9C-101B-9397-08002B2CF9AE}" pid="5" name="_AuthorEmailDisplayName">
    <vt:lpwstr>Frank Steele</vt:lpwstr>
  </property>
  <property fmtid="{D5CDD505-2E9C-101B-9397-08002B2CF9AE}" pid="6" name="_PreviousAdHocReviewCycleID">
    <vt:i4>1445548412</vt:i4>
  </property>
  <property fmtid="{D5CDD505-2E9C-101B-9397-08002B2CF9AE}" pid="7" name="_ReviewingToolsShownOnce">
    <vt:lpwstr/>
  </property>
</Properties>
</file>