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Product" sheetId="1" state="visible" r:id="rId2"/>
    <sheet name="Sprint 0" sheetId="2" state="visible" r:id="rId3"/>
    <sheet name="Sprint 1" sheetId="3" state="visible" r:id="rId4"/>
    <sheet name="Sprint 2" sheetId="4" state="visible" r:id="rId5"/>
    <sheet name="Sprint 3" sheetId="5" state="visible" r:id="rId6"/>
    <sheet name="Sprint 4" sheetId="6" state="visible" r:id="rId7"/>
    <sheet name="Sprint 5" sheetId="7" state="visible" r:id="rId8"/>
    <sheet name="Sprint 6" sheetId="8" state="visible" r:id="rId9"/>
    <sheet name="Sprint 7" sheetId="9" state="visible" r:id="rId10"/>
    <sheet name="Sprint 8" sheetId="10" state="visible" r:id="rId11"/>
    <sheet name="Sprint 9" sheetId="11" state="visible" r:id="rId12"/>
    <sheet name="Sprint 10" sheetId="12" state="visible" r:id="rId13"/>
    <sheet name="Setup" sheetId="13" state="visible" r:id="rId14"/>
  </sheets>
  <definedNames>
    <definedName function="false" hidden="false" name="SheetName" vbProcedure="false">REPLACE(get.document(1),1,FIND("]",get.document(1)),"")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<sst xmlns="http://schemas.openxmlformats.org/spreadsheetml/2006/main" count="328" uniqueCount="73">
  <si>
    <t>DO NOT ENTER INFORMATION DIRECTLY ONTO THIS SHEET</t>
  </si>
  <si>
    <t>Use the Sprint Sheets That Follow After Entering Team Member Info in the Setup Sheet</t>
  </si>
  <si>
    <t>(Person-Hours)</t>
  </si>
  <si>
    <t>CS 425: Senior Project I</t>
  </si>
  <si>
    <t>CS 499: Senior Project II</t>
  </si>
  <si>
    <t>Sprint 0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</si>
  <si>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</si>
  <si>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</si>
  <si>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</si>
  <si>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</si>
  <si>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</si>
  <si>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</si>
  <si>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</si>
  <si>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</si>
  <si>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</si>
  <si>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</si>
  <si>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Week Start Date:</t>
  </si>
  <si>
    <t>Work Week #:</t>
  </si>
  <si>
    <t>Weekly Product Effort</t>
  </si>
  <si>
    <t>TEAM:</t>
  </si>
  <si>
    <t>Weekly Course-specific Effort</t>
  </si>
  <si>
    <t>Cumulative Weekly Effort</t>
  </si>
  <si>
    <t>Weekly Velocity</t>
  </si>
  <si>
    <t>totals</t>
  </si>
  <si>
    <t>estimate.</t>
  </si>
  <si>
    <t>actual</t>
  </si>
  <si>
    <t>hours/week</t>
  </si>
  <si>
    <t>week</t>
  </si>
  <si>
    <t>hours spent</t>
  </si>
  <si>
    <t>est hours /week</t>
  </si>
  <si>
    <t>estimatedBurn</t>
  </si>
  <si>
    <t>Burn</t>
  </si>
  <si>
    <r>
      <rPr>
        <b val="true"/>
        <i val="true"/>
        <sz val="14"/>
        <color rgb="FFFF0000"/>
        <rFont val="Calibri"/>
        <family val="2"/>
        <charset val="1"/>
      </rPr>
      <t>ENTER </t>
    </r>
    <r>
      <rPr>
        <b val="true"/>
        <sz val="14"/>
        <color rgb="FFFF0000"/>
        <rFont val="Calibri"/>
        <family val="2"/>
        <charset val="1"/>
      </rPr>
      <t>PERSON-HOURS</t>
    </r>
    <r>
      <rPr>
        <b val="true"/>
        <sz val="14"/>
        <color rgb="FFFF0000"/>
        <rFont val="Calibri"/>
        <family val="2"/>
        <charset val="1"/>
      </rPr>
      <t> DATA INTO THE BLUE BOXED AREAS</t>
    </r>
  </si>
  <si>
    <t>All Other Information is Automatically Calculated from this Data; Do Not Modify Other Cells or Formula</t>
  </si>
  <si>
    <t>Week 1</t>
  </si>
  <si>
    <t>Week 2</t>
  </si>
  <si>
    <t>Week 3</t>
  </si>
  <si>
    <t>Work Date:</t>
  </si>
  <si>
    <t>Work Day #:</t>
  </si>
  <si>
    <t>Product Daily Effort</t>
  </si>
  <si>
    <t>Product Cumulative Daily Effort</t>
  </si>
  <si>
    <t>Course-specific Daily Effort</t>
  </si>
  <si>
    <t>Course-specific Cumulative Daily Effort</t>
  </si>
  <si>
    <t>Daily Velocity</t>
  </si>
  <si>
    <t>Week:</t>
  </si>
  <si>
    <t>TOTAL</t>
  </si>
  <si>
    <t>Weekly Effort</t>
  </si>
  <si>
    <t>Estimated Total Sprint Hours</t>
  </si>
  <si>
    <t>Actual </t>
  </si>
  <si>
    <t>Days</t>
  </si>
  <si>
    <t>Ideal Per Day</t>
  </si>
  <si>
    <t>Estimated Hours Average</t>
  </si>
  <si>
    <t>Estimated Hours</t>
  </si>
  <si>
    <t>Estimated Hours Per Day</t>
  </si>
  <si>
    <t>Actual Hours</t>
  </si>
  <si>
    <t>Actual Hours Spent per day</t>
  </si>
  <si>
    <t>MODIFY DATA INSIDE OF BLUE BOXES</t>
  </si>
  <si>
    <t>Sprint 0 Start Date:</t>
  </si>
  <si>
    <t>Sprint 5 Start Date:</t>
  </si>
  <si>
    <t>Last</t>
  </si>
  <si>
    <t>Initial</t>
  </si>
  <si>
    <t>Team Member 1:</t>
  </si>
  <si>
    <t>Eck</t>
  </si>
  <si>
    <t>ME</t>
  </si>
  <si>
    <t>Team Member 2:</t>
  </si>
  <si>
    <t>Schroeder</t>
  </si>
  <si>
    <t>RS</t>
  </si>
  <si>
    <t>Team Member 3:</t>
  </si>
  <si>
    <t>Martz</t>
  </si>
  <si>
    <t>NM</t>
  </si>
  <si>
    <t>Team Member 4:</t>
  </si>
  <si>
    <t>Glosecki</t>
  </si>
  <si>
    <t>MG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</si>
</sst>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;@"/>
    <numFmt numFmtId="166" formatCode="0.00"/>
    <numFmt numFmtId="167" formatCode="DD\-MMM\-YY;@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000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0504D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i val="true"/>
      <sz val="12"/>
      <color rgb="FF8064A2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4"/>
      <color rgb="FFFF0000"/>
      <name val="Calibri"/>
      <family val="2"/>
      <charset val="1"/>
    </font>
    <font>
      <b val="true"/>
      <i val="true"/>
      <sz val="14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8064A2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color rgb="FF0070C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>
        <color rgb="FF0070C0"/>
      </right>
      <top style="medium">
        <color rgb="FF0070C0"/>
      </top>
      <bottom style="medium">
        <color rgb="FF0070C0"/>
      </bottom>
      <diagonal/>
    </border>
    <border diagonalUp="false" diagonalDown="false"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 diagonalUp="false" diagonalDown="false">
      <left style="medium">
        <color rgb="FF0070C0"/>
      </left>
      <right style="medium"/>
      <top style="medium">
        <color rgb="FF0070C0"/>
      </top>
      <bottom style="medium">
        <color rgb="FF0070C0"/>
      </bottom>
      <diagonal/>
    </border>
    <border diagonalUp="false" diagonalDown="false">
      <left style="medium"/>
      <right style="thick">
        <color rgb="FF0070C0"/>
      </right>
      <top style="medium">
        <color rgb="FF0070C0"/>
      </top>
      <bottom style="thick">
        <color rgb="FF0070C0"/>
      </bottom>
      <diagonal/>
    </border>
    <border diagonalUp="false" diagonalDown="false">
      <left style="thick">
        <color rgb="FF0070C0"/>
      </left>
      <right style="thick">
        <color rgb="FF0070C0"/>
      </right>
      <top style="medium">
        <color rgb="FF0070C0"/>
      </top>
      <bottom style="thick">
        <color rgb="FF0070C0"/>
      </bottom>
      <diagonal/>
    </border>
    <border diagonalUp="false" diagonalDown="false">
      <left style="thick">
        <color rgb="FF0070C0"/>
      </left>
      <right style="medium">
        <color rgb="FF0070C0"/>
      </right>
      <top style="medium">
        <color rgb="FF0070C0"/>
      </top>
      <bottom style="thick">
        <color rgb="FF0070C0"/>
      </bottom>
      <diagonal/>
    </border>
    <border diagonalUp="false" diagonalDown="false">
      <left style="medium"/>
      <right style="thick">
        <color rgb="FF0070C0"/>
      </right>
      <top style="thick">
        <color rgb="FF0070C0"/>
      </top>
      <bottom style="thick">
        <color rgb="FF0070C0"/>
      </bottom>
      <diagonal/>
    </border>
    <border diagonalUp="false" diagonalDown="false"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 diagonalUp="false" diagonalDown="false">
      <left style="thick">
        <color rgb="FF0070C0"/>
      </left>
      <right style="medium">
        <color rgb="FF0070C0"/>
      </right>
      <top style="thick">
        <color rgb="FF0070C0"/>
      </top>
      <bottom style="thick">
        <color rgb="FF0070C0"/>
      </bottom>
      <diagonal/>
    </border>
    <border diagonalUp="false" diagonalDown="false">
      <left style="medium"/>
      <right style="thick">
        <color rgb="FF0070C0"/>
      </right>
      <top style="thick">
        <color rgb="FF0070C0"/>
      </top>
      <bottom style="medium">
        <color rgb="FF0070C0"/>
      </bottom>
      <diagonal/>
    </border>
    <border diagonalUp="false" diagonalDown="false">
      <left style="thick">
        <color rgb="FF0070C0"/>
      </left>
      <right style="thick">
        <color rgb="FF0070C0"/>
      </right>
      <top style="thick">
        <color rgb="FF0070C0"/>
      </top>
      <bottom style="medium">
        <color rgb="FF0070C0"/>
      </bottom>
      <diagonal/>
    </border>
    <border diagonalUp="false" diagonalDown="false">
      <left style="thick">
        <color rgb="FF0070C0"/>
      </left>
      <right style="medium">
        <color rgb="FF0070C0"/>
      </right>
      <top style="thick">
        <color rgb="FF0070C0"/>
      </top>
      <bottom style="medium">
        <color rgb="FF0070C0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4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Y99" activeCellId="0" sqref="Y99"/>
    </sheetView>
  </sheetViews>
  <sheetFormatPr defaultRowHeight="15"/>
  <cols>
    <col collapsed="false" hidden="false" max="1" min="1" style="0" width="9.10526315789474"/>
    <col collapsed="false" hidden="false" max="2" min="2" style="0" width="15.7449392712551"/>
    <col collapsed="false" hidden="false" max="3" min="3" style="0" width="9.10526315789474"/>
    <col collapsed="false" hidden="false" max="1025" min="4" style="0" width="8.78542510121457"/>
  </cols>
  <sheetData>
    <row r="1" customFormat="false" ht="18.7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="2" customFormat="true" ht="15" hidden="false" customHeight="false" outlineLevel="0" collapsed="false">
      <c r="C2" s="3" t="s">
        <v>1</v>
      </c>
      <c r="E2" s="4"/>
      <c r="F2" s="4"/>
      <c r="G2" s="4"/>
      <c r="H2" s="4"/>
      <c r="I2" s="4"/>
      <c r="J2" s="4"/>
      <c r="K2" s="4"/>
      <c r="L2" s="4"/>
      <c r="M2" s="4"/>
    </row>
    <row r="3" customFormat="false" ht="18.75" hidden="false" customHeight="false" outlineLevel="0" collapsed="false">
      <c r="B3" s="5" t="s">
        <v>2</v>
      </c>
      <c r="C3" s="6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4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customFormat="false" ht="15.75" hidden="false" customHeight="false" outlineLevel="0" collapsed="false">
      <c r="C4" s="7" t="s">
        <v>5</v>
      </c>
      <c r="D4" s="7"/>
      <c r="E4" s="7"/>
      <c r="F4" s="7" t="s">
        <v>6</v>
      </c>
      <c r="G4" s="7"/>
      <c r="H4" s="7" t="s">
        <v>7</v>
      </c>
      <c r="I4" s="7"/>
      <c r="J4" s="7" t="s">
        <v>8</v>
      </c>
      <c r="K4" s="7"/>
      <c r="L4" s="7" t="s">
        <v>9</v>
      </c>
      <c r="M4" s="7"/>
      <c r="N4" s="7" t="s">
        <v>10</v>
      </c>
      <c r="O4" s="7"/>
      <c r="P4" s="7" t="s">
        <v>11</v>
      </c>
      <c r="Q4" s="7"/>
      <c r="R4" s="7" t="s">
        <v>12</v>
      </c>
      <c r="S4" s="7"/>
      <c r="T4" s="7" t="s">
        <v>13</v>
      </c>
      <c r="U4" s="7"/>
      <c r="V4" s="7" t="s">
        <v>14</v>
      </c>
      <c r="W4" s="7"/>
      <c r="X4" s="7" t="s">
        <v>15</v>
      </c>
      <c r="Y4" s="7"/>
    </row>
    <row r="5" s="8" customFormat="true" ht="12.75" hidden="false" customHeight="false" outlineLevel="0" collapsed="false">
      <c r="B5" s="9" t="s">
        <v>16</v>
      </c>
      <c r="C5" s="10" t="n">
        <f aca="false">Setup!$B$3</f>
        <v>42254</v>
      </c>
      <c r="D5" s="10" t="n">
        <f aca="false">C$5 + 7</f>
        <v>42261</v>
      </c>
      <c r="E5" s="10" t="n">
        <f aca="false">D$5 + 7</f>
        <v>42268</v>
      </c>
      <c r="F5" s="10" t="n">
        <f aca="false">E$5 + 7</f>
        <v>42275</v>
      </c>
      <c r="G5" s="10" t="n">
        <f aca="false">F$5 + 7</f>
        <v>42282</v>
      </c>
      <c r="H5" s="10" t="n">
        <f aca="false">G$5 + 7</f>
        <v>42289</v>
      </c>
      <c r="I5" s="10" t="n">
        <f aca="false">H$5 + 7</f>
        <v>42296</v>
      </c>
      <c r="J5" s="10" t="n">
        <f aca="false">I$5 + 7</f>
        <v>42303</v>
      </c>
      <c r="K5" s="10" t="n">
        <f aca="false">J$5 + 7</f>
        <v>42310</v>
      </c>
      <c r="L5" s="10" t="n">
        <f aca="false">K$5 + 7</f>
        <v>42317</v>
      </c>
      <c r="M5" s="11" t="n">
        <f aca="false">L$5 + 7</f>
        <v>42324</v>
      </c>
      <c r="N5" s="11" t="n">
        <f aca="false">Setup!$B$4</f>
        <v>42380</v>
      </c>
      <c r="O5" s="10" t="n">
        <f aca="false">N$5 + 7</f>
        <v>42387</v>
      </c>
      <c r="P5" s="10" t="n">
        <f aca="false">O$5 + 7</f>
        <v>42394</v>
      </c>
      <c r="Q5" s="10" t="n">
        <f aca="false">P$5 + 7</f>
        <v>42401</v>
      </c>
      <c r="R5" s="10" t="n">
        <f aca="false">Q$5 + 7</f>
        <v>42408</v>
      </c>
      <c r="S5" s="10" t="n">
        <f aca="false">R$5 + 7</f>
        <v>42415</v>
      </c>
      <c r="T5" s="10" t="n">
        <f aca="false">S$5 + 7</f>
        <v>42422</v>
      </c>
      <c r="U5" s="10" t="n">
        <f aca="false">T$5 + 7</f>
        <v>42429</v>
      </c>
      <c r="V5" s="10" t="n">
        <f aca="false">U$5 + 7</f>
        <v>42436</v>
      </c>
      <c r="W5" s="10" t="n">
        <f aca="false">V$5 + 7</f>
        <v>42443</v>
      </c>
      <c r="X5" s="10" t="n">
        <f aca="false">W$5 + 7</f>
        <v>42450</v>
      </c>
      <c r="Y5" s="10" t="n">
        <f aca="false">X$5 + 7</f>
        <v>42457</v>
      </c>
    </row>
    <row r="6" customFormat="false" ht="12.75" hidden="false" customHeight="false" outlineLevel="0" collapsed="false">
      <c r="A6" s="8"/>
      <c r="B6" s="9" t="s">
        <v>17</v>
      </c>
      <c r="C6" s="12" t="n">
        <v>1</v>
      </c>
      <c r="D6" s="12" t="n">
        <v>2</v>
      </c>
      <c r="E6" s="12" t="n">
        <v>3</v>
      </c>
      <c r="F6" s="12" t="n">
        <v>4</v>
      </c>
      <c r="G6" s="12" t="n">
        <v>5</v>
      </c>
      <c r="H6" s="12" t="n">
        <v>6</v>
      </c>
      <c r="I6" s="12" t="n">
        <v>7</v>
      </c>
      <c r="J6" s="12" t="n">
        <v>8</v>
      </c>
      <c r="K6" s="12" t="n">
        <v>9</v>
      </c>
      <c r="L6" s="12" t="n">
        <v>10</v>
      </c>
      <c r="M6" s="13" t="n">
        <v>11</v>
      </c>
      <c r="N6" s="13" t="n">
        <v>12</v>
      </c>
      <c r="O6" s="12" t="n">
        <v>13</v>
      </c>
      <c r="P6" s="12" t="n">
        <v>14</v>
      </c>
      <c r="Q6" s="12" t="n">
        <v>15</v>
      </c>
      <c r="R6" s="12" t="n">
        <v>16</v>
      </c>
      <c r="S6" s="12" t="n">
        <v>17</v>
      </c>
      <c r="T6" s="12" t="n">
        <v>18</v>
      </c>
      <c r="U6" s="12" t="n">
        <v>19</v>
      </c>
      <c r="V6" s="12" t="n">
        <v>20</v>
      </c>
      <c r="W6" s="12" t="n">
        <v>21</v>
      </c>
      <c r="X6" s="12" t="n">
        <v>22</v>
      </c>
      <c r="Y6" s="12" t="n">
        <v>23</v>
      </c>
    </row>
    <row r="7" customFormat="false" ht="15" hidden="false" customHeight="true" outlineLevel="0" collapsed="false">
      <c r="A7" s="14" t="s">
        <v>18</v>
      </c>
      <c r="B7" s="15" t="str">
        <f aca="false">CONCATENATE(Setup!$B$7, ", ", LEFT(Setup!$C$7,2))</f>
        <v>Eck, ME</v>
      </c>
      <c r="C7" s="16" t="n">
        <f aca="false">SUM('Sprint 0'!C6:I6)</f>
        <v>4.75</v>
      </c>
      <c r="D7" s="16" t="n">
        <f aca="false">SUM('Sprint 0'!J6:P6)</f>
        <v>5</v>
      </c>
      <c r="E7" s="16" t="n">
        <f aca="false">SUM('Sprint 0'!Q6:W6)</f>
        <v>5.5</v>
      </c>
      <c r="F7" s="16" t="n">
        <f aca="false">SUM('Sprint 1'!C6:I6)</f>
        <v>6.5</v>
      </c>
      <c r="G7" s="16" t="n">
        <f aca="false">SUM('Sprint 1'!J6:P6)</f>
        <v>2</v>
      </c>
      <c r="H7" s="16" t="n">
        <f aca="false">SUM('Sprint 2'!C6:I6)</f>
        <v>6</v>
      </c>
      <c r="I7" s="16" t="n">
        <f aca="false">SUM('Sprint 2'!J6:P6)</f>
        <v>8</v>
      </c>
      <c r="J7" s="16" t="n">
        <f aca="false">SUM('Sprint 3'!C6:I6)</f>
        <v>12.25</v>
      </c>
      <c r="K7" s="16" t="n">
        <f aca="false">SUM('Sprint 3'!J6:P6)</f>
        <v>10.5</v>
      </c>
      <c r="L7" s="16" t="n">
        <f aca="false">SUM('Sprint 4'!C6:I6)</f>
        <v>10.5</v>
      </c>
      <c r="M7" s="16" t="n">
        <f aca="false">SUM('Sprint 4'!J6:P6)</f>
        <v>4</v>
      </c>
      <c r="N7" s="17" t="n">
        <f aca="false">SUM('Sprint 5'!C6:I6)</f>
        <v>0</v>
      </c>
      <c r="O7" s="17" t="n">
        <f aca="false">SUM('Sprint 5'!J6:P6)</f>
        <v>0</v>
      </c>
      <c r="P7" s="17" t="n">
        <f aca="false">SUM('Sprint 6'!C6:I6)</f>
        <v>0</v>
      </c>
      <c r="Q7" s="17" t="n">
        <f aca="false">SUM('Sprint 6'!J6:P6)</f>
        <v>0</v>
      </c>
      <c r="R7" s="17" t="n">
        <f aca="false">SUM('Sprint 7'!C6:I6)</f>
        <v>0</v>
      </c>
      <c r="S7" s="17" t="n">
        <f aca="false">SUM('Sprint 7'!J6:P6)</f>
        <v>0</v>
      </c>
      <c r="T7" s="17" t="n">
        <f aca="false">SUM('Sprint 8'!C6:I6)</f>
        <v>0</v>
      </c>
      <c r="U7" s="17" t="n">
        <f aca="false">SUM('Sprint 8'!J6:P6)</f>
        <v>0</v>
      </c>
      <c r="V7" s="17" t="n">
        <f aca="false">SUM('Sprint 9'!C6:I6)</f>
        <v>0</v>
      </c>
      <c r="W7" s="17" t="n">
        <f aca="false">SUM('Sprint 9'!J6:P6)</f>
        <v>0</v>
      </c>
      <c r="X7" s="17" t="n">
        <f aca="false">SUM('Sprint 10'!C6:I6)</f>
        <v>0</v>
      </c>
      <c r="Y7" s="17" t="n">
        <f aca="false">SUM('Sprint 10'!J6:P6)</f>
        <v>0</v>
      </c>
    </row>
    <row r="8" customFormat="false" ht="15" hidden="false" customHeight="false" outlineLevel="0" collapsed="false">
      <c r="A8" s="14"/>
      <c r="B8" s="15" t="str">
        <f aca="false">CONCATENATE(Setup!$B$8, ", ", LEFT(Setup!$C$8,2))</f>
        <v>Schroeder, RS</v>
      </c>
      <c r="C8" s="16" t="n">
        <f aca="false">SUM('Sprint 0'!C7:I7)</f>
        <v>4.25</v>
      </c>
      <c r="D8" s="16" t="n">
        <f aca="false">SUM('Sprint 0'!J7:P7)</f>
        <v>4.5</v>
      </c>
      <c r="E8" s="16" t="n">
        <f aca="false">SUM('Sprint 0'!Q7:W7)</f>
        <v>5</v>
      </c>
      <c r="F8" s="16" t="n">
        <f aca="false">SUM('Sprint 1'!C7:I7)</f>
        <v>6.5</v>
      </c>
      <c r="G8" s="16" t="n">
        <f aca="false">SUM('Sprint 1'!J7:P7)</f>
        <v>2.75</v>
      </c>
      <c r="H8" s="16" t="n">
        <f aca="false">SUM('Sprint 2'!C7:I7)</f>
        <v>6</v>
      </c>
      <c r="I8" s="16" t="n">
        <f aca="false">SUM('Sprint 2'!J7:P7)</f>
        <v>8</v>
      </c>
      <c r="J8" s="16" t="n">
        <f aca="false">SUM('Sprint 3'!C7:I7)</f>
        <v>5.5</v>
      </c>
      <c r="K8" s="16" t="n">
        <f aca="false">SUM('Sprint 3'!J7:P7)</f>
        <v>14</v>
      </c>
      <c r="L8" s="16" t="n">
        <f aca="false">SUM('Sprint 4'!C7:I7)</f>
        <v>6</v>
      </c>
      <c r="M8" s="16" t="n">
        <f aca="false">SUM('Sprint 4'!J7:P7)</f>
        <v>0</v>
      </c>
      <c r="N8" s="17" t="n">
        <f aca="false">SUM('Sprint 5'!C7:I7)</f>
        <v>0</v>
      </c>
      <c r="O8" s="17" t="n">
        <f aca="false">SUM('Sprint 5'!J7:P7)</f>
        <v>0</v>
      </c>
      <c r="P8" s="17" t="n">
        <f aca="false">SUM('Sprint 6'!C7:I7)</f>
        <v>0</v>
      </c>
      <c r="Q8" s="17" t="n">
        <f aca="false">SUM('Sprint 6'!J7:P7)</f>
        <v>0</v>
      </c>
      <c r="R8" s="17" t="n">
        <f aca="false">SUM('Sprint 7'!C7:I7)</f>
        <v>0</v>
      </c>
      <c r="S8" s="17" t="n">
        <f aca="false">SUM('Sprint 7'!J7:P7)</f>
        <v>0</v>
      </c>
      <c r="T8" s="17" t="n">
        <f aca="false">SUM('Sprint 8'!C7:I7)</f>
        <v>0</v>
      </c>
      <c r="U8" s="17" t="n">
        <f aca="false">SUM('Sprint 8'!J7:P7)</f>
        <v>0</v>
      </c>
      <c r="V8" s="17" t="n">
        <f aca="false">SUM('Sprint 9'!C7:I7)</f>
        <v>0</v>
      </c>
      <c r="W8" s="17" t="n">
        <f aca="false">SUM('Sprint 9'!J7:P7)</f>
        <v>0</v>
      </c>
      <c r="X8" s="17" t="n">
        <f aca="false">SUM('Sprint 10'!C7:I7)</f>
        <v>0</v>
      </c>
      <c r="Y8" s="17" t="n">
        <f aca="false">SUM('Sprint 10'!J7:P7)</f>
        <v>0</v>
      </c>
    </row>
    <row r="9" customFormat="false" ht="15" hidden="false" customHeight="false" outlineLevel="0" collapsed="false">
      <c r="A9" s="14"/>
      <c r="B9" s="15" t="str">
        <f aca="false">CONCATENATE(Setup!$B$9, ", ", LEFT(Setup!$C$9,2))</f>
        <v>Martz, NM</v>
      </c>
      <c r="C9" s="16" t="n">
        <f aca="false">SUM('Sprint 0'!C8:I8)</f>
        <v>5.25</v>
      </c>
      <c r="D9" s="16" t="n">
        <f aca="false">SUM('Sprint 0'!J8:P8)</f>
        <v>5.5</v>
      </c>
      <c r="E9" s="16" t="n">
        <f aca="false">SUM('Sprint 0'!Q8:W8)</f>
        <v>5.5</v>
      </c>
      <c r="F9" s="16" t="n">
        <f aca="false">SUM('Sprint 1'!C8:I8)</f>
        <v>7</v>
      </c>
      <c r="G9" s="16" t="n">
        <f aca="false">SUM('Sprint 1'!J8:P8)</f>
        <v>2.5</v>
      </c>
      <c r="H9" s="16" t="n">
        <f aca="false">SUM('Sprint 2'!C8:I8)</f>
        <v>11</v>
      </c>
      <c r="I9" s="16" t="n">
        <f aca="false">SUM('Sprint 2'!J8:P8)</f>
        <v>9.25</v>
      </c>
      <c r="J9" s="16" t="n">
        <f aca="false">SUM('Sprint 3'!C8:I8)</f>
        <v>10</v>
      </c>
      <c r="K9" s="16" t="n">
        <f aca="false">SUM('Sprint 3'!J8:P8)</f>
        <v>8</v>
      </c>
      <c r="L9" s="16" t="n">
        <f aca="false">SUM('Sprint 4'!C8:I8)</f>
        <v>0</v>
      </c>
      <c r="M9" s="16" t="n">
        <f aca="false">SUM('Sprint 4'!J8:P8)</f>
        <v>0</v>
      </c>
      <c r="N9" s="17" t="n">
        <f aca="false">SUM('Sprint 5'!C8:I8)</f>
        <v>0</v>
      </c>
      <c r="O9" s="17" t="n">
        <f aca="false">SUM('Sprint 5'!J8:P8)</f>
        <v>0</v>
      </c>
      <c r="P9" s="17" t="n">
        <f aca="false">SUM('Sprint 6'!C8:I8)</f>
        <v>0</v>
      </c>
      <c r="Q9" s="17" t="n">
        <f aca="false">SUM('Sprint 6'!J8:P8)</f>
        <v>0</v>
      </c>
      <c r="R9" s="17" t="n">
        <f aca="false">SUM('Sprint 7'!C8:I8)</f>
        <v>0</v>
      </c>
      <c r="S9" s="17" t="n">
        <f aca="false">SUM('Sprint 7'!J8:P8)</f>
        <v>0</v>
      </c>
      <c r="T9" s="17" t="n">
        <f aca="false">SUM('Sprint 8'!C8:I8)</f>
        <v>0</v>
      </c>
      <c r="U9" s="17" t="n">
        <f aca="false">SUM('Sprint 8'!J8:P8)</f>
        <v>0</v>
      </c>
      <c r="V9" s="17" t="n">
        <f aca="false">SUM('Sprint 9'!C8:I8)</f>
        <v>0</v>
      </c>
      <c r="W9" s="17" t="n">
        <f aca="false">SUM('Sprint 9'!J8:P8)</f>
        <v>0</v>
      </c>
      <c r="X9" s="17" t="n">
        <f aca="false">SUM('Sprint 10'!C8:I8)</f>
        <v>0</v>
      </c>
      <c r="Y9" s="17" t="n">
        <f aca="false">SUM('Sprint 10'!J8:P8)</f>
        <v>0</v>
      </c>
    </row>
    <row r="10" customFormat="false" ht="15" hidden="false" customHeight="false" outlineLevel="0" collapsed="false">
      <c r="A10" s="14"/>
      <c r="B10" s="15" t="str">
        <f aca="false">CONCATENATE(Setup!$B$10, ", ", LEFT(Setup!$C$10,2))</f>
        <v>Glosecki, MG</v>
      </c>
      <c r="C10" s="16" t="n">
        <f aca="false">SUM('Sprint 0'!C9:I9)</f>
        <v>3</v>
      </c>
      <c r="D10" s="16" t="n">
        <f aca="false">SUM('Sprint 0'!J9:P9)</f>
        <v>5</v>
      </c>
      <c r="E10" s="16" t="n">
        <f aca="false">SUM('Sprint 0'!Q9:W9)</f>
        <v>4.5</v>
      </c>
      <c r="F10" s="16" t="n">
        <f aca="false">SUM('Sprint 1'!C9:I9)</f>
        <v>5</v>
      </c>
      <c r="G10" s="16" t="n">
        <f aca="false">SUM('Sprint 1'!J9:P9)</f>
        <v>2</v>
      </c>
      <c r="H10" s="16" t="n">
        <f aca="false">SUM('Sprint 2'!C9:I9)</f>
        <v>3</v>
      </c>
      <c r="I10" s="16" t="n">
        <f aca="false">SUM('Sprint 2'!J9:P9)</f>
        <v>9.25</v>
      </c>
      <c r="J10" s="16" t="n">
        <f aca="false">SUM('Sprint 3'!C9:I9)</f>
        <v>8</v>
      </c>
      <c r="K10" s="16" t="n">
        <f aca="false">SUM('Sprint 3'!J9:P9)</f>
        <v>9.5</v>
      </c>
      <c r="L10" s="16" t="n">
        <f aca="false">SUM('Sprint 4'!C9:I9)</f>
        <v>0</v>
      </c>
      <c r="M10" s="16" t="n">
        <f aca="false">SUM('Sprint 4'!J9:P9)</f>
        <v>0</v>
      </c>
      <c r="N10" s="17" t="n">
        <f aca="false">SUM('Sprint 5'!C9:I9)</f>
        <v>0</v>
      </c>
      <c r="O10" s="17" t="n">
        <f aca="false">SUM('Sprint 5'!J9:P9)</f>
        <v>0</v>
      </c>
      <c r="P10" s="17" t="n">
        <f aca="false">SUM('Sprint 6'!C9:I9)</f>
        <v>0</v>
      </c>
      <c r="Q10" s="17" t="n">
        <f aca="false">SUM('Sprint 6'!J9:P9)</f>
        <v>0</v>
      </c>
      <c r="R10" s="17" t="n">
        <f aca="false">SUM('Sprint 7'!C9:I9)</f>
        <v>0</v>
      </c>
      <c r="S10" s="17" t="n">
        <f aca="false">SUM('Sprint 7'!J9:P9)</f>
        <v>0</v>
      </c>
      <c r="T10" s="17" t="n">
        <f aca="false">SUM('Sprint 8'!C9:I9)</f>
        <v>0</v>
      </c>
      <c r="U10" s="17" t="n">
        <f aca="false">SUM('Sprint 8'!J9:P9)</f>
        <v>0</v>
      </c>
      <c r="V10" s="17" t="n">
        <f aca="false">SUM('Sprint 9'!C9:I9)</f>
        <v>0</v>
      </c>
      <c r="W10" s="17" t="n">
        <f aca="false">SUM('Sprint 9'!J9:P9)</f>
        <v>0</v>
      </c>
      <c r="X10" s="17" t="n">
        <f aca="false">SUM('Sprint 10'!C9:I9)</f>
        <v>0</v>
      </c>
      <c r="Y10" s="17" t="n">
        <f aca="false">SUM('Sprint 10'!J9:P9)</f>
        <v>0</v>
      </c>
    </row>
    <row r="11" customFormat="false" ht="15.75" hidden="false" customHeight="false" outlineLevel="0" collapsed="false">
      <c r="A11" s="14"/>
      <c r="B11" s="18" t="s">
        <v>19</v>
      </c>
      <c r="C11" s="19" t="n">
        <f aca="false">SUM(C7:C10)</f>
        <v>17.25</v>
      </c>
      <c r="D11" s="19" t="n">
        <f aca="false">SUM(D7:D10)</f>
        <v>20</v>
      </c>
      <c r="E11" s="19" t="n">
        <f aca="false">SUM(E7:E10)</f>
        <v>20.5</v>
      </c>
      <c r="F11" s="19" t="n">
        <f aca="false">SUM(F7:F10)</f>
        <v>25</v>
      </c>
      <c r="G11" s="19" t="n">
        <f aca="false">SUM(G7:G10)</f>
        <v>9.25</v>
      </c>
      <c r="H11" s="19" t="n">
        <f aca="false">SUM(H7:H10)</f>
        <v>26</v>
      </c>
      <c r="I11" s="19" t="n">
        <f aca="false">SUM(I7:I10)</f>
        <v>34.5</v>
      </c>
      <c r="J11" s="19" t="n">
        <f aca="false">SUM(J7:J10)</f>
        <v>35.75</v>
      </c>
      <c r="K11" s="19" t="n">
        <f aca="false">SUM(K7:K10)</f>
        <v>42</v>
      </c>
      <c r="L11" s="19" t="n">
        <f aca="false">SUM(L7:L10)</f>
        <v>16.5</v>
      </c>
      <c r="M11" s="19" t="n">
        <f aca="false">SUM(M7:M10)</f>
        <v>4</v>
      </c>
      <c r="N11" s="20" t="n">
        <f aca="false">SUM(N7:N10)</f>
        <v>0</v>
      </c>
      <c r="O11" s="20" t="n">
        <f aca="false">SUM(O7:O10)</f>
        <v>0</v>
      </c>
      <c r="P11" s="20" t="n">
        <f aca="false">SUM(P7:P10)</f>
        <v>0</v>
      </c>
      <c r="Q11" s="20" t="n">
        <f aca="false">SUM(Q7:Q10)</f>
        <v>0</v>
      </c>
      <c r="R11" s="20" t="n">
        <f aca="false">SUM(R7:R10)</f>
        <v>0</v>
      </c>
      <c r="S11" s="20" t="n">
        <f aca="false">SUM(S7:S10)</f>
        <v>0</v>
      </c>
      <c r="T11" s="20" t="n">
        <f aca="false">SUM(T7:T10)</f>
        <v>0</v>
      </c>
      <c r="U11" s="20" t="n">
        <f aca="false">SUM(U7:U10)</f>
        <v>0</v>
      </c>
      <c r="V11" s="20" t="n">
        <f aca="false">SUM(V7:V10)</f>
        <v>0</v>
      </c>
      <c r="W11" s="20" t="n">
        <f aca="false">SUM(W7:W10)</f>
        <v>0</v>
      </c>
      <c r="X11" s="20" t="n">
        <f aca="false">SUM(X7:X10)</f>
        <v>0</v>
      </c>
      <c r="Y11" s="20" t="n">
        <f aca="false">SUM(Y7:Y10)</f>
        <v>0</v>
      </c>
    </row>
    <row r="12" customFormat="false" ht="15" hidden="false" customHeight="false" outlineLevel="0" collapsed="false">
      <c r="A12" s="8"/>
      <c r="M12" s="21"/>
      <c r="N12" s="21"/>
    </row>
    <row r="13" customFormat="false" ht="15" hidden="false" customHeight="true" outlineLevel="0" collapsed="false">
      <c r="A13" s="14" t="s">
        <v>20</v>
      </c>
      <c r="B13" s="15" t="str">
        <f aca="false">CONCATENATE(Setup!$B$7, ", ", LEFT(Setup!$C$7,2))</f>
        <v>Eck, ME</v>
      </c>
      <c r="C13" s="16" t="n">
        <f aca="false">SUM('Sprint 0'!C18:I18)</f>
        <v>0</v>
      </c>
      <c r="D13" s="16" t="n">
        <f aca="false">SUM('Sprint 0'!J18:P18)</f>
        <v>0</v>
      </c>
      <c r="E13" s="16" t="n">
        <f aca="false">SUM('Sprint 0'!Q18:W18)</f>
        <v>1</v>
      </c>
      <c r="F13" s="16" t="n">
        <f aca="false">SUM('Sprint 1'!C18:I18)</f>
        <v>0</v>
      </c>
      <c r="G13" s="16" t="n">
        <f aca="false">SUM('Sprint 1'!J18:P18)</f>
        <v>0</v>
      </c>
      <c r="H13" s="16" t="n">
        <f aca="false">SUM('Sprint 2'!C18:I18)</f>
        <v>0</v>
      </c>
      <c r="I13" s="16" t="n">
        <f aca="false">SUM('Sprint 2'!J18:P18)</f>
        <v>0</v>
      </c>
      <c r="J13" s="16" t="n">
        <f aca="false">SUM('Sprint 3'!C18:I18)</f>
        <v>0</v>
      </c>
      <c r="K13" s="16" t="n">
        <f aca="false">SUM('Sprint 3'!J18:P18)</f>
        <v>0</v>
      </c>
      <c r="L13" s="16" t="n">
        <f aca="false">SUM('Sprint 4'!C18:I18)</f>
        <v>0</v>
      </c>
      <c r="M13" s="16" t="n">
        <f aca="false">SUM('Sprint 4'!J18:P18)</f>
        <v>0</v>
      </c>
      <c r="N13" s="17" t="n">
        <f aca="false">SUM('Sprint 5'!C18:I18)</f>
        <v>0</v>
      </c>
      <c r="O13" s="17" t="n">
        <f aca="false">SUM('Sprint 5'!J18:P18)</f>
        <v>0</v>
      </c>
      <c r="P13" s="17" t="n">
        <f aca="false">SUM('Sprint 6'!C18:I18)</f>
        <v>0</v>
      </c>
      <c r="Q13" s="17" t="n">
        <f aca="false">SUM('Sprint 6'!J18:P18)</f>
        <v>0</v>
      </c>
      <c r="R13" s="17" t="n">
        <f aca="false">SUM('Sprint 7'!C18:I18)</f>
        <v>0</v>
      </c>
      <c r="S13" s="17" t="n">
        <f aca="false">SUM('Sprint 7'!J18:P18)</f>
        <v>0</v>
      </c>
      <c r="T13" s="17" t="n">
        <f aca="false">SUM('Sprint 8'!C18:I18)</f>
        <v>0</v>
      </c>
      <c r="U13" s="17" t="n">
        <f aca="false">SUM('Sprint 8'!J18:P18)</f>
        <v>0</v>
      </c>
      <c r="V13" s="17" t="n">
        <f aca="false">SUM('Sprint 9'!C18:I18)</f>
        <v>0</v>
      </c>
      <c r="W13" s="17" t="n">
        <f aca="false">SUM('Sprint 9'!J18:P18)</f>
        <v>0</v>
      </c>
      <c r="X13" s="17" t="n">
        <f aca="false">SUM('Sprint 10'!C18:I18)</f>
        <v>0</v>
      </c>
      <c r="Y13" s="17" t="n">
        <f aca="false">SUM('Sprint 10'!J18:P18)</f>
        <v>0</v>
      </c>
    </row>
    <row r="14" customFormat="false" ht="15" hidden="false" customHeight="false" outlineLevel="0" collapsed="false">
      <c r="A14" s="14"/>
      <c r="B14" s="15" t="str">
        <f aca="false">CONCATENATE(Setup!$B$8, ", ", LEFT(Setup!$C$8,2))</f>
        <v>Schroeder, RS</v>
      </c>
      <c r="C14" s="16" t="n">
        <f aca="false">SUM('Sprint 0'!C19:I19)</f>
        <v>0</v>
      </c>
      <c r="D14" s="16" t="n">
        <f aca="false">SUM('Sprint 0'!J19:P19)</f>
        <v>0</v>
      </c>
      <c r="E14" s="16" t="n">
        <f aca="false">SUM('Sprint 0'!Q19:W19)</f>
        <v>1</v>
      </c>
      <c r="F14" s="16" t="n">
        <f aca="false">SUM('Sprint 1'!C19:I19)</f>
        <v>0</v>
      </c>
      <c r="G14" s="16" t="n">
        <f aca="false">SUM('Sprint 1'!J19:P19)</f>
        <v>0</v>
      </c>
      <c r="H14" s="16" t="n">
        <f aca="false">SUM('Sprint 2'!C19:I19)</f>
        <v>0</v>
      </c>
      <c r="I14" s="16" t="n">
        <f aca="false">SUM('Sprint 2'!J19:P19)</f>
        <v>0</v>
      </c>
      <c r="J14" s="16" t="n">
        <f aca="false">SUM('Sprint 3'!C19:I19)</f>
        <v>0</v>
      </c>
      <c r="K14" s="16" t="n">
        <f aca="false">SUM('Sprint 3'!J19:P19)</f>
        <v>0</v>
      </c>
      <c r="L14" s="16" t="n">
        <f aca="false">SUM('Sprint 4'!C19:I19)</f>
        <v>0</v>
      </c>
      <c r="M14" s="16" t="n">
        <f aca="false">SUM('Sprint 4'!J19:P19)</f>
        <v>0</v>
      </c>
      <c r="N14" s="17" t="n">
        <f aca="false">SUM('Sprint 5'!C19:I19)</f>
        <v>0</v>
      </c>
      <c r="O14" s="17" t="n">
        <f aca="false">SUM('Sprint 5'!J19:P19)</f>
        <v>0</v>
      </c>
      <c r="P14" s="17" t="n">
        <f aca="false">SUM('Sprint 6'!C19:I19)</f>
        <v>0</v>
      </c>
      <c r="Q14" s="17" t="n">
        <f aca="false">SUM('Sprint 6'!J19:P19)</f>
        <v>0</v>
      </c>
      <c r="R14" s="17" t="n">
        <f aca="false">SUM('Sprint 7'!C19:I19)</f>
        <v>0</v>
      </c>
      <c r="S14" s="17" t="n">
        <f aca="false">SUM('Sprint 7'!J19:P19)</f>
        <v>0</v>
      </c>
      <c r="T14" s="17" t="n">
        <f aca="false">SUM('Sprint 8'!C19:I19)</f>
        <v>0</v>
      </c>
      <c r="U14" s="17" t="n">
        <f aca="false">SUM('Sprint 8'!J19:P19)</f>
        <v>0</v>
      </c>
      <c r="V14" s="17" t="n">
        <f aca="false">SUM('Sprint 9'!C19:I19)</f>
        <v>0</v>
      </c>
      <c r="W14" s="17" t="n">
        <f aca="false">SUM('Sprint 9'!J19:P19)</f>
        <v>0</v>
      </c>
      <c r="X14" s="17" t="n">
        <f aca="false">SUM('Sprint 10'!C19:I19)</f>
        <v>0</v>
      </c>
      <c r="Y14" s="17" t="n">
        <f aca="false">SUM('Sprint 10'!J19:P19)</f>
        <v>0</v>
      </c>
    </row>
    <row r="15" customFormat="false" ht="15" hidden="false" customHeight="false" outlineLevel="0" collapsed="false">
      <c r="A15" s="14"/>
      <c r="B15" s="15" t="str">
        <f aca="false">CONCATENATE(Setup!$B$9, ", ", LEFT(Setup!$C$9,2))</f>
        <v>Martz, NM</v>
      </c>
      <c r="C15" s="16" t="n">
        <f aca="false">SUM('Sprint 0'!C20:I20)</f>
        <v>0</v>
      </c>
      <c r="D15" s="16" t="n">
        <f aca="false">SUM('Sprint 0'!J20:P20)</f>
        <v>0</v>
      </c>
      <c r="E15" s="16" t="n">
        <f aca="false">SUM('Sprint 0'!Q20:W20)</f>
        <v>1</v>
      </c>
      <c r="F15" s="16" t="n">
        <f aca="false">SUM('Sprint 1'!C20:I20)</f>
        <v>0</v>
      </c>
      <c r="G15" s="16" t="n">
        <f aca="false">SUM('Sprint 1'!J20:P20)</f>
        <v>0</v>
      </c>
      <c r="H15" s="16" t="n">
        <f aca="false">SUM('Sprint 2'!C20:I20)</f>
        <v>0</v>
      </c>
      <c r="I15" s="16" t="n">
        <f aca="false">SUM('Sprint 2'!J20:P20)</f>
        <v>0</v>
      </c>
      <c r="J15" s="16" t="n">
        <f aca="false">SUM('Sprint 3'!C20:I20)</f>
        <v>0</v>
      </c>
      <c r="K15" s="16" t="n">
        <f aca="false">SUM('Sprint 3'!J20:P20)</f>
        <v>0</v>
      </c>
      <c r="L15" s="16" t="n">
        <f aca="false">SUM('Sprint 4'!C20:I20)</f>
        <v>0</v>
      </c>
      <c r="M15" s="16" t="n">
        <f aca="false">SUM('Sprint 4'!J20:P20)</f>
        <v>0</v>
      </c>
      <c r="N15" s="17" t="n">
        <f aca="false">SUM('Sprint 5'!C20:I20)</f>
        <v>0</v>
      </c>
      <c r="O15" s="17" t="n">
        <f aca="false">SUM('Sprint 5'!J20:P20)</f>
        <v>0</v>
      </c>
      <c r="P15" s="17" t="n">
        <f aca="false">SUM('Sprint 6'!C20:I20)</f>
        <v>0</v>
      </c>
      <c r="Q15" s="17" t="n">
        <f aca="false">SUM('Sprint 6'!J20:P20)</f>
        <v>0</v>
      </c>
      <c r="R15" s="17" t="n">
        <f aca="false">SUM('Sprint 7'!C20:I20)</f>
        <v>0</v>
      </c>
      <c r="S15" s="17" t="n">
        <f aca="false">SUM('Sprint 7'!J20:P20)</f>
        <v>0</v>
      </c>
      <c r="T15" s="17" t="n">
        <f aca="false">SUM('Sprint 8'!C20:I20)</f>
        <v>0</v>
      </c>
      <c r="U15" s="17" t="n">
        <f aca="false">SUM('Sprint 8'!J20:P20)</f>
        <v>0</v>
      </c>
      <c r="V15" s="17" t="n">
        <f aca="false">SUM('Sprint 9'!C20:I20)</f>
        <v>0</v>
      </c>
      <c r="W15" s="17" t="n">
        <f aca="false">SUM('Sprint 9'!J20:P20)</f>
        <v>0</v>
      </c>
      <c r="X15" s="17" t="n">
        <f aca="false">SUM('Sprint 10'!C20:I20)</f>
        <v>0</v>
      </c>
      <c r="Y15" s="17" t="n">
        <f aca="false">SUM('Sprint 10'!J20:P20)</f>
        <v>0</v>
      </c>
    </row>
    <row r="16" customFormat="false" ht="15" hidden="false" customHeight="false" outlineLevel="0" collapsed="false">
      <c r="A16" s="14"/>
      <c r="B16" s="15" t="str">
        <f aca="false">CONCATENATE(Setup!$B$10, ", ", LEFT(Setup!$C$10,2))</f>
        <v>Glosecki, MG</v>
      </c>
      <c r="C16" s="16" t="n">
        <f aca="false">SUM('Sprint 0'!C21:I21)</f>
        <v>0</v>
      </c>
      <c r="D16" s="16" t="n">
        <f aca="false">SUM('Sprint 0'!J21:P21)</f>
        <v>0</v>
      </c>
      <c r="E16" s="16" t="n">
        <f aca="false">SUM('Sprint 0'!Q21:W21)</f>
        <v>1</v>
      </c>
      <c r="F16" s="16" t="n">
        <f aca="false">SUM('Sprint 1'!C21:I21)</f>
        <v>0</v>
      </c>
      <c r="G16" s="16" t="n">
        <f aca="false">SUM('Sprint 1'!J21:P21)</f>
        <v>0</v>
      </c>
      <c r="H16" s="16" t="n">
        <f aca="false">SUM('Sprint 2'!C21:I21)</f>
        <v>0</v>
      </c>
      <c r="I16" s="16" t="n">
        <f aca="false">SUM('Sprint 2'!J21:P21)</f>
        <v>0</v>
      </c>
      <c r="J16" s="16" t="n">
        <f aca="false">SUM('Sprint 3'!C21:I21)</f>
        <v>0</v>
      </c>
      <c r="K16" s="16" t="n">
        <f aca="false">SUM('Sprint 3'!J21:P21)</f>
        <v>0</v>
      </c>
      <c r="L16" s="16" t="n">
        <f aca="false">SUM('Sprint 4'!C21:I21)</f>
        <v>0</v>
      </c>
      <c r="M16" s="16" t="n">
        <f aca="false">SUM('Sprint 4'!J21:P21)</f>
        <v>0</v>
      </c>
      <c r="N16" s="17" t="n">
        <f aca="false">SUM('Sprint 5'!C21:I21)</f>
        <v>0</v>
      </c>
      <c r="O16" s="17" t="n">
        <f aca="false">SUM('Sprint 5'!J21:P21)</f>
        <v>0</v>
      </c>
      <c r="P16" s="17" t="n">
        <f aca="false">SUM('Sprint 6'!C21:I21)</f>
        <v>0</v>
      </c>
      <c r="Q16" s="17" t="n">
        <f aca="false">SUM('Sprint 6'!J21:P21)</f>
        <v>0</v>
      </c>
      <c r="R16" s="17" t="n">
        <f aca="false">SUM('Sprint 7'!C21:I21)</f>
        <v>0</v>
      </c>
      <c r="S16" s="17" t="n">
        <f aca="false">SUM('Sprint 7'!J21:P21)</f>
        <v>0</v>
      </c>
      <c r="T16" s="17" t="n">
        <f aca="false">SUM('Sprint 8'!C21:I21)</f>
        <v>0</v>
      </c>
      <c r="U16" s="17" t="n">
        <f aca="false">SUM('Sprint 8'!J21:P21)</f>
        <v>0</v>
      </c>
      <c r="V16" s="17" t="n">
        <f aca="false">SUM('Sprint 9'!C21:I21)</f>
        <v>0</v>
      </c>
      <c r="W16" s="17" t="n">
        <f aca="false">SUM('Sprint 9'!J21:P21)</f>
        <v>0</v>
      </c>
      <c r="X16" s="17" t="n">
        <f aca="false">SUM('Sprint 10'!C21:I21)</f>
        <v>0</v>
      </c>
      <c r="Y16" s="17" t="n">
        <f aca="false">SUM('Sprint 10'!J21:P21)</f>
        <v>0</v>
      </c>
    </row>
    <row r="17" customFormat="false" ht="15.75" hidden="false" customHeight="false" outlineLevel="0" collapsed="false">
      <c r="A17" s="14"/>
      <c r="B17" s="18" t="s">
        <v>19</v>
      </c>
      <c r="C17" s="19" t="n">
        <f aca="false">SUM(C13:C16)</f>
        <v>0</v>
      </c>
      <c r="D17" s="19" t="n">
        <f aca="false">SUM(D13:D16)</f>
        <v>0</v>
      </c>
      <c r="E17" s="19" t="n">
        <f aca="false">SUM(E13:E16)</f>
        <v>4</v>
      </c>
      <c r="F17" s="19" t="n">
        <f aca="false">SUM(F13:F16)</f>
        <v>0</v>
      </c>
      <c r="G17" s="19" t="n">
        <f aca="false">SUM(G13:G16)</f>
        <v>0</v>
      </c>
      <c r="H17" s="19" t="n">
        <f aca="false">SUM(H13:H16)</f>
        <v>0</v>
      </c>
      <c r="I17" s="19" t="n">
        <f aca="false">SUM(I13:I16)</f>
        <v>0</v>
      </c>
      <c r="J17" s="19" t="n">
        <f aca="false">SUM(J13:J16)</f>
        <v>0</v>
      </c>
      <c r="K17" s="19" t="n">
        <f aca="false">SUM(K13:K16)</f>
        <v>0</v>
      </c>
      <c r="L17" s="19" t="n">
        <f aca="false">SUM(L13:L16)</f>
        <v>0</v>
      </c>
      <c r="M17" s="19" t="n">
        <f aca="false">SUM(M13:M16)</f>
        <v>0</v>
      </c>
      <c r="N17" s="20" t="n">
        <f aca="false">SUM(N13:N16)</f>
        <v>0</v>
      </c>
      <c r="O17" s="20" t="n">
        <f aca="false">SUM(O13:O16)</f>
        <v>0</v>
      </c>
      <c r="P17" s="20" t="n">
        <f aca="false">SUM(P13:P16)</f>
        <v>0</v>
      </c>
      <c r="Q17" s="20" t="n">
        <f aca="false">SUM(Q13:Q16)</f>
        <v>0</v>
      </c>
      <c r="R17" s="20" t="n">
        <f aca="false">SUM(R13:R16)</f>
        <v>0</v>
      </c>
      <c r="S17" s="20" t="n">
        <f aca="false">SUM(S13:S16)</f>
        <v>0</v>
      </c>
      <c r="T17" s="20" t="n">
        <f aca="false">SUM(T13:T16)</f>
        <v>0</v>
      </c>
      <c r="U17" s="20" t="n">
        <f aca="false">SUM(U13:U16)</f>
        <v>0</v>
      </c>
      <c r="V17" s="20" t="n">
        <f aca="false">SUM(V13:V16)</f>
        <v>0</v>
      </c>
      <c r="W17" s="20" t="n">
        <f aca="false">SUM(W13:W16)</f>
        <v>0</v>
      </c>
      <c r="X17" s="20" t="n">
        <f aca="false">SUM(X13:X16)</f>
        <v>0</v>
      </c>
      <c r="Y17" s="20" t="n">
        <f aca="false">SUM(Y13:Y16)</f>
        <v>0</v>
      </c>
    </row>
    <row r="18" customFormat="false" ht="15" hidden="false" customHeight="false" outlineLevel="0" collapsed="false">
      <c r="M18" s="21"/>
      <c r="N18" s="21"/>
    </row>
    <row r="19" customFormat="false" ht="15" hidden="false" customHeight="true" outlineLevel="0" collapsed="false">
      <c r="A19" s="22" t="s">
        <v>21</v>
      </c>
      <c r="B19" s="15" t="str">
        <f aca="false">CONCATENATE(Setup!$B$7, ", ", LEFT(Setup!$C$7,2))</f>
        <v>Eck, ME</v>
      </c>
      <c r="C19" s="16" t="n">
        <f aca="false">C7 + C13</f>
        <v>4.75</v>
      </c>
      <c r="D19" s="16" t="n">
        <f aca="false">C19 + D7 + D13</f>
        <v>9.75</v>
      </c>
      <c r="E19" s="16" t="n">
        <f aca="false">D19 + E7 + E13</f>
        <v>16.25</v>
      </c>
      <c r="F19" s="16" t="n">
        <f aca="false">E19 + F7 + F13</f>
        <v>22.75</v>
      </c>
      <c r="G19" s="16" t="n">
        <f aca="false">F19 + G7 + G13</f>
        <v>24.75</v>
      </c>
      <c r="H19" s="16" t="n">
        <f aca="false">G19 + H7 + H13</f>
        <v>30.75</v>
      </c>
      <c r="I19" s="16" t="n">
        <f aca="false">H19 + I7 + I13</f>
        <v>38.75</v>
      </c>
      <c r="J19" s="16" t="n">
        <f aca="false">I19 + J7 + J13</f>
        <v>51</v>
      </c>
      <c r="K19" s="16" t="n">
        <f aca="false">J19 + K7 + K13</f>
        <v>61.5</v>
      </c>
      <c r="L19" s="16" t="n">
        <f aca="false">K19 + L7 + L13</f>
        <v>72</v>
      </c>
      <c r="M19" s="16" t="n">
        <f aca="false">L19 + M7 + M13</f>
        <v>76</v>
      </c>
      <c r="N19" s="16" t="n">
        <f aca="false">M19 + N7 + N13</f>
        <v>76</v>
      </c>
      <c r="O19" s="16" t="n">
        <f aca="false">N19 + O7 + O13</f>
        <v>76</v>
      </c>
      <c r="P19" s="16" t="n">
        <f aca="false">O19 + P7 + P13</f>
        <v>76</v>
      </c>
      <c r="Q19" s="16" t="n">
        <f aca="false">P19 + Q7 + Q13</f>
        <v>76</v>
      </c>
      <c r="R19" s="16" t="n">
        <f aca="false">Q19 + R7 + R13</f>
        <v>76</v>
      </c>
      <c r="S19" s="16" t="n">
        <f aca="false">R19 + S7 + S13</f>
        <v>76</v>
      </c>
      <c r="T19" s="16" t="n">
        <f aca="false">S19 + T7 + T13</f>
        <v>76</v>
      </c>
      <c r="U19" s="16" t="n">
        <f aca="false">T19 + U7 + U13</f>
        <v>76</v>
      </c>
      <c r="V19" s="16" t="n">
        <f aca="false">U19 + V7 + V13</f>
        <v>76</v>
      </c>
      <c r="W19" s="16" t="n">
        <f aca="false">V19 + W7 + W13</f>
        <v>76</v>
      </c>
      <c r="X19" s="16" t="n">
        <f aca="false">W19 + X7 + X13</f>
        <v>76</v>
      </c>
      <c r="Y19" s="16" t="n">
        <f aca="false">X19 + Y7 + Y13</f>
        <v>76</v>
      </c>
    </row>
    <row r="20" customFormat="false" ht="15" hidden="false" customHeight="false" outlineLevel="0" collapsed="false">
      <c r="A20" s="22"/>
      <c r="B20" s="15" t="str">
        <f aca="false">CONCATENATE(Setup!$B$8, ", ", LEFT(Setup!$C$8,2))</f>
        <v>Schroeder, RS</v>
      </c>
      <c r="C20" s="16" t="n">
        <f aca="false">C8 + C14</f>
        <v>4.25</v>
      </c>
      <c r="D20" s="16" t="n">
        <f aca="false">C20 + D8 + D14</f>
        <v>8.75</v>
      </c>
      <c r="E20" s="16" t="n">
        <f aca="false">D20 + E8 + E14</f>
        <v>14.75</v>
      </c>
      <c r="F20" s="16" t="n">
        <f aca="false">E20 + F8 + F14</f>
        <v>21.25</v>
      </c>
      <c r="G20" s="16" t="n">
        <f aca="false">F20 + G8 + G14</f>
        <v>24</v>
      </c>
      <c r="H20" s="16" t="n">
        <f aca="false">G20 + H8 + H14</f>
        <v>30</v>
      </c>
      <c r="I20" s="16" t="n">
        <f aca="false">H20 + I8 + I14</f>
        <v>38</v>
      </c>
      <c r="J20" s="16" t="n">
        <f aca="false">I20 + J8 + J14</f>
        <v>43.5</v>
      </c>
      <c r="K20" s="16" t="n">
        <f aca="false">J20 + K8 + K14</f>
        <v>57.5</v>
      </c>
      <c r="L20" s="16" t="n">
        <f aca="false">K20 + L8 + L14</f>
        <v>63.5</v>
      </c>
      <c r="M20" s="16" t="n">
        <f aca="false">L20 + M8 + M14</f>
        <v>63.5</v>
      </c>
      <c r="N20" s="16" t="n">
        <f aca="false">M20 + N8 + N14</f>
        <v>63.5</v>
      </c>
      <c r="O20" s="16" t="n">
        <f aca="false">N20 + O8 + O14</f>
        <v>63.5</v>
      </c>
      <c r="P20" s="16" t="n">
        <f aca="false">O20 + P8 + P14</f>
        <v>63.5</v>
      </c>
      <c r="Q20" s="16" t="n">
        <f aca="false">P20 + Q8 + Q14</f>
        <v>63.5</v>
      </c>
      <c r="R20" s="16" t="n">
        <f aca="false">Q20 + R8 + R14</f>
        <v>63.5</v>
      </c>
      <c r="S20" s="16" t="n">
        <f aca="false">R20 + S8 + S14</f>
        <v>63.5</v>
      </c>
      <c r="T20" s="16" t="n">
        <f aca="false">S20 + T8 + T14</f>
        <v>63.5</v>
      </c>
      <c r="U20" s="16" t="n">
        <f aca="false">T20 + U8 + U14</f>
        <v>63.5</v>
      </c>
      <c r="V20" s="16" t="n">
        <f aca="false">U20 + V8 + V14</f>
        <v>63.5</v>
      </c>
      <c r="W20" s="16" t="n">
        <f aca="false">V20 + W8 + W14</f>
        <v>63.5</v>
      </c>
      <c r="X20" s="16" t="n">
        <f aca="false">W20 + X8 + X14</f>
        <v>63.5</v>
      </c>
      <c r="Y20" s="16" t="n">
        <f aca="false">X20 + Y8 + Y14</f>
        <v>63.5</v>
      </c>
    </row>
    <row r="21" customFormat="false" ht="15" hidden="false" customHeight="false" outlineLevel="0" collapsed="false">
      <c r="A21" s="22"/>
      <c r="B21" s="15" t="str">
        <f aca="false">CONCATENATE(Setup!$B$9, ", ", LEFT(Setup!$C$9,2))</f>
        <v>Martz, NM</v>
      </c>
      <c r="C21" s="16" t="n">
        <f aca="false">C9 + C15</f>
        <v>5.25</v>
      </c>
      <c r="D21" s="16" t="n">
        <f aca="false">C21 + D9 + D15</f>
        <v>10.75</v>
      </c>
      <c r="E21" s="16" t="n">
        <f aca="false">D21 + E9 + E15</f>
        <v>17.25</v>
      </c>
      <c r="F21" s="16" t="n">
        <f aca="false">E21 + F9 + F15</f>
        <v>24.25</v>
      </c>
      <c r="G21" s="16" t="n">
        <f aca="false">F21 + G9 + G15</f>
        <v>26.75</v>
      </c>
      <c r="H21" s="16" t="n">
        <f aca="false">G21 + H9 + H15</f>
        <v>37.75</v>
      </c>
      <c r="I21" s="16" t="n">
        <f aca="false">H21 + I9 + I15</f>
        <v>47</v>
      </c>
      <c r="J21" s="16" t="n">
        <f aca="false">I21 + J9 + J15</f>
        <v>57</v>
      </c>
      <c r="K21" s="16" t="n">
        <f aca="false">J21 + K9 + K15</f>
        <v>65</v>
      </c>
      <c r="L21" s="16" t="n">
        <f aca="false">K21 + L9 + L15</f>
        <v>65</v>
      </c>
      <c r="M21" s="16" t="n">
        <f aca="false">L21 + M9 + M15</f>
        <v>65</v>
      </c>
      <c r="N21" s="16" t="n">
        <f aca="false">M21 + N9 + N15</f>
        <v>65</v>
      </c>
      <c r="O21" s="16" t="n">
        <f aca="false">N21 + O9 + O15</f>
        <v>65</v>
      </c>
      <c r="P21" s="16" t="n">
        <f aca="false">O21 + P9 + P15</f>
        <v>65</v>
      </c>
      <c r="Q21" s="16" t="n">
        <f aca="false">P21 + Q9 + Q15</f>
        <v>65</v>
      </c>
      <c r="R21" s="16" t="n">
        <f aca="false">Q21 + R9 + R15</f>
        <v>65</v>
      </c>
      <c r="S21" s="16" t="n">
        <f aca="false">R21 + S9 + S15</f>
        <v>65</v>
      </c>
      <c r="T21" s="16" t="n">
        <f aca="false">S21 + T9 + T15</f>
        <v>65</v>
      </c>
      <c r="U21" s="16" t="n">
        <f aca="false">T21 + U9 + U15</f>
        <v>65</v>
      </c>
      <c r="V21" s="16" t="n">
        <f aca="false">U21 + V9 + V15</f>
        <v>65</v>
      </c>
      <c r="W21" s="16" t="n">
        <f aca="false">V21 + W9 + W15</f>
        <v>65</v>
      </c>
      <c r="X21" s="16" t="n">
        <f aca="false">W21 + X9 + X15</f>
        <v>65</v>
      </c>
      <c r="Y21" s="16" t="n">
        <f aca="false">X21 + Y9 + Y15</f>
        <v>65</v>
      </c>
    </row>
    <row r="22" customFormat="false" ht="15" hidden="false" customHeight="false" outlineLevel="0" collapsed="false">
      <c r="A22" s="22"/>
      <c r="B22" s="15" t="str">
        <f aca="false">CONCATENATE(Setup!$B$10, ", ", LEFT(Setup!$C$10,2))</f>
        <v>Glosecki, MG</v>
      </c>
      <c r="C22" s="16" t="n">
        <f aca="false">C10 + C16</f>
        <v>3</v>
      </c>
      <c r="D22" s="16" t="n">
        <f aca="false">C22 + D10 + D16</f>
        <v>8</v>
      </c>
      <c r="E22" s="16" t="n">
        <f aca="false">D22 + E10 + E16</f>
        <v>13.5</v>
      </c>
      <c r="F22" s="16" t="n">
        <f aca="false">E22 + F10 + F16</f>
        <v>18.5</v>
      </c>
      <c r="G22" s="16" t="n">
        <f aca="false">F22 + G10 + G16</f>
        <v>20.5</v>
      </c>
      <c r="H22" s="16" t="n">
        <f aca="false">G22 + H10 + H16</f>
        <v>23.5</v>
      </c>
      <c r="I22" s="16" t="n">
        <f aca="false">H22 + I10 + I16</f>
        <v>32.75</v>
      </c>
      <c r="J22" s="16" t="n">
        <f aca="false">I22 + J10 + J16</f>
        <v>40.75</v>
      </c>
      <c r="K22" s="16" t="n">
        <f aca="false">J22 + K10 + K16</f>
        <v>50.25</v>
      </c>
      <c r="L22" s="16" t="n">
        <f aca="false">K22 + L10 + L16</f>
        <v>50.25</v>
      </c>
      <c r="M22" s="16" t="n">
        <f aca="false">L22 + M10 + M16</f>
        <v>50.25</v>
      </c>
      <c r="N22" s="16" t="n">
        <f aca="false">M22 + N10 + N16</f>
        <v>50.25</v>
      </c>
      <c r="O22" s="16" t="n">
        <f aca="false">N22 + O10 + O16</f>
        <v>50.25</v>
      </c>
      <c r="P22" s="16" t="n">
        <f aca="false">O22 + P10 + P16</f>
        <v>50.25</v>
      </c>
      <c r="Q22" s="16" t="n">
        <f aca="false">P22 + Q10 + Q16</f>
        <v>50.25</v>
      </c>
      <c r="R22" s="16" t="n">
        <f aca="false">Q22 + R10 + R16</f>
        <v>50.25</v>
      </c>
      <c r="S22" s="16" t="n">
        <f aca="false">R22 + S10 + S16</f>
        <v>50.25</v>
      </c>
      <c r="T22" s="16" t="n">
        <f aca="false">S22 + T10 + T16</f>
        <v>50.25</v>
      </c>
      <c r="U22" s="16" t="n">
        <f aca="false">T22 + U10 + U16</f>
        <v>50.25</v>
      </c>
      <c r="V22" s="16" t="n">
        <f aca="false">U22 + V10 + V16</f>
        <v>50.25</v>
      </c>
      <c r="W22" s="16" t="n">
        <f aca="false">V22 + W10 + W16</f>
        <v>50.25</v>
      </c>
      <c r="X22" s="16" t="n">
        <f aca="false">W22 + X10 + X16</f>
        <v>50.25</v>
      </c>
      <c r="Y22" s="16" t="n">
        <f aca="false">X22 + Y10 + Y16</f>
        <v>50.25</v>
      </c>
    </row>
    <row r="23" customFormat="false" ht="15.75" hidden="false" customHeight="false" outlineLevel="0" collapsed="false">
      <c r="A23" s="22"/>
      <c r="B23" s="18" t="s">
        <v>19</v>
      </c>
      <c r="C23" s="19" t="n">
        <f aca="false">C11 + C17</f>
        <v>17.25</v>
      </c>
      <c r="D23" s="19" t="n">
        <f aca="false">C23 + D11 + D17</f>
        <v>37.25</v>
      </c>
      <c r="E23" s="19" t="n">
        <f aca="false">D23 + E11 + E17</f>
        <v>61.75</v>
      </c>
      <c r="F23" s="19" t="n">
        <f aca="false">E23 + F11 + F17</f>
        <v>86.75</v>
      </c>
      <c r="G23" s="19" t="n">
        <f aca="false">F23 + G11 + G17</f>
        <v>96</v>
      </c>
      <c r="H23" s="19" t="n">
        <f aca="false">G23 + H11 + H17</f>
        <v>122</v>
      </c>
      <c r="I23" s="19" t="n">
        <f aca="false">H23 + I11 + I17</f>
        <v>156.5</v>
      </c>
      <c r="J23" s="19" t="n">
        <f aca="false">I23 + J11 + J17</f>
        <v>192.25</v>
      </c>
      <c r="K23" s="19" t="n">
        <f aca="false">J23 + K11 + K17</f>
        <v>234.25</v>
      </c>
      <c r="L23" s="19" t="n">
        <f aca="false">K23 + L11 + L17</f>
        <v>250.75</v>
      </c>
      <c r="M23" s="20" t="n">
        <f aca="false">L23 + M11 + M17</f>
        <v>254.75</v>
      </c>
      <c r="N23" s="20" t="n">
        <f aca="false">M23 + N11 + N17</f>
        <v>254.75</v>
      </c>
      <c r="O23" s="19" t="n">
        <f aca="false">N23 + O11 + O17</f>
        <v>254.75</v>
      </c>
      <c r="P23" s="19" t="n">
        <f aca="false">O23 + P11 + P17</f>
        <v>254.75</v>
      </c>
      <c r="Q23" s="19" t="n">
        <f aca="false">P23 + Q11 + Q17</f>
        <v>254.75</v>
      </c>
      <c r="R23" s="19" t="n">
        <f aca="false">Q23 + R11 + R17</f>
        <v>254.75</v>
      </c>
      <c r="S23" s="19" t="n">
        <f aca="false">R23 + S11 + S17</f>
        <v>254.75</v>
      </c>
      <c r="T23" s="19" t="n">
        <f aca="false">S23 + T11 + T17</f>
        <v>254.75</v>
      </c>
      <c r="U23" s="19" t="n">
        <f aca="false">T23 + U11 + U17</f>
        <v>254.75</v>
      </c>
      <c r="V23" s="19" t="n">
        <f aca="false">U23 + V11 + V17</f>
        <v>254.75</v>
      </c>
      <c r="W23" s="19" t="n">
        <f aca="false">V23 + W11 + W17</f>
        <v>254.75</v>
      </c>
      <c r="X23" s="19" t="n">
        <f aca="false">W23 + X11 + X17</f>
        <v>254.75</v>
      </c>
      <c r="Y23" s="19" t="n">
        <f aca="false">X23 + Y11 + Y17</f>
        <v>254.75</v>
      </c>
    </row>
    <row r="24" customFormat="false" ht="15.75" hidden="false" customHeight="false" outlineLevel="0" collapsed="false">
      <c r="A24" s="23"/>
      <c r="B24" s="24"/>
      <c r="M24" s="21"/>
      <c r="N24" s="21"/>
    </row>
    <row r="25" customFormat="false" ht="15" hidden="false" customHeight="true" outlineLevel="0" collapsed="false">
      <c r="A25" s="22" t="s">
        <v>22</v>
      </c>
      <c r="B25" s="15" t="str">
        <f aca="false">CONCATENATE(Setup!$B$7, ", ", LEFT(Setup!$C$7,2))</f>
        <v>Eck, ME</v>
      </c>
      <c r="C25" s="17" t="n">
        <f aca="false">C19 / C$6</f>
        <v>4.75</v>
      </c>
      <c r="D25" s="17" t="n">
        <f aca="false">D19 / D$6</f>
        <v>4.875</v>
      </c>
      <c r="E25" s="17" t="n">
        <f aca="false">E19 / E$6</f>
        <v>5.41666666666667</v>
      </c>
      <c r="F25" s="17" t="n">
        <f aca="false">F19 / F$6</f>
        <v>5.6875</v>
      </c>
      <c r="G25" s="17" t="n">
        <f aca="false">G19 / G$6</f>
        <v>4.95</v>
      </c>
      <c r="H25" s="17" t="n">
        <f aca="false">H19 / H$6</f>
        <v>5.125</v>
      </c>
      <c r="I25" s="17" t="n">
        <f aca="false">I19 / I$6</f>
        <v>5.53571428571429</v>
      </c>
      <c r="J25" s="17" t="n">
        <f aca="false">J19 / J$6</f>
        <v>6.375</v>
      </c>
      <c r="K25" s="17" t="n">
        <f aca="false">K19 / K$6</f>
        <v>6.83333333333333</v>
      </c>
      <c r="L25" s="17" t="n">
        <f aca="false">L19 / L$6</f>
        <v>7.2</v>
      </c>
      <c r="M25" s="17" t="n">
        <f aca="false">M19 / M$6</f>
        <v>6.90909090909091</v>
      </c>
      <c r="N25" s="17" t="n">
        <f aca="false">N19 / N$6</f>
        <v>6.33333333333333</v>
      </c>
      <c r="O25" s="17" t="n">
        <f aca="false">O19 / O$6</f>
        <v>5.84615384615385</v>
      </c>
      <c r="P25" s="17" t="n">
        <f aca="false">P19 / P$6</f>
        <v>5.42857142857143</v>
      </c>
      <c r="Q25" s="17" t="n">
        <f aca="false">Q19 / Q$6</f>
        <v>5.06666666666667</v>
      </c>
      <c r="R25" s="17" t="n">
        <f aca="false">R19 / R$6</f>
        <v>4.75</v>
      </c>
      <c r="S25" s="17" t="n">
        <f aca="false">S19 / S$6</f>
        <v>4.47058823529412</v>
      </c>
      <c r="T25" s="17" t="n">
        <f aca="false">T19 / T$6</f>
        <v>4.22222222222222</v>
      </c>
      <c r="U25" s="17" t="n">
        <f aca="false">U19 / U$6</f>
        <v>4</v>
      </c>
      <c r="V25" s="17" t="n">
        <f aca="false">V19 / V$6</f>
        <v>3.8</v>
      </c>
      <c r="W25" s="17" t="n">
        <f aca="false">W19 / W$6</f>
        <v>3.61904761904762</v>
      </c>
      <c r="X25" s="17" t="n">
        <f aca="false">X19 / X$6</f>
        <v>3.45454545454545</v>
      </c>
      <c r="Y25" s="17" t="n">
        <f aca="false">Y19 / Y$6</f>
        <v>3.30434782608696</v>
      </c>
    </row>
    <row r="26" customFormat="false" ht="15" hidden="false" customHeight="false" outlineLevel="0" collapsed="false">
      <c r="A26" s="22"/>
      <c r="B26" s="15" t="str">
        <f aca="false">CONCATENATE(Setup!$B$8, ", ", LEFT(Setup!$C$8,2))</f>
        <v>Schroeder, RS</v>
      </c>
      <c r="C26" s="17" t="n">
        <f aca="false">C20 / C$6</f>
        <v>4.25</v>
      </c>
      <c r="D26" s="17" t="n">
        <f aca="false">D20 / D$6</f>
        <v>4.375</v>
      </c>
      <c r="E26" s="17" t="n">
        <f aca="false">E20 / E$6</f>
        <v>4.91666666666667</v>
      </c>
      <c r="F26" s="17" t="n">
        <f aca="false">F20 / F$6</f>
        <v>5.3125</v>
      </c>
      <c r="G26" s="17" t="n">
        <f aca="false">G20 / G$6</f>
        <v>4.8</v>
      </c>
      <c r="H26" s="17" t="n">
        <f aca="false">H20 / H$6</f>
        <v>5</v>
      </c>
      <c r="I26" s="17" t="n">
        <f aca="false">I20 / I$6</f>
        <v>5.42857142857143</v>
      </c>
      <c r="J26" s="17" t="n">
        <f aca="false">J20 / J$6</f>
        <v>5.4375</v>
      </c>
      <c r="K26" s="17" t="n">
        <f aca="false">K20 / K$6</f>
        <v>6.38888888888889</v>
      </c>
      <c r="L26" s="17" t="n">
        <f aca="false">L20 / L$6</f>
        <v>6.35</v>
      </c>
      <c r="M26" s="17" t="n">
        <f aca="false">M20 / M$6</f>
        <v>5.77272727272727</v>
      </c>
      <c r="N26" s="17" t="n">
        <f aca="false">N20 / N$6</f>
        <v>5.29166666666667</v>
      </c>
      <c r="O26" s="17" t="n">
        <f aca="false">O20 / O$6</f>
        <v>4.88461538461539</v>
      </c>
      <c r="P26" s="17" t="n">
        <f aca="false">P20 / P$6</f>
        <v>4.53571428571429</v>
      </c>
      <c r="Q26" s="17" t="n">
        <f aca="false">Q20 / Q$6</f>
        <v>4.23333333333333</v>
      </c>
      <c r="R26" s="17" t="n">
        <f aca="false">R20 / R$6</f>
        <v>3.96875</v>
      </c>
      <c r="S26" s="17" t="n">
        <f aca="false">S20 / S$6</f>
        <v>3.73529411764706</v>
      </c>
      <c r="T26" s="17" t="n">
        <f aca="false">T20 / T$6</f>
        <v>3.52777777777778</v>
      </c>
      <c r="U26" s="17" t="n">
        <f aca="false">U20 / U$6</f>
        <v>3.34210526315789</v>
      </c>
      <c r="V26" s="17" t="n">
        <f aca="false">V20 / V$6</f>
        <v>3.175</v>
      </c>
      <c r="W26" s="17" t="n">
        <f aca="false">W20 / W$6</f>
        <v>3.02380952380952</v>
      </c>
      <c r="X26" s="17" t="n">
        <f aca="false">X20 / X$6</f>
        <v>2.88636363636364</v>
      </c>
      <c r="Y26" s="17" t="n">
        <f aca="false">Y20 / Y$6</f>
        <v>2.76086956521739</v>
      </c>
    </row>
    <row r="27" customFormat="false" ht="15" hidden="false" customHeight="false" outlineLevel="0" collapsed="false">
      <c r="A27" s="22"/>
      <c r="B27" s="15" t="str">
        <f aca="false">CONCATENATE(Setup!$B$9, ", ", LEFT(Setup!$C$9,2))</f>
        <v>Martz, NM</v>
      </c>
      <c r="C27" s="17" t="n">
        <f aca="false">C21 / C$6</f>
        <v>5.25</v>
      </c>
      <c r="D27" s="17" t="n">
        <f aca="false">D21 / D$6</f>
        <v>5.375</v>
      </c>
      <c r="E27" s="17" t="n">
        <f aca="false">E21 / E$6</f>
        <v>5.75</v>
      </c>
      <c r="F27" s="17" t="n">
        <f aca="false">F21 / F$6</f>
        <v>6.0625</v>
      </c>
      <c r="G27" s="17" t="n">
        <f aca="false">G21 / G$6</f>
        <v>5.35</v>
      </c>
      <c r="H27" s="17" t="n">
        <f aca="false">H21 / H$6</f>
        <v>6.29166666666667</v>
      </c>
      <c r="I27" s="17" t="n">
        <f aca="false">I21 / I$6</f>
        <v>6.71428571428571</v>
      </c>
      <c r="J27" s="17" t="n">
        <f aca="false">J21 / J$6</f>
        <v>7.125</v>
      </c>
      <c r="K27" s="17" t="n">
        <f aca="false">K21 / K$6</f>
        <v>7.22222222222222</v>
      </c>
      <c r="L27" s="17" t="n">
        <f aca="false">L21 / L$6</f>
        <v>6.5</v>
      </c>
      <c r="M27" s="17" t="n">
        <f aca="false">M21 / M$6</f>
        <v>5.90909090909091</v>
      </c>
      <c r="N27" s="17" t="n">
        <f aca="false">N21 / N$6</f>
        <v>5.41666666666667</v>
      </c>
      <c r="O27" s="17" t="n">
        <f aca="false">O21 / O$6</f>
        <v>5</v>
      </c>
      <c r="P27" s="17" t="n">
        <f aca="false">P21 / P$6</f>
        <v>4.64285714285714</v>
      </c>
      <c r="Q27" s="17" t="n">
        <f aca="false">Q21 / Q$6</f>
        <v>4.33333333333333</v>
      </c>
      <c r="R27" s="17" t="n">
        <f aca="false">R21 / R$6</f>
        <v>4.0625</v>
      </c>
      <c r="S27" s="17" t="n">
        <f aca="false">S21 / S$6</f>
        <v>3.82352941176471</v>
      </c>
      <c r="T27" s="17" t="n">
        <f aca="false">T21 / T$6</f>
        <v>3.61111111111111</v>
      </c>
      <c r="U27" s="17" t="n">
        <f aca="false">U21 / U$6</f>
        <v>3.42105263157895</v>
      </c>
      <c r="V27" s="17" t="n">
        <f aca="false">V21 / V$6</f>
        <v>3.25</v>
      </c>
      <c r="W27" s="17" t="n">
        <f aca="false">W21 / W$6</f>
        <v>3.0952380952381</v>
      </c>
      <c r="X27" s="17" t="n">
        <f aca="false">X21 / X$6</f>
        <v>2.95454545454545</v>
      </c>
      <c r="Y27" s="17" t="n">
        <f aca="false">Y21 / Y$6</f>
        <v>2.82608695652174</v>
      </c>
    </row>
    <row r="28" customFormat="false" ht="15" hidden="false" customHeight="false" outlineLevel="0" collapsed="false">
      <c r="A28" s="22"/>
      <c r="B28" s="15" t="str">
        <f aca="false">CONCATENATE(Setup!$B$10, ", ", LEFT(Setup!$C$10,2))</f>
        <v>Glosecki, MG</v>
      </c>
      <c r="C28" s="17" t="n">
        <f aca="false">C22 / C$6</f>
        <v>3</v>
      </c>
      <c r="D28" s="17" t="n">
        <f aca="false">D22 / D$6</f>
        <v>4</v>
      </c>
      <c r="E28" s="17" t="n">
        <f aca="false">E22 / E$6</f>
        <v>4.5</v>
      </c>
      <c r="F28" s="17" t="n">
        <f aca="false">F22 / F$6</f>
        <v>4.625</v>
      </c>
      <c r="G28" s="17" t="n">
        <f aca="false">G22 / G$6</f>
        <v>4.1</v>
      </c>
      <c r="H28" s="17" t="n">
        <f aca="false">H22 / H$6</f>
        <v>3.91666666666667</v>
      </c>
      <c r="I28" s="17" t="n">
        <f aca="false">I22 / I$6</f>
        <v>4.67857142857143</v>
      </c>
      <c r="J28" s="17" t="n">
        <f aca="false">J22 / J$6</f>
        <v>5.09375</v>
      </c>
      <c r="K28" s="17" t="n">
        <f aca="false">K22 / K$6</f>
        <v>5.58333333333333</v>
      </c>
      <c r="L28" s="17" t="n">
        <f aca="false">L22 / L$6</f>
        <v>5.025</v>
      </c>
      <c r="M28" s="17" t="n">
        <f aca="false">M22 / M$6</f>
        <v>4.56818181818182</v>
      </c>
      <c r="N28" s="17" t="n">
        <f aca="false">N22 / N$6</f>
        <v>4.1875</v>
      </c>
      <c r="O28" s="17" t="n">
        <f aca="false">O22 / O$6</f>
        <v>3.86538461538462</v>
      </c>
      <c r="P28" s="17" t="n">
        <f aca="false">P22 / P$6</f>
        <v>3.58928571428571</v>
      </c>
      <c r="Q28" s="17" t="n">
        <f aca="false">Q22 / Q$6</f>
        <v>3.35</v>
      </c>
      <c r="R28" s="17" t="n">
        <f aca="false">R22 / R$6</f>
        <v>3.140625</v>
      </c>
      <c r="S28" s="17" t="n">
        <f aca="false">S22 / S$6</f>
        <v>2.95588235294118</v>
      </c>
      <c r="T28" s="17" t="n">
        <f aca="false">T22 / T$6</f>
        <v>2.79166666666667</v>
      </c>
      <c r="U28" s="17" t="n">
        <f aca="false">U22 / U$6</f>
        <v>2.64473684210526</v>
      </c>
      <c r="V28" s="17" t="n">
        <f aca="false">V22 / V$6</f>
        <v>2.5125</v>
      </c>
      <c r="W28" s="17" t="n">
        <f aca="false">W22 / W$6</f>
        <v>2.39285714285714</v>
      </c>
      <c r="X28" s="17" t="n">
        <f aca="false">X22 / X$6</f>
        <v>2.28409090909091</v>
      </c>
      <c r="Y28" s="17" t="n">
        <f aca="false">Y22 / Y$6</f>
        <v>2.18478260869565</v>
      </c>
    </row>
    <row r="29" customFormat="false" ht="15.75" hidden="false" customHeight="false" outlineLevel="0" collapsed="false">
      <c r="A29" s="22"/>
      <c r="B29" s="18" t="s">
        <v>19</v>
      </c>
      <c r="C29" s="20" t="n">
        <f aca="false">C23 / C$6</f>
        <v>17.25</v>
      </c>
      <c r="D29" s="20" t="n">
        <f aca="false">D23 / D$6</f>
        <v>18.625</v>
      </c>
      <c r="E29" s="20" t="n">
        <f aca="false">E23 / E$6</f>
        <v>20.5833333333333</v>
      </c>
      <c r="F29" s="20" t="n">
        <f aca="false">F23 / F$6</f>
        <v>21.6875</v>
      </c>
      <c r="G29" s="20" t="n">
        <f aca="false">G23 / G$6</f>
        <v>19.2</v>
      </c>
      <c r="H29" s="20" t="n">
        <f aca="false">H23 / H$6</f>
        <v>20.3333333333333</v>
      </c>
      <c r="I29" s="20" t="n">
        <f aca="false">I23 / I$6</f>
        <v>22.3571428571429</v>
      </c>
      <c r="J29" s="20" t="n">
        <f aca="false">J23 / J$6</f>
        <v>24.03125</v>
      </c>
      <c r="K29" s="20" t="n">
        <f aca="false">K23 / K$6</f>
        <v>26.0277777777778</v>
      </c>
      <c r="L29" s="20" t="n">
        <f aca="false">L23 / L$6</f>
        <v>25.075</v>
      </c>
      <c r="M29" s="20" t="n">
        <f aca="false">M23 / M$6</f>
        <v>23.1590909090909</v>
      </c>
      <c r="N29" s="20" t="n">
        <f aca="false">N23 / N$6</f>
        <v>21.2291666666667</v>
      </c>
      <c r="O29" s="20" t="n">
        <f aca="false">O23 / O$6</f>
        <v>19.5961538461538</v>
      </c>
      <c r="P29" s="20" t="n">
        <f aca="false">P23 / P$6</f>
        <v>18.1964285714286</v>
      </c>
      <c r="Q29" s="20" t="n">
        <f aca="false">Q23 / Q$6</f>
        <v>16.9833333333333</v>
      </c>
      <c r="R29" s="20" t="n">
        <f aca="false">R23 / R$6</f>
        <v>15.921875</v>
      </c>
      <c r="S29" s="20" t="n">
        <f aca="false">S23 / S$6</f>
        <v>14.9852941176471</v>
      </c>
      <c r="T29" s="20" t="n">
        <f aca="false">T23 / T$6</f>
        <v>14.1527777777778</v>
      </c>
      <c r="U29" s="20" t="n">
        <f aca="false">U23 / U$6</f>
        <v>13.4078947368421</v>
      </c>
      <c r="V29" s="20" t="n">
        <f aca="false">V23 / V$6</f>
        <v>12.7375</v>
      </c>
      <c r="W29" s="20" t="n">
        <f aca="false">W23 / W$6</f>
        <v>12.1309523809524</v>
      </c>
      <c r="X29" s="20" t="n">
        <f aca="false">X23 / X$6</f>
        <v>11.5795454545455</v>
      </c>
      <c r="Y29" s="20" t="n">
        <f aca="false">Y23 / Y$6</f>
        <v>11.0760869565217</v>
      </c>
    </row>
    <row r="78" customFormat="false" ht="15" hidden="false" customHeight="false" outlineLevel="0" collapsed="false">
      <c r="B78" s="0" t="s">
        <v>23</v>
      </c>
      <c r="C78" s="0" t="s">
        <v>24</v>
      </c>
      <c r="D78" s="0" t="s">
        <v>25</v>
      </c>
      <c r="E78" s="0" t="s">
        <v>26</v>
      </c>
    </row>
    <row r="79" customFormat="false" ht="15" hidden="false" customHeight="false" outlineLevel="0" collapsed="false">
      <c r="C79" s="0" t="n">
        <v>362</v>
      </c>
      <c r="D79" s="16" t="n">
        <f aca="false">X23</f>
        <v>254.75</v>
      </c>
      <c r="E79" s="25" t="n">
        <f aca="false">C79/Y80</f>
        <v>15.7391304347826</v>
      </c>
    </row>
    <row r="80" customFormat="false" ht="15" hidden="false" customHeight="false" outlineLevel="0" collapsed="false">
      <c r="B80" s="0" t="s">
        <v>27</v>
      </c>
      <c r="C80" s="12" t="n">
        <v>1</v>
      </c>
      <c r="D80" s="12" t="n">
        <v>2</v>
      </c>
      <c r="E80" s="12" t="n">
        <v>3</v>
      </c>
      <c r="F80" s="12" t="n">
        <v>4</v>
      </c>
      <c r="G80" s="12" t="n">
        <v>5</v>
      </c>
      <c r="H80" s="12" t="n">
        <v>6</v>
      </c>
      <c r="I80" s="12" t="n">
        <v>7</v>
      </c>
      <c r="J80" s="12" t="n">
        <v>8</v>
      </c>
      <c r="K80" s="12" t="n">
        <v>9</v>
      </c>
      <c r="L80" s="12" t="n">
        <v>10</v>
      </c>
      <c r="M80" s="13" t="n">
        <v>11</v>
      </c>
      <c r="N80" s="13" t="n">
        <v>12</v>
      </c>
      <c r="O80" s="12" t="n">
        <v>13</v>
      </c>
      <c r="P80" s="12" t="n">
        <v>14</v>
      </c>
      <c r="Q80" s="12" t="n">
        <v>15</v>
      </c>
      <c r="R80" s="12" t="n">
        <v>16</v>
      </c>
      <c r="S80" s="12" t="n">
        <v>17</v>
      </c>
      <c r="T80" s="12" t="n">
        <v>18</v>
      </c>
      <c r="U80" s="12" t="n">
        <v>19</v>
      </c>
      <c r="V80" s="12" t="n">
        <v>20</v>
      </c>
      <c r="W80" s="12" t="n">
        <v>21</v>
      </c>
      <c r="X80" s="12" t="n">
        <v>22</v>
      </c>
      <c r="Y80" s="12" t="n">
        <v>23</v>
      </c>
    </row>
    <row r="81" customFormat="false" ht="15" hidden="false" customHeight="false" outlineLevel="0" collapsed="false">
      <c r="B81" s="0" t="s">
        <v>28</v>
      </c>
      <c r="C81" s="16" t="n">
        <f aca="false">C23</f>
        <v>17.25</v>
      </c>
      <c r="D81" s="16" t="n">
        <f aca="false">D23</f>
        <v>37.25</v>
      </c>
      <c r="E81" s="16" t="n">
        <f aca="false">E23</f>
        <v>61.75</v>
      </c>
      <c r="F81" s="16" t="n">
        <f aca="false">F23</f>
        <v>86.75</v>
      </c>
      <c r="G81" s="16" t="n">
        <f aca="false">G23</f>
        <v>96</v>
      </c>
      <c r="H81" s="16" t="n">
        <f aca="false">H23</f>
        <v>122</v>
      </c>
      <c r="I81" s="16" t="n">
        <f aca="false">I23</f>
        <v>156.5</v>
      </c>
      <c r="J81" s="16" t="n">
        <f aca="false">J23</f>
        <v>192.25</v>
      </c>
      <c r="K81" s="16" t="n">
        <f aca="false">K23</f>
        <v>234.25</v>
      </c>
      <c r="L81" s="16" t="n">
        <f aca="false">L23</f>
        <v>250.75</v>
      </c>
      <c r="M81" s="16" t="n">
        <f aca="false">M23</f>
        <v>254.75</v>
      </c>
      <c r="N81" s="16" t="n">
        <f aca="false">N23</f>
        <v>254.75</v>
      </c>
      <c r="O81" s="16" t="n">
        <f aca="false">O23</f>
        <v>254.75</v>
      </c>
      <c r="P81" s="16" t="n">
        <f aca="false">P23</f>
        <v>254.75</v>
      </c>
      <c r="Q81" s="16" t="n">
        <f aca="false">Q23</f>
        <v>254.75</v>
      </c>
      <c r="R81" s="16" t="n">
        <f aca="false">R23</f>
        <v>254.75</v>
      </c>
      <c r="S81" s="16" t="n">
        <f aca="false">S23</f>
        <v>254.75</v>
      </c>
      <c r="T81" s="16" t="n">
        <f aca="false">T23</f>
        <v>254.75</v>
      </c>
      <c r="U81" s="16" t="n">
        <f aca="false">U23</f>
        <v>254.75</v>
      </c>
      <c r="V81" s="16" t="n">
        <f aca="false">V23</f>
        <v>254.75</v>
      </c>
      <c r="W81" s="16" t="n">
        <f aca="false">W23</f>
        <v>254.75</v>
      </c>
      <c r="X81" s="16" t="n">
        <f aca="false">X23</f>
        <v>254.75</v>
      </c>
      <c r="Y81" s="16" t="n">
        <f aca="false">Y23</f>
        <v>254.75</v>
      </c>
    </row>
    <row r="82" customFormat="false" ht="15" hidden="false" customHeight="false" outlineLevel="0" collapsed="false">
      <c r="B82" s="0" t="s">
        <v>29</v>
      </c>
      <c r="C82" s="25" t="n">
        <f aca="false">E79*C80</f>
        <v>15.7391304347826</v>
      </c>
      <c r="D82" s="25" t="n">
        <f aca="false">E79*D80</f>
        <v>31.4782608695652</v>
      </c>
      <c r="E82" s="25" t="n">
        <f aca="false">E79*E80</f>
        <v>47.2173913043478</v>
      </c>
      <c r="F82" s="25" t="n">
        <f aca="false">E79*F80</f>
        <v>62.9565217391304</v>
      </c>
      <c r="G82" s="25" t="n">
        <f aca="false">E79*G80</f>
        <v>78.695652173913</v>
      </c>
      <c r="H82" s="25" t="n">
        <f aca="false">E79*H80</f>
        <v>94.4347826086957</v>
      </c>
      <c r="I82" s="25" t="n">
        <f aca="false">E79*I80</f>
        <v>110.173913043478</v>
      </c>
      <c r="J82" s="25" t="n">
        <f aca="false">E79*J80</f>
        <v>125.913043478261</v>
      </c>
      <c r="K82" s="25" t="n">
        <f aca="false">E79*K80</f>
        <v>141.652173913044</v>
      </c>
      <c r="L82" s="25" t="n">
        <f aca="false">E79*L80</f>
        <v>157.391304347826</v>
      </c>
      <c r="M82" s="25" t="n">
        <f aca="false">E79*M80</f>
        <v>173.130434782609</v>
      </c>
      <c r="N82" s="25" t="n">
        <f aca="false">N80*E79</f>
        <v>188.869565217391</v>
      </c>
      <c r="O82" s="25" t="n">
        <f aca="false">E79*O80</f>
        <v>204.608695652174</v>
      </c>
      <c r="P82" s="25" t="n">
        <f aca="false">E79*P80</f>
        <v>220.347826086956</v>
      </c>
      <c r="Q82" s="25" t="n">
        <f aca="false">E79*Q80</f>
        <v>236.086956521739</v>
      </c>
      <c r="R82" s="25" t="n">
        <f aca="false">E79*R80</f>
        <v>251.826086956522</v>
      </c>
      <c r="S82" s="25" t="n">
        <f aca="false">E79*S80</f>
        <v>267.565217391304</v>
      </c>
      <c r="T82" s="25" t="n">
        <f aca="false">E79*T80</f>
        <v>283.304347826087</v>
      </c>
      <c r="U82" s="25" t="n">
        <f aca="false">E79*U80</f>
        <v>299.04347826087</v>
      </c>
      <c r="V82" s="25" t="n">
        <f aca="false">E79*V80</f>
        <v>314.782608695652</v>
      </c>
      <c r="W82" s="25" t="n">
        <f aca="false">E79*W80</f>
        <v>330.521739130435</v>
      </c>
      <c r="X82" s="25" t="n">
        <f aca="false">E79*X80</f>
        <v>346.260869565217</v>
      </c>
      <c r="Y82" s="25" t="n">
        <f aca="false">E79*Y80</f>
        <v>362</v>
      </c>
    </row>
    <row r="83" customFormat="false" ht="15" hidden="false" customHeight="false" outlineLevel="0" collapsed="false">
      <c r="B83" s="0" t="s">
        <v>30</v>
      </c>
      <c r="C83" s="25" t="n">
        <f aca="false">362-C82</f>
        <v>346.260869565217</v>
      </c>
      <c r="D83" s="25" t="n">
        <f aca="false">362-D82</f>
        <v>330.521739130435</v>
      </c>
      <c r="E83" s="25" t="n">
        <f aca="false">362-E82</f>
        <v>314.782608695652</v>
      </c>
      <c r="F83" s="25" t="n">
        <f aca="false">362-F82</f>
        <v>299.04347826087</v>
      </c>
      <c r="G83" s="25" t="n">
        <f aca="false">362-G82</f>
        <v>283.304347826087</v>
      </c>
      <c r="H83" s="25" t="n">
        <f aca="false">362-H82</f>
        <v>267.565217391304</v>
      </c>
      <c r="I83" s="25" t="n">
        <f aca="false">362-I82</f>
        <v>251.826086956522</v>
      </c>
      <c r="J83" s="25" t="n">
        <f aca="false">362-J82</f>
        <v>236.086956521739</v>
      </c>
      <c r="K83" s="25" t="n">
        <f aca="false">362-K82</f>
        <v>220.347826086956</v>
      </c>
      <c r="L83" s="25" t="n">
        <f aca="false">362-L82</f>
        <v>204.608695652174</v>
      </c>
      <c r="M83" s="25" t="n">
        <f aca="false">362-M82</f>
        <v>188.869565217391</v>
      </c>
      <c r="N83" s="25" t="n">
        <f aca="false">362-N82</f>
        <v>173.130434782609</v>
      </c>
      <c r="O83" s="25" t="n">
        <f aca="false">362-O82</f>
        <v>157.391304347826</v>
      </c>
      <c r="P83" s="25" t="n">
        <f aca="false">362-P82</f>
        <v>141.652173913043</v>
      </c>
      <c r="Q83" s="25" t="n">
        <f aca="false">362-Q82</f>
        <v>125.913043478261</v>
      </c>
      <c r="R83" s="25" t="n">
        <f aca="false">362-R82</f>
        <v>110.173913043478</v>
      </c>
      <c r="S83" s="25" t="n">
        <f aca="false">362-S82</f>
        <v>94.4347826086956</v>
      </c>
      <c r="T83" s="25" t="n">
        <f aca="false">362-T82</f>
        <v>78.695652173913</v>
      </c>
      <c r="U83" s="25" t="n">
        <f aca="false">362-U82</f>
        <v>62.9565217391304</v>
      </c>
      <c r="V83" s="25" t="n">
        <f aca="false">362-V82</f>
        <v>47.2173913043478</v>
      </c>
      <c r="W83" s="25" t="n">
        <f aca="false">362-W82</f>
        <v>31.4782608695652</v>
      </c>
      <c r="X83" s="25" t="n">
        <f aca="false">362-X82</f>
        <v>15.7391304347826</v>
      </c>
      <c r="Y83" s="25" t="n">
        <f aca="false">362-Y82</f>
        <v>0</v>
      </c>
    </row>
    <row r="84" customFormat="false" ht="15" hidden="false" customHeight="false" outlineLevel="0" collapsed="false">
      <c r="B84" s="0" t="s">
        <v>31</v>
      </c>
      <c r="C84" s="16" t="n">
        <f aca="false">362-C81</f>
        <v>344.75</v>
      </c>
      <c r="D84" s="16" t="n">
        <f aca="false">362-D81</f>
        <v>324.75</v>
      </c>
      <c r="E84" s="16" t="n">
        <f aca="false">362-E81</f>
        <v>300.25</v>
      </c>
      <c r="F84" s="16" t="n">
        <f aca="false">362-F81</f>
        <v>275.25</v>
      </c>
      <c r="G84" s="16" t="n">
        <f aca="false">362-G81</f>
        <v>266</v>
      </c>
      <c r="H84" s="16" t="n">
        <f aca="false">362-H81</f>
        <v>240</v>
      </c>
      <c r="I84" s="16" t="n">
        <f aca="false">362-I81</f>
        <v>205.5</v>
      </c>
      <c r="J84" s="16" t="n">
        <f aca="false">362-J81</f>
        <v>169.75</v>
      </c>
      <c r="K84" s="16" t="n">
        <f aca="false">362-K81</f>
        <v>127.75</v>
      </c>
      <c r="L84" s="16" t="n">
        <f aca="false">362-L81</f>
        <v>111.25</v>
      </c>
      <c r="M84" s="16" t="n">
        <f aca="false">362-M81</f>
        <v>107.25</v>
      </c>
      <c r="N84" s="16" t="n">
        <f aca="false">362-N81</f>
        <v>107.25</v>
      </c>
      <c r="O84" s="16" t="n">
        <f aca="false">362-O81</f>
        <v>107.25</v>
      </c>
      <c r="P84" s="16" t="n">
        <f aca="false">362-P81</f>
        <v>107.25</v>
      </c>
      <c r="Q84" s="16" t="n">
        <f aca="false">362-Q81</f>
        <v>107.25</v>
      </c>
      <c r="R84" s="16" t="n">
        <f aca="false">362-R81</f>
        <v>107.25</v>
      </c>
      <c r="S84" s="16" t="n">
        <f aca="false">362-S81</f>
        <v>107.25</v>
      </c>
      <c r="T84" s="16" t="n">
        <f aca="false">362-T81</f>
        <v>107.25</v>
      </c>
      <c r="U84" s="16" t="n">
        <f aca="false">362-U81</f>
        <v>107.25</v>
      </c>
      <c r="V84" s="16" t="n">
        <f aca="false">362-V81</f>
        <v>107.25</v>
      </c>
      <c r="W84" s="16" t="n">
        <f aca="false">362-W81</f>
        <v>107.25</v>
      </c>
      <c r="X84" s="16" t="n">
        <f aca="false">362-X81</f>
        <v>107.25</v>
      </c>
      <c r="Y84" s="16" t="n">
        <f aca="false">362-Y81</f>
        <v>107.25</v>
      </c>
    </row>
  </sheetData>
  <mergeCells count="18">
    <mergeCell ref="C1:M1"/>
    <mergeCell ref="C3:M3"/>
    <mergeCell ref="N3:Y3"/>
    <mergeCell ref="C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A7:A11"/>
    <mergeCell ref="A13:A17"/>
    <mergeCell ref="A19:A23"/>
    <mergeCell ref="A25:A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9.10526315789474"/>
    <col collapsed="false" hidden="false" max="2" min="2" style="0" width="15.7449392712551"/>
    <col collapsed="false" hidden="false" max="1025" min="3" style="0" width="8.78542510121457"/>
  </cols>
  <sheetData>
    <row r="1" customFormat="false" ht="18.75" hidden="false" customHeight="false" outlineLevel="0" collapsed="false">
      <c r="C1" s="26" t="s">
        <v>32</v>
      </c>
    </row>
    <row r="2" customFormat="false" ht="18.75" hidden="false" customHeight="false" outlineLevel="0" collapsed="false">
      <c r="B2" s="27" t="e">
        <f aca="false">SheetName</f>
        <v>#NAME?</v>
      </c>
      <c r="C2" s="28" t="s">
        <v>33</v>
      </c>
    </row>
    <row r="3" customFormat="false" ht="15" hidden="false" customHeight="false" outlineLevel="0" collapsed="false">
      <c r="B3" s="5" t="s">
        <v>2</v>
      </c>
      <c r="C3" s="61" t="s">
        <v>34</v>
      </c>
      <c r="D3" s="61"/>
      <c r="E3" s="61"/>
      <c r="F3" s="61"/>
      <c r="G3" s="61"/>
      <c r="H3" s="61"/>
      <c r="I3" s="61"/>
      <c r="J3" s="30" t="s">
        <v>35</v>
      </c>
      <c r="K3" s="30"/>
      <c r="L3" s="30"/>
      <c r="M3" s="30"/>
      <c r="N3" s="30"/>
      <c r="O3" s="30"/>
      <c r="P3" s="30"/>
    </row>
    <row r="4" customFormat="false" ht="15" hidden="false" customHeight="false" outlineLevel="0" collapsed="false">
      <c r="B4" s="9" t="s">
        <v>37</v>
      </c>
      <c r="C4" s="32" t="n">
        <f aca="false">Setup!$B$4 + 42</f>
        <v>42422</v>
      </c>
      <c r="D4" s="32" t="n">
        <f aca="false">C$4 + 1</f>
        <v>42423</v>
      </c>
      <c r="E4" s="32" t="n">
        <f aca="false">D$4 + 1</f>
        <v>42424</v>
      </c>
      <c r="F4" s="32" t="n">
        <f aca="false">E$4 + 1</f>
        <v>42425</v>
      </c>
      <c r="G4" s="32" t="n">
        <f aca="false">F$4 + 1</f>
        <v>42426</v>
      </c>
      <c r="H4" s="32" t="n">
        <f aca="false">G$4 + 1</f>
        <v>42427</v>
      </c>
      <c r="I4" s="33" t="n">
        <f aca="false">H$4 + 1</f>
        <v>42428</v>
      </c>
      <c r="J4" s="34" t="n">
        <f aca="false">I$4 + 1</f>
        <v>42429</v>
      </c>
      <c r="K4" s="32" t="n">
        <f aca="false">J$4 + 1</f>
        <v>42430</v>
      </c>
      <c r="L4" s="32" t="n">
        <f aca="false">K$4 + 1</f>
        <v>42431</v>
      </c>
      <c r="M4" s="32" t="n">
        <f aca="false">L$4 + 1</f>
        <v>42432</v>
      </c>
      <c r="N4" s="32" t="n">
        <f aca="false">M$4 + 1</f>
        <v>42433</v>
      </c>
      <c r="O4" s="32" t="n">
        <f aca="false">N$4 + 1</f>
        <v>42434</v>
      </c>
      <c r="P4" s="33" t="n">
        <f aca="false">O$4 + 1</f>
        <v>42435</v>
      </c>
    </row>
    <row r="5" customFormat="false" ht="15.75" hidden="false" customHeight="false" outlineLevel="0" collapsed="false">
      <c r="B5" s="9" t="s">
        <v>38</v>
      </c>
      <c r="C5" s="35" t="n">
        <v>1</v>
      </c>
      <c r="D5" s="35" t="n">
        <v>2</v>
      </c>
      <c r="E5" s="35" t="n">
        <v>3</v>
      </c>
      <c r="F5" s="35" t="n">
        <v>4</v>
      </c>
      <c r="G5" s="35" t="n">
        <v>5</v>
      </c>
      <c r="H5" s="35" t="n">
        <v>6</v>
      </c>
      <c r="I5" s="36" t="n">
        <v>7</v>
      </c>
      <c r="J5" s="37" t="n">
        <v>8</v>
      </c>
      <c r="K5" s="35" t="n">
        <v>9</v>
      </c>
      <c r="L5" s="35" t="n">
        <v>10</v>
      </c>
      <c r="M5" s="35" t="n">
        <v>11</v>
      </c>
      <c r="N5" s="35" t="n">
        <v>12</v>
      </c>
      <c r="O5" s="35" t="n">
        <v>13</v>
      </c>
      <c r="P5" s="36" t="n">
        <v>14</v>
      </c>
    </row>
    <row r="6" customFormat="false" ht="15.75" hidden="false" customHeight="true" outlineLevel="0" collapsed="false">
      <c r="A6" s="62" t="s">
        <v>39</v>
      </c>
      <c r="B6" s="39" t="str">
        <f aca="false">CONCATENATE(Setup!$B$7, ", ", LEFT(Setup!$C$7,2))</f>
        <v>Eck, ME</v>
      </c>
      <c r="C6" s="40" t="n">
        <v>0</v>
      </c>
      <c r="D6" s="40" t="n">
        <v>0</v>
      </c>
      <c r="E6" s="40" t="n">
        <v>0</v>
      </c>
      <c r="F6" s="40" t="n">
        <v>0</v>
      </c>
      <c r="G6" s="40" t="n">
        <v>0</v>
      </c>
      <c r="H6" s="40" t="n">
        <v>0</v>
      </c>
      <c r="I6" s="40" t="n">
        <v>0</v>
      </c>
      <c r="J6" s="40" t="n">
        <v>0</v>
      </c>
      <c r="K6" s="41" t="n">
        <v>0</v>
      </c>
      <c r="L6" s="41" t="n">
        <v>0</v>
      </c>
      <c r="M6" s="41" t="n">
        <v>0</v>
      </c>
      <c r="N6" s="41" t="n">
        <v>0</v>
      </c>
      <c r="O6" s="41" t="n">
        <v>0</v>
      </c>
      <c r="P6" s="42" t="n">
        <v>0</v>
      </c>
    </row>
    <row r="7" customFormat="false" ht="15.75" hidden="false" customHeight="false" outlineLevel="0" collapsed="false">
      <c r="A7" s="62"/>
      <c r="B7" s="39" t="str">
        <f aca="false">CONCATENATE(Setup!$B$8, ", ", LEFT(Setup!$C$8,2))</f>
        <v>Schroeder, RS</v>
      </c>
      <c r="C7" s="40" t="n">
        <v>0</v>
      </c>
      <c r="D7" s="40" t="n">
        <v>0</v>
      </c>
      <c r="E7" s="40" t="n">
        <v>0</v>
      </c>
      <c r="F7" s="40" t="n">
        <v>0</v>
      </c>
      <c r="G7" s="40" t="n">
        <v>0</v>
      </c>
      <c r="H7" s="40" t="n">
        <v>0</v>
      </c>
      <c r="I7" s="40" t="n">
        <v>0</v>
      </c>
      <c r="J7" s="40" t="n">
        <v>0</v>
      </c>
      <c r="K7" s="41" t="n">
        <v>0</v>
      </c>
      <c r="L7" s="41" t="n">
        <v>0</v>
      </c>
      <c r="M7" s="41" t="n">
        <v>0</v>
      </c>
      <c r="N7" s="41" t="n">
        <v>0</v>
      </c>
      <c r="O7" s="41" t="n">
        <v>0</v>
      </c>
      <c r="P7" s="42" t="n">
        <v>0</v>
      </c>
    </row>
    <row r="8" customFormat="false" ht="15.75" hidden="false" customHeight="false" outlineLevel="0" collapsed="false">
      <c r="A8" s="62"/>
      <c r="B8" s="39" t="str">
        <f aca="false">CONCATENATE(Setup!$B$9, ", ", LEFT(Setup!$C$9,2))</f>
        <v>Martz, NM</v>
      </c>
      <c r="C8" s="40" t="n">
        <v>0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1" t="n">
        <v>0</v>
      </c>
      <c r="L8" s="41" t="n">
        <v>0</v>
      </c>
      <c r="M8" s="41" t="n">
        <v>0</v>
      </c>
      <c r="N8" s="41" t="n">
        <v>0</v>
      </c>
      <c r="O8" s="41" t="n">
        <v>0</v>
      </c>
      <c r="P8" s="42" t="n">
        <v>0</v>
      </c>
    </row>
    <row r="9" customFormat="false" ht="15.75" hidden="false" customHeight="false" outlineLevel="0" collapsed="false">
      <c r="A9" s="62"/>
      <c r="B9" s="39" t="str">
        <f aca="false">CONCATENATE(Setup!$B$10, ", ", LEFT(Setup!$C$10,2))</f>
        <v>Glosecki, MG</v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1" t="n">
        <v>0</v>
      </c>
      <c r="L9" s="41" t="n">
        <v>0</v>
      </c>
      <c r="M9" s="41" t="n">
        <v>0</v>
      </c>
      <c r="N9" s="41" t="n">
        <v>0</v>
      </c>
      <c r="O9" s="41" t="n">
        <v>0</v>
      </c>
      <c r="P9" s="42" t="n">
        <v>0</v>
      </c>
    </row>
    <row r="10" customFormat="false" ht="16.5" hidden="false" customHeight="false" outlineLevel="0" collapsed="false">
      <c r="A10" s="62"/>
      <c r="B10" s="52" t="s">
        <v>19</v>
      </c>
      <c r="C10" s="19" t="n">
        <f aca="false">SUM(C6:C9)</f>
        <v>0</v>
      </c>
      <c r="D10" s="19" t="n">
        <f aca="false">SUM(D6:D9)</f>
        <v>0</v>
      </c>
      <c r="E10" s="19" t="n">
        <f aca="false">SUM(E6:E9)</f>
        <v>0</v>
      </c>
      <c r="F10" s="19" t="n">
        <f aca="false">SUM(F6:F9)</f>
        <v>0</v>
      </c>
      <c r="G10" s="19" t="n">
        <f aca="false">SUM(G6:G9)</f>
        <v>0</v>
      </c>
      <c r="H10" s="19" t="n">
        <f aca="false">SUM(H6:H9)</f>
        <v>0</v>
      </c>
      <c r="I10" s="53" t="n">
        <f aca="false">SUM(I6:I9)</f>
        <v>0</v>
      </c>
      <c r="J10" s="54" t="n">
        <f aca="false">SUM(J6:J9)</f>
        <v>0</v>
      </c>
      <c r="K10" s="19" t="n">
        <f aca="false">SUM(K6:K9)</f>
        <v>0</v>
      </c>
      <c r="L10" s="19" t="n">
        <f aca="false">SUM(L6:L9)</f>
        <v>0</v>
      </c>
      <c r="M10" s="19" t="n">
        <f aca="false">SUM(M6:M9)</f>
        <v>0</v>
      </c>
      <c r="N10" s="19" t="n">
        <f aca="false">SUM(N6:N9)</f>
        <v>0</v>
      </c>
      <c r="O10" s="19" t="n">
        <f aca="false">SUM(O6:O9)</f>
        <v>0</v>
      </c>
      <c r="P10" s="53" t="n">
        <f aca="false">SUM(P6:P9)</f>
        <v>0</v>
      </c>
    </row>
    <row r="11" customFormat="false" ht="16.5" hidden="false" customHeight="false" outlineLevel="0" collapsed="false">
      <c r="A11" s="55"/>
      <c r="B11" s="24"/>
      <c r="C11" s="19"/>
      <c r="D11" s="19"/>
      <c r="E11" s="19"/>
      <c r="F11" s="19"/>
      <c r="G11" s="19"/>
      <c r="H11" s="19"/>
      <c r="I11" s="53"/>
      <c r="J11" s="54"/>
      <c r="K11" s="19"/>
      <c r="L11" s="19"/>
      <c r="M11" s="19"/>
      <c r="N11" s="19"/>
      <c r="O11" s="19"/>
      <c r="P11" s="53"/>
    </row>
    <row r="12" customFormat="false" ht="15.75" hidden="false" customHeight="true" outlineLevel="0" collapsed="false">
      <c r="A12" s="62" t="s">
        <v>40</v>
      </c>
      <c r="B12" s="39" t="str">
        <f aca="false">CONCATENATE(Setup!$B$7, ", ", LEFT(Setup!$C$7,2))</f>
        <v>Eck, ME</v>
      </c>
      <c r="C12" s="17" t="n">
        <f aca="false">$C6</f>
        <v>0</v>
      </c>
      <c r="D12" s="17" t="n">
        <f aca="false">C$12 + D$6</f>
        <v>0</v>
      </c>
      <c r="E12" s="17" t="n">
        <f aca="false">D$12 + E$6</f>
        <v>0</v>
      </c>
      <c r="F12" s="17" t="n">
        <f aca="false">E$12 + F$6</f>
        <v>0</v>
      </c>
      <c r="G12" s="17" t="n">
        <f aca="false">F$12 + G$6</f>
        <v>0</v>
      </c>
      <c r="H12" s="17" t="n">
        <f aca="false">G$12 + H$6</f>
        <v>0</v>
      </c>
      <c r="I12" s="56" t="n">
        <f aca="false">H$12 + I$6</f>
        <v>0</v>
      </c>
      <c r="J12" s="57" t="n">
        <f aca="false">I$12 + J$6</f>
        <v>0</v>
      </c>
      <c r="K12" s="17" t="n">
        <f aca="false">J$12 + K$6</f>
        <v>0</v>
      </c>
      <c r="L12" s="17" t="n">
        <f aca="false">K$12 + L$6</f>
        <v>0</v>
      </c>
      <c r="M12" s="17" t="n">
        <f aca="false">L$12 + M$6</f>
        <v>0</v>
      </c>
      <c r="N12" s="17" t="n">
        <f aca="false">M$12 + N$6</f>
        <v>0</v>
      </c>
      <c r="O12" s="17" t="n">
        <f aca="false">N$12 + O$6</f>
        <v>0</v>
      </c>
      <c r="P12" s="56" t="n">
        <f aca="false">O$12 + P$6</f>
        <v>0</v>
      </c>
    </row>
    <row r="13" customFormat="false" ht="15.75" hidden="false" customHeight="false" outlineLevel="0" collapsed="false">
      <c r="A13" s="62"/>
      <c r="B13" s="39" t="str">
        <f aca="false">CONCATENATE(Setup!$B$8, ", ", LEFT(Setup!$C$8,2))</f>
        <v>Schroeder, RS</v>
      </c>
      <c r="C13" s="17" t="n">
        <f aca="false">$C7</f>
        <v>0</v>
      </c>
      <c r="D13" s="17" t="n">
        <f aca="false">C$13 + D$7</f>
        <v>0</v>
      </c>
      <c r="E13" s="17" t="n">
        <f aca="false">D$13 + E$7</f>
        <v>0</v>
      </c>
      <c r="F13" s="17" t="n">
        <f aca="false">E$13 + F$7</f>
        <v>0</v>
      </c>
      <c r="G13" s="17" t="n">
        <f aca="false">F$13 + G$7</f>
        <v>0</v>
      </c>
      <c r="H13" s="17" t="n">
        <f aca="false">G$13 + H$7</f>
        <v>0</v>
      </c>
      <c r="I13" s="56" t="n">
        <f aca="false">H$13 + I$7</f>
        <v>0</v>
      </c>
      <c r="J13" s="57" t="n">
        <f aca="false">I$13 + J$7</f>
        <v>0</v>
      </c>
      <c r="K13" s="17" t="n">
        <f aca="false">J$13 + K$7</f>
        <v>0</v>
      </c>
      <c r="L13" s="17" t="n">
        <f aca="false">K$13 + L$7</f>
        <v>0</v>
      </c>
      <c r="M13" s="17" t="n">
        <f aca="false">L$13 + M$7</f>
        <v>0</v>
      </c>
      <c r="N13" s="17" t="n">
        <f aca="false">M$13 + N$7</f>
        <v>0</v>
      </c>
      <c r="O13" s="17" t="n">
        <f aca="false">N$13 + O$7</f>
        <v>0</v>
      </c>
      <c r="P13" s="56" t="n">
        <f aca="false">O$13 + P$7</f>
        <v>0</v>
      </c>
    </row>
    <row r="14" customFormat="false" ht="15.75" hidden="false" customHeight="false" outlineLevel="0" collapsed="false">
      <c r="A14" s="62"/>
      <c r="B14" s="39" t="str">
        <f aca="false">CONCATENATE(Setup!$B$9, ", ", LEFT(Setup!$C$9,2))</f>
        <v>Martz, NM</v>
      </c>
      <c r="C14" s="17" t="n">
        <f aca="false">$C8</f>
        <v>0</v>
      </c>
      <c r="D14" s="17" t="n">
        <f aca="false">C$14 + D$8</f>
        <v>0</v>
      </c>
      <c r="E14" s="17" t="n">
        <f aca="false">D$14 + E$8</f>
        <v>0</v>
      </c>
      <c r="F14" s="17" t="n">
        <f aca="false">E$14 + F$8</f>
        <v>0</v>
      </c>
      <c r="G14" s="17" t="n">
        <f aca="false">F$14 + G$8</f>
        <v>0</v>
      </c>
      <c r="H14" s="17" t="n">
        <f aca="false">G$14 + H$8</f>
        <v>0</v>
      </c>
      <c r="I14" s="56" t="n">
        <f aca="false">H$14 + I$8</f>
        <v>0</v>
      </c>
      <c r="J14" s="57" t="n">
        <f aca="false">I$14 + J$8</f>
        <v>0</v>
      </c>
      <c r="K14" s="17" t="n">
        <f aca="false">J$14 + K$8</f>
        <v>0</v>
      </c>
      <c r="L14" s="17" t="n">
        <f aca="false">K$14 + L$8</f>
        <v>0</v>
      </c>
      <c r="M14" s="17" t="n">
        <f aca="false">L$14 + M$8</f>
        <v>0</v>
      </c>
      <c r="N14" s="17" t="n">
        <f aca="false">M$14 + N$8</f>
        <v>0</v>
      </c>
      <c r="O14" s="17" t="n">
        <f aca="false">N$14 + O$8</f>
        <v>0</v>
      </c>
      <c r="P14" s="56" t="n">
        <f aca="false">O$14 + P$8</f>
        <v>0</v>
      </c>
    </row>
    <row r="15" customFormat="false" ht="15.75" hidden="false" customHeight="false" outlineLevel="0" collapsed="false">
      <c r="A15" s="62"/>
      <c r="B15" s="39" t="str">
        <f aca="false">CONCATENATE(Setup!$B$10, ", ", LEFT(Setup!$C$10,2))</f>
        <v>Glosecki, MG</v>
      </c>
      <c r="C15" s="17" t="n">
        <f aca="false">$C9</f>
        <v>0</v>
      </c>
      <c r="D15" s="17" t="n">
        <f aca="false">C$15 + D$9</f>
        <v>0</v>
      </c>
      <c r="E15" s="17" t="n">
        <f aca="false">D$15 + E$9</f>
        <v>0</v>
      </c>
      <c r="F15" s="17" t="n">
        <f aca="false">E$15 + F$9</f>
        <v>0</v>
      </c>
      <c r="G15" s="17" t="n">
        <f aca="false">F$15 + G$9</f>
        <v>0</v>
      </c>
      <c r="H15" s="17" t="n">
        <f aca="false">G$15 + H$9</f>
        <v>0</v>
      </c>
      <c r="I15" s="56" t="n">
        <f aca="false">H$15 + I$9</f>
        <v>0</v>
      </c>
      <c r="J15" s="57" t="n">
        <f aca="false">I$15 + J$9</f>
        <v>0</v>
      </c>
      <c r="K15" s="17" t="n">
        <f aca="false">J$15 + K$9</f>
        <v>0</v>
      </c>
      <c r="L15" s="17" t="n">
        <f aca="false">K$15 + L$9</f>
        <v>0</v>
      </c>
      <c r="M15" s="17" t="n">
        <f aca="false">L$15 + M$9</f>
        <v>0</v>
      </c>
      <c r="N15" s="17" t="n">
        <f aca="false">M$15 + N$9</f>
        <v>0</v>
      </c>
      <c r="O15" s="17" t="n">
        <f aca="false">N$15 + O$9</f>
        <v>0</v>
      </c>
      <c r="P15" s="56" t="n">
        <f aca="false">O$15 + P$9</f>
        <v>0</v>
      </c>
    </row>
    <row r="16" customFormat="false" ht="16.5" hidden="false" customHeight="false" outlineLevel="0" collapsed="false">
      <c r="A16" s="62"/>
      <c r="B16" s="52" t="s">
        <v>19</v>
      </c>
      <c r="C16" s="19" t="n">
        <f aca="false">SUM(C12:C15)</f>
        <v>0</v>
      </c>
      <c r="D16" s="19" t="n">
        <f aca="false">SUM(D12:D15)</f>
        <v>0</v>
      </c>
      <c r="E16" s="19" t="n">
        <f aca="false">SUM(E12:E15)</f>
        <v>0</v>
      </c>
      <c r="F16" s="19" t="n">
        <f aca="false">SUM(F12:F15)</f>
        <v>0</v>
      </c>
      <c r="G16" s="19" t="n">
        <f aca="false">SUM(G12:G15)</f>
        <v>0</v>
      </c>
      <c r="H16" s="19" t="n">
        <f aca="false">SUM(H12:H15)</f>
        <v>0</v>
      </c>
      <c r="I16" s="53" t="n">
        <f aca="false">SUM(I12:I15)</f>
        <v>0</v>
      </c>
      <c r="J16" s="54" t="n">
        <f aca="false">SUM(J12:J15)</f>
        <v>0</v>
      </c>
      <c r="K16" s="19" t="n">
        <f aca="false">SUM(K12:K15)</f>
        <v>0</v>
      </c>
      <c r="L16" s="19" t="n">
        <f aca="false">SUM(L12:L15)</f>
        <v>0</v>
      </c>
      <c r="M16" s="19" t="n">
        <f aca="false">SUM(M12:M15)</f>
        <v>0</v>
      </c>
      <c r="N16" s="19" t="n">
        <f aca="false">SUM(N12:N15)</f>
        <v>0</v>
      </c>
      <c r="O16" s="19" t="n">
        <f aca="false">SUM(O12:O15)</f>
        <v>0</v>
      </c>
      <c r="P16" s="53" t="n">
        <f aca="false">SUM(P12:P15)</f>
        <v>0</v>
      </c>
    </row>
    <row r="17" customFormat="false" ht="16.5" hidden="false" customHeight="false" outlineLevel="0" collapsed="false">
      <c r="A17" s="55"/>
      <c r="B17" s="24"/>
      <c r="C17" s="19"/>
      <c r="D17" s="19"/>
      <c r="E17" s="19"/>
      <c r="F17" s="19"/>
      <c r="G17" s="19"/>
      <c r="H17" s="19"/>
      <c r="I17" s="53"/>
      <c r="J17" s="54"/>
      <c r="K17" s="19"/>
      <c r="L17" s="19"/>
      <c r="M17" s="19"/>
      <c r="N17" s="19"/>
      <c r="O17" s="19"/>
      <c r="P17" s="53"/>
    </row>
    <row r="18" customFormat="false" ht="15.75" hidden="false" customHeight="true" outlineLevel="0" collapsed="false">
      <c r="A18" s="38" t="s">
        <v>41</v>
      </c>
      <c r="B18" s="39" t="str">
        <f aca="false">CONCATENATE(Setup!$B$7, ", ", LEFT(Setup!$C$7,2))</f>
        <v>Eck, ME</v>
      </c>
      <c r="C18" s="40" t="n">
        <v>0</v>
      </c>
      <c r="D18" s="40" t="n">
        <v>0</v>
      </c>
      <c r="E18" s="40" t="n">
        <v>0</v>
      </c>
      <c r="F18" s="40" t="n">
        <v>0</v>
      </c>
      <c r="G18" s="40" t="n">
        <v>0</v>
      </c>
      <c r="H18" s="40" t="n">
        <v>0</v>
      </c>
      <c r="I18" s="40" t="n">
        <v>0</v>
      </c>
      <c r="J18" s="40" t="n">
        <v>0</v>
      </c>
      <c r="K18" s="41" t="n">
        <v>0</v>
      </c>
      <c r="L18" s="41" t="n">
        <v>0</v>
      </c>
      <c r="M18" s="41" t="n">
        <v>0</v>
      </c>
      <c r="N18" s="41" t="n">
        <v>0</v>
      </c>
      <c r="O18" s="41" t="n">
        <v>0</v>
      </c>
      <c r="P18" s="42" t="n">
        <v>0</v>
      </c>
    </row>
    <row r="19" customFormat="false" ht="15.75" hidden="false" customHeight="false" outlineLevel="0" collapsed="false">
      <c r="A19" s="38"/>
      <c r="B19" s="39" t="str">
        <f aca="false">CONCATENATE(Setup!$B$8, ", ", LEFT(Setup!$C$8,2))</f>
        <v>Schroeder, RS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0</v>
      </c>
      <c r="H19" s="40" t="n">
        <v>0</v>
      </c>
      <c r="I19" s="40" t="n">
        <v>0</v>
      </c>
      <c r="J19" s="40" t="n">
        <v>0</v>
      </c>
      <c r="K19" s="41" t="n">
        <v>0</v>
      </c>
      <c r="L19" s="41" t="n">
        <v>0</v>
      </c>
      <c r="M19" s="41" t="n">
        <v>0</v>
      </c>
      <c r="N19" s="41" t="n">
        <v>0</v>
      </c>
      <c r="O19" s="41" t="n">
        <v>0</v>
      </c>
      <c r="P19" s="42" t="n">
        <v>0</v>
      </c>
    </row>
    <row r="20" customFormat="false" ht="15.75" hidden="false" customHeight="false" outlineLevel="0" collapsed="false">
      <c r="A20" s="38"/>
      <c r="B20" s="39" t="str">
        <f aca="false">CONCATENATE(Setup!$B$9, ", ", LEFT(Setup!$C$9,2))</f>
        <v>Martz, NM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0</v>
      </c>
      <c r="H20" s="40" t="n">
        <v>0</v>
      </c>
      <c r="I20" s="40" t="n">
        <v>0</v>
      </c>
      <c r="J20" s="40" t="n">
        <v>0</v>
      </c>
      <c r="K20" s="41" t="n">
        <v>0</v>
      </c>
      <c r="L20" s="41" t="n">
        <v>0</v>
      </c>
      <c r="M20" s="41" t="n">
        <v>0</v>
      </c>
      <c r="N20" s="41" t="n">
        <v>0</v>
      </c>
      <c r="O20" s="41" t="n">
        <v>0</v>
      </c>
      <c r="P20" s="42" t="n">
        <v>0</v>
      </c>
    </row>
    <row r="21" customFormat="false" ht="15.75" hidden="false" customHeight="false" outlineLevel="0" collapsed="false">
      <c r="A21" s="38"/>
      <c r="B21" s="39" t="str">
        <f aca="false">CONCATENATE(Setup!$B$10, ", ", LEFT(Setup!$C$10,2))</f>
        <v>Glosecki, MG</v>
      </c>
      <c r="C21" s="40" t="n">
        <v>0</v>
      </c>
      <c r="D21" s="40" t="n">
        <v>0</v>
      </c>
      <c r="E21" s="40" t="n">
        <v>0</v>
      </c>
      <c r="F21" s="40" t="n">
        <v>0</v>
      </c>
      <c r="G21" s="40" t="n">
        <v>0</v>
      </c>
      <c r="H21" s="40" t="n">
        <v>0</v>
      </c>
      <c r="I21" s="40" t="n">
        <v>0</v>
      </c>
      <c r="J21" s="40" t="n">
        <v>0</v>
      </c>
      <c r="K21" s="41" t="n">
        <v>0</v>
      </c>
      <c r="L21" s="41" t="n">
        <v>0</v>
      </c>
      <c r="M21" s="41" t="n">
        <v>0</v>
      </c>
      <c r="N21" s="41" t="n">
        <v>0</v>
      </c>
      <c r="O21" s="41" t="n">
        <v>0</v>
      </c>
      <c r="P21" s="42" t="n">
        <v>0</v>
      </c>
    </row>
    <row r="22" customFormat="false" ht="16.5" hidden="false" customHeight="false" outlineLevel="0" collapsed="false">
      <c r="A22" s="38"/>
      <c r="B22" s="52" t="s">
        <v>19</v>
      </c>
      <c r="C22" s="19" t="n">
        <f aca="false">SUM(C18:C21)</f>
        <v>0</v>
      </c>
      <c r="D22" s="19" t="n">
        <f aca="false">SUM(D18:D21)</f>
        <v>0</v>
      </c>
      <c r="E22" s="19" t="n">
        <f aca="false">SUM(E18:E21)</f>
        <v>0</v>
      </c>
      <c r="F22" s="19" t="n">
        <f aca="false">SUM(F18:F21)</f>
        <v>0</v>
      </c>
      <c r="G22" s="19" t="n">
        <f aca="false">SUM(G18:G21)</f>
        <v>0</v>
      </c>
      <c r="H22" s="19" t="n">
        <f aca="false">SUM(H18:H21)</f>
        <v>0</v>
      </c>
      <c r="I22" s="53" t="n">
        <f aca="false">SUM(I18:I21)</f>
        <v>0</v>
      </c>
      <c r="J22" s="54" t="n">
        <f aca="false">SUM(J18:J21)</f>
        <v>0</v>
      </c>
      <c r="K22" s="19" t="n">
        <f aca="false">SUM(K18:K21)</f>
        <v>0</v>
      </c>
      <c r="L22" s="19" t="n">
        <f aca="false">SUM(L18:L21)</f>
        <v>0</v>
      </c>
      <c r="M22" s="19" t="n">
        <f aca="false">SUM(M18:M21)</f>
        <v>0</v>
      </c>
      <c r="N22" s="19" t="n">
        <f aca="false">SUM(N18:N21)</f>
        <v>0</v>
      </c>
      <c r="O22" s="19" t="n">
        <f aca="false">SUM(O18:O21)</f>
        <v>0</v>
      </c>
      <c r="P22" s="53" t="n">
        <f aca="false">SUM(P18:P21)</f>
        <v>0</v>
      </c>
    </row>
    <row r="23" customFormat="false" ht="16.5" hidden="false" customHeight="false" outlineLevel="0" collapsed="false">
      <c r="A23" s="55"/>
      <c r="B23" s="24"/>
      <c r="C23" s="19"/>
      <c r="D23" s="19"/>
      <c r="E23" s="19"/>
      <c r="F23" s="19"/>
      <c r="G23" s="19"/>
      <c r="H23" s="19"/>
      <c r="I23" s="53"/>
      <c r="J23" s="54"/>
      <c r="K23" s="19"/>
      <c r="L23" s="19"/>
      <c r="M23" s="19"/>
      <c r="N23" s="19"/>
      <c r="O23" s="19"/>
      <c r="P23" s="53"/>
    </row>
    <row r="24" customFormat="false" ht="15.75" hidden="false" customHeight="true" outlineLevel="0" collapsed="false">
      <c r="A24" s="38" t="s">
        <v>42</v>
      </c>
      <c r="B24" s="39" t="str">
        <f aca="false">CONCATENATE(Setup!$B$7, ", ", LEFT(Setup!$C$7,2))</f>
        <v>Eck, ME</v>
      </c>
      <c r="C24" s="17" t="n">
        <f aca="false">$C18</f>
        <v>0</v>
      </c>
      <c r="D24" s="17" t="n">
        <f aca="false">C$24 + D$18</f>
        <v>0</v>
      </c>
      <c r="E24" s="17" t="n">
        <f aca="false">D$24 + E$18</f>
        <v>0</v>
      </c>
      <c r="F24" s="17" t="n">
        <f aca="false">E$24 + F$18</f>
        <v>0</v>
      </c>
      <c r="G24" s="17" t="n">
        <f aca="false">F$24 + G$18</f>
        <v>0</v>
      </c>
      <c r="H24" s="17" t="n">
        <f aca="false">G$24 + H$18</f>
        <v>0</v>
      </c>
      <c r="I24" s="56" t="n">
        <f aca="false">H$24 + I$18</f>
        <v>0</v>
      </c>
      <c r="J24" s="57" t="n">
        <f aca="false">I$24 + J$18</f>
        <v>0</v>
      </c>
      <c r="K24" s="17" t="n">
        <f aca="false">J$24 + K$18</f>
        <v>0</v>
      </c>
      <c r="L24" s="17" t="n">
        <f aca="false">K$24 + L$18</f>
        <v>0</v>
      </c>
      <c r="M24" s="17" t="n">
        <f aca="false">L$24 + M$18</f>
        <v>0</v>
      </c>
      <c r="N24" s="17" t="n">
        <f aca="false">M$24 + N$18</f>
        <v>0</v>
      </c>
      <c r="O24" s="17" t="n">
        <f aca="false">N$24 + O$18</f>
        <v>0</v>
      </c>
      <c r="P24" s="56" t="n">
        <f aca="false">O$24 + P$18</f>
        <v>0</v>
      </c>
    </row>
    <row r="25" customFormat="false" ht="15.75" hidden="false" customHeight="false" outlineLevel="0" collapsed="false">
      <c r="A25" s="38"/>
      <c r="B25" s="39" t="str">
        <f aca="false">CONCATENATE(Setup!$B$8, ", ", LEFT(Setup!$C$8,2))</f>
        <v>Schroeder, RS</v>
      </c>
      <c r="C25" s="17" t="n">
        <f aca="false">$C19</f>
        <v>0</v>
      </c>
      <c r="D25" s="17" t="n">
        <f aca="false">C$25 + D$19</f>
        <v>0</v>
      </c>
      <c r="E25" s="17" t="n">
        <f aca="false">D$25 + E$19</f>
        <v>0</v>
      </c>
      <c r="F25" s="17" t="n">
        <f aca="false">E$25 + F$19</f>
        <v>0</v>
      </c>
      <c r="G25" s="17" t="n">
        <f aca="false">F$25 + G$19</f>
        <v>0</v>
      </c>
      <c r="H25" s="17" t="n">
        <f aca="false">G$25 + H$19</f>
        <v>0</v>
      </c>
      <c r="I25" s="56" t="n">
        <f aca="false">H$25 + I$19</f>
        <v>0</v>
      </c>
      <c r="J25" s="57" t="n">
        <f aca="false">I$25 + J$19</f>
        <v>0</v>
      </c>
      <c r="K25" s="17" t="n">
        <f aca="false">J$25 + K$19</f>
        <v>0</v>
      </c>
      <c r="L25" s="17" t="n">
        <f aca="false">K$25 + L$19</f>
        <v>0</v>
      </c>
      <c r="M25" s="17" t="n">
        <f aca="false">L$25 + M$19</f>
        <v>0</v>
      </c>
      <c r="N25" s="17" t="n">
        <f aca="false">M$25 + N$19</f>
        <v>0</v>
      </c>
      <c r="O25" s="17" t="n">
        <f aca="false">N$25 + O$19</f>
        <v>0</v>
      </c>
      <c r="P25" s="56" t="n">
        <f aca="false">O$25 + P$19</f>
        <v>0</v>
      </c>
    </row>
    <row r="26" customFormat="false" ht="15.75" hidden="false" customHeight="false" outlineLevel="0" collapsed="false">
      <c r="A26" s="38"/>
      <c r="B26" s="39" t="str">
        <f aca="false">CONCATENATE(Setup!$B$9, ", ", LEFT(Setup!$C$9,2))</f>
        <v>Martz, NM</v>
      </c>
      <c r="C26" s="17" t="n">
        <f aca="false">$C20</f>
        <v>0</v>
      </c>
      <c r="D26" s="17" t="n">
        <f aca="false">C$26 + D$20</f>
        <v>0</v>
      </c>
      <c r="E26" s="17" t="n">
        <f aca="false">D$26 + E$20</f>
        <v>0</v>
      </c>
      <c r="F26" s="17" t="n">
        <f aca="false">E$26 + F$20</f>
        <v>0</v>
      </c>
      <c r="G26" s="17" t="n">
        <f aca="false">F$26 + G$20</f>
        <v>0</v>
      </c>
      <c r="H26" s="17" t="n">
        <f aca="false">G$26 + H$20</f>
        <v>0</v>
      </c>
      <c r="I26" s="56" t="n">
        <f aca="false">H$26 + I$20</f>
        <v>0</v>
      </c>
      <c r="J26" s="57" t="n">
        <f aca="false">I$26 + J$20</f>
        <v>0</v>
      </c>
      <c r="K26" s="17" t="n">
        <f aca="false">J$26 + K$20</f>
        <v>0</v>
      </c>
      <c r="L26" s="17" t="n">
        <f aca="false">K$26 + L$20</f>
        <v>0</v>
      </c>
      <c r="M26" s="17" t="n">
        <f aca="false">L$26 + M$20</f>
        <v>0</v>
      </c>
      <c r="N26" s="17" t="n">
        <f aca="false">M$26 + N$20</f>
        <v>0</v>
      </c>
      <c r="O26" s="17" t="n">
        <f aca="false">N$26 + O$20</f>
        <v>0</v>
      </c>
      <c r="P26" s="56" t="n">
        <f aca="false">O$26 + P$20</f>
        <v>0</v>
      </c>
    </row>
    <row r="27" customFormat="false" ht="15.75" hidden="false" customHeight="false" outlineLevel="0" collapsed="false">
      <c r="A27" s="38"/>
      <c r="B27" s="39" t="str">
        <f aca="false">CONCATENATE(Setup!$B$10, ", ", LEFT(Setup!$C$10,2))</f>
        <v>Glosecki, MG</v>
      </c>
      <c r="C27" s="17" t="n">
        <f aca="false">$C21</f>
        <v>0</v>
      </c>
      <c r="D27" s="17" t="n">
        <f aca="false">C$27 + D$21</f>
        <v>0</v>
      </c>
      <c r="E27" s="17" t="n">
        <f aca="false">D$27 + E$21</f>
        <v>0</v>
      </c>
      <c r="F27" s="17" t="n">
        <f aca="false">E$27 + F$21</f>
        <v>0</v>
      </c>
      <c r="G27" s="17" t="n">
        <f aca="false">F$27 + G$21</f>
        <v>0</v>
      </c>
      <c r="H27" s="17" t="n">
        <f aca="false">G$27 + H$21</f>
        <v>0</v>
      </c>
      <c r="I27" s="56" t="n">
        <f aca="false">H$27 + I$21</f>
        <v>0</v>
      </c>
      <c r="J27" s="57" t="n">
        <f aca="false">I$27 + J$21</f>
        <v>0</v>
      </c>
      <c r="K27" s="17" t="n">
        <f aca="false">J$27 + K$21</f>
        <v>0</v>
      </c>
      <c r="L27" s="17" t="n">
        <f aca="false">K$27 + L$21</f>
        <v>0</v>
      </c>
      <c r="M27" s="17" t="n">
        <f aca="false">L$27 + M$21</f>
        <v>0</v>
      </c>
      <c r="N27" s="17" t="n">
        <f aca="false">M$27 + N$21</f>
        <v>0</v>
      </c>
      <c r="O27" s="17" t="n">
        <f aca="false">N$27 + O$21</f>
        <v>0</v>
      </c>
      <c r="P27" s="56" t="n">
        <f aca="false">O$27 + P$21</f>
        <v>0</v>
      </c>
    </row>
    <row r="28" customFormat="false" ht="16.5" hidden="false" customHeight="false" outlineLevel="0" collapsed="false">
      <c r="A28" s="38"/>
      <c r="B28" s="52" t="s">
        <v>19</v>
      </c>
      <c r="C28" s="19" t="n">
        <f aca="false">SUM(C24:C27)</f>
        <v>0</v>
      </c>
      <c r="D28" s="19" t="n">
        <f aca="false">SUM(D24:D27)</f>
        <v>0</v>
      </c>
      <c r="E28" s="19" t="n">
        <f aca="false">SUM(E24:E27)</f>
        <v>0</v>
      </c>
      <c r="F28" s="19" t="n">
        <f aca="false">SUM(F24:F27)</f>
        <v>0</v>
      </c>
      <c r="G28" s="19" t="n">
        <f aca="false">SUM(G24:G27)</f>
        <v>0</v>
      </c>
      <c r="H28" s="19" t="n">
        <f aca="false">SUM(H24:H27)</f>
        <v>0</v>
      </c>
      <c r="I28" s="53" t="n">
        <f aca="false">SUM(I24:I27)</f>
        <v>0</v>
      </c>
      <c r="J28" s="54" t="n">
        <f aca="false">SUM(J24:J27)</f>
        <v>0</v>
      </c>
      <c r="K28" s="19" t="n">
        <f aca="false">SUM(K24:K27)</f>
        <v>0</v>
      </c>
      <c r="L28" s="19" t="n">
        <f aca="false">SUM(L24:L27)</f>
        <v>0</v>
      </c>
      <c r="M28" s="19" t="n">
        <f aca="false">SUM(M24:M27)</f>
        <v>0</v>
      </c>
      <c r="N28" s="19" t="n">
        <f aca="false">SUM(N24:N27)</f>
        <v>0</v>
      </c>
      <c r="O28" s="19" t="n">
        <f aca="false">SUM(O24:O27)</f>
        <v>0</v>
      </c>
      <c r="P28" s="53" t="n">
        <f aca="false">SUM(P24:P27)</f>
        <v>0</v>
      </c>
    </row>
    <row r="29" customFormat="false" ht="16.5" hidden="false" customHeight="false" outlineLevel="0" collapsed="false">
      <c r="A29" s="55"/>
      <c r="B29" s="24"/>
      <c r="C29" s="19"/>
      <c r="D29" s="19"/>
      <c r="E29" s="19"/>
      <c r="F29" s="19"/>
      <c r="G29" s="19"/>
      <c r="H29" s="19"/>
      <c r="I29" s="53"/>
      <c r="J29" s="54"/>
      <c r="K29" s="19"/>
      <c r="L29" s="19"/>
      <c r="M29" s="19"/>
      <c r="N29" s="19"/>
      <c r="O29" s="19"/>
      <c r="P29" s="53"/>
    </row>
    <row r="30" customFormat="false" ht="15.75" hidden="false" customHeight="true" outlineLevel="0" collapsed="false">
      <c r="A30" s="58" t="s">
        <v>43</v>
      </c>
      <c r="B30" s="39" t="str">
        <f aca="false">CONCATENATE(Setup!$B$7, ", ", LEFT(Setup!$C$7,2))</f>
        <v>Eck, ME</v>
      </c>
      <c r="C30" s="17" t="n">
        <f aca="false">(C$12 + C$24) / C$5</f>
        <v>0</v>
      </c>
      <c r="D30" s="17" t="n">
        <f aca="false">(D$12 + D$24) / D$5</f>
        <v>0</v>
      </c>
      <c r="E30" s="17" t="n">
        <f aca="false">(E$12 + E$24) / E$5</f>
        <v>0</v>
      </c>
      <c r="F30" s="17" t="n">
        <f aca="false">(F$12 + F$24) / F$5</f>
        <v>0</v>
      </c>
      <c r="G30" s="17" t="n">
        <f aca="false">(G$12 + G$24) / G$5</f>
        <v>0</v>
      </c>
      <c r="H30" s="17" t="n">
        <f aca="false">(H$12 + H$24) / H$5</f>
        <v>0</v>
      </c>
      <c r="I30" s="56" t="n">
        <f aca="false">(I$12 + I$24) / I$5</f>
        <v>0</v>
      </c>
      <c r="J30" s="57" t="n">
        <f aca="false">(J$12 + J$24) / J$5</f>
        <v>0</v>
      </c>
      <c r="K30" s="17" t="n">
        <f aca="false">(K$12 + K$24) / K$5</f>
        <v>0</v>
      </c>
      <c r="L30" s="17" t="n">
        <f aca="false">(L$12 + L$24) / L$5</f>
        <v>0</v>
      </c>
      <c r="M30" s="17" t="n">
        <f aca="false">(M$12 + M$24) / M$5</f>
        <v>0</v>
      </c>
      <c r="N30" s="17" t="n">
        <f aca="false">(N$12 + N$24) / N$5</f>
        <v>0</v>
      </c>
      <c r="O30" s="17" t="n">
        <f aca="false">(O$12 + O$24) / O$5</f>
        <v>0</v>
      </c>
      <c r="P30" s="56" t="n">
        <f aca="false">(P$12 + P$24) / P$5</f>
        <v>0</v>
      </c>
    </row>
    <row r="31" customFormat="false" ht="15.75" hidden="false" customHeight="false" outlineLevel="0" collapsed="false">
      <c r="A31" s="58"/>
      <c r="B31" s="39" t="str">
        <f aca="false">CONCATENATE(Setup!$B$8, ", ", LEFT(Setup!$C$8,2))</f>
        <v>Schroeder, RS</v>
      </c>
      <c r="C31" s="17" t="n">
        <f aca="false">(C$13 + C$25) / C$5</f>
        <v>0</v>
      </c>
      <c r="D31" s="17" t="n">
        <f aca="false">(D$13 + D$25) / D$5</f>
        <v>0</v>
      </c>
      <c r="E31" s="17" t="n">
        <f aca="false">(E$13 + E$25) / E$5</f>
        <v>0</v>
      </c>
      <c r="F31" s="17" t="n">
        <f aca="false">(F$13 + F$25) / F$5</f>
        <v>0</v>
      </c>
      <c r="G31" s="17" t="n">
        <f aca="false">(G$13 + G$25) / G$5</f>
        <v>0</v>
      </c>
      <c r="H31" s="17" t="n">
        <f aca="false">(H$13 + H$25) / H$5</f>
        <v>0</v>
      </c>
      <c r="I31" s="56" t="n">
        <f aca="false">(I$13 + I$25) / I$5</f>
        <v>0</v>
      </c>
      <c r="J31" s="57" t="n">
        <f aca="false">(J$13 + J$25) / J$5</f>
        <v>0</v>
      </c>
      <c r="K31" s="17" t="n">
        <f aca="false">(K$13 + K$25) / K$5</f>
        <v>0</v>
      </c>
      <c r="L31" s="17" t="n">
        <f aca="false">(L$13 + L$25) / L$5</f>
        <v>0</v>
      </c>
      <c r="M31" s="17" t="n">
        <f aca="false">(M$13 + M$25) / M$5</f>
        <v>0</v>
      </c>
      <c r="N31" s="17" t="n">
        <f aca="false">(N$13 + N$25) / N$5</f>
        <v>0</v>
      </c>
      <c r="O31" s="17" t="n">
        <f aca="false">(O$13 + O$25) / O$5</f>
        <v>0</v>
      </c>
      <c r="P31" s="56" t="n">
        <f aca="false">(P$13 + P$25) / P$5</f>
        <v>0</v>
      </c>
    </row>
    <row r="32" customFormat="false" ht="15.75" hidden="false" customHeight="false" outlineLevel="0" collapsed="false">
      <c r="A32" s="58"/>
      <c r="B32" s="39" t="str">
        <f aca="false">CONCATENATE(Setup!$B$9, ", ", LEFT(Setup!$C$9,2))</f>
        <v>Martz, NM</v>
      </c>
      <c r="C32" s="17" t="n">
        <f aca="false">(C$14 + C$26) / C$5</f>
        <v>0</v>
      </c>
      <c r="D32" s="17" t="n">
        <f aca="false">(D$14 + D$26) / D$5</f>
        <v>0</v>
      </c>
      <c r="E32" s="17" t="n">
        <f aca="false">(E$14 + E$26) / E$5</f>
        <v>0</v>
      </c>
      <c r="F32" s="17" t="n">
        <f aca="false">(F$14 + F$26) / F$5</f>
        <v>0</v>
      </c>
      <c r="G32" s="17" t="n">
        <f aca="false">(G$14 + G$26) / G$5</f>
        <v>0</v>
      </c>
      <c r="H32" s="17" t="n">
        <f aca="false">(H$14 + H$26) / H$5</f>
        <v>0</v>
      </c>
      <c r="I32" s="56" t="n">
        <f aca="false">(I$14 + I$26) / I$5</f>
        <v>0</v>
      </c>
      <c r="J32" s="57" t="n">
        <f aca="false">(J$14 + J$26) / J$5</f>
        <v>0</v>
      </c>
      <c r="K32" s="17" t="n">
        <f aca="false">(K$14 + K$26) / K$5</f>
        <v>0</v>
      </c>
      <c r="L32" s="17" t="n">
        <f aca="false">(L$14 + L$26) / L$5</f>
        <v>0</v>
      </c>
      <c r="M32" s="17" t="n">
        <f aca="false">(M$14 + M$26) / M$5</f>
        <v>0</v>
      </c>
      <c r="N32" s="17" t="n">
        <f aca="false">(N$14 + N$26) / N$5</f>
        <v>0</v>
      </c>
      <c r="O32" s="17" t="n">
        <f aca="false">(O$14 + O$26) / O$5</f>
        <v>0</v>
      </c>
      <c r="P32" s="56" t="n">
        <f aca="false">(P$14 + P$26) / P$5</f>
        <v>0</v>
      </c>
    </row>
    <row r="33" customFormat="false" ht="15.75" hidden="false" customHeight="false" outlineLevel="0" collapsed="false">
      <c r="A33" s="58"/>
      <c r="B33" s="39" t="str">
        <f aca="false">CONCATENATE(Setup!$B$10, ", ", LEFT(Setup!$C$10,2))</f>
        <v>Glosecki, MG</v>
      </c>
      <c r="C33" s="17" t="n">
        <f aca="false">(C$15 + C$27) / C$5</f>
        <v>0</v>
      </c>
      <c r="D33" s="17" t="n">
        <f aca="false">(D$15 + D$27) / D$5</f>
        <v>0</v>
      </c>
      <c r="E33" s="17" t="n">
        <f aca="false">(E$15 + E$27) / E$5</f>
        <v>0</v>
      </c>
      <c r="F33" s="17" t="n">
        <f aca="false">(F$15 + F$27) / F$5</f>
        <v>0</v>
      </c>
      <c r="G33" s="17" t="n">
        <f aca="false">(G$15 + G$27) / G$5</f>
        <v>0</v>
      </c>
      <c r="H33" s="17" t="n">
        <f aca="false">(H$15 + H$27) / H$5</f>
        <v>0</v>
      </c>
      <c r="I33" s="56" t="n">
        <f aca="false">(I$15 + I$27) / I$5</f>
        <v>0</v>
      </c>
      <c r="J33" s="57" t="n">
        <f aca="false">(J$15 + J$27) / J$5</f>
        <v>0</v>
      </c>
      <c r="K33" s="17" t="n">
        <f aca="false">(K$15 + K$27) / K$5</f>
        <v>0</v>
      </c>
      <c r="L33" s="17" t="n">
        <f aca="false">(L$15 + L$27) / L$5</f>
        <v>0</v>
      </c>
      <c r="M33" s="17" t="n">
        <f aca="false">(M$15 + M$27) / M$5</f>
        <v>0</v>
      </c>
      <c r="N33" s="17" t="n">
        <f aca="false">(N$15 + N$27) / N$5</f>
        <v>0</v>
      </c>
      <c r="O33" s="17" t="n">
        <f aca="false">(O$15 + O$27) / O$5</f>
        <v>0</v>
      </c>
      <c r="P33" s="56" t="n">
        <f aca="false">(P$15 + P$27) / P$5</f>
        <v>0</v>
      </c>
    </row>
    <row r="34" customFormat="false" ht="16.5" hidden="false" customHeight="false" outlineLevel="0" collapsed="false">
      <c r="A34" s="58"/>
      <c r="B34" s="52" t="s">
        <v>19</v>
      </c>
      <c r="C34" s="19" t="n">
        <f aca="false">SUM(C30:C33)</f>
        <v>0</v>
      </c>
      <c r="D34" s="19" t="n">
        <f aca="false">SUM(D30:D33)</f>
        <v>0</v>
      </c>
      <c r="E34" s="19" t="n">
        <f aca="false">SUM(E30:E33)</f>
        <v>0</v>
      </c>
      <c r="F34" s="19" t="n">
        <f aca="false">SUM(F30:F33)</f>
        <v>0</v>
      </c>
      <c r="G34" s="19" t="n">
        <f aca="false">SUM(G30:G33)</f>
        <v>0</v>
      </c>
      <c r="H34" s="19" t="n">
        <f aca="false">SUM(H30:H33)</f>
        <v>0</v>
      </c>
      <c r="I34" s="53" t="n">
        <f aca="false">SUM(I30:I33)</f>
        <v>0</v>
      </c>
      <c r="J34" s="54" t="n">
        <f aca="false">SUM(J30:J33)</f>
        <v>0</v>
      </c>
      <c r="K34" s="19" t="n">
        <f aca="false">SUM(K30:K33)</f>
        <v>0</v>
      </c>
      <c r="L34" s="19" t="n">
        <f aca="false">SUM(L30:L33)</f>
        <v>0</v>
      </c>
      <c r="M34" s="19" t="n">
        <f aca="false">SUM(M30:M33)</f>
        <v>0</v>
      </c>
      <c r="N34" s="19" t="n">
        <f aca="false">SUM(N30:N33)</f>
        <v>0</v>
      </c>
      <c r="O34" s="19" t="n">
        <f aca="false">SUM(O30:O33)</f>
        <v>0</v>
      </c>
      <c r="P34" s="53" t="n">
        <f aca="false">SUM(P30:P33)</f>
        <v>0</v>
      </c>
    </row>
    <row r="35" customFormat="false" ht="15.75" hidden="false" customHeight="false" outlineLevel="0" collapsed="false">
      <c r="A35" s="23"/>
      <c r="B35" s="24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customFormat="false" ht="15.75" hidden="false" customHeight="false" outlineLevel="0" collapsed="false">
      <c r="B36" s="59" t="s">
        <v>44</v>
      </c>
      <c r="C36" s="60" t="n">
        <v>1</v>
      </c>
      <c r="D36" s="60" t="n">
        <v>2</v>
      </c>
      <c r="E36" s="60" t="s">
        <v>45</v>
      </c>
    </row>
    <row r="37" customFormat="false" ht="15.75" hidden="false" customHeight="true" outlineLevel="0" collapsed="false">
      <c r="A37" s="58" t="s">
        <v>46</v>
      </c>
      <c r="B37" s="39" t="str">
        <f aca="false">CONCATENATE(Setup!$B$7, ", ", LEFT(Setup!$C$7,2))</f>
        <v>Eck, ME</v>
      </c>
      <c r="C37" s="16" t="n">
        <f aca="false">SUM(C6:I6) + SUM(C18:I18)</f>
        <v>0</v>
      </c>
      <c r="D37" s="16" t="n">
        <f aca="false">SUM(J6:P6) + SUM(J18:P18)</f>
        <v>0</v>
      </c>
      <c r="E37" s="16" t="n">
        <f aca="false">SUM(C37:D37)</f>
        <v>0</v>
      </c>
    </row>
    <row r="38" customFormat="false" ht="15.75" hidden="false" customHeight="false" outlineLevel="0" collapsed="false">
      <c r="A38" s="58"/>
      <c r="B38" s="39" t="str">
        <f aca="false">CONCATENATE(Setup!$B$8, ", ", LEFT(Setup!$C$8,2))</f>
        <v>Schroeder, RS</v>
      </c>
      <c r="C38" s="16" t="n">
        <f aca="false">SUM(C7:I7) + SUM(C19:I19)</f>
        <v>0</v>
      </c>
      <c r="D38" s="16" t="n">
        <f aca="false">SUM(J7:P7) + SUM(J19:P19)</f>
        <v>0</v>
      </c>
      <c r="E38" s="16" t="n">
        <f aca="false">SUM(C38:D38)</f>
        <v>0</v>
      </c>
    </row>
    <row r="39" customFormat="false" ht="15.75" hidden="false" customHeight="false" outlineLevel="0" collapsed="false">
      <c r="A39" s="58"/>
      <c r="B39" s="39" t="str">
        <f aca="false">CONCATENATE(Setup!$B$9, ", ", LEFT(Setup!$C$9,2))</f>
        <v>Martz, NM</v>
      </c>
      <c r="C39" s="16" t="n">
        <f aca="false">SUM(C8:I8) + SUM(C20:I20)</f>
        <v>0</v>
      </c>
      <c r="D39" s="16" t="n">
        <f aca="false">SUM(J8:P8) + SUM(J20:P20)</f>
        <v>0</v>
      </c>
      <c r="E39" s="16" t="n">
        <f aca="false">SUM(C39:D39)</f>
        <v>0</v>
      </c>
    </row>
    <row r="40" customFormat="false" ht="15.75" hidden="false" customHeight="false" outlineLevel="0" collapsed="false">
      <c r="A40" s="58"/>
      <c r="B40" s="39" t="str">
        <f aca="false">CONCATENATE(Setup!$B$10, ", ", LEFT(Setup!$C$10,2))</f>
        <v>Glosecki, MG</v>
      </c>
      <c r="C40" s="16" t="n">
        <f aca="false">SUM(C9:I9) + SUM(C21:I21)</f>
        <v>0</v>
      </c>
      <c r="D40" s="16" t="n">
        <f aca="false">SUM(J9:P9) + SUM(J21:P21)</f>
        <v>0</v>
      </c>
      <c r="E40" s="16" t="n">
        <f aca="false">SUM(C40:D40)</f>
        <v>0</v>
      </c>
    </row>
    <row r="41" customFormat="false" ht="16.5" hidden="false" customHeight="false" outlineLevel="0" collapsed="false">
      <c r="A41" s="58"/>
      <c r="B41" s="52" t="s">
        <v>19</v>
      </c>
      <c r="C41" s="19" t="n">
        <f aca="false">SUM(C37:C40)</f>
        <v>0</v>
      </c>
      <c r="D41" s="19" t="n">
        <f aca="false">SUM(D37:D40)</f>
        <v>0</v>
      </c>
      <c r="E41" s="19" t="n">
        <f aca="false">SUM(C41:D41)</f>
        <v>0</v>
      </c>
    </row>
    <row r="42" customFormat="false" ht="15.75" hidden="false" customHeight="false" outlineLevel="0" collapsed="false">
      <c r="A42" s="23"/>
    </row>
    <row r="43" customFormat="false" ht="15.75" hidden="false" customHeight="true" outlineLevel="0" collapsed="false">
      <c r="A43" s="58" t="s">
        <v>22</v>
      </c>
      <c r="B43" s="39" t="str">
        <f aca="false">CONCATENATE(Setup!$B$7, ", ", LEFT(Setup!$C$7,2))</f>
        <v>Eck, ME</v>
      </c>
      <c r="C43" s="16" t="n">
        <f aca="false">C37 / C$36</f>
        <v>0</v>
      </c>
      <c r="D43" s="16" t="n">
        <f aca="false">SUM(C37:D37) / D$36</f>
        <v>0</v>
      </c>
    </row>
    <row r="44" customFormat="false" ht="15.75" hidden="false" customHeight="false" outlineLevel="0" collapsed="false">
      <c r="A44" s="58"/>
      <c r="B44" s="39" t="str">
        <f aca="false">CONCATENATE(Setup!$B$8, ", ", LEFT(Setup!$C$8,2))</f>
        <v>Schroeder, RS</v>
      </c>
      <c r="C44" s="16" t="n">
        <f aca="false">C38 / C$36</f>
        <v>0</v>
      </c>
      <c r="D44" s="16" t="n">
        <f aca="false">SUM(C38:D38) / D$36</f>
        <v>0</v>
      </c>
    </row>
    <row r="45" customFormat="false" ht="15.75" hidden="false" customHeight="false" outlineLevel="0" collapsed="false">
      <c r="A45" s="58"/>
      <c r="B45" s="39" t="str">
        <f aca="false">CONCATENATE(Setup!$B$9, ", ", LEFT(Setup!$C$9,2))</f>
        <v>Martz, NM</v>
      </c>
      <c r="C45" s="16" t="n">
        <f aca="false">C39 / C$36</f>
        <v>0</v>
      </c>
      <c r="D45" s="16" t="n">
        <f aca="false">SUM(C39:D39) / D$36</f>
        <v>0</v>
      </c>
    </row>
    <row r="46" customFormat="false" ht="15.75" hidden="false" customHeight="false" outlineLevel="0" collapsed="false">
      <c r="A46" s="58"/>
      <c r="B46" s="39" t="str">
        <f aca="false">CONCATENATE(Setup!$B$10, ", ", LEFT(Setup!$C$10,2))</f>
        <v>Glosecki, MG</v>
      </c>
      <c r="C46" s="16" t="n">
        <f aca="false">C40 / C$36</f>
        <v>0</v>
      </c>
      <c r="D46" s="16" t="n">
        <f aca="false">SUM(C40:D40) / D$36</f>
        <v>0</v>
      </c>
    </row>
    <row r="47" customFormat="false" ht="16.5" hidden="false" customHeight="false" outlineLevel="0" collapsed="false">
      <c r="A47" s="58"/>
      <c r="B47" s="52" t="s">
        <v>19</v>
      </c>
      <c r="C47" s="19" t="n">
        <f aca="false">SUM(C43:C46)</f>
        <v>0</v>
      </c>
      <c r="D47" s="19" t="n">
        <f aca="false">SUM(D43:D46)</f>
        <v>0</v>
      </c>
    </row>
  </sheetData>
  <mergeCells count="9">
    <mergeCell ref="C3:I3"/>
    <mergeCell ref="J3:P3"/>
    <mergeCell ref="A6:A10"/>
    <mergeCell ref="A12:A16"/>
    <mergeCell ref="A18:A22"/>
    <mergeCell ref="A24:A28"/>
    <mergeCell ref="A30:A34"/>
    <mergeCell ref="A37:A41"/>
    <mergeCell ref="A43:A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9.10526315789474"/>
    <col collapsed="false" hidden="false" max="2" min="2" style="0" width="15.7449392712551"/>
    <col collapsed="false" hidden="false" max="1025" min="3" style="0" width="8.78542510121457"/>
  </cols>
  <sheetData>
    <row r="1" customFormat="false" ht="18.75" hidden="false" customHeight="false" outlineLevel="0" collapsed="false">
      <c r="C1" s="26" t="s">
        <v>32</v>
      </c>
    </row>
    <row r="2" customFormat="false" ht="18.75" hidden="false" customHeight="false" outlineLevel="0" collapsed="false">
      <c r="B2" s="27" t="e">
        <f aca="false">SheetName</f>
        <v>#NAME?</v>
      </c>
      <c r="C2" s="28" t="s">
        <v>33</v>
      </c>
    </row>
    <row r="3" customFormat="false" ht="15" hidden="false" customHeight="false" outlineLevel="0" collapsed="false">
      <c r="B3" s="5" t="s">
        <v>2</v>
      </c>
      <c r="C3" s="61" t="s">
        <v>34</v>
      </c>
      <c r="D3" s="61"/>
      <c r="E3" s="61"/>
      <c r="F3" s="61"/>
      <c r="G3" s="61"/>
      <c r="H3" s="61"/>
      <c r="I3" s="61"/>
      <c r="J3" s="30" t="s">
        <v>35</v>
      </c>
      <c r="K3" s="30"/>
      <c r="L3" s="30"/>
      <c r="M3" s="30"/>
      <c r="N3" s="30"/>
      <c r="O3" s="30"/>
      <c r="P3" s="30"/>
    </row>
    <row r="4" customFormat="false" ht="15" hidden="false" customHeight="false" outlineLevel="0" collapsed="false">
      <c r="B4" s="9" t="s">
        <v>37</v>
      </c>
      <c r="C4" s="32" t="n">
        <f aca="false">Setup!$B$4 +56</f>
        <v>42436</v>
      </c>
      <c r="D4" s="32" t="n">
        <f aca="false">C$4 + 1</f>
        <v>42437</v>
      </c>
      <c r="E4" s="32" t="n">
        <f aca="false">D$4 + 1</f>
        <v>42438</v>
      </c>
      <c r="F4" s="32" t="n">
        <f aca="false">E$4 + 1</f>
        <v>42439</v>
      </c>
      <c r="G4" s="32" t="n">
        <f aca="false">F$4 + 1</f>
        <v>42440</v>
      </c>
      <c r="H4" s="32" t="n">
        <f aca="false">G$4 + 1</f>
        <v>42441</v>
      </c>
      <c r="I4" s="33" t="n">
        <f aca="false">H$4 + 1</f>
        <v>42442</v>
      </c>
      <c r="J4" s="34" t="n">
        <f aca="false">I$4 + 1</f>
        <v>42443</v>
      </c>
      <c r="K4" s="32" t="n">
        <f aca="false">J$4 + 1</f>
        <v>42444</v>
      </c>
      <c r="L4" s="32" t="n">
        <f aca="false">K$4 + 1</f>
        <v>42445</v>
      </c>
      <c r="M4" s="32" t="n">
        <f aca="false">L$4 + 1</f>
        <v>42446</v>
      </c>
      <c r="N4" s="32" t="n">
        <f aca="false">M$4 + 1</f>
        <v>42447</v>
      </c>
      <c r="O4" s="32" t="n">
        <f aca="false">N$4 + 1</f>
        <v>42448</v>
      </c>
      <c r="P4" s="33" t="n">
        <f aca="false">O$4 + 1</f>
        <v>42449</v>
      </c>
    </row>
    <row r="5" customFormat="false" ht="15.75" hidden="false" customHeight="false" outlineLevel="0" collapsed="false">
      <c r="B5" s="9" t="s">
        <v>38</v>
      </c>
      <c r="C5" s="35" t="n">
        <v>1</v>
      </c>
      <c r="D5" s="35" t="n">
        <v>2</v>
      </c>
      <c r="E5" s="35" t="n">
        <v>3</v>
      </c>
      <c r="F5" s="35" t="n">
        <v>4</v>
      </c>
      <c r="G5" s="35" t="n">
        <v>5</v>
      </c>
      <c r="H5" s="35" t="n">
        <v>6</v>
      </c>
      <c r="I5" s="36" t="n">
        <v>7</v>
      </c>
      <c r="J5" s="37" t="n">
        <v>8</v>
      </c>
      <c r="K5" s="35" t="n">
        <v>9</v>
      </c>
      <c r="L5" s="35" t="n">
        <v>10</v>
      </c>
      <c r="M5" s="35" t="n">
        <v>11</v>
      </c>
      <c r="N5" s="35" t="n">
        <v>12</v>
      </c>
      <c r="O5" s="35" t="n">
        <v>13</v>
      </c>
      <c r="P5" s="36" t="n">
        <v>14</v>
      </c>
    </row>
    <row r="6" customFormat="false" ht="15.75" hidden="false" customHeight="true" outlineLevel="0" collapsed="false">
      <c r="A6" s="62" t="s">
        <v>39</v>
      </c>
      <c r="B6" s="39" t="str">
        <f aca="false">CONCATENATE(Setup!$B$7, ", ", LEFT(Setup!$C$7,2))</f>
        <v>Eck, ME</v>
      </c>
      <c r="C6" s="40" t="n">
        <v>0</v>
      </c>
      <c r="D6" s="40" t="n">
        <v>0</v>
      </c>
      <c r="E6" s="40" t="n">
        <v>0</v>
      </c>
      <c r="F6" s="40" t="n">
        <v>0</v>
      </c>
      <c r="G6" s="40" t="n">
        <v>0</v>
      </c>
      <c r="H6" s="40" t="n">
        <v>0</v>
      </c>
      <c r="I6" s="40" t="n">
        <v>0</v>
      </c>
      <c r="J6" s="40" t="n">
        <v>0</v>
      </c>
      <c r="K6" s="41" t="n">
        <v>0</v>
      </c>
      <c r="L6" s="41" t="n">
        <v>0</v>
      </c>
      <c r="M6" s="41" t="n">
        <v>0</v>
      </c>
      <c r="N6" s="41" t="n">
        <v>0</v>
      </c>
      <c r="O6" s="41" t="n">
        <v>0</v>
      </c>
      <c r="P6" s="42" t="n">
        <v>0</v>
      </c>
    </row>
    <row r="7" customFormat="false" ht="15.75" hidden="false" customHeight="false" outlineLevel="0" collapsed="false">
      <c r="A7" s="62"/>
      <c r="B7" s="39" t="str">
        <f aca="false">CONCATENATE(Setup!$B$8, ", ", LEFT(Setup!$C$8,2))</f>
        <v>Schroeder, RS</v>
      </c>
      <c r="C7" s="40" t="n">
        <v>0</v>
      </c>
      <c r="D7" s="40" t="n">
        <v>0</v>
      </c>
      <c r="E7" s="40" t="n">
        <v>0</v>
      </c>
      <c r="F7" s="40" t="n">
        <v>0</v>
      </c>
      <c r="G7" s="40" t="n">
        <v>0</v>
      </c>
      <c r="H7" s="40" t="n">
        <v>0</v>
      </c>
      <c r="I7" s="40" t="n">
        <v>0</v>
      </c>
      <c r="J7" s="40" t="n">
        <v>0</v>
      </c>
      <c r="K7" s="41" t="n">
        <v>0</v>
      </c>
      <c r="L7" s="41" t="n">
        <v>0</v>
      </c>
      <c r="M7" s="41" t="n">
        <v>0</v>
      </c>
      <c r="N7" s="41" t="n">
        <v>0</v>
      </c>
      <c r="O7" s="41" t="n">
        <v>0</v>
      </c>
      <c r="P7" s="42" t="n">
        <v>0</v>
      </c>
    </row>
    <row r="8" customFormat="false" ht="15.75" hidden="false" customHeight="false" outlineLevel="0" collapsed="false">
      <c r="A8" s="62"/>
      <c r="B8" s="39" t="str">
        <f aca="false">CONCATENATE(Setup!$B$9, ", ", LEFT(Setup!$C$9,2))</f>
        <v>Martz, NM</v>
      </c>
      <c r="C8" s="40" t="n">
        <v>0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1" t="n">
        <v>0</v>
      </c>
      <c r="L8" s="41" t="n">
        <v>0</v>
      </c>
      <c r="M8" s="41" t="n">
        <v>0</v>
      </c>
      <c r="N8" s="41" t="n">
        <v>0</v>
      </c>
      <c r="O8" s="41" t="n">
        <v>0</v>
      </c>
      <c r="P8" s="42" t="n">
        <v>0</v>
      </c>
    </row>
    <row r="9" customFormat="false" ht="15.75" hidden="false" customHeight="false" outlineLevel="0" collapsed="false">
      <c r="A9" s="62"/>
      <c r="B9" s="39" t="str">
        <f aca="false">CONCATENATE(Setup!$B$10, ", ", LEFT(Setup!$C$10,2))</f>
        <v>Glosecki, MG</v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1" t="n">
        <v>0</v>
      </c>
      <c r="L9" s="41" t="n">
        <v>0</v>
      </c>
      <c r="M9" s="41" t="n">
        <v>0</v>
      </c>
      <c r="N9" s="41" t="n">
        <v>0</v>
      </c>
      <c r="O9" s="41" t="n">
        <v>0</v>
      </c>
      <c r="P9" s="42" t="n">
        <v>0</v>
      </c>
    </row>
    <row r="10" customFormat="false" ht="16.5" hidden="false" customHeight="false" outlineLevel="0" collapsed="false">
      <c r="A10" s="62"/>
      <c r="B10" s="52" t="s">
        <v>19</v>
      </c>
      <c r="C10" s="19" t="n">
        <f aca="false">SUM(C6:C9)</f>
        <v>0</v>
      </c>
      <c r="D10" s="19" t="n">
        <f aca="false">SUM(D6:D9)</f>
        <v>0</v>
      </c>
      <c r="E10" s="19" t="n">
        <f aca="false">SUM(E6:E9)</f>
        <v>0</v>
      </c>
      <c r="F10" s="19" t="n">
        <f aca="false">SUM(F6:F9)</f>
        <v>0</v>
      </c>
      <c r="G10" s="19" t="n">
        <f aca="false">SUM(G6:G9)</f>
        <v>0</v>
      </c>
      <c r="H10" s="19" t="n">
        <f aca="false">SUM(H6:H9)</f>
        <v>0</v>
      </c>
      <c r="I10" s="53" t="n">
        <f aca="false">SUM(I6:I9)</f>
        <v>0</v>
      </c>
      <c r="J10" s="54" t="n">
        <f aca="false">SUM(J6:J9)</f>
        <v>0</v>
      </c>
      <c r="K10" s="19" t="n">
        <f aca="false">SUM(K6:K9)</f>
        <v>0</v>
      </c>
      <c r="L10" s="19" t="n">
        <f aca="false">SUM(L6:L9)</f>
        <v>0</v>
      </c>
      <c r="M10" s="19" t="n">
        <f aca="false">SUM(M6:M9)</f>
        <v>0</v>
      </c>
      <c r="N10" s="19" t="n">
        <f aca="false">SUM(N6:N9)</f>
        <v>0</v>
      </c>
      <c r="O10" s="19" t="n">
        <f aca="false">SUM(O6:O9)</f>
        <v>0</v>
      </c>
      <c r="P10" s="53" t="n">
        <f aca="false">SUM(P6:P9)</f>
        <v>0</v>
      </c>
    </row>
    <row r="11" customFormat="false" ht="16.5" hidden="false" customHeight="false" outlineLevel="0" collapsed="false">
      <c r="A11" s="55"/>
      <c r="B11" s="24"/>
      <c r="C11" s="19"/>
      <c r="D11" s="19"/>
      <c r="E11" s="19"/>
      <c r="F11" s="19"/>
      <c r="G11" s="19"/>
      <c r="H11" s="19"/>
      <c r="I11" s="53"/>
      <c r="J11" s="54"/>
      <c r="K11" s="19"/>
      <c r="L11" s="19"/>
      <c r="M11" s="19"/>
      <c r="N11" s="19"/>
      <c r="O11" s="19"/>
      <c r="P11" s="53"/>
    </row>
    <row r="12" customFormat="false" ht="15.75" hidden="false" customHeight="true" outlineLevel="0" collapsed="false">
      <c r="A12" s="62" t="s">
        <v>40</v>
      </c>
      <c r="B12" s="39" t="str">
        <f aca="false">CONCATENATE(Setup!$B$7, ", ", LEFT(Setup!$C$7,2))</f>
        <v>Eck, ME</v>
      </c>
      <c r="C12" s="17" t="n">
        <f aca="false">$C6</f>
        <v>0</v>
      </c>
      <c r="D12" s="17" t="n">
        <f aca="false">C$12 + D$6</f>
        <v>0</v>
      </c>
      <c r="E12" s="17" t="n">
        <f aca="false">D$12 + E$6</f>
        <v>0</v>
      </c>
      <c r="F12" s="17" t="n">
        <f aca="false">E$12 + F$6</f>
        <v>0</v>
      </c>
      <c r="G12" s="17" t="n">
        <f aca="false">F$12 + G$6</f>
        <v>0</v>
      </c>
      <c r="H12" s="17" t="n">
        <f aca="false">G$12 + H$6</f>
        <v>0</v>
      </c>
      <c r="I12" s="56" t="n">
        <f aca="false">H$12 + I$6</f>
        <v>0</v>
      </c>
      <c r="J12" s="57" t="n">
        <f aca="false">I$12 + J$6</f>
        <v>0</v>
      </c>
      <c r="K12" s="17" t="n">
        <f aca="false">J$12 + K$6</f>
        <v>0</v>
      </c>
      <c r="L12" s="17" t="n">
        <f aca="false">K$12 + L$6</f>
        <v>0</v>
      </c>
      <c r="M12" s="17" t="n">
        <f aca="false">L$12 + M$6</f>
        <v>0</v>
      </c>
      <c r="N12" s="17" t="n">
        <f aca="false">M$12 + N$6</f>
        <v>0</v>
      </c>
      <c r="O12" s="17" t="n">
        <f aca="false">N$12 + O$6</f>
        <v>0</v>
      </c>
      <c r="P12" s="56" t="n">
        <f aca="false">O$12 + P$6</f>
        <v>0</v>
      </c>
    </row>
    <row r="13" customFormat="false" ht="15.75" hidden="false" customHeight="false" outlineLevel="0" collapsed="false">
      <c r="A13" s="62"/>
      <c r="B13" s="39" t="str">
        <f aca="false">CONCATENATE(Setup!$B$8, ", ", LEFT(Setup!$C$8,2))</f>
        <v>Schroeder, RS</v>
      </c>
      <c r="C13" s="17" t="n">
        <f aca="false">$C7</f>
        <v>0</v>
      </c>
      <c r="D13" s="17" t="n">
        <f aca="false">C$13 + D$7</f>
        <v>0</v>
      </c>
      <c r="E13" s="17" t="n">
        <f aca="false">D$13 + E$7</f>
        <v>0</v>
      </c>
      <c r="F13" s="17" t="n">
        <f aca="false">E$13 + F$7</f>
        <v>0</v>
      </c>
      <c r="G13" s="17" t="n">
        <f aca="false">F$13 + G$7</f>
        <v>0</v>
      </c>
      <c r="H13" s="17" t="n">
        <f aca="false">G$13 + H$7</f>
        <v>0</v>
      </c>
      <c r="I13" s="56" t="n">
        <f aca="false">H$13 + I$7</f>
        <v>0</v>
      </c>
      <c r="J13" s="57" t="n">
        <f aca="false">I$13 + J$7</f>
        <v>0</v>
      </c>
      <c r="K13" s="17" t="n">
        <f aca="false">J$13 + K$7</f>
        <v>0</v>
      </c>
      <c r="L13" s="17" t="n">
        <f aca="false">K$13 + L$7</f>
        <v>0</v>
      </c>
      <c r="M13" s="17" t="n">
        <f aca="false">L$13 + M$7</f>
        <v>0</v>
      </c>
      <c r="N13" s="17" t="n">
        <f aca="false">M$13 + N$7</f>
        <v>0</v>
      </c>
      <c r="O13" s="17" t="n">
        <f aca="false">N$13 + O$7</f>
        <v>0</v>
      </c>
      <c r="P13" s="56" t="n">
        <f aca="false">O$13 + P$7</f>
        <v>0</v>
      </c>
    </row>
    <row r="14" customFormat="false" ht="15.75" hidden="false" customHeight="false" outlineLevel="0" collapsed="false">
      <c r="A14" s="62"/>
      <c r="B14" s="39" t="str">
        <f aca="false">CONCATENATE(Setup!$B$9, ", ", LEFT(Setup!$C$9,2))</f>
        <v>Martz, NM</v>
      </c>
      <c r="C14" s="17" t="n">
        <f aca="false">$C8</f>
        <v>0</v>
      </c>
      <c r="D14" s="17" t="n">
        <f aca="false">C$14 + D$8</f>
        <v>0</v>
      </c>
      <c r="E14" s="17" t="n">
        <f aca="false">D$14 + E$8</f>
        <v>0</v>
      </c>
      <c r="F14" s="17" t="n">
        <f aca="false">E$14 + F$8</f>
        <v>0</v>
      </c>
      <c r="G14" s="17" t="n">
        <f aca="false">F$14 + G$8</f>
        <v>0</v>
      </c>
      <c r="H14" s="17" t="n">
        <f aca="false">G$14 + H$8</f>
        <v>0</v>
      </c>
      <c r="I14" s="56" t="n">
        <f aca="false">H$14 + I$8</f>
        <v>0</v>
      </c>
      <c r="J14" s="57" t="n">
        <f aca="false">I$14 + J$8</f>
        <v>0</v>
      </c>
      <c r="K14" s="17" t="n">
        <f aca="false">J$14 + K$8</f>
        <v>0</v>
      </c>
      <c r="L14" s="17" t="n">
        <f aca="false">K$14 + L$8</f>
        <v>0</v>
      </c>
      <c r="M14" s="17" t="n">
        <f aca="false">L$14 + M$8</f>
        <v>0</v>
      </c>
      <c r="N14" s="17" t="n">
        <f aca="false">M$14 + N$8</f>
        <v>0</v>
      </c>
      <c r="O14" s="17" t="n">
        <f aca="false">N$14 + O$8</f>
        <v>0</v>
      </c>
      <c r="P14" s="56" t="n">
        <f aca="false">O$14 + P$8</f>
        <v>0</v>
      </c>
    </row>
    <row r="15" customFormat="false" ht="15.75" hidden="false" customHeight="false" outlineLevel="0" collapsed="false">
      <c r="A15" s="62"/>
      <c r="B15" s="39" t="str">
        <f aca="false">CONCATENATE(Setup!$B$10, ", ", LEFT(Setup!$C$10,2))</f>
        <v>Glosecki, MG</v>
      </c>
      <c r="C15" s="17" t="n">
        <f aca="false">$C9</f>
        <v>0</v>
      </c>
      <c r="D15" s="17" t="n">
        <f aca="false">C$15 + D$9</f>
        <v>0</v>
      </c>
      <c r="E15" s="17" t="n">
        <f aca="false">D$15 + E$9</f>
        <v>0</v>
      </c>
      <c r="F15" s="17" t="n">
        <f aca="false">E$15 + F$9</f>
        <v>0</v>
      </c>
      <c r="G15" s="17" t="n">
        <f aca="false">F$15 + G$9</f>
        <v>0</v>
      </c>
      <c r="H15" s="17" t="n">
        <f aca="false">G$15 + H$9</f>
        <v>0</v>
      </c>
      <c r="I15" s="56" t="n">
        <f aca="false">H$15 + I$9</f>
        <v>0</v>
      </c>
      <c r="J15" s="57" t="n">
        <f aca="false">I$15 + J$9</f>
        <v>0</v>
      </c>
      <c r="K15" s="17" t="n">
        <f aca="false">J$15 + K$9</f>
        <v>0</v>
      </c>
      <c r="L15" s="17" t="n">
        <f aca="false">K$15 + L$9</f>
        <v>0</v>
      </c>
      <c r="M15" s="17" t="n">
        <f aca="false">L$15 + M$9</f>
        <v>0</v>
      </c>
      <c r="N15" s="17" t="n">
        <f aca="false">M$15 + N$9</f>
        <v>0</v>
      </c>
      <c r="O15" s="17" t="n">
        <f aca="false">N$15 + O$9</f>
        <v>0</v>
      </c>
      <c r="P15" s="56" t="n">
        <f aca="false">O$15 + P$9</f>
        <v>0</v>
      </c>
    </row>
    <row r="16" customFormat="false" ht="16.5" hidden="false" customHeight="false" outlineLevel="0" collapsed="false">
      <c r="A16" s="62"/>
      <c r="B16" s="52" t="s">
        <v>19</v>
      </c>
      <c r="C16" s="19" t="n">
        <f aca="false">SUM(C12:C15)</f>
        <v>0</v>
      </c>
      <c r="D16" s="19" t="n">
        <f aca="false">SUM(D12:D15)</f>
        <v>0</v>
      </c>
      <c r="E16" s="19" t="n">
        <f aca="false">SUM(E12:E15)</f>
        <v>0</v>
      </c>
      <c r="F16" s="19" t="n">
        <f aca="false">SUM(F12:F15)</f>
        <v>0</v>
      </c>
      <c r="G16" s="19" t="n">
        <f aca="false">SUM(G12:G15)</f>
        <v>0</v>
      </c>
      <c r="H16" s="19" t="n">
        <f aca="false">SUM(H12:H15)</f>
        <v>0</v>
      </c>
      <c r="I16" s="53" t="n">
        <f aca="false">SUM(I12:I15)</f>
        <v>0</v>
      </c>
      <c r="J16" s="54" t="n">
        <f aca="false">SUM(J12:J15)</f>
        <v>0</v>
      </c>
      <c r="K16" s="19" t="n">
        <f aca="false">SUM(K12:K15)</f>
        <v>0</v>
      </c>
      <c r="L16" s="19" t="n">
        <f aca="false">SUM(L12:L15)</f>
        <v>0</v>
      </c>
      <c r="M16" s="19" t="n">
        <f aca="false">SUM(M12:M15)</f>
        <v>0</v>
      </c>
      <c r="N16" s="19" t="n">
        <f aca="false">SUM(N12:N15)</f>
        <v>0</v>
      </c>
      <c r="O16" s="19" t="n">
        <f aca="false">SUM(O12:O15)</f>
        <v>0</v>
      </c>
      <c r="P16" s="53" t="n">
        <f aca="false">SUM(P12:P15)</f>
        <v>0</v>
      </c>
    </row>
    <row r="17" customFormat="false" ht="16.5" hidden="false" customHeight="false" outlineLevel="0" collapsed="false">
      <c r="A17" s="55"/>
      <c r="B17" s="24"/>
      <c r="C17" s="19"/>
      <c r="D17" s="19"/>
      <c r="E17" s="19"/>
      <c r="F17" s="19"/>
      <c r="G17" s="19"/>
      <c r="H17" s="19"/>
      <c r="I17" s="53"/>
      <c r="J17" s="54"/>
      <c r="K17" s="19"/>
      <c r="L17" s="19"/>
      <c r="M17" s="19"/>
      <c r="N17" s="19"/>
      <c r="O17" s="19"/>
      <c r="P17" s="53"/>
    </row>
    <row r="18" customFormat="false" ht="15.75" hidden="false" customHeight="true" outlineLevel="0" collapsed="false">
      <c r="A18" s="38" t="s">
        <v>41</v>
      </c>
      <c r="B18" s="39" t="str">
        <f aca="false">CONCATENATE(Setup!$B$7, ", ", LEFT(Setup!$C$7,2))</f>
        <v>Eck, ME</v>
      </c>
      <c r="C18" s="40" t="n">
        <v>0</v>
      </c>
      <c r="D18" s="40" t="n">
        <v>0</v>
      </c>
      <c r="E18" s="40" t="n">
        <v>0</v>
      </c>
      <c r="F18" s="40" t="n">
        <v>0</v>
      </c>
      <c r="G18" s="40" t="n">
        <v>0</v>
      </c>
      <c r="H18" s="40" t="n">
        <v>0</v>
      </c>
      <c r="I18" s="40" t="n">
        <v>0</v>
      </c>
      <c r="J18" s="40" t="n">
        <v>0</v>
      </c>
      <c r="K18" s="41" t="n">
        <v>0</v>
      </c>
      <c r="L18" s="41" t="n">
        <v>0</v>
      </c>
      <c r="M18" s="41" t="n">
        <v>0</v>
      </c>
      <c r="N18" s="41" t="n">
        <v>0</v>
      </c>
      <c r="O18" s="41" t="n">
        <v>0</v>
      </c>
      <c r="P18" s="42" t="n">
        <v>0</v>
      </c>
    </row>
    <row r="19" customFormat="false" ht="15.75" hidden="false" customHeight="false" outlineLevel="0" collapsed="false">
      <c r="A19" s="38"/>
      <c r="B19" s="39" t="str">
        <f aca="false">CONCATENATE(Setup!$B$8, ", ", LEFT(Setup!$C$8,2))</f>
        <v>Schroeder, RS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0</v>
      </c>
      <c r="H19" s="40" t="n">
        <v>0</v>
      </c>
      <c r="I19" s="40" t="n">
        <v>0</v>
      </c>
      <c r="J19" s="40" t="n">
        <v>0</v>
      </c>
      <c r="K19" s="41" t="n">
        <v>0</v>
      </c>
      <c r="L19" s="41" t="n">
        <v>0</v>
      </c>
      <c r="M19" s="41" t="n">
        <v>0</v>
      </c>
      <c r="N19" s="41" t="n">
        <v>0</v>
      </c>
      <c r="O19" s="41" t="n">
        <v>0</v>
      </c>
      <c r="P19" s="42" t="n">
        <v>0</v>
      </c>
    </row>
    <row r="20" customFormat="false" ht="15.75" hidden="false" customHeight="false" outlineLevel="0" collapsed="false">
      <c r="A20" s="38"/>
      <c r="B20" s="39" t="str">
        <f aca="false">CONCATENATE(Setup!$B$9, ", ", LEFT(Setup!$C$9,2))</f>
        <v>Martz, NM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0</v>
      </c>
      <c r="H20" s="40" t="n">
        <v>0</v>
      </c>
      <c r="I20" s="40" t="n">
        <v>0</v>
      </c>
      <c r="J20" s="40" t="n">
        <v>0</v>
      </c>
      <c r="K20" s="41" t="n">
        <v>0</v>
      </c>
      <c r="L20" s="41" t="n">
        <v>0</v>
      </c>
      <c r="M20" s="41" t="n">
        <v>0</v>
      </c>
      <c r="N20" s="41" t="n">
        <v>0</v>
      </c>
      <c r="O20" s="41" t="n">
        <v>0</v>
      </c>
      <c r="P20" s="42" t="n">
        <v>0</v>
      </c>
    </row>
    <row r="21" customFormat="false" ht="15.75" hidden="false" customHeight="false" outlineLevel="0" collapsed="false">
      <c r="A21" s="38"/>
      <c r="B21" s="39" t="str">
        <f aca="false">CONCATENATE(Setup!$B$10, ", ", LEFT(Setup!$C$10,2))</f>
        <v>Glosecki, MG</v>
      </c>
      <c r="C21" s="40" t="n">
        <v>0</v>
      </c>
      <c r="D21" s="40" t="n">
        <v>0</v>
      </c>
      <c r="E21" s="40" t="n">
        <v>0</v>
      </c>
      <c r="F21" s="40" t="n">
        <v>0</v>
      </c>
      <c r="G21" s="40" t="n">
        <v>0</v>
      </c>
      <c r="H21" s="40" t="n">
        <v>0</v>
      </c>
      <c r="I21" s="40" t="n">
        <v>0</v>
      </c>
      <c r="J21" s="40" t="n">
        <v>0</v>
      </c>
      <c r="K21" s="41" t="n">
        <v>0</v>
      </c>
      <c r="L21" s="41" t="n">
        <v>0</v>
      </c>
      <c r="M21" s="41" t="n">
        <v>0</v>
      </c>
      <c r="N21" s="41" t="n">
        <v>0</v>
      </c>
      <c r="O21" s="41" t="n">
        <v>0</v>
      </c>
      <c r="P21" s="42" t="n">
        <v>0</v>
      </c>
    </row>
    <row r="22" customFormat="false" ht="16.5" hidden="false" customHeight="false" outlineLevel="0" collapsed="false">
      <c r="A22" s="38"/>
      <c r="B22" s="52" t="s">
        <v>19</v>
      </c>
      <c r="C22" s="19" t="n">
        <f aca="false">SUM(C18:C21)</f>
        <v>0</v>
      </c>
      <c r="D22" s="19" t="n">
        <f aca="false">SUM(D18:D21)</f>
        <v>0</v>
      </c>
      <c r="E22" s="19" t="n">
        <f aca="false">SUM(E18:E21)</f>
        <v>0</v>
      </c>
      <c r="F22" s="19" t="n">
        <f aca="false">SUM(F18:F21)</f>
        <v>0</v>
      </c>
      <c r="G22" s="19" t="n">
        <f aca="false">SUM(G18:G21)</f>
        <v>0</v>
      </c>
      <c r="H22" s="19" t="n">
        <f aca="false">SUM(H18:H21)</f>
        <v>0</v>
      </c>
      <c r="I22" s="53" t="n">
        <f aca="false">SUM(I18:I21)</f>
        <v>0</v>
      </c>
      <c r="J22" s="54" t="n">
        <f aca="false">SUM(J18:J21)</f>
        <v>0</v>
      </c>
      <c r="K22" s="19" t="n">
        <f aca="false">SUM(K18:K21)</f>
        <v>0</v>
      </c>
      <c r="L22" s="19" t="n">
        <f aca="false">SUM(L18:L21)</f>
        <v>0</v>
      </c>
      <c r="M22" s="19" t="n">
        <f aca="false">SUM(M18:M21)</f>
        <v>0</v>
      </c>
      <c r="N22" s="19" t="n">
        <f aca="false">SUM(N18:N21)</f>
        <v>0</v>
      </c>
      <c r="O22" s="19" t="n">
        <f aca="false">SUM(O18:O21)</f>
        <v>0</v>
      </c>
      <c r="P22" s="53" t="n">
        <f aca="false">SUM(P18:P21)</f>
        <v>0</v>
      </c>
    </row>
    <row r="23" customFormat="false" ht="16.5" hidden="false" customHeight="false" outlineLevel="0" collapsed="false">
      <c r="A23" s="55"/>
      <c r="B23" s="24"/>
      <c r="C23" s="19"/>
      <c r="D23" s="19"/>
      <c r="E23" s="19"/>
      <c r="F23" s="19"/>
      <c r="G23" s="19"/>
      <c r="H23" s="19"/>
      <c r="I23" s="53"/>
      <c r="J23" s="54"/>
      <c r="K23" s="19"/>
      <c r="L23" s="19"/>
      <c r="M23" s="19"/>
      <c r="N23" s="19"/>
      <c r="O23" s="19"/>
      <c r="P23" s="53"/>
    </row>
    <row r="24" customFormat="false" ht="15.75" hidden="false" customHeight="true" outlineLevel="0" collapsed="false">
      <c r="A24" s="38" t="s">
        <v>42</v>
      </c>
      <c r="B24" s="39" t="str">
        <f aca="false">CONCATENATE(Setup!$B$7, ", ", LEFT(Setup!$C$7,2))</f>
        <v>Eck, ME</v>
      </c>
      <c r="C24" s="17" t="n">
        <f aca="false">$C18</f>
        <v>0</v>
      </c>
      <c r="D24" s="17" t="n">
        <f aca="false">C$24 + D$18</f>
        <v>0</v>
      </c>
      <c r="E24" s="17" t="n">
        <f aca="false">D$24 + E$18</f>
        <v>0</v>
      </c>
      <c r="F24" s="17" t="n">
        <f aca="false">E$24 + F$18</f>
        <v>0</v>
      </c>
      <c r="G24" s="17" t="n">
        <f aca="false">F$24 + G$18</f>
        <v>0</v>
      </c>
      <c r="H24" s="17" t="n">
        <f aca="false">G$24 + H$18</f>
        <v>0</v>
      </c>
      <c r="I24" s="56" t="n">
        <f aca="false">H$24 + I$18</f>
        <v>0</v>
      </c>
      <c r="J24" s="57" t="n">
        <f aca="false">I$24 + J$18</f>
        <v>0</v>
      </c>
      <c r="K24" s="17" t="n">
        <f aca="false">J$24 + K$18</f>
        <v>0</v>
      </c>
      <c r="L24" s="17" t="n">
        <f aca="false">K$24 + L$18</f>
        <v>0</v>
      </c>
      <c r="M24" s="17" t="n">
        <f aca="false">L$24 + M$18</f>
        <v>0</v>
      </c>
      <c r="N24" s="17" t="n">
        <f aca="false">M$24 + N$18</f>
        <v>0</v>
      </c>
      <c r="O24" s="17" t="n">
        <f aca="false">N$24 + O$18</f>
        <v>0</v>
      </c>
      <c r="P24" s="56" t="n">
        <f aca="false">O$24 + P$18</f>
        <v>0</v>
      </c>
    </row>
    <row r="25" customFormat="false" ht="15.75" hidden="false" customHeight="false" outlineLevel="0" collapsed="false">
      <c r="A25" s="38"/>
      <c r="B25" s="39" t="str">
        <f aca="false">CONCATENATE(Setup!$B$8, ", ", LEFT(Setup!$C$8,2))</f>
        <v>Schroeder, RS</v>
      </c>
      <c r="C25" s="17" t="n">
        <f aca="false">$C19</f>
        <v>0</v>
      </c>
      <c r="D25" s="17" t="n">
        <f aca="false">C$25 + D$19</f>
        <v>0</v>
      </c>
      <c r="E25" s="17" t="n">
        <f aca="false">D$25 + E$19</f>
        <v>0</v>
      </c>
      <c r="F25" s="17" t="n">
        <f aca="false">E$25 + F$19</f>
        <v>0</v>
      </c>
      <c r="G25" s="17" t="n">
        <f aca="false">F$25 + G$19</f>
        <v>0</v>
      </c>
      <c r="H25" s="17" t="n">
        <f aca="false">G$25 + H$19</f>
        <v>0</v>
      </c>
      <c r="I25" s="56" t="n">
        <f aca="false">H$25 + I$19</f>
        <v>0</v>
      </c>
      <c r="J25" s="57" t="n">
        <f aca="false">I$25 + J$19</f>
        <v>0</v>
      </c>
      <c r="K25" s="17" t="n">
        <f aca="false">J$25 + K$19</f>
        <v>0</v>
      </c>
      <c r="L25" s="17" t="n">
        <f aca="false">K$25 + L$19</f>
        <v>0</v>
      </c>
      <c r="M25" s="17" t="n">
        <f aca="false">L$25 + M$19</f>
        <v>0</v>
      </c>
      <c r="N25" s="17" t="n">
        <f aca="false">M$25 + N$19</f>
        <v>0</v>
      </c>
      <c r="O25" s="17" t="n">
        <f aca="false">N$25 + O$19</f>
        <v>0</v>
      </c>
      <c r="P25" s="56" t="n">
        <f aca="false">O$25 + P$19</f>
        <v>0</v>
      </c>
    </row>
    <row r="26" customFormat="false" ht="15.75" hidden="false" customHeight="false" outlineLevel="0" collapsed="false">
      <c r="A26" s="38"/>
      <c r="B26" s="39" t="str">
        <f aca="false">CONCATENATE(Setup!$B$9, ", ", LEFT(Setup!$C$9,2))</f>
        <v>Martz, NM</v>
      </c>
      <c r="C26" s="17" t="n">
        <f aca="false">$C20</f>
        <v>0</v>
      </c>
      <c r="D26" s="17" t="n">
        <f aca="false">C$26 + D$20</f>
        <v>0</v>
      </c>
      <c r="E26" s="17" t="n">
        <f aca="false">D$26 + E$20</f>
        <v>0</v>
      </c>
      <c r="F26" s="17" t="n">
        <f aca="false">E$26 + F$20</f>
        <v>0</v>
      </c>
      <c r="G26" s="17" t="n">
        <f aca="false">F$26 + G$20</f>
        <v>0</v>
      </c>
      <c r="H26" s="17" t="n">
        <f aca="false">G$26 + H$20</f>
        <v>0</v>
      </c>
      <c r="I26" s="56" t="n">
        <f aca="false">H$26 + I$20</f>
        <v>0</v>
      </c>
      <c r="J26" s="57" t="n">
        <f aca="false">I$26 + J$20</f>
        <v>0</v>
      </c>
      <c r="K26" s="17" t="n">
        <f aca="false">J$26 + K$20</f>
        <v>0</v>
      </c>
      <c r="L26" s="17" t="n">
        <f aca="false">K$26 + L$20</f>
        <v>0</v>
      </c>
      <c r="M26" s="17" t="n">
        <f aca="false">L$26 + M$20</f>
        <v>0</v>
      </c>
      <c r="N26" s="17" t="n">
        <f aca="false">M$26 + N$20</f>
        <v>0</v>
      </c>
      <c r="O26" s="17" t="n">
        <f aca="false">N$26 + O$20</f>
        <v>0</v>
      </c>
      <c r="P26" s="56" t="n">
        <f aca="false">O$26 + P$20</f>
        <v>0</v>
      </c>
    </row>
    <row r="27" customFormat="false" ht="15.75" hidden="false" customHeight="false" outlineLevel="0" collapsed="false">
      <c r="A27" s="38"/>
      <c r="B27" s="39" t="str">
        <f aca="false">CONCATENATE(Setup!$B$10, ", ", LEFT(Setup!$C$10,2))</f>
        <v>Glosecki, MG</v>
      </c>
      <c r="C27" s="17" t="n">
        <f aca="false">$C21</f>
        <v>0</v>
      </c>
      <c r="D27" s="17" t="n">
        <f aca="false">C$27 + D$21</f>
        <v>0</v>
      </c>
      <c r="E27" s="17" t="n">
        <f aca="false">D$27 + E$21</f>
        <v>0</v>
      </c>
      <c r="F27" s="17" t="n">
        <f aca="false">E$27 + F$21</f>
        <v>0</v>
      </c>
      <c r="G27" s="17" t="n">
        <f aca="false">F$27 + G$21</f>
        <v>0</v>
      </c>
      <c r="H27" s="17" t="n">
        <f aca="false">G$27 + H$21</f>
        <v>0</v>
      </c>
      <c r="I27" s="56" t="n">
        <f aca="false">H$27 + I$21</f>
        <v>0</v>
      </c>
      <c r="J27" s="57" t="n">
        <f aca="false">I$27 + J$21</f>
        <v>0</v>
      </c>
      <c r="K27" s="17" t="n">
        <f aca="false">J$27 + K$21</f>
        <v>0</v>
      </c>
      <c r="L27" s="17" t="n">
        <f aca="false">K$27 + L$21</f>
        <v>0</v>
      </c>
      <c r="M27" s="17" t="n">
        <f aca="false">L$27 + M$21</f>
        <v>0</v>
      </c>
      <c r="N27" s="17" t="n">
        <f aca="false">M$27 + N$21</f>
        <v>0</v>
      </c>
      <c r="O27" s="17" t="n">
        <f aca="false">N$27 + O$21</f>
        <v>0</v>
      </c>
      <c r="P27" s="56" t="n">
        <f aca="false">O$27 + P$21</f>
        <v>0</v>
      </c>
    </row>
    <row r="28" customFormat="false" ht="16.5" hidden="false" customHeight="false" outlineLevel="0" collapsed="false">
      <c r="A28" s="38"/>
      <c r="B28" s="52" t="s">
        <v>19</v>
      </c>
      <c r="C28" s="19" t="n">
        <f aca="false">SUM(C24:C27)</f>
        <v>0</v>
      </c>
      <c r="D28" s="19" t="n">
        <f aca="false">SUM(D24:D27)</f>
        <v>0</v>
      </c>
      <c r="E28" s="19" t="n">
        <f aca="false">SUM(E24:E27)</f>
        <v>0</v>
      </c>
      <c r="F28" s="19" t="n">
        <f aca="false">SUM(F24:F27)</f>
        <v>0</v>
      </c>
      <c r="G28" s="19" t="n">
        <f aca="false">SUM(G24:G27)</f>
        <v>0</v>
      </c>
      <c r="H28" s="19" t="n">
        <f aca="false">SUM(H24:H27)</f>
        <v>0</v>
      </c>
      <c r="I28" s="53" t="n">
        <f aca="false">SUM(I24:I27)</f>
        <v>0</v>
      </c>
      <c r="J28" s="54" t="n">
        <f aca="false">SUM(J24:J27)</f>
        <v>0</v>
      </c>
      <c r="K28" s="19" t="n">
        <f aca="false">SUM(K24:K27)</f>
        <v>0</v>
      </c>
      <c r="L28" s="19" t="n">
        <f aca="false">SUM(L24:L27)</f>
        <v>0</v>
      </c>
      <c r="M28" s="19" t="n">
        <f aca="false">SUM(M24:M27)</f>
        <v>0</v>
      </c>
      <c r="N28" s="19" t="n">
        <f aca="false">SUM(N24:N27)</f>
        <v>0</v>
      </c>
      <c r="O28" s="19" t="n">
        <f aca="false">SUM(O24:O27)</f>
        <v>0</v>
      </c>
      <c r="P28" s="53" t="n">
        <f aca="false">SUM(P24:P27)</f>
        <v>0</v>
      </c>
    </row>
    <row r="29" customFormat="false" ht="16.5" hidden="false" customHeight="false" outlineLevel="0" collapsed="false">
      <c r="A29" s="55"/>
      <c r="B29" s="24"/>
      <c r="C29" s="19"/>
      <c r="D29" s="19"/>
      <c r="E29" s="19"/>
      <c r="F29" s="19"/>
      <c r="G29" s="19"/>
      <c r="H29" s="19"/>
      <c r="I29" s="53"/>
      <c r="J29" s="54"/>
      <c r="K29" s="19"/>
      <c r="L29" s="19"/>
      <c r="M29" s="19"/>
      <c r="N29" s="19"/>
      <c r="O29" s="19"/>
      <c r="P29" s="53"/>
    </row>
    <row r="30" customFormat="false" ht="15.75" hidden="false" customHeight="true" outlineLevel="0" collapsed="false">
      <c r="A30" s="58" t="s">
        <v>43</v>
      </c>
      <c r="B30" s="39" t="str">
        <f aca="false">CONCATENATE(Setup!$B$7, ", ", LEFT(Setup!$C$7,2))</f>
        <v>Eck, ME</v>
      </c>
      <c r="C30" s="17" t="n">
        <f aca="false">(C$12 + C$24) / C$5</f>
        <v>0</v>
      </c>
      <c r="D30" s="17" t="n">
        <f aca="false">(D$12 + D$24) / D$5</f>
        <v>0</v>
      </c>
      <c r="E30" s="17" t="n">
        <f aca="false">(E$12 + E$24) / E$5</f>
        <v>0</v>
      </c>
      <c r="F30" s="17" t="n">
        <f aca="false">(F$12 + F$24) / F$5</f>
        <v>0</v>
      </c>
      <c r="G30" s="17" t="n">
        <f aca="false">(G$12 + G$24) / G$5</f>
        <v>0</v>
      </c>
      <c r="H30" s="17" t="n">
        <f aca="false">(H$12 + H$24) / H$5</f>
        <v>0</v>
      </c>
      <c r="I30" s="56" t="n">
        <f aca="false">(I$12 + I$24) / I$5</f>
        <v>0</v>
      </c>
      <c r="J30" s="57" t="n">
        <f aca="false">(J$12 + J$24) / J$5</f>
        <v>0</v>
      </c>
      <c r="K30" s="17" t="n">
        <f aca="false">(K$12 + K$24) / K$5</f>
        <v>0</v>
      </c>
      <c r="L30" s="17" t="n">
        <f aca="false">(L$12 + L$24) / L$5</f>
        <v>0</v>
      </c>
      <c r="M30" s="17" t="n">
        <f aca="false">(M$12 + M$24) / M$5</f>
        <v>0</v>
      </c>
      <c r="N30" s="17" t="n">
        <f aca="false">(N$12 + N$24) / N$5</f>
        <v>0</v>
      </c>
      <c r="O30" s="17" t="n">
        <f aca="false">(O$12 + O$24) / O$5</f>
        <v>0</v>
      </c>
      <c r="P30" s="56" t="n">
        <f aca="false">(P$12 + P$24) / P$5</f>
        <v>0</v>
      </c>
    </row>
    <row r="31" customFormat="false" ht="15.75" hidden="false" customHeight="false" outlineLevel="0" collapsed="false">
      <c r="A31" s="58"/>
      <c r="B31" s="39" t="str">
        <f aca="false">CONCATENATE(Setup!$B$8, ", ", LEFT(Setup!$C$8,2))</f>
        <v>Schroeder, RS</v>
      </c>
      <c r="C31" s="17" t="n">
        <f aca="false">(C$13 + C$25) / C$5</f>
        <v>0</v>
      </c>
      <c r="D31" s="17" t="n">
        <f aca="false">(D$13 + D$25) / D$5</f>
        <v>0</v>
      </c>
      <c r="E31" s="17" t="n">
        <f aca="false">(E$13 + E$25) / E$5</f>
        <v>0</v>
      </c>
      <c r="F31" s="17" t="n">
        <f aca="false">(F$13 + F$25) / F$5</f>
        <v>0</v>
      </c>
      <c r="G31" s="17" t="n">
        <f aca="false">(G$13 + G$25) / G$5</f>
        <v>0</v>
      </c>
      <c r="H31" s="17" t="n">
        <f aca="false">(H$13 + H$25) / H$5</f>
        <v>0</v>
      </c>
      <c r="I31" s="56" t="n">
        <f aca="false">(I$13 + I$25) / I$5</f>
        <v>0</v>
      </c>
      <c r="J31" s="57" t="n">
        <f aca="false">(J$13 + J$25) / J$5</f>
        <v>0</v>
      </c>
      <c r="K31" s="17" t="n">
        <f aca="false">(K$13 + K$25) / K$5</f>
        <v>0</v>
      </c>
      <c r="L31" s="17" t="n">
        <f aca="false">(L$13 + L$25) / L$5</f>
        <v>0</v>
      </c>
      <c r="M31" s="17" t="n">
        <f aca="false">(M$13 + M$25) / M$5</f>
        <v>0</v>
      </c>
      <c r="N31" s="17" t="n">
        <f aca="false">(N$13 + N$25) / N$5</f>
        <v>0</v>
      </c>
      <c r="O31" s="17" t="n">
        <f aca="false">(O$13 + O$25) / O$5</f>
        <v>0</v>
      </c>
      <c r="P31" s="56" t="n">
        <f aca="false">(P$13 + P$25) / P$5</f>
        <v>0</v>
      </c>
    </row>
    <row r="32" customFormat="false" ht="15.75" hidden="false" customHeight="false" outlineLevel="0" collapsed="false">
      <c r="A32" s="58"/>
      <c r="B32" s="39" t="str">
        <f aca="false">CONCATENATE(Setup!$B$9, ", ", LEFT(Setup!$C$9,2))</f>
        <v>Martz, NM</v>
      </c>
      <c r="C32" s="17" t="n">
        <f aca="false">(C$14 + C$26) / C$5</f>
        <v>0</v>
      </c>
      <c r="D32" s="17" t="n">
        <f aca="false">(D$14 + D$26) / D$5</f>
        <v>0</v>
      </c>
      <c r="E32" s="17" t="n">
        <f aca="false">(E$14 + E$26) / E$5</f>
        <v>0</v>
      </c>
      <c r="F32" s="17" t="n">
        <f aca="false">(F$14 + F$26) / F$5</f>
        <v>0</v>
      </c>
      <c r="G32" s="17" t="n">
        <f aca="false">(G$14 + G$26) / G$5</f>
        <v>0</v>
      </c>
      <c r="H32" s="17" t="n">
        <f aca="false">(H$14 + H$26) / H$5</f>
        <v>0</v>
      </c>
      <c r="I32" s="56" t="n">
        <f aca="false">(I$14 + I$26) / I$5</f>
        <v>0</v>
      </c>
      <c r="J32" s="57" t="n">
        <f aca="false">(J$14 + J$26) / J$5</f>
        <v>0</v>
      </c>
      <c r="K32" s="17" t="n">
        <f aca="false">(K$14 + K$26) / K$5</f>
        <v>0</v>
      </c>
      <c r="L32" s="17" t="n">
        <f aca="false">(L$14 + L$26) / L$5</f>
        <v>0</v>
      </c>
      <c r="M32" s="17" t="n">
        <f aca="false">(M$14 + M$26) / M$5</f>
        <v>0</v>
      </c>
      <c r="N32" s="17" t="n">
        <f aca="false">(N$14 + N$26) / N$5</f>
        <v>0</v>
      </c>
      <c r="O32" s="17" t="n">
        <f aca="false">(O$14 + O$26) / O$5</f>
        <v>0</v>
      </c>
      <c r="P32" s="56" t="n">
        <f aca="false">(P$14 + P$26) / P$5</f>
        <v>0</v>
      </c>
    </row>
    <row r="33" customFormat="false" ht="15.75" hidden="false" customHeight="false" outlineLevel="0" collapsed="false">
      <c r="A33" s="58"/>
      <c r="B33" s="39" t="str">
        <f aca="false">CONCATENATE(Setup!$B$10, ", ", LEFT(Setup!$C$10,2))</f>
        <v>Glosecki, MG</v>
      </c>
      <c r="C33" s="17" t="n">
        <f aca="false">(C$15 + C$27) / C$5</f>
        <v>0</v>
      </c>
      <c r="D33" s="17" t="n">
        <f aca="false">(D$15 + D$27) / D$5</f>
        <v>0</v>
      </c>
      <c r="E33" s="17" t="n">
        <f aca="false">(E$15 + E$27) / E$5</f>
        <v>0</v>
      </c>
      <c r="F33" s="17" t="n">
        <f aca="false">(F$15 + F$27) / F$5</f>
        <v>0</v>
      </c>
      <c r="G33" s="17" t="n">
        <f aca="false">(G$15 + G$27) / G$5</f>
        <v>0</v>
      </c>
      <c r="H33" s="17" t="n">
        <f aca="false">(H$15 + H$27) / H$5</f>
        <v>0</v>
      </c>
      <c r="I33" s="56" t="n">
        <f aca="false">(I$15 + I$27) / I$5</f>
        <v>0</v>
      </c>
      <c r="J33" s="57" t="n">
        <f aca="false">(J$15 + J$27) / J$5</f>
        <v>0</v>
      </c>
      <c r="K33" s="17" t="n">
        <f aca="false">(K$15 + K$27) / K$5</f>
        <v>0</v>
      </c>
      <c r="L33" s="17" t="n">
        <f aca="false">(L$15 + L$27) / L$5</f>
        <v>0</v>
      </c>
      <c r="M33" s="17" t="n">
        <f aca="false">(M$15 + M$27) / M$5</f>
        <v>0</v>
      </c>
      <c r="N33" s="17" t="n">
        <f aca="false">(N$15 + N$27) / N$5</f>
        <v>0</v>
      </c>
      <c r="O33" s="17" t="n">
        <f aca="false">(O$15 + O$27) / O$5</f>
        <v>0</v>
      </c>
      <c r="P33" s="56" t="n">
        <f aca="false">(P$15 + P$27) / P$5</f>
        <v>0</v>
      </c>
    </row>
    <row r="34" customFormat="false" ht="16.5" hidden="false" customHeight="false" outlineLevel="0" collapsed="false">
      <c r="A34" s="58"/>
      <c r="B34" s="52" t="s">
        <v>19</v>
      </c>
      <c r="C34" s="19" t="n">
        <f aca="false">SUM(C30:C33)</f>
        <v>0</v>
      </c>
      <c r="D34" s="19" t="n">
        <f aca="false">SUM(D30:D33)</f>
        <v>0</v>
      </c>
      <c r="E34" s="19" t="n">
        <f aca="false">SUM(E30:E33)</f>
        <v>0</v>
      </c>
      <c r="F34" s="19" t="n">
        <f aca="false">SUM(F30:F33)</f>
        <v>0</v>
      </c>
      <c r="G34" s="19" t="n">
        <f aca="false">SUM(G30:G33)</f>
        <v>0</v>
      </c>
      <c r="H34" s="19" t="n">
        <f aca="false">SUM(H30:H33)</f>
        <v>0</v>
      </c>
      <c r="I34" s="53" t="n">
        <f aca="false">SUM(I30:I33)</f>
        <v>0</v>
      </c>
      <c r="J34" s="54" t="n">
        <f aca="false">SUM(J30:J33)</f>
        <v>0</v>
      </c>
      <c r="K34" s="19" t="n">
        <f aca="false">SUM(K30:K33)</f>
        <v>0</v>
      </c>
      <c r="L34" s="19" t="n">
        <f aca="false">SUM(L30:L33)</f>
        <v>0</v>
      </c>
      <c r="M34" s="19" t="n">
        <f aca="false">SUM(M30:M33)</f>
        <v>0</v>
      </c>
      <c r="N34" s="19" t="n">
        <f aca="false">SUM(N30:N33)</f>
        <v>0</v>
      </c>
      <c r="O34" s="19" t="n">
        <f aca="false">SUM(O30:O33)</f>
        <v>0</v>
      </c>
      <c r="P34" s="53" t="n">
        <f aca="false">SUM(P30:P33)</f>
        <v>0</v>
      </c>
    </row>
    <row r="35" customFormat="false" ht="15.75" hidden="false" customHeight="false" outlineLevel="0" collapsed="false">
      <c r="A35" s="23"/>
      <c r="B35" s="24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customFormat="false" ht="15.75" hidden="false" customHeight="false" outlineLevel="0" collapsed="false">
      <c r="B36" s="59" t="s">
        <v>44</v>
      </c>
      <c r="C36" s="60" t="n">
        <v>1</v>
      </c>
      <c r="D36" s="60" t="n">
        <v>2</v>
      </c>
      <c r="E36" s="60" t="s">
        <v>45</v>
      </c>
    </row>
    <row r="37" customFormat="false" ht="15.75" hidden="false" customHeight="true" outlineLevel="0" collapsed="false">
      <c r="A37" s="58" t="s">
        <v>46</v>
      </c>
      <c r="B37" s="39" t="str">
        <f aca="false">CONCATENATE(Setup!$B$7, ", ", LEFT(Setup!$C$7,2))</f>
        <v>Eck, ME</v>
      </c>
      <c r="C37" s="16" t="n">
        <f aca="false">SUM(C6:I6) + SUM(C18:I18)</f>
        <v>0</v>
      </c>
      <c r="D37" s="16" t="n">
        <f aca="false">SUM(J6:P6) + SUM(J18:P18)</f>
        <v>0</v>
      </c>
      <c r="E37" s="16" t="n">
        <f aca="false">SUM(C37:D37)</f>
        <v>0</v>
      </c>
    </row>
    <row r="38" customFormat="false" ht="15.75" hidden="false" customHeight="false" outlineLevel="0" collapsed="false">
      <c r="A38" s="58"/>
      <c r="B38" s="39" t="str">
        <f aca="false">CONCATENATE(Setup!$B$8, ", ", LEFT(Setup!$C$8,2))</f>
        <v>Schroeder, RS</v>
      </c>
      <c r="C38" s="16" t="n">
        <f aca="false">SUM(C7:I7) + SUM(C19:I19)</f>
        <v>0</v>
      </c>
      <c r="D38" s="16" t="n">
        <f aca="false">SUM(J7:P7) + SUM(J19:P19)</f>
        <v>0</v>
      </c>
      <c r="E38" s="16" t="n">
        <f aca="false">SUM(C38:D38)</f>
        <v>0</v>
      </c>
    </row>
    <row r="39" customFormat="false" ht="15.75" hidden="false" customHeight="false" outlineLevel="0" collapsed="false">
      <c r="A39" s="58"/>
      <c r="B39" s="39" t="str">
        <f aca="false">CONCATENATE(Setup!$B$9, ", ", LEFT(Setup!$C$9,2))</f>
        <v>Martz, NM</v>
      </c>
      <c r="C39" s="16" t="n">
        <f aca="false">SUM(C8:I8) + SUM(C20:I20)</f>
        <v>0</v>
      </c>
      <c r="D39" s="16" t="n">
        <f aca="false">SUM(J8:P8) + SUM(J20:P20)</f>
        <v>0</v>
      </c>
      <c r="E39" s="16" t="n">
        <f aca="false">SUM(C39:D39)</f>
        <v>0</v>
      </c>
    </row>
    <row r="40" customFormat="false" ht="15.75" hidden="false" customHeight="false" outlineLevel="0" collapsed="false">
      <c r="A40" s="58"/>
      <c r="B40" s="39" t="str">
        <f aca="false">CONCATENATE(Setup!$B$10, ", ", LEFT(Setup!$C$10,2))</f>
        <v>Glosecki, MG</v>
      </c>
      <c r="C40" s="16" t="n">
        <f aca="false">SUM(C9:I9) + SUM(C21:I21)</f>
        <v>0</v>
      </c>
      <c r="D40" s="16" t="n">
        <f aca="false">SUM(J9:P9) + SUM(J21:P21)</f>
        <v>0</v>
      </c>
      <c r="E40" s="16" t="n">
        <f aca="false">SUM(C40:D40)</f>
        <v>0</v>
      </c>
    </row>
    <row r="41" customFormat="false" ht="16.5" hidden="false" customHeight="false" outlineLevel="0" collapsed="false">
      <c r="A41" s="58"/>
      <c r="B41" s="52" t="s">
        <v>19</v>
      </c>
      <c r="C41" s="19" t="n">
        <f aca="false">SUM(C37:C40)</f>
        <v>0</v>
      </c>
      <c r="D41" s="19" t="n">
        <f aca="false">SUM(D37:D40)</f>
        <v>0</v>
      </c>
      <c r="E41" s="19" t="n">
        <f aca="false">SUM(C41:D41)</f>
        <v>0</v>
      </c>
    </row>
    <row r="42" customFormat="false" ht="15.75" hidden="false" customHeight="false" outlineLevel="0" collapsed="false">
      <c r="A42" s="23"/>
    </row>
    <row r="43" customFormat="false" ht="15.75" hidden="false" customHeight="true" outlineLevel="0" collapsed="false">
      <c r="A43" s="58" t="s">
        <v>22</v>
      </c>
      <c r="B43" s="39" t="str">
        <f aca="false">CONCATENATE(Setup!$B$7, ", ", LEFT(Setup!$C$7,2))</f>
        <v>Eck, ME</v>
      </c>
      <c r="C43" s="16" t="n">
        <f aca="false">C37 / C$36</f>
        <v>0</v>
      </c>
      <c r="D43" s="16" t="n">
        <f aca="false">SUM(C37:D37) / D$36</f>
        <v>0</v>
      </c>
    </row>
    <row r="44" customFormat="false" ht="15.75" hidden="false" customHeight="false" outlineLevel="0" collapsed="false">
      <c r="A44" s="58"/>
      <c r="B44" s="39" t="str">
        <f aca="false">CONCATENATE(Setup!$B$8, ", ", LEFT(Setup!$C$8,2))</f>
        <v>Schroeder, RS</v>
      </c>
      <c r="C44" s="16" t="n">
        <f aca="false">C38 / C$36</f>
        <v>0</v>
      </c>
      <c r="D44" s="16" t="n">
        <f aca="false">SUM(C38:D38) / D$36</f>
        <v>0</v>
      </c>
    </row>
    <row r="45" customFormat="false" ht="15.75" hidden="false" customHeight="false" outlineLevel="0" collapsed="false">
      <c r="A45" s="58"/>
      <c r="B45" s="39" t="str">
        <f aca="false">CONCATENATE(Setup!$B$9, ", ", LEFT(Setup!$C$9,2))</f>
        <v>Martz, NM</v>
      </c>
      <c r="C45" s="16" t="n">
        <f aca="false">C39 / C$36</f>
        <v>0</v>
      </c>
      <c r="D45" s="16" t="n">
        <f aca="false">SUM(C39:D39) / D$36</f>
        <v>0</v>
      </c>
    </row>
    <row r="46" customFormat="false" ht="15.75" hidden="false" customHeight="false" outlineLevel="0" collapsed="false">
      <c r="A46" s="58"/>
      <c r="B46" s="39" t="str">
        <f aca="false">CONCATENATE(Setup!$B$10, ", ", LEFT(Setup!$C$10,2))</f>
        <v>Glosecki, MG</v>
      </c>
      <c r="C46" s="16" t="n">
        <f aca="false">C40 / C$36</f>
        <v>0</v>
      </c>
      <c r="D46" s="16" t="n">
        <f aca="false">SUM(C40:D40) / D$36</f>
        <v>0</v>
      </c>
    </row>
    <row r="47" customFormat="false" ht="16.5" hidden="false" customHeight="false" outlineLevel="0" collapsed="false">
      <c r="A47" s="58"/>
      <c r="B47" s="52" t="s">
        <v>19</v>
      </c>
      <c r="C47" s="19" t="n">
        <f aca="false">SUM(C43:C46)</f>
        <v>0</v>
      </c>
      <c r="D47" s="19" t="n">
        <f aca="false">SUM(D43:D46)</f>
        <v>0</v>
      </c>
    </row>
  </sheetData>
  <mergeCells count="9">
    <mergeCell ref="C3:I3"/>
    <mergeCell ref="J3:P3"/>
    <mergeCell ref="A6:A10"/>
    <mergeCell ref="A12:A16"/>
    <mergeCell ref="A18:A22"/>
    <mergeCell ref="A24:A28"/>
    <mergeCell ref="A30:A34"/>
    <mergeCell ref="A37:A41"/>
    <mergeCell ref="A43:A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9.10526315789474"/>
    <col collapsed="false" hidden="false" max="2" min="2" style="0" width="15.7449392712551"/>
    <col collapsed="false" hidden="false" max="1025" min="3" style="0" width="8.78542510121457"/>
  </cols>
  <sheetData>
    <row r="1" customFormat="false" ht="18.75" hidden="false" customHeight="false" outlineLevel="0" collapsed="false">
      <c r="C1" s="26" t="s">
        <v>32</v>
      </c>
    </row>
    <row r="2" customFormat="false" ht="18.75" hidden="false" customHeight="false" outlineLevel="0" collapsed="false">
      <c r="B2" s="27" t="e">
        <f aca="false">SheetName</f>
        <v>#NAME?</v>
      </c>
      <c r="C2" s="28" t="s">
        <v>33</v>
      </c>
    </row>
    <row r="3" customFormat="false" ht="15" hidden="false" customHeight="false" outlineLevel="0" collapsed="false">
      <c r="B3" s="5" t="s">
        <v>2</v>
      </c>
      <c r="C3" s="61" t="s">
        <v>34</v>
      </c>
      <c r="D3" s="61"/>
      <c r="E3" s="61"/>
      <c r="F3" s="61"/>
      <c r="G3" s="61"/>
      <c r="H3" s="61"/>
      <c r="I3" s="61"/>
      <c r="J3" s="30" t="s">
        <v>35</v>
      </c>
      <c r="K3" s="30"/>
      <c r="L3" s="30"/>
      <c r="M3" s="30"/>
      <c r="N3" s="30"/>
      <c r="O3" s="30"/>
      <c r="P3" s="30"/>
    </row>
    <row r="4" customFormat="false" ht="15" hidden="false" customHeight="false" outlineLevel="0" collapsed="false">
      <c r="B4" s="9" t="s">
        <v>37</v>
      </c>
      <c r="C4" s="32" t="n">
        <f aca="false">Setup!$B$4 +70</f>
        <v>42450</v>
      </c>
      <c r="D4" s="32" t="n">
        <f aca="false">C$4 + 1</f>
        <v>42451</v>
      </c>
      <c r="E4" s="32" t="n">
        <f aca="false">D$4 + 1</f>
        <v>42452</v>
      </c>
      <c r="F4" s="32" t="n">
        <f aca="false">E$4 + 1</f>
        <v>42453</v>
      </c>
      <c r="G4" s="32" t="n">
        <f aca="false">F$4 + 1</f>
        <v>42454</v>
      </c>
      <c r="H4" s="32" t="n">
        <f aca="false">G$4 + 1</f>
        <v>42455</v>
      </c>
      <c r="I4" s="33" t="n">
        <f aca="false">H$4 + 1</f>
        <v>42456</v>
      </c>
      <c r="J4" s="34" t="n">
        <f aca="false">I$4 + 1</f>
        <v>42457</v>
      </c>
      <c r="K4" s="32" t="n">
        <f aca="false">J$4 + 1</f>
        <v>42458</v>
      </c>
      <c r="L4" s="32" t="n">
        <f aca="false">K$4 + 1</f>
        <v>42459</v>
      </c>
      <c r="M4" s="32" t="n">
        <f aca="false">L$4 + 1</f>
        <v>42460</v>
      </c>
      <c r="N4" s="32" t="n">
        <f aca="false">M$4 + 1</f>
        <v>42461</v>
      </c>
      <c r="O4" s="32" t="n">
        <f aca="false">N$4 + 1</f>
        <v>42462</v>
      </c>
      <c r="P4" s="33" t="n">
        <f aca="false">O$4 + 1</f>
        <v>42463</v>
      </c>
    </row>
    <row r="5" customFormat="false" ht="15.75" hidden="false" customHeight="false" outlineLevel="0" collapsed="false">
      <c r="B5" s="9" t="s">
        <v>38</v>
      </c>
      <c r="C5" s="35" t="n">
        <v>1</v>
      </c>
      <c r="D5" s="35" t="n">
        <v>2</v>
      </c>
      <c r="E5" s="35" t="n">
        <v>3</v>
      </c>
      <c r="F5" s="35" t="n">
        <v>4</v>
      </c>
      <c r="G5" s="35" t="n">
        <v>5</v>
      </c>
      <c r="H5" s="35" t="n">
        <v>6</v>
      </c>
      <c r="I5" s="36" t="n">
        <v>7</v>
      </c>
      <c r="J5" s="37" t="n">
        <v>8</v>
      </c>
      <c r="K5" s="35" t="n">
        <v>9</v>
      </c>
      <c r="L5" s="35" t="n">
        <v>10</v>
      </c>
      <c r="M5" s="35" t="n">
        <v>11</v>
      </c>
      <c r="N5" s="35" t="n">
        <v>12</v>
      </c>
      <c r="O5" s="35" t="n">
        <v>13</v>
      </c>
      <c r="P5" s="36" t="n">
        <v>14</v>
      </c>
    </row>
    <row r="6" customFormat="false" ht="15.75" hidden="false" customHeight="true" outlineLevel="0" collapsed="false">
      <c r="A6" s="62" t="s">
        <v>39</v>
      </c>
      <c r="B6" s="39" t="str">
        <f aca="false">CONCATENATE(Setup!$B$7, ", ", LEFT(Setup!$C$7,2))</f>
        <v>Eck, ME</v>
      </c>
      <c r="C6" s="40" t="n">
        <v>0</v>
      </c>
      <c r="D6" s="40" t="n">
        <v>0</v>
      </c>
      <c r="E6" s="40" t="n">
        <v>0</v>
      </c>
      <c r="F6" s="40" t="n">
        <v>0</v>
      </c>
      <c r="G6" s="40" t="n">
        <v>0</v>
      </c>
      <c r="H6" s="40" t="n">
        <v>0</v>
      </c>
      <c r="I6" s="40" t="n">
        <v>0</v>
      </c>
      <c r="J6" s="40" t="n">
        <v>0</v>
      </c>
      <c r="K6" s="41" t="n">
        <v>0</v>
      </c>
      <c r="L6" s="41" t="n">
        <v>0</v>
      </c>
      <c r="M6" s="41" t="n">
        <v>0</v>
      </c>
      <c r="N6" s="41" t="n">
        <v>0</v>
      </c>
      <c r="O6" s="41" t="n">
        <v>0</v>
      </c>
      <c r="P6" s="42" t="n">
        <v>0</v>
      </c>
    </row>
    <row r="7" customFormat="false" ht="15.75" hidden="false" customHeight="false" outlineLevel="0" collapsed="false">
      <c r="A7" s="62"/>
      <c r="B7" s="39" t="str">
        <f aca="false">CONCATENATE(Setup!$B$8, ", ", LEFT(Setup!$C$8,2))</f>
        <v>Schroeder, RS</v>
      </c>
      <c r="C7" s="40" t="n">
        <v>0</v>
      </c>
      <c r="D7" s="40" t="n">
        <v>0</v>
      </c>
      <c r="E7" s="40" t="n">
        <v>0</v>
      </c>
      <c r="F7" s="40" t="n">
        <v>0</v>
      </c>
      <c r="G7" s="40" t="n">
        <v>0</v>
      </c>
      <c r="H7" s="40" t="n">
        <v>0</v>
      </c>
      <c r="I7" s="40" t="n">
        <v>0</v>
      </c>
      <c r="J7" s="40" t="n">
        <v>0</v>
      </c>
      <c r="K7" s="41" t="n">
        <v>0</v>
      </c>
      <c r="L7" s="41" t="n">
        <v>0</v>
      </c>
      <c r="M7" s="41" t="n">
        <v>0</v>
      </c>
      <c r="N7" s="41" t="n">
        <v>0</v>
      </c>
      <c r="O7" s="41" t="n">
        <v>0</v>
      </c>
      <c r="P7" s="42" t="n">
        <v>0</v>
      </c>
    </row>
    <row r="8" customFormat="false" ht="15.75" hidden="false" customHeight="false" outlineLevel="0" collapsed="false">
      <c r="A8" s="62"/>
      <c r="B8" s="39" t="str">
        <f aca="false">CONCATENATE(Setup!$B$9, ", ", LEFT(Setup!$C$9,2))</f>
        <v>Martz, NM</v>
      </c>
      <c r="C8" s="40" t="n">
        <v>0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1" t="n">
        <v>0</v>
      </c>
      <c r="L8" s="41" t="n">
        <v>0</v>
      </c>
      <c r="M8" s="41" t="n">
        <v>0</v>
      </c>
      <c r="N8" s="41" t="n">
        <v>0</v>
      </c>
      <c r="O8" s="41" t="n">
        <v>0</v>
      </c>
      <c r="P8" s="42" t="n">
        <v>0</v>
      </c>
    </row>
    <row r="9" customFormat="false" ht="15.75" hidden="false" customHeight="false" outlineLevel="0" collapsed="false">
      <c r="A9" s="62"/>
      <c r="B9" s="39" t="str">
        <f aca="false">CONCATENATE(Setup!$B$10, ", ", LEFT(Setup!$C$10,2))</f>
        <v>Glosecki, MG</v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1" t="n">
        <v>0</v>
      </c>
      <c r="L9" s="41" t="n">
        <v>0</v>
      </c>
      <c r="M9" s="41" t="n">
        <v>0</v>
      </c>
      <c r="N9" s="41" t="n">
        <v>0</v>
      </c>
      <c r="O9" s="41" t="n">
        <v>0</v>
      </c>
      <c r="P9" s="42" t="n">
        <v>0</v>
      </c>
    </row>
    <row r="10" customFormat="false" ht="16.5" hidden="false" customHeight="false" outlineLevel="0" collapsed="false">
      <c r="A10" s="62"/>
      <c r="B10" s="52" t="s">
        <v>19</v>
      </c>
      <c r="C10" s="19" t="n">
        <f aca="false">SUM(C6:C9)</f>
        <v>0</v>
      </c>
      <c r="D10" s="19" t="n">
        <f aca="false">SUM(D6:D9)</f>
        <v>0</v>
      </c>
      <c r="E10" s="19" t="n">
        <f aca="false">SUM(E6:E9)</f>
        <v>0</v>
      </c>
      <c r="F10" s="19" t="n">
        <f aca="false">SUM(F6:F9)</f>
        <v>0</v>
      </c>
      <c r="G10" s="19" t="n">
        <f aca="false">SUM(G6:G9)</f>
        <v>0</v>
      </c>
      <c r="H10" s="19" t="n">
        <f aca="false">SUM(H6:H9)</f>
        <v>0</v>
      </c>
      <c r="I10" s="53" t="n">
        <f aca="false">SUM(I6:I9)</f>
        <v>0</v>
      </c>
      <c r="J10" s="54" t="n">
        <f aca="false">SUM(J6:J9)</f>
        <v>0</v>
      </c>
      <c r="K10" s="19" t="n">
        <f aca="false">SUM(K6:K9)</f>
        <v>0</v>
      </c>
      <c r="L10" s="19" t="n">
        <f aca="false">SUM(L6:L9)</f>
        <v>0</v>
      </c>
      <c r="M10" s="19" t="n">
        <f aca="false">SUM(M6:M9)</f>
        <v>0</v>
      </c>
      <c r="N10" s="19" t="n">
        <f aca="false">SUM(N6:N9)</f>
        <v>0</v>
      </c>
      <c r="O10" s="19" t="n">
        <f aca="false">SUM(O6:O9)</f>
        <v>0</v>
      </c>
      <c r="P10" s="53" t="n">
        <f aca="false">SUM(P6:P9)</f>
        <v>0</v>
      </c>
    </row>
    <row r="11" customFormat="false" ht="16.5" hidden="false" customHeight="false" outlineLevel="0" collapsed="false">
      <c r="A11" s="55"/>
      <c r="B11" s="24"/>
      <c r="C11" s="19"/>
      <c r="D11" s="19"/>
      <c r="E11" s="19"/>
      <c r="F11" s="19"/>
      <c r="G11" s="19"/>
      <c r="H11" s="19"/>
      <c r="I11" s="53"/>
      <c r="J11" s="54"/>
      <c r="K11" s="19"/>
      <c r="L11" s="19"/>
      <c r="M11" s="19"/>
      <c r="N11" s="19"/>
      <c r="O11" s="19"/>
      <c r="P11" s="53"/>
    </row>
    <row r="12" customFormat="false" ht="15.75" hidden="false" customHeight="true" outlineLevel="0" collapsed="false">
      <c r="A12" s="62" t="s">
        <v>40</v>
      </c>
      <c r="B12" s="39" t="str">
        <f aca="false">CONCATENATE(Setup!$B$7, ", ", LEFT(Setup!$C$7,2))</f>
        <v>Eck, ME</v>
      </c>
      <c r="C12" s="17" t="n">
        <f aca="false">$C6</f>
        <v>0</v>
      </c>
      <c r="D12" s="17" t="n">
        <f aca="false">C$12 + D$6</f>
        <v>0</v>
      </c>
      <c r="E12" s="17" t="n">
        <f aca="false">D$12 + E$6</f>
        <v>0</v>
      </c>
      <c r="F12" s="17" t="n">
        <f aca="false">E$12 + F$6</f>
        <v>0</v>
      </c>
      <c r="G12" s="17" t="n">
        <f aca="false">F$12 + G$6</f>
        <v>0</v>
      </c>
      <c r="H12" s="17" t="n">
        <f aca="false">G$12 + H$6</f>
        <v>0</v>
      </c>
      <c r="I12" s="56" t="n">
        <f aca="false">H$12 + I$6</f>
        <v>0</v>
      </c>
      <c r="J12" s="57" t="n">
        <f aca="false">I$12 + J$6</f>
        <v>0</v>
      </c>
      <c r="K12" s="17" t="n">
        <f aca="false">J$12 + K$6</f>
        <v>0</v>
      </c>
      <c r="L12" s="17" t="n">
        <f aca="false">K$12 + L$6</f>
        <v>0</v>
      </c>
      <c r="M12" s="17" t="n">
        <f aca="false">L$12 + M$6</f>
        <v>0</v>
      </c>
      <c r="N12" s="17" t="n">
        <f aca="false">M$12 + N$6</f>
        <v>0</v>
      </c>
      <c r="O12" s="17" t="n">
        <f aca="false">N$12 + O$6</f>
        <v>0</v>
      </c>
      <c r="P12" s="56" t="n">
        <f aca="false">O$12 + P$6</f>
        <v>0</v>
      </c>
    </row>
    <row r="13" customFormat="false" ht="15.75" hidden="false" customHeight="false" outlineLevel="0" collapsed="false">
      <c r="A13" s="62"/>
      <c r="B13" s="39" t="str">
        <f aca="false">CONCATENATE(Setup!$B$8, ", ", LEFT(Setup!$C$8,2))</f>
        <v>Schroeder, RS</v>
      </c>
      <c r="C13" s="17" t="n">
        <f aca="false">$C7</f>
        <v>0</v>
      </c>
      <c r="D13" s="17" t="n">
        <f aca="false">C$13 + D$7</f>
        <v>0</v>
      </c>
      <c r="E13" s="17" t="n">
        <f aca="false">D$13 + E$7</f>
        <v>0</v>
      </c>
      <c r="F13" s="17" t="n">
        <f aca="false">E$13 + F$7</f>
        <v>0</v>
      </c>
      <c r="G13" s="17" t="n">
        <f aca="false">F$13 + G$7</f>
        <v>0</v>
      </c>
      <c r="H13" s="17" t="n">
        <f aca="false">G$13 + H$7</f>
        <v>0</v>
      </c>
      <c r="I13" s="56" t="n">
        <f aca="false">H$13 + I$7</f>
        <v>0</v>
      </c>
      <c r="J13" s="57" t="n">
        <f aca="false">I$13 + J$7</f>
        <v>0</v>
      </c>
      <c r="K13" s="17" t="n">
        <f aca="false">J$13 + K$7</f>
        <v>0</v>
      </c>
      <c r="L13" s="17" t="n">
        <f aca="false">K$13 + L$7</f>
        <v>0</v>
      </c>
      <c r="M13" s="17" t="n">
        <f aca="false">L$13 + M$7</f>
        <v>0</v>
      </c>
      <c r="N13" s="17" t="n">
        <f aca="false">M$13 + N$7</f>
        <v>0</v>
      </c>
      <c r="O13" s="17" t="n">
        <f aca="false">N$13 + O$7</f>
        <v>0</v>
      </c>
      <c r="P13" s="56" t="n">
        <f aca="false">O$13 + P$7</f>
        <v>0</v>
      </c>
    </row>
    <row r="14" customFormat="false" ht="15.75" hidden="false" customHeight="false" outlineLevel="0" collapsed="false">
      <c r="A14" s="62"/>
      <c r="B14" s="39" t="str">
        <f aca="false">CONCATENATE(Setup!$B$9, ", ", LEFT(Setup!$C$9,2))</f>
        <v>Martz, NM</v>
      </c>
      <c r="C14" s="17" t="n">
        <f aca="false">$C8</f>
        <v>0</v>
      </c>
      <c r="D14" s="17" t="n">
        <f aca="false">C$14 + D$8</f>
        <v>0</v>
      </c>
      <c r="E14" s="17" t="n">
        <f aca="false">D$14 + E$8</f>
        <v>0</v>
      </c>
      <c r="F14" s="17" t="n">
        <f aca="false">E$14 + F$8</f>
        <v>0</v>
      </c>
      <c r="G14" s="17" t="n">
        <f aca="false">F$14 + G$8</f>
        <v>0</v>
      </c>
      <c r="H14" s="17" t="n">
        <f aca="false">G$14 + H$8</f>
        <v>0</v>
      </c>
      <c r="I14" s="56" t="n">
        <f aca="false">H$14 + I$8</f>
        <v>0</v>
      </c>
      <c r="J14" s="57" t="n">
        <f aca="false">I$14 + J$8</f>
        <v>0</v>
      </c>
      <c r="K14" s="17" t="n">
        <f aca="false">J$14 + K$8</f>
        <v>0</v>
      </c>
      <c r="L14" s="17" t="n">
        <f aca="false">K$14 + L$8</f>
        <v>0</v>
      </c>
      <c r="M14" s="17" t="n">
        <f aca="false">L$14 + M$8</f>
        <v>0</v>
      </c>
      <c r="N14" s="17" t="n">
        <f aca="false">M$14 + N$8</f>
        <v>0</v>
      </c>
      <c r="O14" s="17" t="n">
        <f aca="false">N$14 + O$8</f>
        <v>0</v>
      </c>
      <c r="P14" s="56" t="n">
        <f aca="false">O$14 + P$8</f>
        <v>0</v>
      </c>
    </row>
    <row r="15" customFormat="false" ht="15.75" hidden="false" customHeight="false" outlineLevel="0" collapsed="false">
      <c r="A15" s="62"/>
      <c r="B15" s="39" t="str">
        <f aca="false">CONCATENATE(Setup!$B$10, ", ", LEFT(Setup!$C$10,2))</f>
        <v>Glosecki, MG</v>
      </c>
      <c r="C15" s="17" t="n">
        <f aca="false">$C9</f>
        <v>0</v>
      </c>
      <c r="D15" s="17" t="n">
        <f aca="false">C$15 + D$9</f>
        <v>0</v>
      </c>
      <c r="E15" s="17" t="n">
        <f aca="false">D$15 + E$9</f>
        <v>0</v>
      </c>
      <c r="F15" s="17" t="n">
        <f aca="false">E$15 + F$9</f>
        <v>0</v>
      </c>
      <c r="G15" s="17" t="n">
        <f aca="false">F$15 + G$9</f>
        <v>0</v>
      </c>
      <c r="H15" s="17" t="n">
        <f aca="false">G$15 + H$9</f>
        <v>0</v>
      </c>
      <c r="I15" s="56" t="n">
        <f aca="false">H$15 + I$9</f>
        <v>0</v>
      </c>
      <c r="J15" s="57" t="n">
        <f aca="false">I$15 + J$9</f>
        <v>0</v>
      </c>
      <c r="K15" s="17" t="n">
        <f aca="false">J$15 + K$9</f>
        <v>0</v>
      </c>
      <c r="L15" s="17" t="n">
        <f aca="false">K$15 + L$9</f>
        <v>0</v>
      </c>
      <c r="M15" s="17" t="n">
        <f aca="false">L$15 + M$9</f>
        <v>0</v>
      </c>
      <c r="N15" s="17" t="n">
        <f aca="false">M$15 + N$9</f>
        <v>0</v>
      </c>
      <c r="O15" s="17" t="n">
        <f aca="false">N$15 + O$9</f>
        <v>0</v>
      </c>
      <c r="P15" s="56" t="n">
        <f aca="false">O$15 + P$9</f>
        <v>0</v>
      </c>
    </row>
    <row r="16" customFormat="false" ht="16.5" hidden="false" customHeight="false" outlineLevel="0" collapsed="false">
      <c r="A16" s="62"/>
      <c r="B16" s="52" t="s">
        <v>19</v>
      </c>
      <c r="C16" s="19" t="n">
        <f aca="false">SUM(C12:C15)</f>
        <v>0</v>
      </c>
      <c r="D16" s="19" t="n">
        <f aca="false">SUM(D12:D15)</f>
        <v>0</v>
      </c>
      <c r="E16" s="19" t="n">
        <f aca="false">SUM(E12:E15)</f>
        <v>0</v>
      </c>
      <c r="F16" s="19" t="n">
        <f aca="false">SUM(F12:F15)</f>
        <v>0</v>
      </c>
      <c r="G16" s="19" t="n">
        <f aca="false">SUM(G12:G15)</f>
        <v>0</v>
      </c>
      <c r="H16" s="19" t="n">
        <f aca="false">SUM(H12:H15)</f>
        <v>0</v>
      </c>
      <c r="I16" s="53" t="n">
        <f aca="false">SUM(I12:I15)</f>
        <v>0</v>
      </c>
      <c r="J16" s="54" t="n">
        <f aca="false">SUM(J12:J15)</f>
        <v>0</v>
      </c>
      <c r="K16" s="19" t="n">
        <f aca="false">SUM(K12:K15)</f>
        <v>0</v>
      </c>
      <c r="L16" s="19" t="n">
        <f aca="false">SUM(L12:L15)</f>
        <v>0</v>
      </c>
      <c r="M16" s="19" t="n">
        <f aca="false">SUM(M12:M15)</f>
        <v>0</v>
      </c>
      <c r="N16" s="19" t="n">
        <f aca="false">SUM(N12:N15)</f>
        <v>0</v>
      </c>
      <c r="O16" s="19" t="n">
        <f aca="false">SUM(O12:O15)</f>
        <v>0</v>
      </c>
      <c r="P16" s="53" t="n">
        <f aca="false">SUM(P12:P15)</f>
        <v>0</v>
      </c>
    </row>
    <row r="17" customFormat="false" ht="16.5" hidden="false" customHeight="false" outlineLevel="0" collapsed="false">
      <c r="A17" s="55"/>
      <c r="B17" s="24"/>
      <c r="C17" s="19"/>
      <c r="D17" s="19"/>
      <c r="E17" s="19"/>
      <c r="F17" s="19"/>
      <c r="G17" s="19"/>
      <c r="H17" s="19"/>
      <c r="I17" s="53"/>
      <c r="J17" s="54"/>
      <c r="K17" s="19"/>
      <c r="L17" s="19"/>
      <c r="M17" s="19"/>
      <c r="N17" s="19"/>
      <c r="O17" s="19"/>
      <c r="P17" s="53"/>
    </row>
    <row r="18" customFormat="false" ht="15.75" hidden="false" customHeight="true" outlineLevel="0" collapsed="false">
      <c r="A18" s="38" t="s">
        <v>41</v>
      </c>
      <c r="B18" s="39" t="str">
        <f aca="false">CONCATENATE(Setup!$B$7, ", ", LEFT(Setup!$C$7,2))</f>
        <v>Eck, ME</v>
      </c>
      <c r="C18" s="40" t="n">
        <v>0</v>
      </c>
      <c r="D18" s="40" t="n">
        <v>0</v>
      </c>
      <c r="E18" s="40" t="n">
        <v>0</v>
      </c>
      <c r="F18" s="40" t="n">
        <v>0</v>
      </c>
      <c r="G18" s="40" t="n">
        <v>0</v>
      </c>
      <c r="H18" s="40" t="n">
        <v>0</v>
      </c>
      <c r="I18" s="40" t="n">
        <v>0</v>
      </c>
      <c r="J18" s="40" t="n">
        <v>0</v>
      </c>
      <c r="K18" s="41" t="n">
        <v>0</v>
      </c>
      <c r="L18" s="41" t="n">
        <v>0</v>
      </c>
      <c r="M18" s="41" t="n">
        <v>0</v>
      </c>
      <c r="N18" s="41" t="n">
        <v>0</v>
      </c>
      <c r="O18" s="41" t="n">
        <v>0</v>
      </c>
      <c r="P18" s="42" t="n">
        <v>0</v>
      </c>
    </row>
    <row r="19" customFormat="false" ht="15.75" hidden="false" customHeight="false" outlineLevel="0" collapsed="false">
      <c r="A19" s="38"/>
      <c r="B19" s="39" t="str">
        <f aca="false">CONCATENATE(Setup!$B$8, ", ", LEFT(Setup!$C$8,2))</f>
        <v>Schroeder, RS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0</v>
      </c>
      <c r="H19" s="40" t="n">
        <v>0</v>
      </c>
      <c r="I19" s="40" t="n">
        <v>0</v>
      </c>
      <c r="J19" s="40" t="n">
        <v>0</v>
      </c>
      <c r="K19" s="41" t="n">
        <v>0</v>
      </c>
      <c r="L19" s="41" t="n">
        <v>0</v>
      </c>
      <c r="M19" s="41" t="n">
        <v>0</v>
      </c>
      <c r="N19" s="41" t="n">
        <v>0</v>
      </c>
      <c r="O19" s="41" t="n">
        <v>0</v>
      </c>
      <c r="P19" s="42" t="n">
        <v>0</v>
      </c>
    </row>
    <row r="20" customFormat="false" ht="15.75" hidden="false" customHeight="false" outlineLevel="0" collapsed="false">
      <c r="A20" s="38"/>
      <c r="B20" s="39" t="str">
        <f aca="false">CONCATENATE(Setup!$B$9, ", ", LEFT(Setup!$C$9,2))</f>
        <v>Martz, NM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0</v>
      </c>
      <c r="H20" s="40" t="n">
        <v>0</v>
      </c>
      <c r="I20" s="40" t="n">
        <v>0</v>
      </c>
      <c r="J20" s="40" t="n">
        <v>0</v>
      </c>
      <c r="K20" s="41" t="n">
        <v>0</v>
      </c>
      <c r="L20" s="41" t="n">
        <v>0</v>
      </c>
      <c r="M20" s="41" t="n">
        <v>0</v>
      </c>
      <c r="N20" s="41" t="n">
        <v>0</v>
      </c>
      <c r="O20" s="41" t="n">
        <v>0</v>
      </c>
      <c r="P20" s="42" t="n">
        <v>0</v>
      </c>
    </row>
    <row r="21" customFormat="false" ht="15.75" hidden="false" customHeight="false" outlineLevel="0" collapsed="false">
      <c r="A21" s="38"/>
      <c r="B21" s="39" t="str">
        <f aca="false">CONCATENATE(Setup!$B$10, ", ", LEFT(Setup!$C$10,2))</f>
        <v>Glosecki, MG</v>
      </c>
      <c r="C21" s="40" t="n">
        <v>0</v>
      </c>
      <c r="D21" s="40" t="n">
        <v>0</v>
      </c>
      <c r="E21" s="40" t="n">
        <v>0</v>
      </c>
      <c r="F21" s="40" t="n">
        <v>0</v>
      </c>
      <c r="G21" s="40" t="n">
        <v>0</v>
      </c>
      <c r="H21" s="40" t="n">
        <v>0</v>
      </c>
      <c r="I21" s="40" t="n">
        <v>0</v>
      </c>
      <c r="J21" s="40" t="n">
        <v>0</v>
      </c>
      <c r="K21" s="41" t="n">
        <v>0</v>
      </c>
      <c r="L21" s="41" t="n">
        <v>0</v>
      </c>
      <c r="M21" s="41" t="n">
        <v>0</v>
      </c>
      <c r="N21" s="41" t="n">
        <v>0</v>
      </c>
      <c r="O21" s="41" t="n">
        <v>0</v>
      </c>
      <c r="P21" s="42" t="n">
        <v>0</v>
      </c>
    </row>
    <row r="22" customFormat="false" ht="16.5" hidden="false" customHeight="false" outlineLevel="0" collapsed="false">
      <c r="A22" s="38"/>
      <c r="B22" s="52" t="s">
        <v>19</v>
      </c>
      <c r="C22" s="19" t="n">
        <f aca="false">SUM(C18:C21)</f>
        <v>0</v>
      </c>
      <c r="D22" s="19" t="n">
        <f aca="false">SUM(D18:D21)</f>
        <v>0</v>
      </c>
      <c r="E22" s="19" t="n">
        <f aca="false">SUM(E18:E21)</f>
        <v>0</v>
      </c>
      <c r="F22" s="19" t="n">
        <f aca="false">SUM(F18:F21)</f>
        <v>0</v>
      </c>
      <c r="G22" s="19" t="n">
        <f aca="false">SUM(G18:G21)</f>
        <v>0</v>
      </c>
      <c r="H22" s="19" t="n">
        <f aca="false">SUM(H18:H21)</f>
        <v>0</v>
      </c>
      <c r="I22" s="53" t="n">
        <f aca="false">SUM(I18:I21)</f>
        <v>0</v>
      </c>
      <c r="J22" s="54" t="n">
        <f aca="false">SUM(J18:J21)</f>
        <v>0</v>
      </c>
      <c r="K22" s="19" t="n">
        <f aca="false">SUM(K18:K21)</f>
        <v>0</v>
      </c>
      <c r="L22" s="19" t="n">
        <f aca="false">SUM(L18:L21)</f>
        <v>0</v>
      </c>
      <c r="M22" s="19" t="n">
        <f aca="false">SUM(M18:M21)</f>
        <v>0</v>
      </c>
      <c r="N22" s="19" t="n">
        <f aca="false">SUM(N18:N21)</f>
        <v>0</v>
      </c>
      <c r="O22" s="19" t="n">
        <f aca="false">SUM(O18:O21)</f>
        <v>0</v>
      </c>
      <c r="P22" s="53" t="n">
        <f aca="false">SUM(P18:P21)</f>
        <v>0</v>
      </c>
    </row>
    <row r="23" customFormat="false" ht="16.5" hidden="false" customHeight="false" outlineLevel="0" collapsed="false">
      <c r="A23" s="55"/>
      <c r="B23" s="24"/>
      <c r="C23" s="19"/>
      <c r="D23" s="19"/>
      <c r="E23" s="19"/>
      <c r="F23" s="19"/>
      <c r="G23" s="19"/>
      <c r="H23" s="19"/>
      <c r="I23" s="53"/>
      <c r="J23" s="54"/>
      <c r="K23" s="19"/>
      <c r="L23" s="19"/>
      <c r="M23" s="19"/>
      <c r="N23" s="19"/>
      <c r="O23" s="19"/>
      <c r="P23" s="53"/>
    </row>
    <row r="24" customFormat="false" ht="15.75" hidden="false" customHeight="true" outlineLevel="0" collapsed="false">
      <c r="A24" s="38" t="s">
        <v>42</v>
      </c>
      <c r="B24" s="39" t="str">
        <f aca="false">CONCATENATE(Setup!$B$7, ", ", LEFT(Setup!$C$7,2))</f>
        <v>Eck, ME</v>
      </c>
      <c r="C24" s="17" t="n">
        <f aca="false">$C18</f>
        <v>0</v>
      </c>
      <c r="D24" s="17" t="n">
        <f aca="false">C$24 + D$18</f>
        <v>0</v>
      </c>
      <c r="E24" s="17" t="n">
        <f aca="false">D$24 + E$18</f>
        <v>0</v>
      </c>
      <c r="F24" s="17" t="n">
        <f aca="false">E$24 + F$18</f>
        <v>0</v>
      </c>
      <c r="G24" s="17" t="n">
        <f aca="false">F$24 + G$18</f>
        <v>0</v>
      </c>
      <c r="H24" s="17" t="n">
        <f aca="false">G$24 + H$18</f>
        <v>0</v>
      </c>
      <c r="I24" s="56" t="n">
        <f aca="false">H$24 + I$18</f>
        <v>0</v>
      </c>
      <c r="J24" s="57" t="n">
        <f aca="false">I$24 + J$18</f>
        <v>0</v>
      </c>
      <c r="K24" s="17" t="n">
        <f aca="false">J$24 + K$18</f>
        <v>0</v>
      </c>
      <c r="L24" s="17" t="n">
        <f aca="false">K$24 + L$18</f>
        <v>0</v>
      </c>
      <c r="M24" s="17" t="n">
        <f aca="false">L$24 + M$18</f>
        <v>0</v>
      </c>
      <c r="N24" s="17" t="n">
        <f aca="false">M$24 + N$18</f>
        <v>0</v>
      </c>
      <c r="O24" s="17" t="n">
        <f aca="false">N$24 + O$18</f>
        <v>0</v>
      </c>
      <c r="P24" s="56" t="n">
        <f aca="false">O$24 + P$18</f>
        <v>0</v>
      </c>
    </row>
    <row r="25" customFormat="false" ht="15.75" hidden="false" customHeight="false" outlineLevel="0" collapsed="false">
      <c r="A25" s="38"/>
      <c r="B25" s="39" t="str">
        <f aca="false">CONCATENATE(Setup!$B$8, ", ", LEFT(Setup!$C$8,2))</f>
        <v>Schroeder, RS</v>
      </c>
      <c r="C25" s="17" t="n">
        <f aca="false">$C19</f>
        <v>0</v>
      </c>
      <c r="D25" s="17" t="n">
        <f aca="false">C$25 + D$19</f>
        <v>0</v>
      </c>
      <c r="E25" s="17" t="n">
        <f aca="false">D$25 + E$19</f>
        <v>0</v>
      </c>
      <c r="F25" s="17" t="n">
        <f aca="false">E$25 + F$19</f>
        <v>0</v>
      </c>
      <c r="G25" s="17" t="n">
        <f aca="false">F$25 + G$19</f>
        <v>0</v>
      </c>
      <c r="H25" s="17" t="n">
        <f aca="false">G$25 + H$19</f>
        <v>0</v>
      </c>
      <c r="I25" s="56" t="n">
        <f aca="false">H$25 + I$19</f>
        <v>0</v>
      </c>
      <c r="J25" s="57" t="n">
        <f aca="false">I$25 + J$19</f>
        <v>0</v>
      </c>
      <c r="K25" s="17" t="n">
        <f aca="false">J$25 + K$19</f>
        <v>0</v>
      </c>
      <c r="L25" s="17" t="n">
        <f aca="false">K$25 + L$19</f>
        <v>0</v>
      </c>
      <c r="M25" s="17" t="n">
        <f aca="false">L$25 + M$19</f>
        <v>0</v>
      </c>
      <c r="N25" s="17" t="n">
        <f aca="false">M$25 + N$19</f>
        <v>0</v>
      </c>
      <c r="O25" s="17" t="n">
        <f aca="false">N$25 + O$19</f>
        <v>0</v>
      </c>
      <c r="P25" s="56" t="n">
        <f aca="false">O$25 + P$19</f>
        <v>0</v>
      </c>
    </row>
    <row r="26" customFormat="false" ht="15.75" hidden="false" customHeight="false" outlineLevel="0" collapsed="false">
      <c r="A26" s="38"/>
      <c r="B26" s="39" t="str">
        <f aca="false">CONCATENATE(Setup!$B$9, ", ", LEFT(Setup!$C$9,2))</f>
        <v>Martz, NM</v>
      </c>
      <c r="C26" s="17" t="n">
        <f aca="false">$C20</f>
        <v>0</v>
      </c>
      <c r="D26" s="17" t="n">
        <f aca="false">C$26 + D$20</f>
        <v>0</v>
      </c>
      <c r="E26" s="17" t="n">
        <f aca="false">D$26 + E$20</f>
        <v>0</v>
      </c>
      <c r="F26" s="17" t="n">
        <f aca="false">E$26 + F$20</f>
        <v>0</v>
      </c>
      <c r="G26" s="17" t="n">
        <f aca="false">F$26 + G$20</f>
        <v>0</v>
      </c>
      <c r="H26" s="17" t="n">
        <f aca="false">G$26 + H$20</f>
        <v>0</v>
      </c>
      <c r="I26" s="56" t="n">
        <f aca="false">H$26 + I$20</f>
        <v>0</v>
      </c>
      <c r="J26" s="57" t="n">
        <f aca="false">I$26 + J$20</f>
        <v>0</v>
      </c>
      <c r="K26" s="17" t="n">
        <f aca="false">J$26 + K$20</f>
        <v>0</v>
      </c>
      <c r="L26" s="17" t="n">
        <f aca="false">K$26 + L$20</f>
        <v>0</v>
      </c>
      <c r="M26" s="17" t="n">
        <f aca="false">L$26 + M$20</f>
        <v>0</v>
      </c>
      <c r="N26" s="17" t="n">
        <f aca="false">M$26 + N$20</f>
        <v>0</v>
      </c>
      <c r="O26" s="17" t="n">
        <f aca="false">N$26 + O$20</f>
        <v>0</v>
      </c>
      <c r="P26" s="56" t="n">
        <f aca="false">O$26 + P$20</f>
        <v>0</v>
      </c>
    </row>
    <row r="27" customFormat="false" ht="15.75" hidden="false" customHeight="false" outlineLevel="0" collapsed="false">
      <c r="A27" s="38"/>
      <c r="B27" s="39" t="str">
        <f aca="false">CONCATENATE(Setup!$B$10, ", ", LEFT(Setup!$C$10,2))</f>
        <v>Glosecki, MG</v>
      </c>
      <c r="C27" s="17" t="n">
        <f aca="false">$C21</f>
        <v>0</v>
      </c>
      <c r="D27" s="17" t="n">
        <f aca="false">C$27 + D$21</f>
        <v>0</v>
      </c>
      <c r="E27" s="17" t="n">
        <f aca="false">D$27 + E$21</f>
        <v>0</v>
      </c>
      <c r="F27" s="17" t="n">
        <f aca="false">E$27 + F$21</f>
        <v>0</v>
      </c>
      <c r="G27" s="17" t="n">
        <f aca="false">F$27 + G$21</f>
        <v>0</v>
      </c>
      <c r="H27" s="17" t="n">
        <f aca="false">G$27 + H$21</f>
        <v>0</v>
      </c>
      <c r="I27" s="56" t="n">
        <f aca="false">H$27 + I$21</f>
        <v>0</v>
      </c>
      <c r="J27" s="57" t="n">
        <f aca="false">I$27 + J$21</f>
        <v>0</v>
      </c>
      <c r="K27" s="17" t="n">
        <f aca="false">J$27 + K$21</f>
        <v>0</v>
      </c>
      <c r="L27" s="17" t="n">
        <f aca="false">K$27 + L$21</f>
        <v>0</v>
      </c>
      <c r="M27" s="17" t="n">
        <f aca="false">L$27 + M$21</f>
        <v>0</v>
      </c>
      <c r="N27" s="17" t="n">
        <f aca="false">M$27 + N$21</f>
        <v>0</v>
      </c>
      <c r="O27" s="17" t="n">
        <f aca="false">N$27 + O$21</f>
        <v>0</v>
      </c>
      <c r="P27" s="56" t="n">
        <f aca="false">O$27 + P$21</f>
        <v>0</v>
      </c>
    </row>
    <row r="28" customFormat="false" ht="16.5" hidden="false" customHeight="false" outlineLevel="0" collapsed="false">
      <c r="A28" s="38"/>
      <c r="B28" s="52" t="s">
        <v>19</v>
      </c>
      <c r="C28" s="19" t="n">
        <f aca="false">SUM(C24:C27)</f>
        <v>0</v>
      </c>
      <c r="D28" s="19" t="n">
        <f aca="false">SUM(D24:D27)</f>
        <v>0</v>
      </c>
      <c r="E28" s="19" t="n">
        <f aca="false">SUM(E24:E27)</f>
        <v>0</v>
      </c>
      <c r="F28" s="19" t="n">
        <f aca="false">SUM(F24:F27)</f>
        <v>0</v>
      </c>
      <c r="G28" s="19" t="n">
        <f aca="false">SUM(G24:G27)</f>
        <v>0</v>
      </c>
      <c r="H28" s="19" t="n">
        <f aca="false">SUM(H24:H27)</f>
        <v>0</v>
      </c>
      <c r="I28" s="53" t="n">
        <f aca="false">SUM(I24:I27)</f>
        <v>0</v>
      </c>
      <c r="J28" s="54" t="n">
        <f aca="false">SUM(J24:J27)</f>
        <v>0</v>
      </c>
      <c r="K28" s="19" t="n">
        <f aca="false">SUM(K24:K27)</f>
        <v>0</v>
      </c>
      <c r="L28" s="19" t="n">
        <f aca="false">SUM(L24:L27)</f>
        <v>0</v>
      </c>
      <c r="M28" s="19" t="n">
        <f aca="false">SUM(M24:M27)</f>
        <v>0</v>
      </c>
      <c r="N28" s="19" t="n">
        <f aca="false">SUM(N24:N27)</f>
        <v>0</v>
      </c>
      <c r="O28" s="19" t="n">
        <f aca="false">SUM(O24:O27)</f>
        <v>0</v>
      </c>
      <c r="P28" s="53" t="n">
        <f aca="false">SUM(P24:P27)</f>
        <v>0</v>
      </c>
    </row>
    <row r="29" customFormat="false" ht="16.5" hidden="false" customHeight="false" outlineLevel="0" collapsed="false">
      <c r="A29" s="55"/>
      <c r="B29" s="24"/>
      <c r="C29" s="19"/>
      <c r="D29" s="19"/>
      <c r="E29" s="19"/>
      <c r="F29" s="19"/>
      <c r="G29" s="19"/>
      <c r="H29" s="19"/>
      <c r="I29" s="53"/>
      <c r="J29" s="54"/>
      <c r="K29" s="19"/>
      <c r="L29" s="19"/>
      <c r="M29" s="19"/>
      <c r="N29" s="19"/>
      <c r="O29" s="19"/>
      <c r="P29" s="53"/>
    </row>
    <row r="30" customFormat="false" ht="15.75" hidden="false" customHeight="true" outlineLevel="0" collapsed="false">
      <c r="A30" s="58" t="s">
        <v>43</v>
      </c>
      <c r="B30" s="39" t="str">
        <f aca="false">CONCATENATE(Setup!$B$7, ", ", LEFT(Setup!$C$7,2))</f>
        <v>Eck, ME</v>
      </c>
      <c r="C30" s="17" t="n">
        <f aca="false">(C$12 + C$24) / C$5</f>
        <v>0</v>
      </c>
      <c r="D30" s="17" t="n">
        <f aca="false">(D$12 + D$24) / D$5</f>
        <v>0</v>
      </c>
      <c r="E30" s="17" t="n">
        <f aca="false">(E$12 + E$24) / E$5</f>
        <v>0</v>
      </c>
      <c r="F30" s="17" t="n">
        <f aca="false">(F$12 + F$24) / F$5</f>
        <v>0</v>
      </c>
      <c r="G30" s="17" t="n">
        <f aca="false">(G$12 + G$24) / G$5</f>
        <v>0</v>
      </c>
      <c r="H30" s="17" t="n">
        <f aca="false">(H$12 + H$24) / H$5</f>
        <v>0</v>
      </c>
      <c r="I30" s="56" t="n">
        <f aca="false">(I$12 + I$24) / I$5</f>
        <v>0</v>
      </c>
      <c r="J30" s="57" t="n">
        <f aca="false">(J$12 + J$24) / J$5</f>
        <v>0</v>
      </c>
      <c r="K30" s="17" t="n">
        <f aca="false">(K$12 + K$24) / K$5</f>
        <v>0</v>
      </c>
      <c r="L30" s="17" t="n">
        <f aca="false">(L$12 + L$24) / L$5</f>
        <v>0</v>
      </c>
      <c r="M30" s="17" t="n">
        <f aca="false">(M$12 + M$24) / M$5</f>
        <v>0</v>
      </c>
      <c r="N30" s="17" t="n">
        <f aca="false">(N$12 + N$24) / N$5</f>
        <v>0</v>
      </c>
      <c r="O30" s="17" t="n">
        <f aca="false">(O$12 + O$24) / O$5</f>
        <v>0</v>
      </c>
      <c r="P30" s="56" t="n">
        <f aca="false">(P$12 + P$24) / P$5</f>
        <v>0</v>
      </c>
    </row>
    <row r="31" customFormat="false" ht="15.75" hidden="false" customHeight="false" outlineLevel="0" collapsed="false">
      <c r="A31" s="58"/>
      <c r="B31" s="39" t="str">
        <f aca="false">CONCATENATE(Setup!$B$8, ", ", LEFT(Setup!$C$8,2))</f>
        <v>Schroeder, RS</v>
      </c>
      <c r="C31" s="17" t="n">
        <f aca="false">(C$13 + C$25) / C$5</f>
        <v>0</v>
      </c>
      <c r="D31" s="17" t="n">
        <f aca="false">(D$13 + D$25) / D$5</f>
        <v>0</v>
      </c>
      <c r="E31" s="17" t="n">
        <f aca="false">(E$13 + E$25) / E$5</f>
        <v>0</v>
      </c>
      <c r="F31" s="17" t="n">
        <f aca="false">(F$13 + F$25) / F$5</f>
        <v>0</v>
      </c>
      <c r="G31" s="17" t="n">
        <f aca="false">(G$13 + G$25) / G$5</f>
        <v>0</v>
      </c>
      <c r="H31" s="17" t="n">
        <f aca="false">(H$13 + H$25) / H$5</f>
        <v>0</v>
      </c>
      <c r="I31" s="56" t="n">
        <f aca="false">(I$13 + I$25) / I$5</f>
        <v>0</v>
      </c>
      <c r="J31" s="57" t="n">
        <f aca="false">(J$13 + J$25) / J$5</f>
        <v>0</v>
      </c>
      <c r="K31" s="17" t="n">
        <f aca="false">(K$13 + K$25) / K$5</f>
        <v>0</v>
      </c>
      <c r="L31" s="17" t="n">
        <f aca="false">(L$13 + L$25) / L$5</f>
        <v>0</v>
      </c>
      <c r="M31" s="17" t="n">
        <f aca="false">(M$13 + M$25) / M$5</f>
        <v>0</v>
      </c>
      <c r="N31" s="17" t="n">
        <f aca="false">(N$13 + N$25) / N$5</f>
        <v>0</v>
      </c>
      <c r="O31" s="17" t="n">
        <f aca="false">(O$13 + O$25) / O$5</f>
        <v>0</v>
      </c>
      <c r="P31" s="56" t="n">
        <f aca="false">(P$13 + P$25) / P$5</f>
        <v>0</v>
      </c>
    </row>
    <row r="32" customFormat="false" ht="15.75" hidden="false" customHeight="false" outlineLevel="0" collapsed="false">
      <c r="A32" s="58"/>
      <c r="B32" s="39" t="str">
        <f aca="false">CONCATENATE(Setup!$B$9, ", ", LEFT(Setup!$C$9,2))</f>
        <v>Martz, NM</v>
      </c>
      <c r="C32" s="17" t="n">
        <f aca="false">(C$14 + C$26) / C$5</f>
        <v>0</v>
      </c>
      <c r="D32" s="17" t="n">
        <f aca="false">(D$14 + D$26) / D$5</f>
        <v>0</v>
      </c>
      <c r="E32" s="17" t="n">
        <f aca="false">(E$14 + E$26) / E$5</f>
        <v>0</v>
      </c>
      <c r="F32" s="17" t="n">
        <f aca="false">(F$14 + F$26) / F$5</f>
        <v>0</v>
      </c>
      <c r="G32" s="17" t="n">
        <f aca="false">(G$14 + G$26) / G$5</f>
        <v>0</v>
      </c>
      <c r="H32" s="17" t="n">
        <f aca="false">(H$14 + H$26) / H$5</f>
        <v>0</v>
      </c>
      <c r="I32" s="56" t="n">
        <f aca="false">(I$14 + I$26) / I$5</f>
        <v>0</v>
      </c>
      <c r="J32" s="57" t="n">
        <f aca="false">(J$14 + J$26) / J$5</f>
        <v>0</v>
      </c>
      <c r="K32" s="17" t="n">
        <f aca="false">(K$14 + K$26) / K$5</f>
        <v>0</v>
      </c>
      <c r="L32" s="17" t="n">
        <f aca="false">(L$14 + L$26) / L$5</f>
        <v>0</v>
      </c>
      <c r="M32" s="17" t="n">
        <f aca="false">(M$14 + M$26) / M$5</f>
        <v>0</v>
      </c>
      <c r="N32" s="17" t="n">
        <f aca="false">(N$14 + N$26) / N$5</f>
        <v>0</v>
      </c>
      <c r="O32" s="17" t="n">
        <f aca="false">(O$14 + O$26) / O$5</f>
        <v>0</v>
      </c>
      <c r="P32" s="56" t="n">
        <f aca="false">(P$14 + P$26) / P$5</f>
        <v>0</v>
      </c>
    </row>
    <row r="33" customFormat="false" ht="15.75" hidden="false" customHeight="false" outlineLevel="0" collapsed="false">
      <c r="A33" s="58"/>
      <c r="B33" s="39" t="str">
        <f aca="false">CONCATENATE(Setup!$B$10, ", ", LEFT(Setup!$C$10,2))</f>
        <v>Glosecki, MG</v>
      </c>
      <c r="C33" s="17" t="n">
        <f aca="false">(C$15 + C$27) / C$5</f>
        <v>0</v>
      </c>
      <c r="D33" s="17" t="n">
        <f aca="false">(D$15 + D$27) / D$5</f>
        <v>0</v>
      </c>
      <c r="E33" s="17" t="n">
        <f aca="false">(E$15 + E$27) / E$5</f>
        <v>0</v>
      </c>
      <c r="F33" s="17" t="n">
        <f aca="false">(F$15 + F$27) / F$5</f>
        <v>0</v>
      </c>
      <c r="G33" s="17" t="n">
        <f aca="false">(G$15 + G$27) / G$5</f>
        <v>0</v>
      </c>
      <c r="H33" s="17" t="n">
        <f aca="false">(H$15 + H$27) / H$5</f>
        <v>0</v>
      </c>
      <c r="I33" s="56" t="n">
        <f aca="false">(I$15 + I$27) / I$5</f>
        <v>0</v>
      </c>
      <c r="J33" s="57" t="n">
        <f aca="false">(J$15 + J$27) / J$5</f>
        <v>0</v>
      </c>
      <c r="K33" s="17" t="n">
        <f aca="false">(K$15 + K$27) / K$5</f>
        <v>0</v>
      </c>
      <c r="L33" s="17" t="n">
        <f aca="false">(L$15 + L$27) / L$5</f>
        <v>0</v>
      </c>
      <c r="M33" s="17" t="n">
        <f aca="false">(M$15 + M$27) / M$5</f>
        <v>0</v>
      </c>
      <c r="N33" s="17" t="n">
        <f aca="false">(N$15 + N$27) / N$5</f>
        <v>0</v>
      </c>
      <c r="O33" s="17" t="n">
        <f aca="false">(O$15 + O$27) / O$5</f>
        <v>0</v>
      </c>
      <c r="P33" s="56" t="n">
        <f aca="false">(P$15 + P$27) / P$5</f>
        <v>0</v>
      </c>
    </row>
    <row r="34" customFormat="false" ht="16.5" hidden="false" customHeight="false" outlineLevel="0" collapsed="false">
      <c r="A34" s="58"/>
      <c r="B34" s="52" t="s">
        <v>19</v>
      </c>
      <c r="C34" s="19" t="n">
        <f aca="false">SUM(C30:C33)</f>
        <v>0</v>
      </c>
      <c r="D34" s="19" t="n">
        <f aca="false">SUM(D30:D33)</f>
        <v>0</v>
      </c>
      <c r="E34" s="19" t="n">
        <f aca="false">SUM(E30:E33)</f>
        <v>0</v>
      </c>
      <c r="F34" s="19" t="n">
        <f aca="false">SUM(F30:F33)</f>
        <v>0</v>
      </c>
      <c r="G34" s="19" t="n">
        <f aca="false">SUM(G30:G33)</f>
        <v>0</v>
      </c>
      <c r="H34" s="19" t="n">
        <f aca="false">SUM(H30:H33)</f>
        <v>0</v>
      </c>
      <c r="I34" s="53" t="n">
        <f aca="false">SUM(I30:I33)</f>
        <v>0</v>
      </c>
      <c r="J34" s="54" t="n">
        <f aca="false">SUM(J30:J33)</f>
        <v>0</v>
      </c>
      <c r="K34" s="19" t="n">
        <f aca="false">SUM(K30:K33)</f>
        <v>0</v>
      </c>
      <c r="L34" s="19" t="n">
        <f aca="false">SUM(L30:L33)</f>
        <v>0</v>
      </c>
      <c r="M34" s="19" t="n">
        <f aca="false">SUM(M30:M33)</f>
        <v>0</v>
      </c>
      <c r="N34" s="19" t="n">
        <f aca="false">SUM(N30:N33)</f>
        <v>0</v>
      </c>
      <c r="O34" s="19" t="n">
        <f aca="false">SUM(O30:O33)</f>
        <v>0</v>
      </c>
      <c r="P34" s="53" t="n">
        <f aca="false">SUM(P30:P33)</f>
        <v>0</v>
      </c>
    </row>
    <row r="35" customFormat="false" ht="15.75" hidden="false" customHeight="false" outlineLevel="0" collapsed="false">
      <c r="A35" s="23"/>
      <c r="B35" s="24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customFormat="false" ht="15.75" hidden="false" customHeight="false" outlineLevel="0" collapsed="false">
      <c r="B36" s="59" t="s">
        <v>44</v>
      </c>
      <c r="C36" s="60" t="n">
        <v>1</v>
      </c>
      <c r="D36" s="60" t="n">
        <v>2</v>
      </c>
      <c r="E36" s="60" t="s">
        <v>45</v>
      </c>
    </row>
    <row r="37" customFormat="false" ht="15.75" hidden="false" customHeight="true" outlineLevel="0" collapsed="false">
      <c r="A37" s="58" t="s">
        <v>46</v>
      </c>
      <c r="B37" s="39" t="str">
        <f aca="false">CONCATENATE(Setup!$B$7, ", ", LEFT(Setup!$C$7,2))</f>
        <v>Eck, ME</v>
      </c>
      <c r="C37" s="16" t="n">
        <f aca="false">SUM(C6:I6) + SUM(C18:I18)</f>
        <v>0</v>
      </c>
      <c r="D37" s="16" t="n">
        <f aca="false">SUM(J6:P6) + SUM(J18:P18)</f>
        <v>0</v>
      </c>
      <c r="E37" s="16" t="n">
        <f aca="false">SUM(C37:D37)</f>
        <v>0</v>
      </c>
    </row>
    <row r="38" customFormat="false" ht="15.75" hidden="false" customHeight="false" outlineLevel="0" collapsed="false">
      <c r="A38" s="58"/>
      <c r="B38" s="39" t="str">
        <f aca="false">CONCATENATE(Setup!$B$8, ", ", LEFT(Setup!$C$8,2))</f>
        <v>Schroeder, RS</v>
      </c>
      <c r="C38" s="16" t="n">
        <f aca="false">SUM(C7:I7) + SUM(C19:I19)</f>
        <v>0</v>
      </c>
      <c r="D38" s="16" t="n">
        <f aca="false">SUM(J7:P7) + SUM(J19:P19)</f>
        <v>0</v>
      </c>
      <c r="E38" s="16" t="n">
        <f aca="false">SUM(C38:D38)</f>
        <v>0</v>
      </c>
    </row>
    <row r="39" customFormat="false" ht="15.75" hidden="false" customHeight="false" outlineLevel="0" collapsed="false">
      <c r="A39" s="58"/>
      <c r="B39" s="39" t="str">
        <f aca="false">CONCATENATE(Setup!$B$9, ", ", LEFT(Setup!$C$9,2))</f>
        <v>Martz, NM</v>
      </c>
      <c r="C39" s="16" t="n">
        <f aca="false">SUM(C8:I8) + SUM(C20:I20)</f>
        <v>0</v>
      </c>
      <c r="D39" s="16" t="n">
        <f aca="false">SUM(J8:P8) + SUM(J20:P20)</f>
        <v>0</v>
      </c>
      <c r="E39" s="16" t="n">
        <f aca="false">SUM(C39:D39)</f>
        <v>0</v>
      </c>
    </row>
    <row r="40" customFormat="false" ht="15.75" hidden="false" customHeight="false" outlineLevel="0" collapsed="false">
      <c r="A40" s="58"/>
      <c r="B40" s="39" t="str">
        <f aca="false">CONCATENATE(Setup!$B$10, ", ", LEFT(Setup!$C$10,2))</f>
        <v>Glosecki, MG</v>
      </c>
      <c r="C40" s="16" t="n">
        <f aca="false">SUM(C9:I9) + SUM(C21:I21)</f>
        <v>0</v>
      </c>
      <c r="D40" s="16" t="n">
        <f aca="false">SUM(J9:P9) + SUM(J21:P21)</f>
        <v>0</v>
      </c>
      <c r="E40" s="16" t="n">
        <f aca="false">SUM(C40:D40)</f>
        <v>0</v>
      </c>
    </row>
    <row r="41" customFormat="false" ht="16.5" hidden="false" customHeight="false" outlineLevel="0" collapsed="false">
      <c r="A41" s="58"/>
      <c r="B41" s="52" t="s">
        <v>19</v>
      </c>
      <c r="C41" s="19" t="n">
        <f aca="false">SUM(C37:C40)</f>
        <v>0</v>
      </c>
      <c r="D41" s="19" t="n">
        <f aca="false">SUM(D37:D40)</f>
        <v>0</v>
      </c>
      <c r="E41" s="19" t="n">
        <f aca="false">SUM(C41:D41)</f>
        <v>0</v>
      </c>
    </row>
    <row r="42" customFormat="false" ht="15.75" hidden="false" customHeight="false" outlineLevel="0" collapsed="false">
      <c r="A42" s="23"/>
    </row>
    <row r="43" customFormat="false" ht="15.75" hidden="false" customHeight="true" outlineLevel="0" collapsed="false">
      <c r="A43" s="58" t="s">
        <v>22</v>
      </c>
      <c r="B43" s="39" t="str">
        <f aca="false">CONCATENATE(Setup!$B$7, ", ", LEFT(Setup!$C$7,2))</f>
        <v>Eck, ME</v>
      </c>
      <c r="C43" s="16" t="n">
        <f aca="false">C37 / C$36</f>
        <v>0</v>
      </c>
      <c r="D43" s="16" t="n">
        <f aca="false">SUM(C37:D37) / D$36</f>
        <v>0</v>
      </c>
    </row>
    <row r="44" customFormat="false" ht="15.75" hidden="false" customHeight="false" outlineLevel="0" collapsed="false">
      <c r="A44" s="58"/>
      <c r="B44" s="39" t="str">
        <f aca="false">CONCATENATE(Setup!$B$8, ", ", LEFT(Setup!$C$8,2))</f>
        <v>Schroeder, RS</v>
      </c>
      <c r="C44" s="16" t="n">
        <f aca="false">C38 / C$36</f>
        <v>0</v>
      </c>
      <c r="D44" s="16" t="n">
        <f aca="false">SUM(C38:D38) / D$36</f>
        <v>0</v>
      </c>
    </row>
    <row r="45" customFormat="false" ht="15.75" hidden="false" customHeight="false" outlineLevel="0" collapsed="false">
      <c r="A45" s="58"/>
      <c r="B45" s="39" t="str">
        <f aca="false">CONCATENATE(Setup!$B$9, ", ", LEFT(Setup!$C$9,2))</f>
        <v>Martz, NM</v>
      </c>
      <c r="C45" s="16" t="n">
        <f aca="false">C39 / C$36</f>
        <v>0</v>
      </c>
      <c r="D45" s="16" t="n">
        <f aca="false">SUM(C39:D39) / D$36</f>
        <v>0</v>
      </c>
    </row>
    <row r="46" customFormat="false" ht="15.75" hidden="false" customHeight="false" outlineLevel="0" collapsed="false">
      <c r="A46" s="58"/>
      <c r="B46" s="39" t="str">
        <f aca="false">CONCATENATE(Setup!$B$10, ", ", LEFT(Setup!$C$10,2))</f>
        <v>Glosecki, MG</v>
      </c>
      <c r="C46" s="16" t="n">
        <f aca="false">C40 / C$36</f>
        <v>0</v>
      </c>
      <c r="D46" s="16" t="n">
        <f aca="false">SUM(C40:D40) / D$36</f>
        <v>0</v>
      </c>
    </row>
    <row r="47" customFormat="false" ht="16.5" hidden="false" customHeight="false" outlineLevel="0" collapsed="false">
      <c r="A47" s="58"/>
      <c r="B47" s="52" t="s">
        <v>19</v>
      </c>
      <c r="C47" s="19" t="n">
        <f aca="false">SUM(C43:C46)</f>
        <v>0</v>
      </c>
      <c r="D47" s="19" t="n">
        <f aca="false">SUM(D43:D46)</f>
        <v>0</v>
      </c>
    </row>
  </sheetData>
  <mergeCells count="9">
    <mergeCell ref="C3:I3"/>
    <mergeCell ref="J3:P3"/>
    <mergeCell ref="A6:A10"/>
    <mergeCell ref="A12:A16"/>
    <mergeCell ref="A18:A22"/>
    <mergeCell ref="A24:A28"/>
    <mergeCell ref="A30:A34"/>
    <mergeCell ref="A37:A41"/>
    <mergeCell ref="A43:A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7.7813765182186"/>
    <col collapsed="false" hidden="false" max="2" min="2" style="0" width="14.4615384615385"/>
    <col collapsed="false" hidden="false" max="1025" min="3" style="0" width="8.78542510121457"/>
  </cols>
  <sheetData>
    <row r="1" customFormat="false" ht="18.75" hidden="false" customHeight="false" outlineLevel="0" collapsed="false">
      <c r="B1" s="26" t="s">
        <v>56</v>
      </c>
    </row>
    <row r="3" customFormat="false" ht="15" hidden="false" customHeight="false" outlineLevel="0" collapsed="false">
      <c r="A3" s="63" t="s">
        <v>57</v>
      </c>
      <c r="B3" s="64" t="n">
        <v>42254</v>
      </c>
    </row>
    <row r="4" customFormat="false" ht="15" hidden="false" customHeight="false" outlineLevel="0" collapsed="false">
      <c r="A4" s="63" t="s">
        <v>58</v>
      </c>
      <c r="B4" s="64" t="n">
        <v>42380</v>
      </c>
    </row>
    <row r="5" customFormat="false" ht="15" hidden="false" customHeight="false" outlineLevel="0" collapsed="false">
      <c r="A5" s="63"/>
    </row>
    <row r="6" customFormat="false" ht="15.75" hidden="false" customHeight="false" outlineLevel="0" collapsed="false">
      <c r="B6" s="65" t="s">
        <v>59</v>
      </c>
      <c r="C6" s="65" t="s">
        <v>60</v>
      </c>
    </row>
    <row r="7" customFormat="false" ht="15.75" hidden="false" customHeight="false" outlineLevel="0" collapsed="false">
      <c r="A7" s="63" t="s">
        <v>61</v>
      </c>
      <c r="B7" s="66" t="s">
        <v>62</v>
      </c>
      <c r="C7" s="67" t="s">
        <v>63</v>
      </c>
    </row>
    <row r="8" customFormat="false" ht="15.75" hidden="false" customHeight="false" outlineLevel="0" collapsed="false">
      <c r="A8" s="63" t="s">
        <v>64</v>
      </c>
      <c r="B8" s="66" t="s">
        <v>65</v>
      </c>
      <c r="C8" s="67" t="s">
        <v>66</v>
      </c>
    </row>
    <row r="9" customFormat="false" ht="15.75" hidden="false" customHeight="false" outlineLevel="0" collapsed="false">
      <c r="A9" s="63" t="s">
        <v>67</v>
      </c>
      <c r="B9" s="66" t="s">
        <v>68</v>
      </c>
      <c r="C9" s="67" t="s">
        <v>69</v>
      </c>
    </row>
    <row r="10" customFormat="false" ht="15.75" hidden="false" customHeight="false" outlineLevel="0" collapsed="false">
      <c r="A10" s="63" t="s">
        <v>70</v>
      </c>
      <c r="B10" s="66" t="s">
        <v>71</v>
      </c>
      <c r="C10" s="67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7"/>
  <sheetViews>
    <sheetView windowProtection="false" showFormulas="false" showGridLines="true" showRowColHeaders="true" showZeros="true" rightToLeft="false" tabSelected="false" showOutlineSymbols="true" defaultGridColor="true" view="normal" topLeftCell="B70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8.78542510121457"/>
    <col collapsed="false" hidden="false" max="2" min="2" style="0" width="15.7449392712551"/>
    <col collapsed="false" hidden="false" max="23" min="3" style="0" width="8.78542510121457"/>
    <col collapsed="false" hidden="false" max="24" min="24" style="0" width="12.1052631578947"/>
    <col collapsed="false" hidden="false" max="1025" min="25" style="0" width="8.78542510121457"/>
  </cols>
  <sheetData>
    <row r="1" customFormat="false" ht="18.75" hidden="false" customHeight="false" outlineLevel="0" collapsed="false">
      <c r="C1" s="26" t="s">
        <v>32</v>
      </c>
    </row>
    <row r="2" customFormat="false" ht="18.75" hidden="false" customHeight="false" outlineLevel="0" collapsed="false">
      <c r="B2" s="27" t="e">
        <f aca="false">SheetName</f>
        <v>#NAME?</v>
      </c>
      <c r="C2" s="28" t="s">
        <v>33</v>
      </c>
    </row>
    <row r="3" customFormat="false" ht="15" hidden="false" customHeight="false" outlineLevel="0" collapsed="false">
      <c r="B3" s="5" t="s">
        <v>2</v>
      </c>
      <c r="C3" s="29" t="s">
        <v>34</v>
      </c>
      <c r="D3" s="29"/>
      <c r="E3" s="29"/>
      <c r="F3" s="29"/>
      <c r="G3" s="29"/>
      <c r="H3" s="29"/>
      <c r="I3" s="29"/>
      <c r="J3" s="30" t="s">
        <v>35</v>
      </c>
      <c r="K3" s="30"/>
      <c r="L3" s="30"/>
      <c r="M3" s="30"/>
      <c r="N3" s="30"/>
      <c r="O3" s="30"/>
      <c r="P3" s="30"/>
      <c r="Q3" s="31" t="s">
        <v>36</v>
      </c>
      <c r="R3" s="31"/>
      <c r="S3" s="31"/>
      <c r="T3" s="31"/>
      <c r="U3" s="31"/>
      <c r="V3" s="31"/>
      <c r="W3" s="31"/>
    </row>
    <row r="4" customFormat="false" ht="15" hidden="false" customHeight="false" outlineLevel="0" collapsed="false">
      <c r="A4" s="8"/>
      <c r="B4" s="9" t="s">
        <v>37</v>
      </c>
      <c r="C4" s="32" t="n">
        <f aca="false">Setup!$B$3</f>
        <v>42254</v>
      </c>
      <c r="D4" s="32" t="n">
        <f aca="false">C$4 + 1</f>
        <v>42255</v>
      </c>
      <c r="E4" s="32" t="n">
        <f aca="false">D$4 + 1</f>
        <v>42256</v>
      </c>
      <c r="F4" s="32" t="n">
        <f aca="false">E$4 + 1</f>
        <v>42257</v>
      </c>
      <c r="G4" s="32" t="n">
        <f aca="false">F$4 + 1</f>
        <v>42258</v>
      </c>
      <c r="H4" s="32" t="n">
        <f aca="false">G$4 + 1</f>
        <v>42259</v>
      </c>
      <c r="I4" s="33" t="n">
        <f aca="false">H$4 + 1</f>
        <v>42260</v>
      </c>
      <c r="J4" s="34" t="n">
        <f aca="false">I$4 + 1</f>
        <v>42261</v>
      </c>
      <c r="K4" s="32" t="n">
        <f aca="false">J$4 + 1</f>
        <v>42262</v>
      </c>
      <c r="L4" s="32" t="n">
        <f aca="false">K$4 + 1</f>
        <v>42263</v>
      </c>
      <c r="M4" s="32" t="n">
        <f aca="false">L$4 + 1</f>
        <v>42264</v>
      </c>
      <c r="N4" s="32" t="n">
        <f aca="false">M$4 + 1</f>
        <v>42265</v>
      </c>
      <c r="O4" s="32" t="n">
        <f aca="false">N$4 + 1</f>
        <v>42266</v>
      </c>
      <c r="P4" s="33" t="n">
        <f aca="false">O$4 + 1</f>
        <v>42267</v>
      </c>
      <c r="Q4" s="34" t="n">
        <f aca="false">P$4 + 1</f>
        <v>42268</v>
      </c>
      <c r="R4" s="32" t="n">
        <f aca="false">Q$4 + 1</f>
        <v>42269</v>
      </c>
      <c r="S4" s="32" t="n">
        <f aca="false">R$4 + 1</f>
        <v>42270</v>
      </c>
      <c r="T4" s="32" t="n">
        <f aca="false">S$4 + 1</f>
        <v>42271</v>
      </c>
      <c r="U4" s="32" t="n">
        <f aca="false">T$4 + 1</f>
        <v>42272</v>
      </c>
      <c r="V4" s="32" t="n">
        <f aca="false">U$4 + 1</f>
        <v>42273</v>
      </c>
      <c r="W4" s="32" t="n">
        <f aca="false">V$4 + 1</f>
        <v>42274</v>
      </c>
    </row>
    <row r="5" customFormat="false" ht="15.75" hidden="false" customHeight="false" outlineLevel="0" collapsed="false">
      <c r="A5" s="8"/>
      <c r="B5" s="9" t="s">
        <v>38</v>
      </c>
      <c r="C5" s="35" t="n">
        <v>1</v>
      </c>
      <c r="D5" s="35" t="n">
        <v>2</v>
      </c>
      <c r="E5" s="35" t="n">
        <v>3</v>
      </c>
      <c r="F5" s="35" t="n">
        <v>4</v>
      </c>
      <c r="G5" s="35" t="n">
        <v>5</v>
      </c>
      <c r="H5" s="35" t="n">
        <v>6</v>
      </c>
      <c r="I5" s="36" t="n">
        <v>7</v>
      </c>
      <c r="J5" s="37" t="n">
        <v>8</v>
      </c>
      <c r="K5" s="35" t="n">
        <v>9</v>
      </c>
      <c r="L5" s="35" t="n">
        <v>10</v>
      </c>
      <c r="M5" s="35" t="n">
        <v>11</v>
      </c>
      <c r="N5" s="35" t="n">
        <v>12</v>
      </c>
      <c r="O5" s="35" t="n">
        <v>13</v>
      </c>
      <c r="P5" s="36" t="n">
        <v>14</v>
      </c>
      <c r="Q5" s="37" t="n">
        <v>15</v>
      </c>
      <c r="R5" s="35" t="n">
        <v>16</v>
      </c>
      <c r="S5" s="35" t="n">
        <v>17</v>
      </c>
      <c r="T5" s="35" t="n">
        <v>18</v>
      </c>
      <c r="U5" s="35" t="n">
        <v>19</v>
      </c>
      <c r="V5" s="35" t="n">
        <v>20</v>
      </c>
      <c r="W5" s="35" t="n">
        <v>21</v>
      </c>
    </row>
    <row r="6" customFormat="false" ht="15.75" hidden="false" customHeight="true" outlineLevel="0" collapsed="false">
      <c r="A6" s="38" t="s">
        <v>39</v>
      </c>
      <c r="B6" s="39" t="str">
        <f aca="false">CONCATENATE(Setup!$B$7, ", ", LEFT(Setup!$C$7,2))</f>
        <v>Eck, ME</v>
      </c>
      <c r="C6" s="40" t="n">
        <v>0</v>
      </c>
      <c r="D6" s="41" t="n">
        <v>1</v>
      </c>
      <c r="E6" s="41" t="n">
        <v>1</v>
      </c>
      <c r="F6" s="41" t="n">
        <v>0</v>
      </c>
      <c r="G6" s="41" t="n">
        <v>0.5</v>
      </c>
      <c r="H6" s="41" t="n">
        <v>0</v>
      </c>
      <c r="I6" s="42" t="n">
        <v>2.25</v>
      </c>
      <c r="J6" s="40" t="n">
        <v>0</v>
      </c>
      <c r="K6" s="41" t="n">
        <v>0.75</v>
      </c>
      <c r="L6" s="41" t="n">
        <v>0</v>
      </c>
      <c r="M6" s="41" t="n">
        <v>3.25</v>
      </c>
      <c r="N6" s="41" t="n">
        <v>0</v>
      </c>
      <c r="O6" s="41" t="n">
        <v>1</v>
      </c>
      <c r="P6" s="42" t="n">
        <v>0</v>
      </c>
      <c r="Q6" s="43" t="n">
        <v>2.25</v>
      </c>
      <c r="R6" s="44" t="n">
        <v>0</v>
      </c>
      <c r="S6" s="44" t="n">
        <v>0</v>
      </c>
      <c r="T6" s="44" t="n">
        <v>1.25</v>
      </c>
      <c r="U6" s="44" t="n">
        <v>0.5</v>
      </c>
      <c r="V6" s="44" t="n">
        <v>1.5</v>
      </c>
      <c r="W6" s="45" t="n">
        <v>0</v>
      </c>
    </row>
    <row r="7" customFormat="false" ht="16.5" hidden="false" customHeight="false" outlineLevel="0" collapsed="false">
      <c r="A7" s="38"/>
      <c r="B7" s="39" t="str">
        <f aca="false">CONCATENATE(Setup!$B$8, ", ", LEFT(Setup!$C$8,2))</f>
        <v>Schroeder, RS</v>
      </c>
      <c r="C7" s="40" t="n">
        <v>0</v>
      </c>
      <c r="D7" s="41" t="n">
        <v>1</v>
      </c>
      <c r="E7" s="41" t="n">
        <v>1</v>
      </c>
      <c r="F7" s="41" t="n">
        <v>0</v>
      </c>
      <c r="G7" s="41" t="n">
        <v>0</v>
      </c>
      <c r="H7" s="41" t="n">
        <v>0.5</v>
      </c>
      <c r="I7" s="42" t="n">
        <v>1.75</v>
      </c>
      <c r="J7" s="40" t="n">
        <v>0</v>
      </c>
      <c r="K7" s="41" t="n">
        <v>0.75</v>
      </c>
      <c r="L7" s="41" t="n">
        <v>0</v>
      </c>
      <c r="M7" s="41" t="n">
        <v>3.25</v>
      </c>
      <c r="N7" s="41" t="n">
        <v>0</v>
      </c>
      <c r="O7" s="41" t="n">
        <v>0.5</v>
      </c>
      <c r="P7" s="42" t="n">
        <v>0</v>
      </c>
      <c r="Q7" s="46" t="n">
        <v>2.25</v>
      </c>
      <c r="R7" s="47" t="n">
        <v>0</v>
      </c>
      <c r="S7" s="47" t="n">
        <v>0</v>
      </c>
      <c r="T7" s="47" t="n">
        <v>1.25</v>
      </c>
      <c r="U7" s="47" t="n">
        <v>1.5</v>
      </c>
      <c r="V7" s="47" t="n">
        <v>0</v>
      </c>
      <c r="W7" s="48" t="n">
        <v>0</v>
      </c>
    </row>
    <row r="8" customFormat="false" ht="16.5" hidden="false" customHeight="false" outlineLevel="0" collapsed="false">
      <c r="A8" s="38"/>
      <c r="B8" s="39" t="str">
        <f aca="false">CONCATENATE(Setup!$B$9, ", ", LEFT(Setup!$C$9,2))</f>
        <v>Martz, NM</v>
      </c>
      <c r="C8" s="40" t="n">
        <v>0</v>
      </c>
      <c r="D8" s="41" t="n">
        <v>1</v>
      </c>
      <c r="E8" s="41" t="n">
        <v>1</v>
      </c>
      <c r="F8" s="41" t="n">
        <v>0</v>
      </c>
      <c r="G8" s="41" t="n">
        <v>0</v>
      </c>
      <c r="H8" s="41" t="n">
        <v>1</v>
      </c>
      <c r="I8" s="42" t="n">
        <v>2.25</v>
      </c>
      <c r="J8" s="40" t="n">
        <v>0</v>
      </c>
      <c r="K8" s="41" t="n">
        <v>0.75</v>
      </c>
      <c r="L8" s="41" t="n">
        <v>0</v>
      </c>
      <c r="M8" s="41" t="n">
        <v>3.25</v>
      </c>
      <c r="N8" s="41" t="n">
        <v>0</v>
      </c>
      <c r="O8" s="41" t="n">
        <v>0</v>
      </c>
      <c r="P8" s="42" t="n">
        <v>1.5</v>
      </c>
      <c r="Q8" s="46" t="n">
        <v>2.25</v>
      </c>
      <c r="R8" s="47" t="n">
        <v>0</v>
      </c>
      <c r="S8" s="47" t="n">
        <v>0</v>
      </c>
      <c r="T8" s="47" t="n">
        <v>1.25</v>
      </c>
      <c r="U8" s="47" t="n">
        <v>0</v>
      </c>
      <c r="V8" s="47" t="n">
        <v>0</v>
      </c>
      <c r="W8" s="48" t="n">
        <v>2</v>
      </c>
    </row>
    <row r="9" customFormat="false" ht="16.5" hidden="false" customHeight="false" outlineLevel="0" collapsed="false">
      <c r="A9" s="38"/>
      <c r="B9" s="39" t="str">
        <f aca="false">CONCATENATE(Setup!$B$10, ", ", LEFT(Setup!$C$10,2))</f>
        <v>Glosecki, MG</v>
      </c>
      <c r="C9" s="40" t="n">
        <v>0</v>
      </c>
      <c r="D9" s="41" t="n">
        <v>1</v>
      </c>
      <c r="E9" s="41" t="n">
        <v>1</v>
      </c>
      <c r="F9" s="41" t="n">
        <v>0</v>
      </c>
      <c r="G9" s="41" t="n">
        <v>0</v>
      </c>
      <c r="H9" s="41" t="n">
        <v>1</v>
      </c>
      <c r="I9" s="42" t="n">
        <v>0</v>
      </c>
      <c r="J9" s="40" t="n">
        <v>0</v>
      </c>
      <c r="K9" s="41" t="n">
        <v>0.75</v>
      </c>
      <c r="L9" s="41" t="n">
        <v>0</v>
      </c>
      <c r="M9" s="41" t="n">
        <v>3.25</v>
      </c>
      <c r="N9" s="41" t="n">
        <v>0</v>
      </c>
      <c r="O9" s="41" t="n">
        <v>1</v>
      </c>
      <c r="P9" s="42" t="n">
        <v>0</v>
      </c>
      <c r="Q9" s="49" t="n">
        <v>2.25</v>
      </c>
      <c r="R9" s="50" t="n">
        <v>0</v>
      </c>
      <c r="S9" s="50" t="n">
        <v>0</v>
      </c>
      <c r="T9" s="50" t="n">
        <v>1.25</v>
      </c>
      <c r="U9" s="50" t="n">
        <v>0</v>
      </c>
      <c r="V9" s="50" t="n">
        <v>1</v>
      </c>
      <c r="W9" s="51" t="n">
        <v>0</v>
      </c>
    </row>
    <row r="10" customFormat="false" ht="16.5" hidden="false" customHeight="false" outlineLevel="0" collapsed="false">
      <c r="A10" s="38"/>
      <c r="B10" s="52" t="s">
        <v>19</v>
      </c>
      <c r="C10" s="19" t="n">
        <f aca="false">SUM(C6:C9)</f>
        <v>0</v>
      </c>
      <c r="D10" s="19" t="n">
        <f aca="false">SUM(D6:D9)</f>
        <v>4</v>
      </c>
      <c r="E10" s="19" t="n">
        <f aca="false">SUM(E6:E9)</f>
        <v>4</v>
      </c>
      <c r="F10" s="19" t="n">
        <f aca="false">SUM(F6:F9)</f>
        <v>0</v>
      </c>
      <c r="G10" s="19" t="n">
        <f aca="false">SUM(G6:G9)</f>
        <v>0.5</v>
      </c>
      <c r="H10" s="19" t="n">
        <f aca="false">SUM(H6:H9)</f>
        <v>2.5</v>
      </c>
      <c r="I10" s="53" t="n">
        <f aca="false">SUM(I6:I9)</f>
        <v>6.25</v>
      </c>
      <c r="J10" s="54" t="n">
        <f aca="false">SUM(J6:J9)</f>
        <v>0</v>
      </c>
      <c r="K10" s="19" t="n">
        <f aca="false">SUM(K6:K9)</f>
        <v>3</v>
      </c>
      <c r="L10" s="19" t="n">
        <f aca="false">SUM(L6:L9)</f>
        <v>0</v>
      </c>
      <c r="M10" s="19" t="n">
        <f aca="false">SUM(M6:M9)</f>
        <v>13</v>
      </c>
      <c r="N10" s="19" t="n">
        <f aca="false">SUM(N6:N9)</f>
        <v>0</v>
      </c>
      <c r="O10" s="19" t="n">
        <f aca="false">SUM(O6:O9)</f>
        <v>2.5</v>
      </c>
      <c r="P10" s="53" t="n">
        <f aca="false">SUM(P6:P9)</f>
        <v>1.5</v>
      </c>
      <c r="Q10" s="54" t="n">
        <f aca="false">SUM(Q6:Q9)</f>
        <v>9</v>
      </c>
      <c r="R10" s="19" t="n">
        <f aca="false">SUM(R6:R9)</f>
        <v>0</v>
      </c>
      <c r="S10" s="19" t="n">
        <f aca="false">SUM(S6:S9)</f>
        <v>0</v>
      </c>
      <c r="T10" s="19" t="n">
        <f aca="false">SUM(T6:T9)</f>
        <v>5</v>
      </c>
      <c r="U10" s="19" t="n">
        <f aca="false">SUM(U6:U9)</f>
        <v>2</v>
      </c>
      <c r="V10" s="19" t="n">
        <f aca="false">SUM(V6:V9)</f>
        <v>2.5</v>
      </c>
      <c r="W10" s="19" t="n">
        <f aca="false">SUM(W6:W9)</f>
        <v>2</v>
      </c>
    </row>
    <row r="11" customFormat="false" ht="16.5" hidden="false" customHeight="false" outlineLevel="0" collapsed="false">
      <c r="A11" s="55"/>
      <c r="B11" s="24"/>
      <c r="C11" s="19"/>
      <c r="D11" s="19"/>
      <c r="E11" s="19"/>
      <c r="F11" s="19"/>
      <c r="G11" s="19"/>
      <c r="H11" s="19"/>
      <c r="I11" s="53"/>
      <c r="J11" s="54"/>
      <c r="K11" s="19"/>
      <c r="L11" s="19"/>
      <c r="M11" s="19"/>
      <c r="N11" s="19"/>
      <c r="O11" s="19"/>
      <c r="P11" s="53"/>
      <c r="Q11" s="54"/>
      <c r="R11" s="19"/>
      <c r="S11" s="19"/>
      <c r="T11" s="19"/>
      <c r="U11" s="19"/>
      <c r="V11" s="19"/>
      <c r="W11" s="19"/>
    </row>
    <row r="12" customFormat="false" ht="15.75" hidden="false" customHeight="true" outlineLevel="0" collapsed="false">
      <c r="A12" s="38" t="s">
        <v>40</v>
      </c>
      <c r="B12" s="39" t="str">
        <f aca="false">CONCATENATE(Setup!$B$7, ", ", LEFT(Setup!$C$7,2))</f>
        <v>Eck, ME</v>
      </c>
      <c r="C12" s="17" t="n">
        <f aca="false">$C6</f>
        <v>0</v>
      </c>
      <c r="D12" s="17" t="n">
        <f aca="false">C$12 + D$6</f>
        <v>1</v>
      </c>
      <c r="E12" s="17" t="n">
        <f aca="false">D$12 + E$6</f>
        <v>2</v>
      </c>
      <c r="F12" s="17" t="n">
        <f aca="false">E$12 + F$6</f>
        <v>2</v>
      </c>
      <c r="G12" s="17" t="n">
        <f aca="false">F$12 + G$6</f>
        <v>2.5</v>
      </c>
      <c r="H12" s="17" t="n">
        <f aca="false">G$12 + H$6</f>
        <v>2.5</v>
      </c>
      <c r="I12" s="56" t="n">
        <f aca="false">H$12 + I$6</f>
        <v>4.75</v>
      </c>
      <c r="J12" s="57" t="n">
        <f aca="false">I$12 + J$6</f>
        <v>4.75</v>
      </c>
      <c r="K12" s="17" t="n">
        <f aca="false">J$12 + K$6</f>
        <v>5.5</v>
      </c>
      <c r="L12" s="17" t="n">
        <f aca="false">K$12 + L$6</f>
        <v>5.5</v>
      </c>
      <c r="M12" s="17" t="n">
        <f aca="false">L$12 + M$6</f>
        <v>8.75</v>
      </c>
      <c r="N12" s="17" t="n">
        <f aca="false">M$12 + N$6</f>
        <v>8.75</v>
      </c>
      <c r="O12" s="17" t="n">
        <f aca="false">N$12 + O$6</f>
        <v>9.75</v>
      </c>
      <c r="P12" s="56" t="n">
        <f aca="false">O$12 + P$6</f>
        <v>9.75</v>
      </c>
      <c r="Q12" s="57" t="n">
        <f aca="false">P$12 + Q$6</f>
        <v>12</v>
      </c>
      <c r="R12" s="17" t="n">
        <f aca="false">Q$12 + R$6</f>
        <v>12</v>
      </c>
      <c r="S12" s="17" t="n">
        <f aca="false">R$12 + S$6</f>
        <v>12</v>
      </c>
      <c r="T12" s="17" t="n">
        <f aca="false">S$12 + T$6</f>
        <v>13.25</v>
      </c>
      <c r="U12" s="17" t="n">
        <f aca="false">T$12 + U$6</f>
        <v>13.75</v>
      </c>
      <c r="V12" s="17" t="n">
        <f aca="false">U$12 + V$6</f>
        <v>15.25</v>
      </c>
      <c r="W12" s="17" t="n">
        <f aca="false">V$12 + W$6</f>
        <v>15.25</v>
      </c>
    </row>
    <row r="13" customFormat="false" ht="15.75" hidden="false" customHeight="false" outlineLevel="0" collapsed="false">
      <c r="A13" s="38"/>
      <c r="B13" s="39" t="str">
        <f aca="false">CONCATENATE(Setup!$B$8, ", ", LEFT(Setup!$C$8,2))</f>
        <v>Schroeder, RS</v>
      </c>
      <c r="C13" s="17" t="n">
        <f aca="false">$C7</f>
        <v>0</v>
      </c>
      <c r="D13" s="17" t="n">
        <f aca="false">C$13 + D$7</f>
        <v>1</v>
      </c>
      <c r="E13" s="17" t="n">
        <f aca="false">D$13 + E$7</f>
        <v>2</v>
      </c>
      <c r="F13" s="17" t="n">
        <f aca="false">E$13 + F$7</f>
        <v>2</v>
      </c>
      <c r="G13" s="17" t="n">
        <f aca="false">F$13 + G$7</f>
        <v>2</v>
      </c>
      <c r="H13" s="17" t="n">
        <f aca="false">G$13 + H$7</f>
        <v>2.5</v>
      </c>
      <c r="I13" s="56" t="n">
        <f aca="false">H$13 + I$7</f>
        <v>4.25</v>
      </c>
      <c r="J13" s="57" t="n">
        <f aca="false">I$13 + J$7</f>
        <v>4.25</v>
      </c>
      <c r="K13" s="17" t="n">
        <f aca="false">J$13 + K$7</f>
        <v>5</v>
      </c>
      <c r="L13" s="17" t="n">
        <f aca="false">K$13 + L$7</f>
        <v>5</v>
      </c>
      <c r="M13" s="17" t="n">
        <f aca="false">L$13 + M$7</f>
        <v>8.25</v>
      </c>
      <c r="N13" s="17" t="n">
        <f aca="false">M$13 + N$7</f>
        <v>8.25</v>
      </c>
      <c r="O13" s="17" t="n">
        <f aca="false">N$13 + O$7</f>
        <v>8.75</v>
      </c>
      <c r="P13" s="56" t="n">
        <f aca="false">O$13 + P$7</f>
        <v>8.75</v>
      </c>
      <c r="Q13" s="57" t="n">
        <f aca="false">P$13 + Q$7</f>
        <v>11</v>
      </c>
      <c r="R13" s="17" t="n">
        <f aca="false">Q$13 + R$7</f>
        <v>11</v>
      </c>
      <c r="S13" s="17" t="n">
        <f aca="false">R$13 + S$7</f>
        <v>11</v>
      </c>
      <c r="T13" s="17" t="n">
        <f aca="false">S$13 + T$7</f>
        <v>12.25</v>
      </c>
      <c r="U13" s="17" t="n">
        <f aca="false">T$13 + U$7</f>
        <v>13.75</v>
      </c>
      <c r="V13" s="17" t="n">
        <f aca="false">U$13 + V$7</f>
        <v>13.75</v>
      </c>
      <c r="W13" s="17" t="n">
        <f aca="false">V$13 + W$7</f>
        <v>13.75</v>
      </c>
    </row>
    <row r="14" customFormat="false" ht="15.75" hidden="false" customHeight="false" outlineLevel="0" collapsed="false">
      <c r="A14" s="38"/>
      <c r="B14" s="39" t="str">
        <f aca="false">CONCATENATE(Setup!$B$9, ", ", LEFT(Setup!$C$9,2))</f>
        <v>Martz, NM</v>
      </c>
      <c r="C14" s="17" t="n">
        <f aca="false">$C8</f>
        <v>0</v>
      </c>
      <c r="D14" s="17" t="n">
        <f aca="false">C$14 + D$8</f>
        <v>1</v>
      </c>
      <c r="E14" s="17" t="n">
        <f aca="false">D$14 + E$8</f>
        <v>2</v>
      </c>
      <c r="F14" s="17" t="n">
        <f aca="false">E$14 + F$8</f>
        <v>2</v>
      </c>
      <c r="G14" s="17" t="n">
        <f aca="false">F$14 + G$8</f>
        <v>2</v>
      </c>
      <c r="H14" s="17" t="n">
        <f aca="false">G$14 + H$8</f>
        <v>3</v>
      </c>
      <c r="I14" s="56" t="n">
        <f aca="false">H$14 + I$8</f>
        <v>5.25</v>
      </c>
      <c r="J14" s="57" t="n">
        <f aca="false">I$14 + J$8</f>
        <v>5.25</v>
      </c>
      <c r="K14" s="17" t="n">
        <f aca="false">J$14 + K$8</f>
        <v>6</v>
      </c>
      <c r="L14" s="17" t="n">
        <f aca="false">K$14 + L$8</f>
        <v>6</v>
      </c>
      <c r="M14" s="17" t="n">
        <f aca="false">L$14 + M$8</f>
        <v>9.25</v>
      </c>
      <c r="N14" s="17" t="n">
        <f aca="false">M$14 + N$8</f>
        <v>9.25</v>
      </c>
      <c r="O14" s="17" t="n">
        <f aca="false">N$14 + O$8</f>
        <v>9.25</v>
      </c>
      <c r="P14" s="56" t="n">
        <f aca="false">O$14 + P$8</f>
        <v>10.75</v>
      </c>
      <c r="Q14" s="57" t="n">
        <f aca="false">P$14 + Q$8</f>
        <v>13</v>
      </c>
      <c r="R14" s="17" t="n">
        <f aca="false">Q$14 + R$8</f>
        <v>13</v>
      </c>
      <c r="S14" s="17" t="n">
        <f aca="false">R$14 + S$8</f>
        <v>13</v>
      </c>
      <c r="T14" s="17" t="n">
        <f aca="false">S$14 + T$8</f>
        <v>14.25</v>
      </c>
      <c r="U14" s="17" t="n">
        <f aca="false">T$14 + U$8</f>
        <v>14.25</v>
      </c>
      <c r="V14" s="17" t="n">
        <f aca="false">U$14 + V$8</f>
        <v>14.25</v>
      </c>
      <c r="W14" s="17" t="n">
        <f aca="false">V$14 + W$8</f>
        <v>16.25</v>
      </c>
    </row>
    <row r="15" customFormat="false" ht="15.75" hidden="false" customHeight="false" outlineLevel="0" collapsed="false">
      <c r="A15" s="38"/>
      <c r="B15" s="39" t="str">
        <f aca="false">CONCATENATE(Setup!$B$10, ", ", LEFT(Setup!$C$10,2))</f>
        <v>Glosecki, MG</v>
      </c>
      <c r="C15" s="17" t="n">
        <f aca="false">$C9</f>
        <v>0</v>
      </c>
      <c r="D15" s="17" t="n">
        <f aca="false">C$15 + D$9</f>
        <v>1</v>
      </c>
      <c r="E15" s="17" t="n">
        <f aca="false">D$15 + E$9</f>
        <v>2</v>
      </c>
      <c r="F15" s="17" t="n">
        <f aca="false">E$15 + F$9</f>
        <v>2</v>
      </c>
      <c r="G15" s="17" t="n">
        <f aca="false">F$15 + G$9</f>
        <v>2</v>
      </c>
      <c r="H15" s="17" t="n">
        <f aca="false">G$15 + H$9</f>
        <v>3</v>
      </c>
      <c r="I15" s="56" t="n">
        <f aca="false">H$15 + I$9</f>
        <v>3</v>
      </c>
      <c r="J15" s="57" t="n">
        <f aca="false">I$15 + J$9</f>
        <v>3</v>
      </c>
      <c r="K15" s="17" t="n">
        <f aca="false">J$15 + K$9</f>
        <v>3.75</v>
      </c>
      <c r="L15" s="17" t="n">
        <f aca="false">K$15 + L$9</f>
        <v>3.75</v>
      </c>
      <c r="M15" s="17" t="n">
        <f aca="false">L$15 + M$9</f>
        <v>7</v>
      </c>
      <c r="N15" s="17" t="n">
        <f aca="false">M$15 + N$9</f>
        <v>7</v>
      </c>
      <c r="O15" s="17" t="n">
        <f aca="false">N$15 + O$9</f>
        <v>8</v>
      </c>
      <c r="P15" s="56" t="n">
        <f aca="false">O$15 + P$9</f>
        <v>8</v>
      </c>
      <c r="Q15" s="57" t="n">
        <f aca="false">P$15 + Q$9</f>
        <v>10.25</v>
      </c>
      <c r="R15" s="17" t="n">
        <f aca="false">Q$15 + R$9</f>
        <v>10.25</v>
      </c>
      <c r="S15" s="17" t="n">
        <f aca="false">R$15 + S$9</f>
        <v>10.25</v>
      </c>
      <c r="T15" s="17" t="n">
        <f aca="false">S$15 + T$9</f>
        <v>11.5</v>
      </c>
      <c r="U15" s="17" t="n">
        <f aca="false">T$15 + U$9</f>
        <v>11.5</v>
      </c>
      <c r="V15" s="17" t="n">
        <f aca="false">U$15 + V$9</f>
        <v>12.5</v>
      </c>
      <c r="W15" s="17" t="n">
        <f aca="false">V$15 + W$9</f>
        <v>12.5</v>
      </c>
    </row>
    <row r="16" customFormat="false" ht="16.5" hidden="false" customHeight="false" outlineLevel="0" collapsed="false">
      <c r="A16" s="38"/>
      <c r="B16" s="52" t="s">
        <v>19</v>
      </c>
      <c r="C16" s="19" t="n">
        <f aca="false">SUM(C12:C15)</f>
        <v>0</v>
      </c>
      <c r="D16" s="19" t="n">
        <f aca="false">SUM(D12:D15)</f>
        <v>4</v>
      </c>
      <c r="E16" s="19" t="n">
        <f aca="false">SUM(E12:E15)</f>
        <v>8</v>
      </c>
      <c r="F16" s="19" t="n">
        <f aca="false">SUM(F12:F15)</f>
        <v>8</v>
      </c>
      <c r="G16" s="19" t="n">
        <f aca="false">SUM(G12:G15)</f>
        <v>8.5</v>
      </c>
      <c r="H16" s="19" t="n">
        <f aca="false">SUM(H12:H15)</f>
        <v>11</v>
      </c>
      <c r="I16" s="53" t="n">
        <f aca="false">SUM(I12:I15)</f>
        <v>17.25</v>
      </c>
      <c r="J16" s="54" t="n">
        <f aca="false">SUM(J12:J15)</f>
        <v>17.25</v>
      </c>
      <c r="K16" s="19" t="n">
        <f aca="false">SUM(K12:K15)</f>
        <v>20.25</v>
      </c>
      <c r="L16" s="19" t="n">
        <f aca="false">SUM(L12:L15)</f>
        <v>20.25</v>
      </c>
      <c r="M16" s="19" t="n">
        <f aca="false">SUM(M12:M15)</f>
        <v>33.25</v>
      </c>
      <c r="N16" s="19" t="n">
        <f aca="false">SUM(N12:N15)</f>
        <v>33.25</v>
      </c>
      <c r="O16" s="19" t="n">
        <f aca="false">SUM(O12:O15)</f>
        <v>35.75</v>
      </c>
      <c r="P16" s="53" t="n">
        <f aca="false">SUM(P12:P15)</f>
        <v>37.25</v>
      </c>
      <c r="Q16" s="54" t="n">
        <f aca="false">SUM(Q12:Q15)</f>
        <v>46.25</v>
      </c>
      <c r="R16" s="19" t="n">
        <f aca="false">SUM(R12:R15)</f>
        <v>46.25</v>
      </c>
      <c r="S16" s="19" t="n">
        <f aca="false">SUM(S12:S15)</f>
        <v>46.25</v>
      </c>
      <c r="T16" s="19" t="n">
        <f aca="false">SUM(T12:T15)</f>
        <v>51.25</v>
      </c>
      <c r="U16" s="19" t="n">
        <f aca="false">SUM(U12:U15)</f>
        <v>53.25</v>
      </c>
      <c r="V16" s="19" t="n">
        <f aca="false">SUM(V12:V15)</f>
        <v>55.75</v>
      </c>
      <c r="W16" s="19" t="n">
        <f aca="false">SUM(W12:W15)</f>
        <v>57.75</v>
      </c>
    </row>
    <row r="17" customFormat="false" ht="16.5" hidden="false" customHeight="false" outlineLevel="0" collapsed="false">
      <c r="A17" s="55"/>
      <c r="B17" s="24"/>
      <c r="C17" s="19"/>
      <c r="D17" s="19"/>
      <c r="E17" s="19"/>
      <c r="F17" s="19"/>
      <c r="G17" s="19"/>
      <c r="H17" s="19"/>
      <c r="I17" s="53"/>
      <c r="J17" s="54"/>
      <c r="K17" s="19"/>
      <c r="L17" s="19"/>
      <c r="M17" s="19"/>
      <c r="N17" s="19"/>
      <c r="O17" s="19"/>
      <c r="P17" s="53"/>
      <c r="Q17" s="54"/>
      <c r="R17" s="19"/>
      <c r="S17" s="19"/>
      <c r="T17" s="19"/>
      <c r="U17" s="19"/>
      <c r="V17" s="19"/>
      <c r="W17" s="19"/>
    </row>
    <row r="18" customFormat="false" ht="15.75" hidden="false" customHeight="true" outlineLevel="0" collapsed="false">
      <c r="A18" s="38" t="s">
        <v>41</v>
      </c>
      <c r="B18" s="39" t="str">
        <f aca="false">CONCATENATE(Setup!$B$7, ", ", LEFT(Setup!$C$7,2))</f>
        <v>Eck, ME</v>
      </c>
      <c r="C18" s="40" t="n">
        <v>0</v>
      </c>
      <c r="D18" s="41" t="n">
        <v>0</v>
      </c>
      <c r="E18" s="41" t="n">
        <v>0</v>
      </c>
      <c r="F18" s="41" t="n">
        <v>0</v>
      </c>
      <c r="G18" s="41" t="n">
        <v>0</v>
      </c>
      <c r="H18" s="41" t="n">
        <v>0</v>
      </c>
      <c r="I18" s="42" t="n">
        <v>0</v>
      </c>
      <c r="J18" s="40" t="n">
        <v>0</v>
      </c>
      <c r="K18" s="41" t="n">
        <v>0</v>
      </c>
      <c r="L18" s="41" t="n">
        <v>0</v>
      </c>
      <c r="M18" s="41" t="n">
        <v>0</v>
      </c>
      <c r="N18" s="41" t="n">
        <v>0</v>
      </c>
      <c r="O18" s="41" t="n">
        <v>0</v>
      </c>
      <c r="P18" s="42" t="n">
        <v>0</v>
      </c>
      <c r="Q18" s="43" t="n">
        <v>1</v>
      </c>
      <c r="R18" s="44" t="n">
        <v>0</v>
      </c>
      <c r="S18" s="44" t="n">
        <v>0</v>
      </c>
      <c r="T18" s="44" t="n">
        <v>0</v>
      </c>
      <c r="U18" s="44" t="n">
        <v>0</v>
      </c>
      <c r="V18" s="44" t="n">
        <v>0</v>
      </c>
      <c r="W18" s="45" t="n">
        <v>0</v>
      </c>
    </row>
    <row r="19" customFormat="false" ht="16.5" hidden="false" customHeight="false" outlineLevel="0" collapsed="false">
      <c r="A19" s="38"/>
      <c r="B19" s="39" t="str">
        <f aca="false">CONCATENATE(Setup!$B$8, ", ", LEFT(Setup!$C$8,2))</f>
        <v>Schroeder, RS</v>
      </c>
      <c r="C19" s="40" t="n">
        <v>0</v>
      </c>
      <c r="D19" s="41" t="n">
        <v>0</v>
      </c>
      <c r="E19" s="41" t="n">
        <v>0</v>
      </c>
      <c r="F19" s="41" t="n">
        <v>0</v>
      </c>
      <c r="G19" s="41" t="n">
        <v>0</v>
      </c>
      <c r="H19" s="41" t="n">
        <v>0</v>
      </c>
      <c r="I19" s="42" t="n">
        <v>0</v>
      </c>
      <c r="J19" s="40" t="n">
        <v>0</v>
      </c>
      <c r="K19" s="41" t="n">
        <v>0</v>
      </c>
      <c r="L19" s="41" t="n">
        <v>0</v>
      </c>
      <c r="M19" s="41" t="n">
        <v>0</v>
      </c>
      <c r="N19" s="41" t="n">
        <v>0</v>
      </c>
      <c r="O19" s="41" t="n">
        <v>0</v>
      </c>
      <c r="P19" s="42" t="n">
        <v>0</v>
      </c>
      <c r="Q19" s="46" t="n">
        <v>1</v>
      </c>
      <c r="R19" s="47" t="n">
        <v>0</v>
      </c>
      <c r="S19" s="47" t="n">
        <v>0</v>
      </c>
      <c r="T19" s="47" t="n">
        <v>0</v>
      </c>
      <c r="U19" s="47" t="n">
        <v>0</v>
      </c>
      <c r="V19" s="47" t="n">
        <v>0</v>
      </c>
      <c r="W19" s="48" t="n">
        <v>0</v>
      </c>
    </row>
    <row r="20" customFormat="false" ht="16.5" hidden="false" customHeight="false" outlineLevel="0" collapsed="false">
      <c r="A20" s="38"/>
      <c r="B20" s="39" t="str">
        <f aca="false">CONCATENATE(Setup!$B$9, ", ", LEFT(Setup!$C$9,2))</f>
        <v>Martz, NM</v>
      </c>
      <c r="C20" s="40" t="n">
        <v>0</v>
      </c>
      <c r="D20" s="41" t="n">
        <v>0</v>
      </c>
      <c r="E20" s="41" t="n">
        <v>0</v>
      </c>
      <c r="F20" s="41" t="n">
        <v>0</v>
      </c>
      <c r="G20" s="41" t="n">
        <v>0</v>
      </c>
      <c r="H20" s="41" t="n">
        <v>0</v>
      </c>
      <c r="I20" s="42" t="n">
        <v>0</v>
      </c>
      <c r="J20" s="40" t="n">
        <v>0</v>
      </c>
      <c r="K20" s="41" t="n">
        <v>0</v>
      </c>
      <c r="L20" s="41" t="n">
        <v>0</v>
      </c>
      <c r="M20" s="41" t="n">
        <v>0</v>
      </c>
      <c r="N20" s="41" t="n">
        <v>0</v>
      </c>
      <c r="O20" s="41" t="n">
        <v>0</v>
      </c>
      <c r="P20" s="42" t="n">
        <v>0</v>
      </c>
      <c r="Q20" s="46" t="n">
        <v>1</v>
      </c>
      <c r="R20" s="47" t="n">
        <v>0</v>
      </c>
      <c r="S20" s="47" t="n">
        <v>0</v>
      </c>
      <c r="T20" s="47" t="n">
        <v>0</v>
      </c>
      <c r="U20" s="47" t="n">
        <v>0</v>
      </c>
      <c r="V20" s="47" t="n">
        <v>0</v>
      </c>
      <c r="W20" s="48" t="n">
        <v>0</v>
      </c>
    </row>
    <row r="21" customFormat="false" ht="16.5" hidden="false" customHeight="false" outlineLevel="0" collapsed="false">
      <c r="A21" s="38"/>
      <c r="B21" s="39" t="str">
        <f aca="false">CONCATENATE(Setup!$B$10, ", ", LEFT(Setup!$C$10,2))</f>
        <v>Glosecki, MG</v>
      </c>
      <c r="C21" s="40" t="n">
        <v>0</v>
      </c>
      <c r="D21" s="41" t="n">
        <v>0</v>
      </c>
      <c r="E21" s="41" t="n">
        <v>0</v>
      </c>
      <c r="F21" s="41" t="n">
        <v>0</v>
      </c>
      <c r="G21" s="41" t="n">
        <v>0</v>
      </c>
      <c r="H21" s="41" t="n">
        <v>0</v>
      </c>
      <c r="I21" s="42" t="n">
        <v>0</v>
      </c>
      <c r="J21" s="40" t="n">
        <v>0</v>
      </c>
      <c r="K21" s="41" t="n">
        <v>0</v>
      </c>
      <c r="L21" s="41" t="n">
        <v>0</v>
      </c>
      <c r="M21" s="41" t="n">
        <v>0</v>
      </c>
      <c r="N21" s="41" t="n">
        <v>0</v>
      </c>
      <c r="O21" s="41" t="n">
        <v>0</v>
      </c>
      <c r="P21" s="42" t="n">
        <v>0</v>
      </c>
      <c r="Q21" s="49" t="n">
        <v>1</v>
      </c>
      <c r="R21" s="50" t="n">
        <v>0</v>
      </c>
      <c r="S21" s="50" t="n">
        <v>0</v>
      </c>
      <c r="T21" s="50" t="n">
        <v>0</v>
      </c>
      <c r="U21" s="50" t="n">
        <v>0</v>
      </c>
      <c r="V21" s="50" t="n">
        <v>0</v>
      </c>
      <c r="W21" s="51" t="n">
        <v>0</v>
      </c>
    </row>
    <row r="22" customFormat="false" ht="16.5" hidden="false" customHeight="false" outlineLevel="0" collapsed="false">
      <c r="A22" s="38"/>
      <c r="B22" s="52" t="s">
        <v>19</v>
      </c>
      <c r="C22" s="19" t="n">
        <f aca="false">SUM(C18:C21)</f>
        <v>0</v>
      </c>
      <c r="D22" s="19" t="n">
        <f aca="false">SUM(D18:D21)</f>
        <v>0</v>
      </c>
      <c r="E22" s="19" t="n">
        <f aca="false">SUM(E18:E21)</f>
        <v>0</v>
      </c>
      <c r="F22" s="19" t="n">
        <f aca="false">SUM(F18:F21)</f>
        <v>0</v>
      </c>
      <c r="G22" s="19" t="n">
        <f aca="false">SUM(G18:G21)</f>
        <v>0</v>
      </c>
      <c r="H22" s="19" t="n">
        <f aca="false">SUM(H18:H21)</f>
        <v>0</v>
      </c>
      <c r="I22" s="53" t="n">
        <f aca="false">SUM(I18:I21)</f>
        <v>0</v>
      </c>
      <c r="J22" s="54" t="n">
        <f aca="false">SUM(J18:J21)</f>
        <v>0</v>
      </c>
      <c r="K22" s="19" t="n">
        <f aca="false">SUM(K18:K21)</f>
        <v>0</v>
      </c>
      <c r="L22" s="19" t="n">
        <f aca="false">SUM(L18:L21)</f>
        <v>0</v>
      </c>
      <c r="M22" s="19" t="n">
        <f aca="false">SUM(M18:M21)</f>
        <v>0</v>
      </c>
      <c r="N22" s="19" t="n">
        <f aca="false">SUM(N18:N21)</f>
        <v>0</v>
      </c>
      <c r="O22" s="19" t="n">
        <f aca="false">SUM(O18:O21)</f>
        <v>0</v>
      </c>
      <c r="P22" s="53" t="n">
        <f aca="false">SUM(P18:P21)</f>
        <v>0</v>
      </c>
      <c r="Q22" s="54" t="n">
        <f aca="false">SUM(Q18:Q21)</f>
        <v>4</v>
      </c>
      <c r="R22" s="19" t="n">
        <f aca="false">SUM(R18:R21)</f>
        <v>0</v>
      </c>
      <c r="S22" s="19" t="n">
        <f aca="false">SUM(S18:S21)</f>
        <v>0</v>
      </c>
      <c r="T22" s="19" t="n">
        <f aca="false">SUM(T18:T21)</f>
        <v>0</v>
      </c>
      <c r="U22" s="19" t="n">
        <f aca="false">SUM(U18:U21)</f>
        <v>0</v>
      </c>
      <c r="V22" s="19" t="n">
        <f aca="false">SUM(V18:V21)</f>
        <v>0</v>
      </c>
      <c r="W22" s="19" t="n">
        <f aca="false">SUM(W18:W21)</f>
        <v>0</v>
      </c>
    </row>
    <row r="23" customFormat="false" ht="16.5" hidden="false" customHeight="false" outlineLevel="0" collapsed="false">
      <c r="A23" s="55"/>
      <c r="B23" s="24"/>
      <c r="C23" s="19"/>
      <c r="D23" s="19"/>
      <c r="E23" s="19"/>
      <c r="F23" s="19"/>
      <c r="G23" s="19"/>
      <c r="H23" s="19"/>
      <c r="I23" s="53"/>
      <c r="J23" s="54"/>
      <c r="K23" s="19"/>
      <c r="L23" s="19"/>
      <c r="M23" s="19"/>
      <c r="N23" s="19"/>
      <c r="O23" s="19"/>
      <c r="P23" s="53"/>
      <c r="Q23" s="54"/>
      <c r="R23" s="19"/>
      <c r="S23" s="19"/>
      <c r="T23" s="19"/>
      <c r="U23" s="19"/>
      <c r="V23" s="19"/>
      <c r="W23" s="19"/>
    </row>
    <row r="24" customFormat="false" ht="15.75" hidden="false" customHeight="true" outlineLevel="0" collapsed="false">
      <c r="A24" s="38" t="s">
        <v>42</v>
      </c>
      <c r="B24" s="39" t="str">
        <f aca="false">CONCATENATE(Setup!$B$7, ", ", LEFT(Setup!$C$7,2))</f>
        <v>Eck, ME</v>
      </c>
      <c r="C24" s="17" t="n">
        <f aca="false">$C18</f>
        <v>0</v>
      </c>
      <c r="D24" s="17" t="n">
        <f aca="false">C$24 + D$18</f>
        <v>0</v>
      </c>
      <c r="E24" s="17" t="n">
        <f aca="false">D$24 + E$18</f>
        <v>0</v>
      </c>
      <c r="F24" s="17" t="n">
        <f aca="false">E$24 + F$18</f>
        <v>0</v>
      </c>
      <c r="G24" s="17" t="n">
        <f aca="false">F$24 + G$18</f>
        <v>0</v>
      </c>
      <c r="H24" s="17" t="n">
        <f aca="false">G$24 + H$18</f>
        <v>0</v>
      </c>
      <c r="I24" s="56" t="n">
        <f aca="false">H$24 + I$18</f>
        <v>0</v>
      </c>
      <c r="J24" s="57" t="n">
        <f aca="false">I$24 + J$18</f>
        <v>0</v>
      </c>
      <c r="K24" s="17" t="n">
        <f aca="false">J$24 + K$18</f>
        <v>0</v>
      </c>
      <c r="L24" s="17" t="n">
        <f aca="false">K$24 + L$18</f>
        <v>0</v>
      </c>
      <c r="M24" s="17" t="n">
        <f aca="false">L$24 + M$18</f>
        <v>0</v>
      </c>
      <c r="N24" s="17" t="n">
        <f aca="false">M$24 + N$18</f>
        <v>0</v>
      </c>
      <c r="O24" s="17" t="n">
        <f aca="false">N$24 + O$18</f>
        <v>0</v>
      </c>
      <c r="P24" s="56" t="n">
        <f aca="false">O$24 + P$18</f>
        <v>0</v>
      </c>
      <c r="Q24" s="57" t="n">
        <f aca="false">P$24 + Q$18</f>
        <v>1</v>
      </c>
      <c r="R24" s="17" t="n">
        <f aca="false">Q$24 + R$18</f>
        <v>1</v>
      </c>
      <c r="S24" s="17" t="n">
        <f aca="false">R$24 + S$18</f>
        <v>1</v>
      </c>
      <c r="T24" s="17" t="n">
        <f aca="false">S$24 + T$18</f>
        <v>1</v>
      </c>
      <c r="U24" s="17" t="n">
        <f aca="false">T$24 + U$18</f>
        <v>1</v>
      </c>
      <c r="V24" s="17" t="n">
        <f aca="false">U$24 + V$18</f>
        <v>1</v>
      </c>
      <c r="W24" s="17" t="n">
        <f aca="false">V$24 + W$18</f>
        <v>1</v>
      </c>
    </row>
    <row r="25" customFormat="false" ht="15.75" hidden="false" customHeight="false" outlineLevel="0" collapsed="false">
      <c r="A25" s="38"/>
      <c r="B25" s="39" t="str">
        <f aca="false">CONCATENATE(Setup!$B$8, ", ", LEFT(Setup!$C$8,2))</f>
        <v>Schroeder, RS</v>
      </c>
      <c r="C25" s="17" t="n">
        <f aca="false">$C19</f>
        <v>0</v>
      </c>
      <c r="D25" s="17" t="n">
        <f aca="false">C$25 + D$19</f>
        <v>0</v>
      </c>
      <c r="E25" s="17" t="n">
        <f aca="false">D$25 + E$19</f>
        <v>0</v>
      </c>
      <c r="F25" s="17" t="n">
        <f aca="false">E$25 + F$19</f>
        <v>0</v>
      </c>
      <c r="G25" s="17" t="n">
        <f aca="false">F$25 + G$19</f>
        <v>0</v>
      </c>
      <c r="H25" s="17" t="n">
        <f aca="false">G$25 + H$19</f>
        <v>0</v>
      </c>
      <c r="I25" s="56" t="n">
        <f aca="false">H$25 + I$19</f>
        <v>0</v>
      </c>
      <c r="J25" s="57" t="n">
        <f aca="false">I$25 + J$19</f>
        <v>0</v>
      </c>
      <c r="K25" s="17" t="n">
        <f aca="false">J$25 + K$19</f>
        <v>0</v>
      </c>
      <c r="L25" s="17" t="n">
        <f aca="false">K$25 + L$19</f>
        <v>0</v>
      </c>
      <c r="M25" s="17" t="n">
        <f aca="false">L$25 + M$19</f>
        <v>0</v>
      </c>
      <c r="N25" s="17" t="n">
        <f aca="false">M$25 + N$19</f>
        <v>0</v>
      </c>
      <c r="O25" s="17" t="n">
        <f aca="false">N$25 + O$19</f>
        <v>0</v>
      </c>
      <c r="P25" s="56" t="n">
        <f aca="false">O$25 + P$19</f>
        <v>0</v>
      </c>
      <c r="Q25" s="57" t="n">
        <f aca="false">P$25 + Q$19</f>
        <v>1</v>
      </c>
      <c r="R25" s="17" t="n">
        <f aca="false">Q$25 + R$19</f>
        <v>1</v>
      </c>
      <c r="S25" s="17" t="n">
        <f aca="false">R$25 + S$19</f>
        <v>1</v>
      </c>
      <c r="T25" s="17" t="n">
        <f aca="false">S$25 + T$19</f>
        <v>1</v>
      </c>
      <c r="U25" s="17" t="n">
        <f aca="false">T$25 + U$19</f>
        <v>1</v>
      </c>
      <c r="V25" s="17" t="n">
        <f aca="false">U$25 + V$19</f>
        <v>1</v>
      </c>
      <c r="W25" s="17" t="n">
        <f aca="false">V$25 + W$19</f>
        <v>1</v>
      </c>
    </row>
    <row r="26" customFormat="false" ht="15.75" hidden="false" customHeight="false" outlineLevel="0" collapsed="false">
      <c r="A26" s="38"/>
      <c r="B26" s="39" t="str">
        <f aca="false">CONCATENATE(Setup!$B$9, ", ", LEFT(Setup!$C$9,2))</f>
        <v>Martz, NM</v>
      </c>
      <c r="C26" s="17" t="n">
        <f aca="false">$C20</f>
        <v>0</v>
      </c>
      <c r="D26" s="17" t="n">
        <f aca="false">C$26 + D$20</f>
        <v>0</v>
      </c>
      <c r="E26" s="17" t="n">
        <f aca="false">D$26 + E$20</f>
        <v>0</v>
      </c>
      <c r="F26" s="17" t="n">
        <f aca="false">E$26 + F$20</f>
        <v>0</v>
      </c>
      <c r="G26" s="17" t="n">
        <f aca="false">F$26 + G$20</f>
        <v>0</v>
      </c>
      <c r="H26" s="17" t="n">
        <f aca="false">G$26 + H$20</f>
        <v>0</v>
      </c>
      <c r="I26" s="56" t="n">
        <f aca="false">H$26 + I$20</f>
        <v>0</v>
      </c>
      <c r="J26" s="57" t="n">
        <f aca="false">I$26 + J$20</f>
        <v>0</v>
      </c>
      <c r="K26" s="17" t="n">
        <f aca="false">J$26 + K$20</f>
        <v>0</v>
      </c>
      <c r="L26" s="17" t="n">
        <f aca="false">K$26 + L$20</f>
        <v>0</v>
      </c>
      <c r="M26" s="17" t="n">
        <f aca="false">L$26 + M$20</f>
        <v>0</v>
      </c>
      <c r="N26" s="17" t="n">
        <f aca="false">M$26 + N$20</f>
        <v>0</v>
      </c>
      <c r="O26" s="17" t="n">
        <f aca="false">N$26 + O$20</f>
        <v>0</v>
      </c>
      <c r="P26" s="56" t="n">
        <f aca="false">O$26 + P$20</f>
        <v>0</v>
      </c>
      <c r="Q26" s="57" t="n">
        <f aca="false">P$26 + Q$20</f>
        <v>1</v>
      </c>
      <c r="R26" s="17" t="n">
        <f aca="false">Q$26 + R$20</f>
        <v>1</v>
      </c>
      <c r="S26" s="17" t="n">
        <f aca="false">R$26 + S$20</f>
        <v>1</v>
      </c>
      <c r="T26" s="17" t="n">
        <f aca="false">S$26 + T$20</f>
        <v>1</v>
      </c>
      <c r="U26" s="17" t="n">
        <f aca="false">T$26 + U$20</f>
        <v>1</v>
      </c>
      <c r="V26" s="17" t="n">
        <f aca="false">U$26 + V$20</f>
        <v>1</v>
      </c>
      <c r="W26" s="17" t="n">
        <f aca="false">V$26 + W$20</f>
        <v>1</v>
      </c>
    </row>
    <row r="27" customFormat="false" ht="15.75" hidden="false" customHeight="false" outlineLevel="0" collapsed="false">
      <c r="A27" s="38"/>
      <c r="B27" s="39" t="str">
        <f aca="false">CONCATENATE(Setup!$B$10, ", ", LEFT(Setup!$C$10,2))</f>
        <v>Glosecki, MG</v>
      </c>
      <c r="C27" s="17" t="n">
        <f aca="false">$C21</f>
        <v>0</v>
      </c>
      <c r="D27" s="17" t="n">
        <f aca="false">C$27 + D$21</f>
        <v>0</v>
      </c>
      <c r="E27" s="17" t="n">
        <f aca="false">D$27 + E$21</f>
        <v>0</v>
      </c>
      <c r="F27" s="17" t="n">
        <f aca="false">E$27 + F$21</f>
        <v>0</v>
      </c>
      <c r="G27" s="17" t="n">
        <f aca="false">F$27 + G$21</f>
        <v>0</v>
      </c>
      <c r="H27" s="17" t="n">
        <f aca="false">G$27 + H$21</f>
        <v>0</v>
      </c>
      <c r="I27" s="56" t="n">
        <f aca="false">H$27 + I$21</f>
        <v>0</v>
      </c>
      <c r="J27" s="57" t="n">
        <f aca="false">I$27 + J$21</f>
        <v>0</v>
      </c>
      <c r="K27" s="17" t="n">
        <f aca="false">J$27 + K$21</f>
        <v>0</v>
      </c>
      <c r="L27" s="17" t="n">
        <f aca="false">K$27 + L$21</f>
        <v>0</v>
      </c>
      <c r="M27" s="17" t="n">
        <f aca="false">L$27 + M$21</f>
        <v>0</v>
      </c>
      <c r="N27" s="17" t="n">
        <f aca="false">M$27 + N$21</f>
        <v>0</v>
      </c>
      <c r="O27" s="17" t="n">
        <f aca="false">N$27 + O$21</f>
        <v>0</v>
      </c>
      <c r="P27" s="56" t="n">
        <f aca="false">O$27 + P$21</f>
        <v>0</v>
      </c>
      <c r="Q27" s="57" t="n">
        <f aca="false">P$27 + Q$21</f>
        <v>1</v>
      </c>
      <c r="R27" s="17" t="n">
        <f aca="false">Q$27 + R$21</f>
        <v>1</v>
      </c>
      <c r="S27" s="17" t="n">
        <f aca="false">R$27 + S$21</f>
        <v>1</v>
      </c>
      <c r="T27" s="17" t="n">
        <f aca="false">S$27 + T$21</f>
        <v>1</v>
      </c>
      <c r="U27" s="17" t="n">
        <f aca="false">T$27 + U$21</f>
        <v>1</v>
      </c>
      <c r="V27" s="17" t="n">
        <f aca="false">U$27 + V$21</f>
        <v>1</v>
      </c>
      <c r="W27" s="17" t="n">
        <f aca="false">V$27 + W$21</f>
        <v>1</v>
      </c>
    </row>
    <row r="28" customFormat="false" ht="16.5" hidden="false" customHeight="false" outlineLevel="0" collapsed="false">
      <c r="A28" s="38"/>
      <c r="B28" s="52" t="s">
        <v>19</v>
      </c>
      <c r="C28" s="19" t="n">
        <f aca="false">SUM(C24:C27)</f>
        <v>0</v>
      </c>
      <c r="D28" s="19" t="n">
        <f aca="false">SUM(D24:D27)</f>
        <v>0</v>
      </c>
      <c r="E28" s="19" t="n">
        <f aca="false">SUM(E24:E27)</f>
        <v>0</v>
      </c>
      <c r="F28" s="19" t="n">
        <f aca="false">SUM(F24:F27)</f>
        <v>0</v>
      </c>
      <c r="G28" s="19" t="n">
        <f aca="false">SUM(G24:G27)</f>
        <v>0</v>
      </c>
      <c r="H28" s="19" t="n">
        <f aca="false">SUM(H24:H27)</f>
        <v>0</v>
      </c>
      <c r="I28" s="53" t="n">
        <f aca="false">SUM(I24:I27)</f>
        <v>0</v>
      </c>
      <c r="J28" s="54" t="n">
        <f aca="false">SUM(J24:J27)</f>
        <v>0</v>
      </c>
      <c r="K28" s="19" t="n">
        <f aca="false">SUM(K24:K27)</f>
        <v>0</v>
      </c>
      <c r="L28" s="19" t="n">
        <f aca="false">SUM(L24:L27)</f>
        <v>0</v>
      </c>
      <c r="M28" s="19" t="n">
        <f aca="false">SUM(M24:M27)</f>
        <v>0</v>
      </c>
      <c r="N28" s="19" t="n">
        <f aca="false">SUM(N24:N27)</f>
        <v>0</v>
      </c>
      <c r="O28" s="19" t="n">
        <f aca="false">SUM(O24:O27)</f>
        <v>0</v>
      </c>
      <c r="P28" s="53" t="n">
        <f aca="false">SUM(P24:P27)</f>
        <v>0</v>
      </c>
      <c r="Q28" s="54" t="n">
        <f aca="false">SUM(Q24:Q27)</f>
        <v>4</v>
      </c>
      <c r="R28" s="19" t="n">
        <f aca="false">SUM(R24:R27)</f>
        <v>4</v>
      </c>
      <c r="S28" s="19" t="n">
        <f aca="false">SUM(S24:S27)</f>
        <v>4</v>
      </c>
      <c r="T28" s="19" t="n">
        <f aca="false">SUM(T24:T27)</f>
        <v>4</v>
      </c>
      <c r="U28" s="19" t="n">
        <f aca="false">SUM(U24:U27)</f>
        <v>4</v>
      </c>
      <c r="V28" s="19" t="n">
        <f aca="false">SUM(V24:V27)</f>
        <v>4</v>
      </c>
      <c r="W28" s="19" t="n">
        <f aca="false">SUM(W24:W27)</f>
        <v>4</v>
      </c>
    </row>
    <row r="29" customFormat="false" ht="16.5" hidden="false" customHeight="false" outlineLevel="0" collapsed="false">
      <c r="A29" s="23"/>
      <c r="B29" s="24"/>
      <c r="C29" s="19"/>
      <c r="D29" s="19"/>
      <c r="E29" s="19"/>
      <c r="F29" s="19"/>
      <c r="G29" s="19"/>
      <c r="H29" s="19"/>
      <c r="I29" s="53"/>
      <c r="J29" s="54"/>
      <c r="K29" s="19"/>
      <c r="L29" s="19"/>
      <c r="M29" s="19"/>
      <c r="N29" s="19"/>
      <c r="O29" s="19"/>
      <c r="P29" s="53"/>
      <c r="Q29" s="54"/>
      <c r="R29" s="19"/>
      <c r="S29" s="19"/>
      <c r="T29" s="19"/>
      <c r="U29" s="19"/>
      <c r="V29" s="19"/>
      <c r="W29" s="19"/>
    </row>
    <row r="30" customFormat="false" ht="15.75" hidden="false" customHeight="true" outlineLevel="0" collapsed="false">
      <c r="A30" s="58" t="s">
        <v>43</v>
      </c>
      <c r="B30" s="39" t="str">
        <f aca="false">CONCATENATE(Setup!$B$7, ", ", LEFT(Setup!$C$7,2))</f>
        <v>Eck, ME</v>
      </c>
      <c r="C30" s="17" t="n">
        <f aca="false">(C$12 + C$24) / C$5</f>
        <v>0</v>
      </c>
      <c r="D30" s="17" t="n">
        <f aca="false">(D$12 + D$24) / D$5</f>
        <v>0.5</v>
      </c>
      <c r="E30" s="17" t="n">
        <f aca="false">(E$12 + E$24) / E$5</f>
        <v>0.666666666666667</v>
      </c>
      <c r="F30" s="17" t="n">
        <f aca="false">(F$12 + F$24) / F$5</f>
        <v>0.5</v>
      </c>
      <c r="G30" s="17" t="n">
        <f aca="false">(G$12 + G$24) / G$5</f>
        <v>0.5</v>
      </c>
      <c r="H30" s="17" t="n">
        <f aca="false">(H$12 + H$24) / H$5</f>
        <v>0.416666666666667</v>
      </c>
      <c r="I30" s="56" t="n">
        <f aca="false">(I$12 + I$24) / I$5</f>
        <v>0.678571428571429</v>
      </c>
      <c r="J30" s="57" t="n">
        <f aca="false">(J$12 + J$24) / J$5</f>
        <v>0.59375</v>
      </c>
      <c r="K30" s="17" t="n">
        <f aca="false">(K$12 + K$24) / K$5</f>
        <v>0.611111111111111</v>
      </c>
      <c r="L30" s="17" t="n">
        <f aca="false">(L$12 + L$24) / L$5</f>
        <v>0.55</v>
      </c>
      <c r="M30" s="17" t="n">
        <f aca="false">(M$12 + M$24) / M$5</f>
        <v>0.795454545454545</v>
      </c>
      <c r="N30" s="17" t="n">
        <f aca="false">(N$12 + N$24) / N$5</f>
        <v>0.729166666666667</v>
      </c>
      <c r="O30" s="17" t="n">
        <f aca="false">(O$12 + O$24) / O$5</f>
        <v>0.75</v>
      </c>
      <c r="P30" s="56" t="n">
        <f aca="false">(P$12 + P$24) / P$5</f>
        <v>0.696428571428571</v>
      </c>
      <c r="Q30" s="57" t="n">
        <f aca="false">(Q$12 + Q$24) / Q$5</f>
        <v>0.866666666666667</v>
      </c>
      <c r="R30" s="17" t="n">
        <f aca="false">(R$12 + R$24) / R$5</f>
        <v>0.8125</v>
      </c>
      <c r="S30" s="17" t="n">
        <f aca="false">(S$12 + S$24) / S$5</f>
        <v>0.764705882352941</v>
      </c>
      <c r="T30" s="17" t="n">
        <f aca="false">(T$12 + T$24) / T$5</f>
        <v>0.791666666666667</v>
      </c>
      <c r="U30" s="17" t="n">
        <f aca="false">(U$12 + U$24) / U$5</f>
        <v>0.776315789473684</v>
      </c>
      <c r="V30" s="17" t="n">
        <f aca="false">(V$12 + V$24) / V$5</f>
        <v>0.8125</v>
      </c>
      <c r="W30" s="17" t="n">
        <f aca="false">(W$12 + W$24) / W$5</f>
        <v>0.773809523809524</v>
      </c>
    </row>
    <row r="31" customFormat="false" ht="15.75" hidden="false" customHeight="false" outlineLevel="0" collapsed="false">
      <c r="A31" s="58"/>
      <c r="B31" s="39" t="str">
        <f aca="false">CONCATENATE(Setup!$B$8, ", ", LEFT(Setup!$C$8,2))</f>
        <v>Schroeder, RS</v>
      </c>
      <c r="C31" s="17" t="n">
        <f aca="false">(C$13 + C$25) / C$5</f>
        <v>0</v>
      </c>
      <c r="D31" s="17" t="n">
        <f aca="false">(D$13 + D$25) / D$5</f>
        <v>0.5</v>
      </c>
      <c r="E31" s="17" t="n">
        <f aca="false">(E$13 + E$25) / E$5</f>
        <v>0.666666666666667</v>
      </c>
      <c r="F31" s="17" t="n">
        <f aca="false">(F$13 + F$25) / F$5</f>
        <v>0.5</v>
      </c>
      <c r="G31" s="17" t="n">
        <f aca="false">(G$13 + G$25) / G$5</f>
        <v>0.4</v>
      </c>
      <c r="H31" s="17" t="n">
        <f aca="false">(H$13 + H$25) / H$5</f>
        <v>0.416666666666667</v>
      </c>
      <c r="I31" s="56" t="n">
        <f aca="false">(I$13 + I$25) / I$5</f>
        <v>0.607142857142857</v>
      </c>
      <c r="J31" s="57" t="n">
        <f aca="false">(J$13 + J$25) / J$5</f>
        <v>0.53125</v>
      </c>
      <c r="K31" s="17" t="n">
        <f aca="false">(K$13 + K$25) / K$5</f>
        <v>0.555555555555556</v>
      </c>
      <c r="L31" s="17" t="n">
        <f aca="false">(L$13 + L$25) / L$5</f>
        <v>0.5</v>
      </c>
      <c r="M31" s="17" t="n">
        <f aca="false">(M$13 + M$25) / M$5</f>
        <v>0.75</v>
      </c>
      <c r="N31" s="17" t="n">
        <f aca="false">(N$13 + N$25) / N$5</f>
        <v>0.6875</v>
      </c>
      <c r="O31" s="17" t="n">
        <f aca="false">(O$13 + O$25) / O$5</f>
        <v>0.673076923076923</v>
      </c>
      <c r="P31" s="56" t="n">
        <f aca="false">(P$13 + P$25) / P$5</f>
        <v>0.625</v>
      </c>
      <c r="Q31" s="57" t="n">
        <f aca="false">(Q$13 + Q$25) / Q$5</f>
        <v>0.8</v>
      </c>
      <c r="R31" s="17" t="n">
        <f aca="false">(R$13 + R$25) / R$5</f>
        <v>0.75</v>
      </c>
      <c r="S31" s="17" t="n">
        <f aca="false">(S$13 + S$25) / S$5</f>
        <v>0.705882352941176</v>
      </c>
      <c r="T31" s="17" t="n">
        <f aca="false">(T$13 + T$25) / T$5</f>
        <v>0.736111111111111</v>
      </c>
      <c r="U31" s="17" t="n">
        <f aca="false">(U$13 + U$25) / U$5</f>
        <v>0.776315789473684</v>
      </c>
      <c r="V31" s="17" t="n">
        <f aca="false">(V$13 + V$25) / V$5</f>
        <v>0.7375</v>
      </c>
      <c r="W31" s="17" t="n">
        <f aca="false">(W$13 + W$25) / W$5</f>
        <v>0.702380952380952</v>
      </c>
    </row>
    <row r="32" customFormat="false" ht="15.75" hidden="false" customHeight="false" outlineLevel="0" collapsed="false">
      <c r="A32" s="58"/>
      <c r="B32" s="39" t="str">
        <f aca="false">CONCATENATE(Setup!$B$9, ", ", LEFT(Setup!$C$9,2))</f>
        <v>Martz, NM</v>
      </c>
      <c r="C32" s="17" t="n">
        <f aca="false">(C$14 + C$26) / C$5</f>
        <v>0</v>
      </c>
      <c r="D32" s="17" t="n">
        <f aca="false">(D$14 + D$26) / D$5</f>
        <v>0.5</v>
      </c>
      <c r="E32" s="17" t="n">
        <f aca="false">(E$14 + E$26) / E$5</f>
        <v>0.666666666666667</v>
      </c>
      <c r="F32" s="17" t="n">
        <f aca="false">(F$14 + F$26) / F$5</f>
        <v>0.5</v>
      </c>
      <c r="G32" s="17" t="n">
        <f aca="false">(G$14 + G$26) / G$5</f>
        <v>0.4</v>
      </c>
      <c r="H32" s="17" t="n">
        <f aca="false">(H$14 + H$26) / H$5</f>
        <v>0.5</v>
      </c>
      <c r="I32" s="56" t="n">
        <f aca="false">(I$14 + I$26) / I$5</f>
        <v>0.75</v>
      </c>
      <c r="J32" s="57" t="n">
        <f aca="false">(J$14 + J$26) / J$5</f>
        <v>0.65625</v>
      </c>
      <c r="K32" s="17" t="n">
        <f aca="false">(K$14 + K$26) / K$5</f>
        <v>0.666666666666667</v>
      </c>
      <c r="L32" s="17" t="n">
        <f aca="false">(L$14 + L$26) / L$5</f>
        <v>0.6</v>
      </c>
      <c r="M32" s="17" t="n">
        <f aca="false">(M$14 + M$26) / M$5</f>
        <v>0.840909090909091</v>
      </c>
      <c r="N32" s="17" t="n">
        <f aca="false">(N$14 + N$26) / N$5</f>
        <v>0.770833333333333</v>
      </c>
      <c r="O32" s="17" t="n">
        <f aca="false">(O$14 + O$26) / O$5</f>
        <v>0.711538461538462</v>
      </c>
      <c r="P32" s="56" t="n">
        <f aca="false">(P$14 + P$26) / P$5</f>
        <v>0.767857142857143</v>
      </c>
      <c r="Q32" s="57" t="n">
        <f aca="false">(Q$14 + Q$26) / Q$5</f>
        <v>0.933333333333333</v>
      </c>
      <c r="R32" s="17" t="n">
        <f aca="false">(R$14 + R$26) / R$5</f>
        <v>0.875</v>
      </c>
      <c r="S32" s="17" t="n">
        <f aca="false">(S$14 + S$26) / S$5</f>
        <v>0.823529411764706</v>
      </c>
      <c r="T32" s="17" t="n">
        <f aca="false">(T$14 + T$26) / T$5</f>
        <v>0.847222222222222</v>
      </c>
      <c r="U32" s="17" t="n">
        <f aca="false">(U$14 + U$26) / U$5</f>
        <v>0.802631578947369</v>
      </c>
      <c r="V32" s="17" t="n">
        <f aca="false">(V$14 + V$26) / V$5</f>
        <v>0.7625</v>
      </c>
      <c r="W32" s="17" t="n">
        <f aca="false">(W$14 + W$26) / W$5</f>
        <v>0.821428571428571</v>
      </c>
    </row>
    <row r="33" customFormat="false" ht="15.75" hidden="false" customHeight="false" outlineLevel="0" collapsed="false">
      <c r="A33" s="58"/>
      <c r="B33" s="39" t="str">
        <f aca="false">CONCATENATE(Setup!$B$10, ", ", LEFT(Setup!$C$10,2))</f>
        <v>Glosecki, MG</v>
      </c>
      <c r="C33" s="17" t="n">
        <f aca="false">(C$15 + C$27) / C$5</f>
        <v>0</v>
      </c>
      <c r="D33" s="17" t="n">
        <f aca="false">(D$15 + D$27) / D$5</f>
        <v>0.5</v>
      </c>
      <c r="E33" s="17" t="n">
        <f aca="false">(E$15 + E$27) / E$5</f>
        <v>0.666666666666667</v>
      </c>
      <c r="F33" s="17" t="n">
        <f aca="false">(F$15 + F$27) / F$5</f>
        <v>0.5</v>
      </c>
      <c r="G33" s="17" t="n">
        <f aca="false">(G$15 + G$27) / G$5</f>
        <v>0.4</v>
      </c>
      <c r="H33" s="17" t="n">
        <f aca="false">(H$15 + H$27) / H$5</f>
        <v>0.5</v>
      </c>
      <c r="I33" s="56" t="n">
        <f aca="false">(I$15 + I$27) / I$5</f>
        <v>0.428571428571429</v>
      </c>
      <c r="J33" s="57" t="n">
        <f aca="false">(J$15 + J$27) / J$5</f>
        <v>0.375</v>
      </c>
      <c r="K33" s="17" t="n">
        <f aca="false">(K$15 + K$27) / K$5</f>
        <v>0.416666666666667</v>
      </c>
      <c r="L33" s="17" t="n">
        <f aca="false">(L$15 + L$27) / L$5</f>
        <v>0.375</v>
      </c>
      <c r="M33" s="17" t="n">
        <f aca="false">(M$15 + M$27) / M$5</f>
        <v>0.636363636363636</v>
      </c>
      <c r="N33" s="17" t="n">
        <f aca="false">(N$15 + N$27) / N$5</f>
        <v>0.583333333333333</v>
      </c>
      <c r="O33" s="17" t="n">
        <f aca="false">(O$15 + O$27) / O$5</f>
        <v>0.615384615384615</v>
      </c>
      <c r="P33" s="56" t="n">
        <f aca="false">(P$15 + P$27) / P$5</f>
        <v>0.571428571428571</v>
      </c>
      <c r="Q33" s="57" t="n">
        <f aca="false">(Q$15 + Q$27) / Q$5</f>
        <v>0.75</v>
      </c>
      <c r="R33" s="17" t="n">
        <f aca="false">(R$15 + R$27) / R$5</f>
        <v>0.703125</v>
      </c>
      <c r="S33" s="17" t="n">
        <f aca="false">(S$15 + S$27) / S$5</f>
        <v>0.661764705882353</v>
      </c>
      <c r="T33" s="17" t="n">
        <f aca="false">(T$15 + T$27) / T$5</f>
        <v>0.694444444444444</v>
      </c>
      <c r="U33" s="17" t="n">
        <f aca="false">(U$15 + U$27) / U$5</f>
        <v>0.657894736842105</v>
      </c>
      <c r="V33" s="17" t="n">
        <f aca="false">(V$15 + V$27) / V$5</f>
        <v>0.675</v>
      </c>
      <c r="W33" s="17" t="n">
        <f aca="false">(W$15 + W$27) / W$5</f>
        <v>0.642857142857143</v>
      </c>
    </row>
    <row r="34" customFormat="false" ht="16.5" hidden="false" customHeight="false" outlineLevel="0" collapsed="false">
      <c r="A34" s="58"/>
      <c r="B34" s="52" t="s">
        <v>19</v>
      </c>
      <c r="C34" s="19" t="n">
        <f aca="false">SUM(C30:C33)</f>
        <v>0</v>
      </c>
      <c r="D34" s="19" t="n">
        <f aca="false">SUM(D30:D33)</f>
        <v>2</v>
      </c>
      <c r="E34" s="19" t="n">
        <f aca="false">SUM(E30:E33)</f>
        <v>2.66666666666667</v>
      </c>
      <c r="F34" s="19" t="n">
        <f aca="false">SUM(F30:F33)</f>
        <v>2</v>
      </c>
      <c r="G34" s="19" t="n">
        <f aca="false">SUM(G30:G33)</f>
        <v>1.7</v>
      </c>
      <c r="H34" s="19" t="n">
        <f aca="false">SUM(H30:H33)</f>
        <v>1.83333333333333</v>
      </c>
      <c r="I34" s="53" t="n">
        <f aca="false">SUM(I30:I33)</f>
        <v>2.46428571428571</v>
      </c>
      <c r="J34" s="54" t="n">
        <f aca="false">SUM(J30:J33)</f>
        <v>2.15625</v>
      </c>
      <c r="K34" s="19" t="n">
        <f aca="false">SUM(K30:K33)</f>
        <v>2.25</v>
      </c>
      <c r="L34" s="19" t="n">
        <f aca="false">SUM(L30:L33)</f>
        <v>2.025</v>
      </c>
      <c r="M34" s="19" t="n">
        <f aca="false">SUM(M30:M33)</f>
        <v>3.02272727272727</v>
      </c>
      <c r="N34" s="19" t="n">
        <f aca="false">SUM(N30:N33)</f>
        <v>2.77083333333333</v>
      </c>
      <c r="O34" s="19" t="n">
        <f aca="false">SUM(O30:O33)</f>
        <v>2.75</v>
      </c>
      <c r="P34" s="53" t="n">
        <f aca="false">SUM(P30:P33)</f>
        <v>2.66071428571429</v>
      </c>
      <c r="Q34" s="54" t="n">
        <f aca="false">SUM(Q30:Q33)</f>
        <v>3.35</v>
      </c>
      <c r="R34" s="19" t="n">
        <f aca="false">SUM(R30:R33)</f>
        <v>3.140625</v>
      </c>
      <c r="S34" s="19" t="n">
        <f aca="false">SUM(S30:S33)</f>
        <v>2.95588235294118</v>
      </c>
      <c r="T34" s="19" t="n">
        <f aca="false">SUM(T30:T33)</f>
        <v>3.06944444444444</v>
      </c>
      <c r="U34" s="19" t="n">
        <f aca="false">SUM(U30:U33)</f>
        <v>3.01315789473684</v>
      </c>
      <c r="V34" s="19" t="n">
        <f aca="false">SUM(V30:V33)</f>
        <v>2.9875</v>
      </c>
      <c r="W34" s="19" t="n">
        <f aca="false">SUM(W30:W33)</f>
        <v>2.94047619047619</v>
      </c>
    </row>
    <row r="35" customFormat="false" ht="15.75" hidden="false" customHeight="false" outlineLevel="0" collapsed="false">
      <c r="A35" s="23"/>
      <c r="B35" s="24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customFormat="false" ht="15.75" hidden="false" customHeight="false" outlineLevel="0" collapsed="false">
      <c r="B36" s="59" t="s">
        <v>44</v>
      </c>
      <c r="C36" s="60" t="n">
        <v>1</v>
      </c>
      <c r="D36" s="60" t="n">
        <v>2</v>
      </c>
      <c r="E36" s="60" t="n">
        <v>3</v>
      </c>
      <c r="F36" s="60" t="s">
        <v>45</v>
      </c>
    </row>
    <row r="37" customFormat="false" ht="15.75" hidden="false" customHeight="true" outlineLevel="0" collapsed="false">
      <c r="A37" s="58" t="s">
        <v>46</v>
      </c>
      <c r="B37" s="39" t="str">
        <f aca="false">CONCATENATE(Setup!$B$7, ", ", LEFT(Setup!$C$7,2))</f>
        <v>Eck, ME</v>
      </c>
      <c r="C37" s="16" t="n">
        <f aca="false">SUM(C6:I6) + SUM(C18:I18)</f>
        <v>4.75</v>
      </c>
      <c r="D37" s="16" t="n">
        <f aca="false">SUM(J6:P6) + SUM(J18:P18)</f>
        <v>5</v>
      </c>
      <c r="E37" s="16" t="n">
        <f aca="false">SUM(Q6:W6) + SUM(Q18:W18)</f>
        <v>6.5</v>
      </c>
      <c r="F37" s="16" t="n">
        <f aca="false">SUM(C37:E37)</f>
        <v>16.25</v>
      </c>
    </row>
    <row r="38" customFormat="false" ht="15.75" hidden="false" customHeight="false" outlineLevel="0" collapsed="false">
      <c r="A38" s="58"/>
      <c r="B38" s="39" t="str">
        <f aca="false">CONCATENATE(Setup!$B$8, ", ", LEFT(Setup!$C$8,2))</f>
        <v>Schroeder, RS</v>
      </c>
      <c r="C38" s="16" t="n">
        <f aca="false">SUM(C7:I7) + SUM(C19:I19)</f>
        <v>4.25</v>
      </c>
      <c r="D38" s="16" t="n">
        <f aca="false">SUM(J7:P7) + SUM(J19:P19)</f>
        <v>4.5</v>
      </c>
      <c r="E38" s="16" t="n">
        <f aca="false">SUM(Q7:W7) + SUM(Q19:W19)</f>
        <v>6</v>
      </c>
      <c r="F38" s="16" t="n">
        <f aca="false">SUM(C38:E38)</f>
        <v>14.75</v>
      </c>
    </row>
    <row r="39" customFormat="false" ht="15.75" hidden="false" customHeight="false" outlineLevel="0" collapsed="false">
      <c r="A39" s="58"/>
      <c r="B39" s="39" t="str">
        <f aca="false">CONCATENATE(Setup!$B$9, ", ", LEFT(Setup!$C$9,2))</f>
        <v>Martz, NM</v>
      </c>
      <c r="C39" s="16" t="n">
        <f aca="false">SUM(C8:I8) + SUM(C20:I20)</f>
        <v>5.25</v>
      </c>
      <c r="D39" s="16" t="n">
        <f aca="false">SUM(J8:P8) + SUM(J20:P20)</f>
        <v>5.5</v>
      </c>
      <c r="E39" s="16" t="n">
        <f aca="false">SUM(Q8:W8) + SUM(Q20:W20)</f>
        <v>6.5</v>
      </c>
      <c r="F39" s="16" t="n">
        <f aca="false">SUM(C39:E39)</f>
        <v>17.25</v>
      </c>
    </row>
    <row r="40" customFormat="false" ht="15.75" hidden="false" customHeight="false" outlineLevel="0" collapsed="false">
      <c r="A40" s="58"/>
      <c r="B40" s="39" t="str">
        <f aca="false">CONCATENATE(Setup!$B$10, ", ", LEFT(Setup!$C$10,2))</f>
        <v>Glosecki, MG</v>
      </c>
      <c r="C40" s="16" t="n">
        <f aca="false">SUM(C9:I9) + SUM(C21:I21)</f>
        <v>3</v>
      </c>
      <c r="D40" s="16" t="n">
        <f aca="false">SUM(J9:P9) + SUM(J21:P21)</f>
        <v>5</v>
      </c>
      <c r="E40" s="16" t="n">
        <f aca="false">SUM(Q9:W9) + SUM(Q21:W21)</f>
        <v>5.5</v>
      </c>
      <c r="F40" s="16" t="n">
        <f aca="false">SUM(C40:E40)</f>
        <v>13.5</v>
      </c>
    </row>
    <row r="41" customFormat="false" ht="16.5" hidden="false" customHeight="false" outlineLevel="0" collapsed="false">
      <c r="A41" s="58"/>
      <c r="B41" s="52" t="s">
        <v>19</v>
      </c>
      <c r="C41" s="19" t="n">
        <f aca="false">SUM(C37:C40)</f>
        <v>17.25</v>
      </c>
      <c r="D41" s="19" t="n">
        <f aca="false">SUM(D37:D40)</f>
        <v>20</v>
      </c>
      <c r="E41" s="19" t="n">
        <f aca="false">SUM(E37:E40)</f>
        <v>24.5</v>
      </c>
      <c r="F41" s="19" t="n">
        <f aca="false">SUM(C41:E41)</f>
        <v>61.75</v>
      </c>
    </row>
    <row r="42" customFormat="false" ht="15.75" hidden="false" customHeight="false" outlineLevel="0" collapsed="false">
      <c r="A42" s="23"/>
    </row>
    <row r="43" customFormat="false" ht="15.75" hidden="false" customHeight="true" outlineLevel="0" collapsed="false">
      <c r="A43" s="58" t="s">
        <v>22</v>
      </c>
      <c r="B43" s="39" t="str">
        <f aca="false">CONCATENATE(Setup!$B$7, ", ", LEFT(Setup!$C$7,2))</f>
        <v>Eck, ME</v>
      </c>
      <c r="C43" s="16" t="n">
        <f aca="false">C37 / C36</f>
        <v>4.75</v>
      </c>
      <c r="D43" s="16" t="n">
        <f aca="false">SUM(C37:D37) / D$36</f>
        <v>4.875</v>
      </c>
      <c r="E43" s="16" t="n">
        <f aca="false">SUM(C37:E37) / E$36</f>
        <v>5.41666666666667</v>
      </c>
    </row>
    <row r="44" customFormat="false" ht="15.75" hidden="false" customHeight="false" outlineLevel="0" collapsed="false">
      <c r="A44" s="58"/>
      <c r="B44" s="39" t="str">
        <f aca="false">CONCATENATE(Setup!$B$8, ", ", LEFT(Setup!$C$8,2))</f>
        <v>Schroeder, RS</v>
      </c>
      <c r="C44" s="16" t="n">
        <f aca="false">C38 / C36</f>
        <v>4.25</v>
      </c>
      <c r="D44" s="16" t="n">
        <f aca="false">SUM(C38:D38) / D$36</f>
        <v>4.375</v>
      </c>
      <c r="E44" s="16" t="n">
        <f aca="false">SUM(C38:E38) / E$36</f>
        <v>4.91666666666667</v>
      </c>
    </row>
    <row r="45" customFormat="false" ht="15.75" hidden="false" customHeight="false" outlineLevel="0" collapsed="false">
      <c r="A45" s="58"/>
      <c r="B45" s="39" t="str">
        <f aca="false">CONCATENATE(Setup!$B$9, ", ", LEFT(Setup!$C$9,2))</f>
        <v>Martz, NM</v>
      </c>
      <c r="C45" s="16" t="n">
        <f aca="false">C39 / C36</f>
        <v>5.25</v>
      </c>
      <c r="D45" s="16" t="n">
        <f aca="false">SUM(C39:D39) / D$36</f>
        <v>5.375</v>
      </c>
      <c r="E45" s="16" t="n">
        <f aca="false">SUM(C39:E39) / E$36</f>
        <v>5.75</v>
      </c>
    </row>
    <row r="46" customFormat="false" ht="15.75" hidden="false" customHeight="false" outlineLevel="0" collapsed="false">
      <c r="A46" s="58"/>
      <c r="B46" s="39" t="str">
        <f aca="false">CONCATENATE(Setup!$B$10, ", ", LEFT(Setup!$C$10,2))</f>
        <v>Glosecki, MG</v>
      </c>
      <c r="C46" s="16" t="n">
        <f aca="false">C40 / C36</f>
        <v>3</v>
      </c>
      <c r="D46" s="16" t="n">
        <f aca="false">SUM(C40:D40) / D$36</f>
        <v>4</v>
      </c>
      <c r="E46" s="16" t="n">
        <f aca="false">SUM(C40:E40) / E$36</f>
        <v>4.5</v>
      </c>
    </row>
    <row r="47" customFormat="false" ht="16.5" hidden="false" customHeight="false" outlineLevel="0" collapsed="false">
      <c r="A47" s="58"/>
      <c r="B47" s="52" t="s">
        <v>19</v>
      </c>
      <c r="C47" s="19" t="n">
        <f aca="false">SUM(C43:C46)</f>
        <v>17.25</v>
      </c>
      <c r="D47" s="19" t="n">
        <f aca="false">SUM(D43:D46)</f>
        <v>18.625</v>
      </c>
      <c r="E47" s="19" t="n">
        <f aca="false">SUM(E43:E46)</f>
        <v>20.5833333333333</v>
      </c>
    </row>
    <row r="79" customFormat="false" ht="15" hidden="false" customHeight="false" outlineLevel="0" collapsed="false">
      <c r="R79" s="0" t="s">
        <v>47</v>
      </c>
      <c r="S79" s="0" t="n">
        <v>50</v>
      </c>
      <c r="T79" s="0" t="n">
        <v>0</v>
      </c>
    </row>
    <row r="80" customFormat="false" ht="15" hidden="false" customHeight="false" outlineLevel="0" collapsed="false">
      <c r="R80" s="0" t="s">
        <v>48</v>
      </c>
      <c r="S80" s="16" t="n">
        <f aca="false">(F41)</f>
        <v>61.75</v>
      </c>
    </row>
    <row r="81" customFormat="false" ht="15" hidden="false" customHeight="false" outlineLevel="0" collapsed="false">
      <c r="R81" s="0" t="s">
        <v>49</v>
      </c>
      <c r="S81" s="0" t="n">
        <v>21</v>
      </c>
    </row>
    <row r="82" customFormat="false" ht="15" hidden="false" customHeight="false" outlineLevel="0" collapsed="false">
      <c r="R82" s="0" t="s">
        <v>50</v>
      </c>
      <c r="S82" s="25" t="n">
        <f aca="false">(50/21)</f>
        <v>2.38095238095238</v>
      </c>
    </row>
    <row r="85" customFormat="false" ht="15" hidden="false" customHeight="false" outlineLevel="0" collapsed="false">
      <c r="C85" s="0" t="n">
        <v>50</v>
      </c>
      <c r="D85" s="25" t="n">
        <f aca="false">(C85-S82)</f>
        <v>47.6190476190476</v>
      </c>
      <c r="E85" s="25" t="n">
        <f aca="false">(D85-S82)</f>
        <v>45.2380952380952</v>
      </c>
      <c r="F85" s="25" t="n">
        <f aca="false">(E85-S82)</f>
        <v>42.8571428571429</v>
      </c>
      <c r="G85" s="25" t="n">
        <f aca="false">F85-S82</f>
        <v>40.4761904761905</v>
      </c>
      <c r="H85" s="25" t="n">
        <f aca="false">G85-S82</f>
        <v>38.0952380952381</v>
      </c>
      <c r="I85" s="25" t="n">
        <f aca="false">H85-S82</f>
        <v>35.7142857142857</v>
      </c>
      <c r="J85" s="25" t="n">
        <f aca="false">I85-S82</f>
        <v>33.3333333333333</v>
      </c>
      <c r="K85" s="25" t="n">
        <f aca="false">J85-S82</f>
        <v>30.952380952381</v>
      </c>
      <c r="L85" s="25" t="n">
        <f aca="false">K85-S82</f>
        <v>28.5714285714286</v>
      </c>
      <c r="M85" s="25" t="n">
        <f aca="false">L85-S82</f>
        <v>26.1904761904762</v>
      </c>
      <c r="N85" s="25" t="n">
        <f aca="false">M85-S82</f>
        <v>23.8095238095238</v>
      </c>
      <c r="O85" s="25" t="n">
        <f aca="false">N85-S82</f>
        <v>21.4285714285714</v>
      </c>
      <c r="P85" s="25" t="n">
        <f aca="false">O85-S82</f>
        <v>19.0476190476191</v>
      </c>
      <c r="Q85" s="25" t="n">
        <f aca="false">P85-S82</f>
        <v>16.6666666666667</v>
      </c>
      <c r="R85" s="25" t="n">
        <f aca="false">Q85-S82</f>
        <v>14.2857142857143</v>
      </c>
      <c r="S85" s="25" t="n">
        <f aca="false">R85-S82</f>
        <v>11.9047619047619</v>
      </c>
      <c r="T85" s="25" t="n">
        <f aca="false">S85-S82</f>
        <v>9.52380952380954</v>
      </c>
      <c r="U85" s="25" t="n">
        <f aca="false">T85-S82</f>
        <v>7.14285714285716</v>
      </c>
      <c r="V85" s="25" t="n">
        <f aca="false">U85-S82</f>
        <v>4.76190476190478</v>
      </c>
      <c r="W85" s="25" t="n">
        <f aca="false">V85-S82</f>
        <v>2.3809523809524</v>
      </c>
      <c r="X85" s="0" t="n">
        <v>0</v>
      </c>
    </row>
    <row r="86" customFormat="false" ht="15" hidden="false" customHeight="false" outlineLevel="0" collapsed="false">
      <c r="C86" s="0" t="n">
        <v>0</v>
      </c>
      <c r="D86" s="0" t="n">
        <v>1</v>
      </c>
      <c r="E86" s="0" t="n">
        <v>2</v>
      </c>
      <c r="F86" s="0" t="n">
        <v>3</v>
      </c>
      <c r="G86" s="0" t="n">
        <v>4</v>
      </c>
      <c r="H86" s="0" t="n">
        <v>5</v>
      </c>
      <c r="I86" s="0" t="n">
        <v>6</v>
      </c>
      <c r="J86" s="0" t="n">
        <v>7</v>
      </c>
      <c r="K86" s="0" t="n">
        <v>8</v>
      </c>
      <c r="L86" s="0" t="n">
        <v>9</v>
      </c>
      <c r="M86" s="0" t="n">
        <v>10</v>
      </c>
      <c r="N86" s="0" t="n">
        <v>11</v>
      </c>
      <c r="O86" s="0" t="n">
        <v>12</v>
      </c>
      <c r="P86" s="0" t="n">
        <v>13</v>
      </c>
      <c r="Q86" s="0" t="n">
        <v>14</v>
      </c>
      <c r="R86" s="0" t="n">
        <v>15</v>
      </c>
      <c r="S86" s="0" t="n">
        <v>16</v>
      </c>
      <c r="T86" s="0" t="n">
        <v>17</v>
      </c>
      <c r="U86" s="0" t="n">
        <v>18</v>
      </c>
      <c r="V86" s="0" t="n">
        <v>19</v>
      </c>
      <c r="W86" s="0" t="n">
        <v>20</v>
      </c>
      <c r="X86" s="0" t="n">
        <v>21</v>
      </c>
    </row>
    <row r="87" customFormat="false" ht="15" hidden="false" customHeight="false" outlineLevel="0" collapsed="false">
      <c r="C87" s="16" t="n">
        <f aca="false">F41</f>
        <v>61.75</v>
      </c>
      <c r="D87" s="16" t="n">
        <f aca="false">C87</f>
        <v>61.75</v>
      </c>
      <c r="E87" s="16" t="n">
        <f aca="false">D87-D10-D22</f>
        <v>57.75</v>
      </c>
      <c r="F87" s="16" t="n">
        <f aca="false">E87-E10-E22</f>
        <v>53.75</v>
      </c>
      <c r="G87" s="16" t="n">
        <f aca="false">F87-F10-F22</f>
        <v>53.75</v>
      </c>
      <c r="H87" s="16" t="n">
        <f aca="false">G87-G10-G22</f>
        <v>53.25</v>
      </c>
      <c r="I87" s="16" t="n">
        <f aca="false">H87-H10-H22</f>
        <v>50.75</v>
      </c>
      <c r="J87" s="16" t="n">
        <f aca="false">I87-I10-I22</f>
        <v>44.5</v>
      </c>
      <c r="K87" s="16" t="n">
        <f aca="false">J87-J10-J22</f>
        <v>44.5</v>
      </c>
      <c r="L87" s="16" t="n">
        <f aca="false">K87-K10-K22</f>
        <v>41.5</v>
      </c>
      <c r="M87" s="16" t="n">
        <f aca="false">L87-L10-L22</f>
        <v>41.5</v>
      </c>
      <c r="N87" s="16" t="n">
        <f aca="false">M87-M10-M22</f>
        <v>28.5</v>
      </c>
      <c r="O87" s="16" t="n">
        <f aca="false">N87-N10-N22</f>
        <v>28.5</v>
      </c>
      <c r="P87" s="16" t="n">
        <f aca="false">O87-O10-O22</f>
        <v>26</v>
      </c>
      <c r="Q87" s="16" t="n">
        <f aca="false">P87-P10-P22</f>
        <v>24.5</v>
      </c>
      <c r="R87" s="16" t="n">
        <f aca="false">Q87-Q10-Q22</f>
        <v>11.5</v>
      </c>
      <c r="S87" s="16" t="n">
        <f aca="false">R87-R10-R22</f>
        <v>11.5</v>
      </c>
      <c r="T87" s="16" t="n">
        <f aca="false">S87-S10-S22</f>
        <v>11.5</v>
      </c>
      <c r="U87" s="16" t="n">
        <f aca="false">T87-T10-T22</f>
        <v>6.5</v>
      </c>
      <c r="V87" s="16" t="n">
        <f aca="false">U87-U10-U22</f>
        <v>4.5</v>
      </c>
      <c r="W87" s="16" t="n">
        <f aca="false">V87-V10-V22</f>
        <v>2</v>
      </c>
      <c r="X87" s="16" t="n">
        <f aca="false">W87-W10-W22</f>
        <v>0</v>
      </c>
    </row>
  </sheetData>
  <mergeCells count="10">
    <mergeCell ref="C3:I3"/>
    <mergeCell ref="J3:P3"/>
    <mergeCell ref="Q3:W3"/>
    <mergeCell ref="A6:A10"/>
    <mergeCell ref="A12:A16"/>
    <mergeCell ref="A18:A22"/>
    <mergeCell ref="A24:A28"/>
    <mergeCell ref="A30:A34"/>
    <mergeCell ref="A37:A41"/>
    <mergeCell ref="A43:A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8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15" zoomScaleNormal="115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9.10526315789474"/>
    <col collapsed="false" hidden="false" max="2" min="2" style="0" width="15.7449392712551"/>
    <col collapsed="false" hidden="false" max="16" min="3" style="0" width="8.78542510121457"/>
    <col collapsed="false" hidden="false" max="17" min="17" style="0" width="13.9271255060729"/>
    <col collapsed="false" hidden="false" max="1025" min="18" style="0" width="8.78542510121457"/>
  </cols>
  <sheetData>
    <row r="1" customFormat="false" ht="18.75" hidden="false" customHeight="false" outlineLevel="0" collapsed="false">
      <c r="C1" s="26" t="s">
        <v>32</v>
      </c>
    </row>
    <row r="2" customFormat="false" ht="18.75" hidden="false" customHeight="false" outlineLevel="0" collapsed="false">
      <c r="B2" s="27" t="e">
        <f aca="false">SheetName</f>
        <v>#NAME?</v>
      </c>
      <c r="C2" s="28" t="s">
        <v>33</v>
      </c>
    </row>
    <row r="3" customFormat="false" ht="15" hidden="false" customHeight="false" outlineLevel="0" collapsed="false">
      <c r="B3" s="5" t="s">
        <v>2</v>
      </c>
      <c r="C3" s="61" t="s">
        <v>34</v>
      </c>
      <c r="D3" s="61"/>
      <c r="E3" s="61"/>
      <c r="F3" s="61"/>
      <c r="G3" s="61"/>
      <c r="H3" s="61"/>
      <c r="I3" s="61"/>
      <c r="J3" s="30" t="s">
        <v>35</v>
      </c>
      <c r="K3" s="30"/>
      <c r="L3" s="30"/>
      <c r="M3" s="30"/>
      <c r="N3" s="30"/>
      <c r="O3" s="30"/>
      <c r="P3" s="30"/>
    </row>
    <row r="4" customFormat="false" ht="15" hidden="false" customHeight="false" outlineLevel="0" collapsed="false">
      <c r="B4" s="9" t="s">
        <v>37</v>
      </c>
      <c r="C4" s="32" t="n">
        <f aca="false">Setup!$B$3 + 21</f>
        <v>42275</v>
      </c>
      <c r="D4" s="32" t="n">
        <f aca="false">C$4 + 1</f>
        <v>42276</v>
      </c>
      <c r="E4" s="32" t="n">
        <f aca="false">D$4 + 1</f>
        <v>42277</v>
      </c>
      <c r="F4" s="32" t="n">
        <f aca="false">E$4 + 1</f>
        <v>42278</v>
      </c>
      <c r="G4" s="32" t="n">
        <f aca="false">F$4 + 1</f>
        <v>42279</v>
      </c>
      <c r="H4" s="32" t="n">
        <f aca="false">G$4 + 1</f>
        <v>42280</v>
      </c>
      <c r="I4" s="33" t="n">
        <f aca="false">H$4 + 1</f>
        <v>42281</v>
      </c>
      <c r="J4" s="34" t="n">
        <f aca="false">I$4 + 1</f>
        <v>42282</v>
      </c>
      <c r="K4" s="32" t="n">
        <f aca="false">J$4 + 1</f>
        <v>42283</v>
      </c>
      <c r="L4" s="32" t="n">
        <f aca="false">K$4 + 1</f>
        <v>42284</v>
      </c>
      <c r="M4" s="32" t="n">
        <f aca="false">L$4 + 1</f>
        <v>42285</v>
      </c>
      <c r="N4" s="32" t="n">
        <f aca="false">M$4 + 1</f>
        <v>42286</v>
      </c>
      <c r="O4" s="32" t="n">
        <f aca="false">N$4 + 1</f>
        <v>42287</v>
      </c>
      <c r="P4" s="33" t="n">
        <f aca="false">O$4 + 1</f>
        <v>42288</v>
      </c>
    </row>
    <row r="5" customFormat="false" ht="15.75" hidden="false" customHeight="false" outlineLevel="0" collapsed="false">
      <c r="B5" s="9" t="s">
        <v>38</v>
      </c>
      <c r="C5" s="35" t="n">
        <v>1</v>
      </c>
      <c r="D5" s="35" t="n">
        <v>2</v>
      </c>
      <c r="E5" s="35" t="n">
        <v>3</v>
      </c>
      <c r="F5" s="35" t="n">
        <v>4</v>
      </c>
      <c r="G5" s="35" t="n">
        <v>5</v>
      </c>
      <c r="H5" s="35" t="n">
        <v>6</v>
      </c>
      <c r="I5" s="36" t="n">
        <v>7</v>
      </c>
      <c r="J5" s="37" t="n">
        <v>8</v>
      </c>
      <c r="K5" s="35" t="n">
        <v>9</v>
      </c>
      <c r="L5" s="35" t="n">
        <v>10</v>
      </c>
      <c r="M5" s="35" t="n">
        <v>11</v>
      </c>
      <c r="N5" s="35" t="n">
        <v>12</v>
      </c>
      <c r="O5" s="35" t="n">
        <v>13</v>
      </c>
      <c r="P5" s="36" t="n">
        <v>14</v>
      </c>
    </row>
    <row r="6" customFormat="false" ht="15.75" hidden="false" customHeight="true" outlineLevel="0" collapsed="false">
      <c r="A6" s="62" t="s">
        <v>39</v>
      </c>
      <c r="B6" s="39" t="str">
        <f aca="false">CONCATENATE(Setup!$B$7, ", ", LEFT(Setup!$C$7,2))</f>
        <v>Eck, ME</v>
      </c>
      <c r="C6" s="40" t="n">
        <v>3.25</v>
      </c>
      <c r="D6" s="40" t="n">
        <v>0.5</v>
      </c>
      <c r="E6" s="40" t="n">
        <v>0</v>
      </c>
      <c r="F6" s="40" t="n">
        <v>1.25</v>
      </c>
      <c r="G6" s="40" t="n">
        <v>0</v>
      </c>
      <c r="H6" s="40" t="n">
        <v>0</v>
      </c>
      <c r="I6" s="40" t="n">
        <v>1.5</v>
      </c>
      <c r="J6" s="40" t="n">
        <v>0</v>
      </c>
      <c r="K6" s="41" t="n">
        <v>2</v>
      </c>
      <c r="L6" s="41" t="n">
        <v>0</v>
      </c>
      <c r="M6" s="41" t="n">
        <v>0</v>
      </c>
      <c r="N6" s="41" t="n">
        <v>0</v>
      </c>
      <c r="O6" s="41" t="n">
        <v>0</v>
      </c>
      <c r="P6" s="42" t="n">
        <v>0</v>
      </c>
    </row>
    <row r="7" customFormat="false" ht="15.75" hidden="false" customHeight="false" outlineLevel="0" collapsed="false">
      <c r="A7" s="62"/>
      <c r="B7" s="39" t="str">
        <f aca="false">CONCATENATE(Setup!$B$8, ", ", LEFT(Setup!$C$8,2))</f>
        <v>Schroeder, RS</v>
      </c>
      <c r="C7" s="40" t="n">
        <v>3.25</v>
      </c>
      <c r="D7" s="40" t="n">
        <v>0.5</v>
      </c>
      <c r="E7" s="40" t="n">
        <v>0</v>
      </c>
      <c r="F7" s="40" t="n">
        <v>1.25</v>
      </c>
      <c r="G7" s="40" t="n">
        <v>1.5</v>
      </c>
      <c r="H7" s="40" t="n">
        <v>0</v>
      </c>
      <c r="I7" s="40" t="n">
        <v>0</v>
      </c>
      <c r="J7" s="40" t="n">
        <v>0</v>
      </c>
      <c r="K7" s="41" t="n">
        <v>2.75</v>
      </c>
      <c r="L7" s="41" t="n">
        <v>0</v>
      </c>
      <c r="M7" s="41" t="n">
        <v>0</v>
      </c>
      <c r="N7" s="41" t="n">
        <v>0</v>
      </c>
      <c r="O7" s="41" t="n">
        <v>0</v>
      </c>
      <c r="P7" s="42" t="n">
        <v>0</v>
      </c>
    </row>
    <row r="8" customFormat="false" ht="15.75" hidden="false" customHeight="false" outlineLevel="0" collapsed="false">
      <c r="A8" s="62"/>
      <c r="B8" s="39" t="str">
        <f aca="false">CONCATENATE(Setup!$B$9, ", ", LEFT(Setup!$C$9,2))</f>
        <v>Martz, NM</v>
      </c>
      <c r="C8" s="40" t="n">
        <v>3.25</v>
      </c>
      <c r="D8" s="40" t="n">
        <v>0.5</v>
      </c>
      <c r="E8" s="40" t="n">
        <v>0</v>
      </c>
      <c r="F8" s="40" t="n">
        <v>2.75</v>
      </c>
      <c r="G8" s="40" t="n">
        <v>0.5</v>
      </c>
      <c r="H8" s="40" t="n">
        <v>0</v>
      </c>
      <c r="I8" s="40" t="n">
        <v>0</v>
      </c>
      <c r="J8" s="40" t="n">
        <v>0.5</v>
      </c>
      <c r="K8" s="41" t="n">
        <v>2</v>
      </c>
      <c r="L8" s="41" t="n">
        <v>0</v>
      </c>
      <c r="M8" s="41" t="n">
        <v>0</v>
      </c>
      <c r="N8" s="41" t="n">
        <v>0</v>
      </c>
      <c r="O8" s="41" t="n">
        <v>0</v>
      </c>
      <c r="P8" s="42" t="n">
        <v>0</v>
      </c>
    </row>
    <row r="9" customFormat="false" ht="15.75" hidden="false" customHeight="false" outlineLevel="0" collapsed="false">
      <c r="A9" s="62"/>
      <c r="B9" s="39" t="str">
        <f aca="false">CONCATENATE(Setup!$B$10, ", ", LEFT(Setup!$C$10,2))</f>
        <v>Glosecki, MG</v>
      </c>
      <c r="C9" s="40" t="n">
        <v>3.25</v>
      </c>
      <c r="D9" s="40" t="n">
        <v>0.5</v>
      </c>
      <c r="E9" s="40" t="n">
        <v>0</v>
      </c>
      <c r="F9" s="40" t="n">
        <v>1.25</v>
      </c>
      <c r="G9" s="40" t="n">
        <v>0</v>
      </c>
      <c r="H9" s="40" t="n">
        <v>0</v>
      </c>
      <c r="I9" s="40" t="n">
        <v>0</v>
      </c>
      <c r="J9" s="40" t="n">
        <v>0</v>
      </c>
      <c r="K9" s="41" t="n">
        <v>2</v>
      </c>
      <c r="L9" s="41" t="n">
        <v>0</v>
      </c>
      <c r="M9" s="41" t="n">
        <v>0</v>
      </c>
      <c r="N9" s="41" t="n">
        <v>0</v>
      </c>
      <c r="O9" s="41" t="n">
        <v>0</v>
      </c>
      <c r="P9" s="42" t="n">
        <v>0</v>
      </c>
    </row>
    <row r="10" customFormat="false" ht="16.5" hidden="false" customHeight="false" outlineLevel="0" collapsed="false">
      <c r="A10" s="62"/>
      <c r="B10" s="52" t="s">
        <v>19</v>
      </c>
      <c r="C10" s="19" t="n">
        <f aca="false">SUM(C6:C9)</f>
        <v>13</v>
      </c>
      <c r="D10" s="19" t="n">
        <f aca="false">SUM(D6:D9)</f>
        <v>2</v>
      </c>
      <c r="E10" s="19" t="n">
        <f aca="false">SUM(E6:E9)</f>
        <v>0</v>
      </c>
      <c r="F10" s="19" t="n">
        <f aca="false">SUM(F6:F9)</f>
        <v>6.5</v>
      </c>
      <c r="G10" s="19" t="n">
        <f aca="false">SUM(G6:G9)</f>
        <v>2</v>
      </c>
      <c r="H10" s="19" t="n">
        <f aca="false">SUM(H6:H9)</f>
        <v>0</v>
      </c>
      <c r="I10" s="53" t="n">
        <f aca="false">SUM(I6:I9)</f>
        <v>1.5</v>
      </c>
      <c r="J10" s="54" t="n">
        <f aca="false">SUM(J6:J9)</f>
        <v>0.5</v>
      </c>
      <c r="K10" s="19" t="n">
        <f aca="false">SUM(K6:K9)</f>
        <v>8.75</v>
      </c>
      <c r="L10" s="19" t="n">
        <f aca="false">SUM(L6:L9)</f>
        <v>0</v>
      </c>
      <c r="M10" s="19" t="n">
        <f aca="false">SUM(M6:M9)</f>
        <v>0</v>
      </c>
      <c r="N10" s="19" t="n">
        <f aca="false">SUM(N6:N9)</f>
        <v>0</v>
      </c>
      <c r="O10" s="19" t="n">
        <f aca="false">SUM(O6:O9)</f>
        <v>0</v>
      </c>
      <c r="P10" s="53" t="n">
        <f aca="false">SUM(P6:P9)</f>
        <v>0</v>
      </c>
    </row>
    <row r="11" customFormat="false" ht="16.5" hidden="false" customHeight="false" outlineLevel="0" collapsed="false">
      <c r="A11" s="55"/>
      <c r="B11" s="24"/>
      <c r="C11" s="19"/>
      <c r="D11" s="19"/>
      <c r="E11" s="19"/>
      <c r="F11" s="19"/>
      <c r="G11" s="19"/>
      <c r="H11" s="19"/>
      <c r="I11" s="53"/>
      <c r="J11" s="54"/>
      <c r="K11" s="19"/>
      <c r="L11" s="19"/>
      <c r="M11" s="19"/>
      <c r="N11" s="19"/>
      <c r="O11" s="19"/>
      <c r="P11" s="53"/>
    </row>
    <row r="12" customFormat="false" ht="15.75" hidden="false" customHeight="true" outlineLevel="0" collapsed="false">
      <c r="A12" s="62" t="s">
        <v>40</v>
      </c>
      <c r="B12" s="39" t="str">
        <f aca="false">CONCATENATE(Setup!$B$7, ", ", LEFT(Setup!$C$7,2))</f>
        <v>Eck, ME</v>
      </c>
      <c r="C12" s="17" t="n">
        <f aca="false">$C6</f>
        <v>3.25</v>
      </c>
      <c r="D12" s="17" t="n">
        <f aca="false">C$12 + D$6</f>
        <v>3.75</v>
      </c>
      <c r="E12" s="17" t="n">
        <f aca="false">D$12 + E$6</f>
        <v>3.75</v>
      </c>
      <c r="F12" s="17" t="n">
        <f aca="false">E$12 + F$6</f>
        <v>5</v>
      </c>
      <c r="G12" s="17" t="n">
        <f aca="false">F$12 + G$6</f>
        <v>5</v>
      </c>
      <c r="H12" s="17" t="n">
        <f aca="false">G$12 + H$6</f>
        <v>5</v>
      </c>
      <c r="I12" s="56" t="n">
        <f aca="false">H$12 + I$6</f>
        <v>6.5</v>
      </c>
      <c r="J12" s="57" t="n">
        <f aca="false">I$12 + J$6</f>
        <v>6.5</v>
      </c>
      <c r="K12" s="17" t="n">
        <f aca="false">J$12 + K$6</f>
        <v>8.5</v>
      </c>
      <c r="L12" s="17" t="n">
        <f aca="false">K$12 + L$6</f>
        <v>8.5</v>
      </c>
      <c r="M12" s="17" t="n">
        <f aca="false">L$12 + M$6</f>
        <v>8.5</v>
      </c>
      <c r="N12" s="17" t="n">
        <f aca="false">M$12 + N$6</f>
        <v>8.5</v>
      </c>
      <c r="O12" s="17" t="n">
        <f aca="false">N$12 + O$6</f>
        <v>8.5</v>
      </c>
      <c r="P12" s="56" t="n">
        <f aca="false">O$12 + P$6</f>
        <v>8.5</v>
      </c>
    </row>
    <row r="13" customFormat="false" ht="15.75" hidden="false" customHeight="false" outlineLevel="0" collapsed="false">
      <c r="A13" s="62"/>
      <c r="B13" s="39" t="str">
        <f aca="false">CONCATENATE(Setup!$B$8, ", ", LEFT(Setup!$C$8,2))</f>
        <v>Schroeder, RS</v>
      </c>
      <c r="C13" s="17" t="n">
        <f aca="false">$C7</f>
        <v>3.25</v>
      </c>
      <c r="D13" s="17" t="n">
        <f aca="false">C$13 + D$7</f>
        <v>3.75</v>
      </c>
      <c r="E13" s="17" t="n">
        <f aca="false">D$13 + E$7</f>
        <v>3.75</v>
      </c>
      <c r="F13" s="17" t="n">
        <f aca="false">E$13 + F$7</f>
        <v>5</v>
      </c>
      <c r="G13" s="17" t="n">
        <f aca="false">F$13 + G$7</f>
        <v>6.5</v>
      </c>
      <c r="H13" s="17" t="n">
        <f aca="false">G$13 + H$7</f>
        <v>6.5</v>
      </c>
      <c r="I13" s="56" t="n">
        <f aca="false">H$13 + I$7</f>
        <v>6.5</v>
      </c>
      <c r="J13" s="57" t="n">
        <f aca="false">I$13 + J$7</f>
        <v>6.5</v>
      </c>
      <c r="K13" s="17" t="n">
        <f aca="false">J$13 + K$7</f>
        <v>9.25</v>
      </c>
      <c r="L13" s="17" t="n">
        <f aca="false">K$13 + L$7</f>
        <v>9.25</v>
      </c>
      <c r="M13" s="17" t="n">
        <f aca="false">L$13 + M$7</f>
        <v>9.25</v>
      </c>
      <c r="N13" s="17" t="n">
        <f aca="false">M$13 + N$7</f>
        <v>9.25</v>
      </c>
      <c r="O13" s="17" t="n">
        <f aca="false">N$13 + O$7</f>
        <v>9.25</v>
      </c>
      <c r="P13" s="56" t="n">
        <f aca="false">O$13 + P$7</f>
        <v>9.25</v>
      </c>
    </row>
    <row r="14" customFormat="false" ht="15.75" hidden="false" customHeight="false" outlineLevel="0" collapsed="false">
      <c r="A14" s="62"/>
      <c r="B14" s="39" t="str">
        <f aca="false">CONCATENATE(Setup!$B$9, ", ", LEFT(Setup!$C$9,2))</f>
        <v>Martz, NM</v>
      </c>
      <c r="C14" s="17" t="n">
        <f aca="false">$C8</f>
        <v>3.25</v>
      </c>
      <c r="D14" s="17" t="n">
        <f aca="false">C$14 + D$8</f>
        <v>3.75</v>
      </c>
      <c r="E14" s="17" t="n">
        <f aca="false">D$14 + E$8</f>
        <v>3.75</v>
      </c>
      <c r="F14" s="17" t="n">
        <f aca="false">E$14 + F$8</f>
        <v>6.5</v>
      </c>
      <c r="G14" s="17" t="n">
        <f aca="false">F$14 + G$8</f>
        <v>7</v>
      </c>
      <c r="H14" s="17" t="n">
        <f aca="false">G$14 + H$8</f>
        <v>7</v>
      </c>
      <c r="I14" s="56" t="n">
        <f aca="false">H$14 + I$8</f>
        <v>7</v>
      </c>
      <c r="J14" s="57" t="n">
        <f aca="false">I$14 + J$8</f>
        <v>7.5</v>
      </c>
      <c r="K14" s="17" t="n">
        <f aca="false">J$14 + K$8</f>
        <v>9.5</v>
      </c>
      <c r="L14" s="17" t="n">
        <f aca="false">K$14 + L$8</f>
        <v>9.5</v>
      </c>
      <c r="M14" s="17" t="n">
        <f aca="false">L$14 + M$8</f>
        <v>9.5</v>
      </c>
      <c r="N14" s="17" t="n">
        <f aca="false">M$14 + N$8</f>
        <v>9.5</v>
      </c>
      <c r="O14" s="17" t="n">
        <f aca="false">N$14 + O$8</f>
        <v>9.5</v>
      </c>
      <c r="P14" s="56" t="n">
        <f aca="false">O$14 + P$8</f>
        <v>9.5</v>
      </c>
    </row>
    <row r="15" customFormat="false" ht="15.75" hidden="false" customHeight="false" outlineLevel="0" collapsed="false">
      <c r="A15" s="62"/>
      <c r="B15" s="39" t="str">
        <f aca="false">CONCATENATE(Setup!$B$10, ", ", LEFT(Setup!$C$10,2))</f>
        <v>Glosecki, MG</v>
      </c>
      <c r="C15" s="17" t="n">
        <f aca="false">$C9</f>
        <v>3.25</v>
      </c>
      <c r="D15" s="17" t="n">
        <f aca="false">C$15 + D$9</f>
        <v>3.75</v>
      </c>
      <c r="E15" s="17" t="n">
        <f aca="false">D$15 + E$9</f>
        <v>3.75</v>
      </c>
      <c r="F15" s="17" t="n">
        <f aca="false">E$15 + F$9</f>
        <v>5</v>
      </c>
      <c r="G15" s="17" t="n">
        <f aca="false">F$15 + G$9</f>
        <v>5</v>
      </c>
      <c r="H15" s="17" t="n">
        <f aca="false">G$15 + H$9</f>
        <v>5</v>
      </c>
      <c r="I15" s="56" t="n">
        <f aca="false">H$15 + I$9</f>
        <v>5</v>
      </c>
      <c r="J15" s="57" t="n">
        <f aca="false">I$15 + J$9</f>
        <v>5</v>
      </c>
      <c r="K15" s="17" t="n">
        <f aca="false">J$15 + K$9</f>
        <v>7</v>
      </c>
      <c r="L15" s="17" t="n">
        <f aca="false">K$15 + L$9</f>
        <v>7</v>
      </c>
      <c r="M15" s="17" t="n">
        <f aca="false">L$15 + M$9</f>
        <v>7</v>
      </c>
      <c r="N15" s="17" t="n">
        <f aca="false">M$15 + N$9</f>
        <v>7</v>
      </c>
      <c r="O15" s="17" t="n">
        <f aca="false">N$15 + O$9</f>
        <v>7</v>
      </c>
      <c r="P15" s="56" t="n">
        <f aca="false">O$15 + P$9</f>
        <v>7</v>
      </c>
    </row>
    <row r="16" customFormat="false" ht="16.5" hidden="false" customHeight="false" outlineLevel="0" collapsed="false">
      <c r="A16" s="62"/>
      <c r="B16" s="52" t="s">
        <v>19</v>
      </c>
      <c r="C16" s="19" t="n">
        <f aca="false">SUM(C12:C15)</f>
        <v>13</v>
      </c>
      <c r="D16" s="19" t="n">
        <f aca="false">SUM(D12:D15)</f>
        <v>15</v>
      </c>
      <c r="E16" s="19" t="n">
        <f aca="false">SUM(E12:E15)</f>
        <v>15</v>
      </c>
      <c r="F16" s="19" t="n">
        <f aca="false">SUM(F12:F15)</f>
        <v>21.5</v>
      </c>
      <c r="G16" s="19" t="n">
        <f aca="false">SUM(G12:G15)</f>
        <v>23.5</v>
      </c>
      <c r="H16" s="19" t="n">
        <f aca="false">SUM(H12:H15)</f>
        <v>23.5</v>
      </c>
      <c r="I16" s="53" t="n">
        <f aca="false">SUM(I12:I15)</f>
        <v>25</v>
      </c>
      <c r="J16" s="54" t="n">
        <f aca="false">SUM(J12:J15)</f>
        <v>25.5</v>
      </c>
      <c r="K16" s="19" t="n">
        <f aca="false">SUM(K12:K15)</f>
        <v>34.25</v>
      </c>
      <c r="L16" s="19" t="n">
        <f aca="false">SUM(L12:L15)</f>
        <v>34.25</v>
      </c>
      <c r="M16" s="19" t="n">
        <f aca="false">SUM(M12:M15)</f>
        <v>34.25</v>
      </c>
      <c r="N16" s="19" t="n">
        <f aca="false">SUM(N12:N15)</f>
        <v>34.25</v>
      </c>
      <c r="O16" s="19" t="n">
        <f aca="false">SUM(O12:O15)</f>
        <v>34.25</v>
      </c>
      <c r="P16" s="53" t="n">
        <f aca="false">SUM(P12:P15)</f>
        <v>34.25</v>
      </c>
    </row>
    <row r="17" customFormat="false" ht="16.5" hidden="false" customHeight="false" outlineLevel="0" collapsed="false">
      <c r="A17" s="55"/>
      <c r="B17" s="24"/>
      <c r="C17" s="19"/>
      <c r="D17" s="19"/>
      <c r="E17" s="19"/>
      <c r="F17" s="19"/>
      <c r="G17" s="19"/>
      <c r="H17" s="19"/>
      <c r="I17" s="53"/>
      <c r="J17" s="54"/>
      <c r="K17" s="19"/>
      <c r="L17" s="19"/>
      <c r="M17" s="19"/>
      <c r="N17" s="19"/>
      <c r="O17" s="19"/>
      <c r="P17" s="53"/>
    </row>
    <row r="18" customFormat="false" ht="15.75" hidden="false" customHeight="true" outlineLevel="0" collapsed="false">
      <c r="A18" s="38" t="s">
        <v>41</v>
      </c>
      <c r="B18" s="39" t="str">
        <f aca="false">CONCATENATE(Setup!$B$7, ", ", LEFT(Setup!$C$7,2))</f>
        <v>Eck, ME</v>
      </c>
      <c r="C18" s="40" t="n">
        <v>0</v>
      </c>
      <c r="D18" s="40" t="n">
        <v>0</v>
      </c>
      <c r="E18" s="40" t="n">
        <v>0</v>
      </c>
      <c r="F18" s="40" t="n">
        <v>0</v>
      </c>
      <c r="G18" s="40" t="n">
        <v>0</v>
      </c>
      <c r="H18" s="40" t="n">
        <v>0</v>
      </c>
      <c r="I18" s="40" t="n">
        <v>0</v>
      </c>
      <c r="J18" s="40" t="n">
        <v>0</v>
      </c>
      <c r="K18" s="41" t="n">
        <v>0</v>
      </c>
      <c r="L18" s="41" t="n">
        <v>0</v>
      </c>
      <c r="M18" s="41" t="n">
        <v>0</v>
      </c>
      <c r="N18" s="41" t="n">
        <v>0</v>
      </c>
      <c r="O18" s="41" t="n">
        <v>0</v>
      </c>
      <c r="P18" s="42" t="n">
        <v>0</v>
      </c>
    </row>
    <row r="19" customFormat="false" ht="15.75" hidden="false" customHeight="false" outlineLevel="0" collapsed="false">
      <c r="A19" s="38"/>
      <c r="B19" s="39" t="str">
        <f aca="false">CONCATENATE(Setup!$B$8, ", ", LEFT(Setup!$C$8,2))</f>
        <v>Schroeder, RS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0</v>
      </c>
      <c r="H19" s="40" t="n">
        <v>0</v>
      </c>
      <c r="I19" s="40" t="n">
        <v>0</v>
      </c>
      <c r="J19" s="40" t="n">
        <v>0</v>
      </c>
      <c r="K19" s="41" t="n">
        <v>0</v>
      </c>
      <c r="L19" s="41" t="n">
        <v>0</v>
      </c>
      <c r="M19" s="41" t="n">
        <v>0</v>
      </c>
      <c r="N19" s="41" t="n">
        <v>0</v>
      </c>
      <c r="O19" s="41" t="n">
        <v>0</v>
      </c>
      <c r="P19" s="42" t="n">
        <v>0</v>
      </c>
    </row>
    <row r="20" customFormat="false" ht="15.75" hidden="false" customHeight="false" outlineLevel="0" collapsed="false">
      <c r="A20" s="38"/>
      <c r="B20" s="39" t="str">
        <f aca="false">CONCATENATE(Setup!$B$9, ", ", LEFT(Setup!$C$9,2))</f>
        <v>Martz, NM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0</v>
      </c>
      <c r="H20" s="40" t="n">
        <v>0</v>
      </c>
      <c r="I20" s="40" t="n">
        <v>0</v>
      </c>
      <c r="J20" s="40" t="n">
        <v>0</v>
      </c>
      <c r="K20" s="41" t="n">
        <v>0</v>
      </c>
      <c r="L20" s="41" t="n">
        <v>0</v>
      </c>
      <c r="M20" s="41" t="n">
        <v>0</v>
      </c>
      <c r="N20" s="41" t="n">
        <v>0</v>
      </c>
      <c r="O20" s="41" t="n">
        <v>0</v>
      </c>
      <c r="P20" s="42" t="n">
        <v>0</v>
      </c>
    </row>
    <row r="21" customFormat="false" ht="15.75" hidden="false" customHeight="false" outlineLevel="0" collapsed="false">
      <c r="A21" s="38"/>
      <c r="B21" s="39" t="str">
        <f aca="false">CONCATENATE(Setup!$B$10, ", ", LEFT(Setup!$C$10,2))</f>
        <v>Glosecki, MG</v>
      </c>
      <c r="C21" s="40" t="n">
        <v>0</v>
      </c>
      <c r="D21" s="40" t="n">
        <v>0</v>
      </c>
      <c r="E21" s="40" t="n">
        <v>0</v>
      </c>
      <c r="F21" s="40" t="n">
        <v>0</v>
      </c>
      <c r="G21" s="40" t="n">
        <v>0</v>
      </c>
      <c r="H21" s="40" t="n">
        <v>0</v>
      </c>
      <c r="I21" s="40" t="n">
        <v>0</v>
      </c>
      <c r="J21" s="40" t="n">
        <v>0</v>
      </c>
      <c r="K21" s="41" t="n">
        <v>0</v>
      </c>
      <c r="L21" s="41" t="n">
        <v>0</v>
      </c>
      <c r="M21" s="41" t="n">
        <v>0</v>
      </c>
      <c r="N21" s="41" t="n">
        <v>0</v>
      </c>
      <c r="O21" s="41" t="n">
        <v>0</v>
      </c>
      <c r="P21" s="42" t="n">
        <v>0</v>
      </c>
    </row>
    <row r="22" customFormat="false" ht="16.5" hidden="false" customHeight="false" outlineLevel="0" collapsed="false">
      <c r="A22" s="38"/>
      <c r="B22" s="52" t="s">
        <v>19</v>
      </c>
      <c r="C22" s="19" t="n">
        <f aca="false">SUM(C18:C21)</f>
        <v>0</v>
      </c>
      <c r="D22" s="19" t="n">
        <f aca="false">SUM(D18:D21)</f>
        <v>0</v>
      </c>
      <c r="E22" s="19" t="n">
        <f aca="false">SUM(E18:E21)</f>
        <v>0</v>
      </c>
      <c r="F22" s="19" t="n">
        <f aca="false">SUM(F18:F21)</f>
        <v>0</v>
      </c>
      <c r="G22" s="19" t="n">
        <f aca="false">SUM(G18:G21)</f>
        <v>0</v>
      </c>
      <c r="H22" s="19" t="n">
        <f aca="false">SUM(H18:H21)</f>
        <v>0</v>
      </c>
      <c r="I22" s="53" t="n">
        <f aca="false">SUM(I18:I21)</f>
        <v>0</v>
      </c>
      <c r="J22" s="54" t="n">
        <f aca="false">SUM(J18:J21)</f>
        <v>0</v>
      </c>
      <c r="K22" s="19" t="n">
        <f aca="false">SUM(K18:K21)</f>
        <v>0</v>
      </c>
      <c r="L22" s="19" t="n">
        <f aca="false">SUM(L18:L21)</f>
        <v>0</v>
      </c>
      <c r="M22" s="19" t="n">
        <f aca="false">SUM(M18:M21)</f>
        <v>0</v>
      </c>
      <c r="N22" s="19" t="n">
        <f aca="false">SUM(N18:N21)</f>
        <v>0</v>
      </c>
      <c r="O22" s="19" t="n">
        <f aca="false">SUM(O18:O21)</f>
        <v>0</v>
      </c>
      <c r="P22" s="53" t="n">
        <f aca="false">SUM(P18:P21)</f>
        <v>0</v>
      </c>
    </row>
    <row r="23" customFormat="false" ht="16.5" hidden="false" customHeight="false" outlineLevel="0" collapsed="false">
      <c r="A23" s="55"/>
      <c r="B23" s="24"/>
      <c r="C23" s="19"/>
      <c r="D23" s="19"/>
      <c r="E23" s="19"/>
      <c r="F23" s="19"/>
      <c r="G23" s="19"/>
      <c r="H23" s="19"/>
      <c r="I23" s="53"/>
      <c r="J23" s="54"/>
      <c r="K23" s="19"/>
      <c r="L23" s="19"/>
      <c r="M23" s="19"/>
      <c r="N23" s="19"/>
      <c r="O23" s="19"/>
      <c r="P23" s="53"/>
    </row>
    <row r="24" customFormat="false" ht="15.75" hidden="false" customHeight="true" outlineLevel="0" collapsed="false">
      <c r="A24" s="38" t="s">
        <v>42</v>
      </c>
      <c r="B24" s="39" t="str">
        <f aca="false">CONCATENATE(Setup!$B$7, ", ", LEFT(Setup!$C$7,2))</f>
        <v>Eck, ME</v>
      </c>
      <c r="C24" s="17" t="n">
        <f aca="false">$C18</f>
        <v>0</v>
      </c>
      <c r="D24" s="17" t="n">
        <f aca="false">C$24 + D$18</f>
        <v>0</v>
      </c>
      <c r="E24" s="17" t="n">
        <f aca="false">D$24 + E$18</f>
        <v>0</v>
      </c>
      <c r="F24" s="17" t="n">
        <f aca="false">E$24 + F$18</f>
        <v>0</v>
      </c>
      <c r="G24" s="17" t="n">
        <f aca="false">F$24 + G$18</f>
        <v>0</v>
      </c>
      <c r="H24" s="17" t="n">
        <f aca="false">G$24 + H$18</f>
        <v>0</v>
      </c>
      <c r="I24" s="56" t="n">
        <f aca="false">H$24 + I$18</f>
        <v>0</v>
      </c>
      <c r="J24" s="57" t="n">
        <f aca="false">I$24 + J$18</f>
        <v>0</v>
      </c>
      <c r="K24" s="17" t="n">
        <f aca="false">J$24 + K$18</f>
        <v>0</v>
      </c>
      <c r="L24" s="17" t="n">
        <f aca="false">K$24 + L$18</f>
        <v>0</v>
      </c>
      <c r="M24" s="17" t="n">
        <f aca="false">L$24 + M$18</f>
        <v>0</v>
      </c>
      <c r="N24" s="17" t="n">
        <f aca="false">M$24 + N$18</f>
        <v>0</v>
      </c>
      <c r="O24" s="17" t="n">
        <f aca="false">N$24 + O$18</f>
        <v>0</v>
      </c>
      <c r="P24" s="56" t="n">
        <f aca="false">O$24 + P$18</f>
        <v>0</v>
      </c>
    </row>
    <row r="25" customFormat="false" ht="15.75" hidden="false" customHeight="false" outlineLevel="0" collapsed="false">
      <c r="A25" s="38"/>
      <c r="B25" s="39" t="str">
        <f aca="false">CONCATENATE(Setup!$B$8, ", ", LEFT(Setup!$C$8,2))</f>
        <v>Schroeder, RS</v>
      </c>
      <c r="C25" s="17" t="n">
        <f aca="false">$C19</f>
        <v>0</v>
      </c>
      <c r="D25" s="17" t="n">
        <f aca="false">C$25 + D$19</f>
        <v>0</v>
      </c>
      <c r="E25" s="17" t="n">
        <f aca="false">D$25 + E$19</f>
        <v>0</v>
      </c>
      <c r="F25" s="17" t="n">
        <f aca="false">E$25 + F$19</f>
        <v>0</v>
      </c>
      <c r="G25" s="17" t="n">
        <f aca="false">F$25 + G$19</f>
        <v>0</v>
      </c>
      <c r="H25" s="17" t="n">
        <f aca="false">G$25 + H$19</f>
        <v>0</v>
      </c>
      <c r="I25" s="56" t="n">
        <f aca="false">H$25 + I$19</f>
        <v>0</v>
      </c>
      <c r="J25" s="57" t="n">
        <f aca="false">I$25 + J$19</f>
        <v>0</v>
      </c>
      <c r="K25" s="17" t="n">
        <f aca="false">J$25 + K$19</f>
        <v>0</v>
      </c>
      <c r="L25" s="17" t="n">
        <f aca="false">K$25 + L$19</f>
        <v>0</v>
      </c>
      <c r="M25" s="17" t="n">
        <f aca="false">L$25 + M$19</f>
        <v>0</v>
      </c>
      <c r="N25" s="17" t="n">
        <f aca="false">M$25 + N$19</f>
        <v>0</v>
      </c>
      <c r="O25" s="17" t="n">
        <f aca="false">N$25 + O$19</f>
        <v>0</v>
      </c>
      <c r="P25" s="56" t="n">
        <f aca="false">O$25 + P$19</f>
        <v>0</v>
      </c>
    </row>
    <row r="26" customFormat="false" ht="15.75" hidden="false" customHeight="false" outlineLevel="0" collapsed="false">
      <c r="A26" s="38"/>
      <c r="B26" s="39" t="str">
        <f aca="false">CONCATENATE(Setup!$B$9, ", ", LEFT(Setup!$C$9,2))</f>
        <v>Martz, NM</v>
      </c>
      <c r="C26" s="17" t="n">
        <f aca="false">$C20</f>
        <v>0</v>
      </c>
      <c r="D26" s="17" t="n">
        <f aca="false">C$26 + D$20</f>
        <v>0</v>
      </c>
      <c r="E26" s="17" t="n">
        <f aca="false">D$26 + E$20</f>
        <v>0</v>
      </c>
      <c r="F26" s="17" t="n">
        <f aca="false">E$26 + F$20</f>
        <v>0</v>
      </c>
      <c r="G26" s="17" t="n">
        <f aca="false">F$26 + G$20</f>
        <v>0</v>
      </c>
      <c r="H26" s="17" t="n">
        <f aca="false">G$26 + H$20</f>
        <v>0</v>
      </c>
      <c r="I26" s="56" t="n">
        <f aca="false">H$26 + I$20</f>
        <v>0</v>
      </c>
      <c r="J26" s="57" t="n">
        <f aca="false">I$26 + J$20</f>
        <v>0</v>
      </c>
      <c r="K26" s="17" t="n">
        <f aca="false">J$26 + K$20</f>
        <v>0</v>
      </c>
      <c r="L26" s="17" t="n">
        <f aca="false">K$26 + L$20</f>
        <v>0</v>
      </c>
      <c r="M26" s="17" t="n">
        <f aca="false">L$26 + M$20</f>
        <v>0</v>
      </c>
      <c r="N26" s="17" t="n">
        <f aca="false">M$26 + N$20</f>
        <v>0</v>
      </c>
      <c r="O26" s="17" t="n">
        <f aca="false">N$26 + O$20</f>
        <v>0</v>
      </c>
      <c r="P26" s="56" t="n">
        <f aca="false">O$26 + P$20</f>
        <v>0</v>
      </c>
    </row>
    <row r="27" customFormat="false" ht="15.75" hidden="false" customHeight="false" outlineLevel="0" collapsed="false">
      <c r="A27" s="38"/>
      <c r="B27" s="39" t="str">
        <f aca="false">CONCATENATE(Setup!$B$10, ", ", LEFT(Setup!$C$10,2))</f>
        <v>Glosecki, MG</v>
      </c>
      <c r="C27" s="17" t="n">
        <f aca="false">$C21</f>
        <v>0</v>
      </c>
      <c r="D27" s="17" t="n">
        <f aca="false">C$27 + D$21</f>
        <v>0</v>
      </c>
      <c r="E27" s="17" t="n">
        <f aca="false">D$27 + E$21</f>
        <v>0</v>
      </c>
      <c r="F27" s="17" t="n">
        <f aca="false">E$27 + F$21</f>
        <v>0</v>
      </c>
      <c r="G27" s="17" t="n">
        <f aca="false">F$27 + G$21</f>
        <v>0</v>
      </c>
      <c r="H27" s="17" t="n">
        <f aca="false">G$27 + H$21</f>
        <v>0</v>
      </c>
      <c r="I27" s="56" t="n">
        <f aca="false">H$27 + I$21</f>
        <v>0</v>
      </c>
      <c r="J27" s="57" t="n">
        <f aca="false">I$27 + J$21</f>
        <v>0</v>
      </c>
      <c r="K27" s="17" t="n">
        <f aca="false">J$27 + K$21</f>
        <v>0</v>
      </c>
      <c r="L27" s="17" t="n">
        <f aca="false">K$27 + L$21</f>
        <v>0</v>
      </c>
      <c r="M27" s="17" t="n">
        <f aca="false">L$27 + M$21</f>
        <v>0</v>
      </c>
      <c r="N27" s="17" t="n">
        <f aca="false">M$27 + N$21</f>
        <v>0</v>
      </c>
      <c r="O27" s="17" t="n">
        <f aca="false">N$27 + O$21</f>
        <v>0</v>
      </c>
      <c r="P27" s="56" t="n">
        <f aca="false">O$27 + P$21</f>
        <v>0</v>
      </c>
    </row>
    <row r="28" customFormat="false" ht="16.5" hidden="false" customHeight="false" outlineLevel="0" collapsed="false">
      <c r="A28" s="38"/>
      <c r="B28" s="52" t="s">
        <v>19</v>
      </c>
      <c r="C28" s="19" t="n">
        <f aca="false">SUM(C24:C27)</f>
        <v>0</v>
      </c>
      <c r="D28" s="19" t="n">
        <f aca="false">SUM(D24:D27)</f>
        <v>0</v>
      </c>
      <c r="E28" s="19" t="n">
        <f aca="false">SUM(E24:E27)</f>
        <v>0</v>
      </c>
      <c r="F28" s="19" t="n">
        <f aca="false">SUM(F24:F27)</f>
        <v>0</v>
      </c>
      <c r="G28" s="19" t="n">
        <f aca="false">SUM(G24:G27)</f>
        <v>0</v>
      </c>
      <c r="H28" s="19" t="n">
        <f aca="false">SUM(H24:H27)</f>
        <v>0</v>
      </c>
      <c r="I28" s="53" t="n">
        <f aca="false">SUM(I24:I27)</f>
        <v>0</v>
      </c>
      <c r="J28" s="54" t="n">
        <f aca="false">SUM(J24:J27)</f>
        <v>0</v>
      </c>
      <c r="K28" s="19" t="n">
        <f aca="false">SUM(K24:K27)</f>
        <v>0</v>
      </c>
      <c r="L28" s="19" t="n">
        <f aca="false">SUM(L24:L27)</f>
        <v>0</v>
      </c>
      <c r="M28" s="19" t="n">
        <f aca="false">SUM(M24:M27)</f>
        <v>0</v>
      </c>
      <c r="N28" s="19" t="n">
        <f aca="false">SUM(N24:N27)</f>
        <v>0</v>
      </c>
      <c r="O28" s="19" t="n">
        <f aca="false">SUM(O24:O27)</f>
        <v>0</v>
      </c>
      <c r="P28" s="53" t="n">
        <f aca="false">SUM(P24:P27)</f>
        <v>0</v>
      </c>
    </row>
    <row r="29" customFormat="false" ht="16.5" hidden="false" customHeight="false" outlineLevel="0" collapsed="false">
      <c r="A29" s="55"/>
      <c r="B29" s="24"/>
      <c r="C29" s="19"/>
      <c r="D29" s="19"/>
      <c r="E29" s="19"/>
      <c r="F29" s="19"/>
      <c r="G29" s="19"/>
      <c r="H29" s="19"/>
      <c r="I29" s="53"/>
      <c r="J29" s="54"/>
      <c r="K29" s="19"/>
      <c r="L29" s="19"/>
      <c r="M29" s="19"/>
      <c r="N29" s="19"/>
      <c r="O29" s="19"/>
      <c r="P29" s="53"/>
    </row>
    <row r="30" customFormat="false" ht="15.75" hidden="false" customHeight="true" outlineLevel="0" collapsed="false">
      <c r="A30" s="58" t="s">
        <v>43</v>
      </c>
      <c r="B30" s="39" t="str">
        <f aca="false">CONCATENATE(Setup!$B$7, ", ", LEFT(Setup!$C$7,2))</f>
        <v>Eck, ME</v>
      </c>
      <c r="C30" s="17" t="n">
        <f aca="false">(C$12 + C$24) / C$5</f>
        <v>3.25</v>
      </c>
      <c r="D30" s="17" t="n">
        <f aca="false">(D$12 + D$24) / D$5</f>
        <v>1.875</v>
      </c>
      <c r="E30" s="17" t="n">
        <f aca="false">(E$12 + E$24) / E$5</f>
        <v>1.25</v>
      </c>
      <c r="F30" s="17" t="n">
        <f aca="false">(F$12 + F$24) / F$5</f>
        <v>1.25</v>
      </c>
      <c r="G30" s="17" t="n">
        <f aca="false">(G$12 + G$24) / G$5</f>
        <v>1</v>
      </c>
      <c r="H30" s="17" t="n">
        <f aca="false">(H$12 + H$24) / H$5</f>
        <v>0.833333333333333</v>
      </c>
      <c r="I30" s="56" t="n">
        <f aca="false">(I$12 + I$24) / I$5</f>
        <v>0.928571428571429</v>
      </c>
      <c r="J30" s="57" t="n">
        <f aca="false">(J$12 + J$24) / J$5</f>
        <v>0.8125</v>
      </c>
      <c r="K30" s="17" t="n">
        <f aca="false">(K$12 + K$24) / K$5</f>
        <v>0.944444444444444</v>
      </c>
      <c r="L30" s="17" t="n">
        <f aca="false">(L$12 + L$24) / L$5</f>
        <v>0.85</v>
      </c>
      <c r="M30" s="17" t="n">
        <f aca="false">(M$12 + M$24) / M$5</f>
        <v>0.772727272727273</v>
      </c>
      <c r="N30" s="17" t="n">
        <f aca="false">(N$12 + N$24) / N$5</f>
        <v>0.708333333333333</v>
      </c>
      <c r="O30" s="17" t="n">
        <f aca="false">(O$12 + O$24) / O$5</f>
        <v>0.653846153846154</v>
      </c>
      <c r="P30" s="56" t="n">
        <f aca="false">(P$12 + P$24) / P$5</f>
        <v>0.607142857142857</v>
      </c>
    </row>
    <row r="31" customFormat="false" ht="15.75" hidden="false" customHeight="false" outlineLevel="0" collapsed="false">
      <c r="A31" s="58"/>
      <c r="B31" s="39" t="str">
        <f aca="false">CONCATENATE(Setup!$B$8, ", ", LEFT(Setup!$C$8,2))</f>
        <v>Schroeder, RS</v>
      </c>
      <c r="C31" s="17" t="n">
        <f aca="false">(C$13 + C$25) / C$5</f>
        <v>3.25</v>
      </c>
      <c r="D31" s="17" t="n">
        <f aca="false">(D$13 + D$25) / D$5</f>
        <v>1.875</v>
      </c>
      <c r="E31" s="17" t="n">
        <f aca="false">(E$13 + E$25) / E$5</f>
        <v>1.25</v>
      </c>
      <c r="F31" s="17" t="n">
        <f aca="false">(F$13 + F$25) / F$5</f>
        <v>1.25</v>
      </c>
      <c r="G31" s="17" t="n">
        <f aca="false">(G$13 + G$25) / G$5</f>
        <v>1.3</v>
      </c>
      <c r="H31" s="17" t="n">
        <f aca="false">(H$13 + H$25) / H$5</f>
        <v>1.08333333333333</v>
      </c>
      <c r="I31" s="56" t="n">
        <f aca="false">(I$13 + I$25) / I$5</f>
        <v>0.928571428571429</v>
      </c>
      <c r="J31" s="57" t="n">
        <f aca="false">(J$13 + J$25) / J$5</f>
        <v>0.8125</v>
      </c>
      <c r="K31" s="17" t="n">
        <f aca="false">(K$13 + K$25) / K$5</f>
        <v>1.02777777777778</v>
      </c>
      <c r="L31" s="17" t="n">
        <f aca="false">(L$13 + L$25) / L$5</f>
        <v>0.925</v>
      </c>
      <c r="M31" s="17" t="n">
        <f aca="false">(M$13 + M$25) / M$5</f>
        <v>0.840909090909091</v>
      </c>
      <c r="N31" s="17" t="n">
        <f aca="false">(N$13 + N$25) / N$5</f>
        <v>0.770833333333333</v>
      </c>
      <c r="O31" s="17" t="n">
        <f aca="false">(O$13 + O$25) / O$5</f>
        <v>0.711538461538462</v>
      </c>
      <c r="P31" s="56" t="n">
        <f aca="false">(P$13 + P$25) / P$5</f>
        <v>0.660714285714286</v>
      </c>
    </row>
    <row r="32" customFormat="false" ht="15.75" hidden="false" customHeight="false" outlineLevel="0" collapsed="false">
      <c r="A32" s="58"/>
      <c r="B32" s="39" t="str">
        <f aca="false">CONCATENATE(Setup!$B$9, ", ", LEFT(Setup!$C$9,2))</f>
        <v>Martz, NM</v>
      </c>
      <c r="C32" s="17" t="n">
        <f aca="false">(C$14 + C$26) / C$5</f>
        <v>3.25</v>
      </c>
      <c r="D32" s="17" t="n">
        <f aca="false">(D$14 + D$26) / D$5</f>
        <v>1.875</v>
      </c>
      <c r="E32" s="17" t="n">
        <f aca="false">(E$14 + E$26) / E$5</f>
        <v>1.25</v>
      </c>
      <c r="F32" s="17" t="n">
        <f aca="false">(F$14 + F$26) / F$5</f>
        <v>1.625</v>
      </c>
      <c r="G32" s="17" t="n">
        <f aca="false">(G$14 + G$26) / G$5</f>
        <v>1.4</v>
      </c>
      <c r="H32" s="17" t="n">
        <f aca="false">(H$14 + H$26) / H$5</f>
        <v>1.16666666666667</v>
      </c>
      <c r="I32" s="56" t="n">
        <f aca="false">(I$14 + I$26) / I$5</f>
        <v>1</v>
      </c>
      <c r="J32" s="57" t="n">
        <f aca="false">(J$14 + J$26) / J$5</f>
        <v>0.9375</v>
      </c>
      <c r="K32" s="17" t="n">
        <f aca="false">(K$14 + K$26) / K$5</f>
        <v>1.05555555555556</v>
      </c>
      <c r="L32" s="17" t="n">
        <f aca="false">(L$14 + L$26) / L$5</f>
        <v>0.95</v>
      </c>
      <c r="M32" s="17" t="n">
        <f aca="false">(M$14 + M$26) / M$5</f>
        <v>0.863636363636364</v>
      </c>
      <c r="N32" s="17" t="n">
        <f aca="false">(N$14 + N$26) / N$5</f>
        <v>0.791666666666667</v>
      </c>
      <c r="O32" s="17" t="n">
        <f aca="false">(O$14 + O$26) / O$5</f>
        <v>0.730769230769231</v>
      </c>
      <c r="P32" s="56" t="n">
        <f aca="false">(P$14 + P$26) / P$5</f>
        <v>0.678571428571429</v>
      </c>
    </row>
    <row r="33" customFormat="false" ht="15.75" hidden="false" customHeight="false" outlineLevel="0" collapsed="false">
      <c r="A33" s="58"/>
      <c r="B33" s="39" t="str">
        <f aca="false">CONCATENATE(Setup!$B$10, ", ", LEFT(Setup!$C$10,2))</f>
        <v>Glosecki, MG</v>
      </c>
      <c r="C33" s="17" t="n">
        <f aca="false">(C$15 + C$27) / C$5</f>
        <v>3.25</v>
      </c>
      <c r="D33" s="17" t="n">
        <f aca="false">(D$15 + D$27) / D$5</f>
        <v>1.875</v>
      </c>
      <c r="E33" s="17" t="n">
        <f aca="false">(E$15 + E$27) / E$5</f>
        <v>1.25</v>
      </c>
      <c r="F33" s="17" t="n">
        <f aca="false">(F$15 + F$27) / F$5</f>
        <v>1.25</v>
      </c>
      <c r="G33" s="17" t="n">
        <f aca="false">(G$15 + G$27) / G$5</f>
        <v>1</v>
      </c>
      <c r="H33" s="17" t="n">
        <f aca="false">(H$15 + H$27) / H$5</f>
        <v>0.833333333333333</v>
      </c>
      <c r="I33" s="56" t="n">
        <f aca="false">(I$15 + I$27) / I$5</f>
        <v>0.714285714285714</v>
      </c>
      <c r="J33" s="57" t="n">
        <f aca="false">(J$15 + J$27) / J$5</f>
        <v>0.625</v>
      </c>
      <c r="K33" s="17" t="n">
        <f aca="false">(K$15 + K$27) / K$5</f>
        <v>0.777777777777778</v>
      </c>
      <c r="L33" s="17" t="n">
        <f aca="false">(L$15 + L$27) / L$5</f>
        <v>0.7</v>
      </c>
      <c r="M33" s="17" t="n">
        <f aca="false">(M$15 + M$27) / M$5</f>
        <v>0.636363636363636</v>
      </c>
      <c r="N33" s="17" t="n">
        <f aca="false">(N$15 + N$27) / N$5</f>
        <v>0.583333333333333</v>
      </c>
      <c r="O33" s="17" t="n">
        <f aca="false">(O$15 + O$27) / O$5</f>
        <v>0.538461538461538</v>
      </c>
      <c r="P33" s="56" t="n">
        <f aca="false">(P$15 + P$27) / P$5</f>
        <v>0.5</v>
      </c>
    </row>
    <row r="34" customFormat="false" ht="16.5" hidden="false" customHeight="false" outlineLevel="0" collapsed="false">
      <c r="A34" s="58"/>
      <c r="B34" s="52" t="s">
        <v>19</v>
      </c>
      <c r="C34" s="19" t="n">
        <f aca="false">SUM(C30:C33)</f>
        <v>13</v>
      </c>
      <c r="D34" s="19" t="n">
        <f aca="false">SUM(D30:D33)</f>
        <v>7.5</v>
      </c>
      <c r="E34" s="19" t="n">
        <f aca="false">SUM(E30:E33)</f>
        <v>5</v>
      </c>
      <c r="F34" s="19" t="n">
        <f aca="false">SUM(F30:F33)</f>
        <v>5.375</v>
      </c>
      <c r="G34" s="19" t="n">
        <f aca="false">SUM(G30:G33)</f>
        <v>4.7</v>
      </c>
      <c r="H34" s="19" t="n">
        <f aca="false">SUM(H30:H33)</f>
        <v>3.91666666666667</v>
      </c>
      <c r="I34" s="53" t="n">
        <f aca="false">SUM(I30:I33)</f>
        <v>3.57142857142857</v>
      </c>
      <c r="J34" s="54" t="n">
        <f aca="false">SUM(J30:J33)</f>
        <v>3.1875</v>
      </c>
      <c r="K34" s="19" t="n">
        <f aca="false">SUM(K30:K33)</f>
        <v>3.80555555555556</v>
      </c>
      <c r="L34" s="19" t="n">
        <f aca="false">SUM(L30:L33)</f>
        <v>3.425</v>
      </c>
      <c r="M34" s="19" t="n">
        <f aca="false">SUM(M30:M33)</f>
        <v>3.11363636363636</v>
      </c>
      <c r="N34" s="19" t="n">
        <f aca="false">SUM(N30:N33)</f>
        <v>2.85416666666667</v>
      </c>
      <c r="O34" s="19" t="n">
        <f aca="false">SUM(O30:O33)</f>
        <v>2.63461538461538</v>
      </c>
      <c r="P34" s="53" t="n">
        <f aca="false">SUM(P30:P33)</f>
        <v>2.44642857142857</v>
      </c>
    </row>
    <row r="35" customFormat="false" ht="15.75" hidden="false" customHeight="false" outlineLevel="0" collapsed="false">
      <c r="A35" s="23"/>
      <c r="B35" s="24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customFormat="false" ht="15.75" hidden="false" customHeight="false" outlineLevel="0" collapsed="false">
      <c r="B36" s="59" t="s">
        <v>44</v>
      </c>
      <c r="C36" s="60" t="n">
        <v>1</v>
      </c>
      <c r="D36" s="60" t="n">
        <v>2</v>
      </c>
      <c r="E36" s="60" t="s">
        <v>45</v>
      </c>
    </row>
    <row r="37" customFormat="false" ht="15.75" hidden="false" customHeight="true" outlineLevel="0" collapsed="false">
      <c r="A37" s="58" t="s">
        <v>46</v>
      </c>
      <c r="B37" s="39" t="str">
        <f aca="false">CONCATENATE(Setup!$B$7, ", ", LEFT(Setup!$C$7,2))</f>
        <v>Eck, ME</v>
      </c>
      <c r="C37" s="16" t="n">
        <f aca="false">SUM(C6:I6) + SUM(C18:I18)</f>
        <v>6.5</v>
      </c>
      <c r="D37" s="16" t="n">
        <f aca="false">SUM(J6:P6) + SUM(J18:P18)</f>
        <v>2</v>
      </c>
      <c r="E37" s="16" t="n">
        <f aca="false">SUM(C37:D37)</f>
        <v>8.5</v>
      </c>
    </row>
    <row r="38" customFormat="false" ht="15.75" hidden="false" customHeight="false" outlineLevel="0" collapsed="false">
      <c r="A38" s="58"/>
      <c r="B38" s="39" t="str">
        <f aca="false">CONCATENATE(Setup!$B$8, ", ", LEFT(Setup!$C$8,2))</f>
        <v>Schroeder, RS</v>
      </c>
      <c r="C38" s="16" t="n">
        <f aca="false">SUM(C7:I7) + SUM(C19:I19)</f>
        <v>6.5</v>
      </c>
      <c r="D38" s="16" t="n">
        <f aca="false">SUM(J7:P7) + SUM(J19:P19)</f>
        <v>2.75</v>
      </c>
      <c r="E38" s="16" t="n">
        <f aca="false">SUM(C38:D38)</f>
        <v>9.25</v>
      </c>
    </row>
    <row r="39" customFormat="false" ht="15.75" hidden="false" customHeight="false" outlineLevel="0" collapsed="false">
      <c r="A39" s="58"/>
      <c r="B39" s="39" t="str">
        <f aca="false">CONCATENATE(Setup!$B$9, ", ", LEFT(Setup!$C$9,2))</f>
        <v>Martz, NM</v>
      </c>
      <c r="C39" s="16" t="n">
        <f aca="false">SUM(C8:I8) + SUM(C20:I20)</f>
        <v>7</v>
      </c>
      <c r="D39" s="16" t="n">
        <f aca="false">SUM(J8:P8) + SUM(J20:P20)</f>
        <v>2.5</v>
      </c>
      <c r="E39" s="16" t="n">
        <f aca="false">SUM(C39:D39)</f>
        <v>9.5</v>
      </c>
    </row>
    <row r="40" customFormat="false" ht="15.75" hidden="false" customHeight="false" outlineLevel="0" collapsed="false">
      <c r="A40" s="58"/>
      <c r="B40" s="39" t="str">
        <f aca="false">CONCATENATE(Setup!$B$10, ", ", LEFT(Setup!$C$10,2))</f>
        <v>Glosecki, MG</v>
      </c>
      <c r="C40" s="16" t="n">
        <f aca="false">SUM(C9:I9) + SUM(C21:I21)</f>
        <v>5</v>
      </c>
      <c r="D40" s="16" t="n">
        <f aca="false">SUM(J9:P9) + SUM(J21:P21)</f>
        <v>2</v>
      </c>
      <c r="E40" s="16" t="n">
        <f aca="false">SUM(C40:D40)</f>
        <v>7</v>
      </c>
    </row>
    <row r="41" customFormat="false" ht="16.5" hidden="false" customHeight="false" outlineLevel="0" collapsed="false">
      <c r="A41" s="58"/>
      <c r="B41" s="52" t="s">
        <v>19</v>
      </c>
      <c r="C41" s="19" t="n">
        <f aca="false">SUM(C37:C40)</f>
        <v>25</v>
      </c>
      <c r="D41" s="19" t="n">
        <f aca="false">SUM(D37:D40)</f>
        <v>9.25</v>
      </c>
      <c r="E41" s="19" t="n">
        <f aca="false">SUM(C41:D41)</f>
        <v>34.25</v>
      </c>
    </row>
    <row r="42" customFormat="false" ht="15.75" hidden="false" customHeight="false" outlineLevel="0" collapsed="false">
      <c r="A42" s="23"/>
    </row>
    <row r="43" customFormat="false" ht="15.75" hidden="false" customHeight="true" outlineLevel="0" collapsed="false">
      <c r="A43" s="58" t="s">
        <v>22</v>
      </c>
      <c r="B43" s="39" t="str">
        <f aca="false">CONCATENATE(Setup!$B$7, ", ", LEFT(Setup!$C$7,2))</f>
        <v>Eck, ME</v>
      </c>
      <c r="C43" s="16" t="n">
        <f aca="false">C37 / C$36</f>
        <v>6.5</v>
      </c>
      <c r="D43" s="16" t="n">
        <f aca="false">SUM(C37:D37) / D$36</f>
        <v>4.25</v>
      </c>
    </row>
    <row r="44" customFormat="false" ht="15.75" hidden="false" customHeight="false" outlineLevel="0" collapsed="false">
      <c r="A44" s="58"/>
      <c r="B44" s="39" t="str">
        <f aca="false">CONCATENATE(Setup!$B$8, ", ", LEFT(Setup!$C$8,2))</f>
        <v>Schroeder, RS</v>
      </c>
      <c r="C44" s="16" t="n">
        <f aca="false">C38 / C$36</f>
        <v>6.5</v>
      </c>
      <c r="D44" s="16" t="n">
        <f aca="false">SUM(C38:D38) / D$36</f>
        <v>4.625</v>
      </c>
    </row>
    <row r="45" customFormat="false" ht="15.75" hidden="false" customHeight="false" outlineLevel="0" collapsed="false">
      <c r="A45" s="58"/>
      <c r="B45" s="39" t="str">
        <f aca="false">CONCATENATE(Setup!$B$9, ", ", LEFT(Setup!$C$9,2))</f>
        <v>Martz, NM</v>
      </c>
      <c r="C45" s="16" t="n">
        <f aca="false">C39 / C$36</f>
        <v>7</v>
      </c>
      <c r="D45" s="16" t="n">
        <f aca="false">SUM(C39:D39) / D$36</f>
        <v>4.75</v>
      </c>
    </row>
    <row r="46" customFormat="false" ht="15.75" hidden="false" customHeight="false" outlineLevel="0" collapsed="false">
      <c r="A46" s="58"/>
      <c r="B46" s="39" t="str">
        <f aca="false">CONCATENATE(Setup!$B$10, ", ", LEFT(Setup!$C$10,2))</f>
        <v>Glosecki, MG</v>
      </c>
      <c r="C46" s="16" t="n">
        <f aca="false">C40 / C$36</f>
        <v>5</v>
      </c>
      <c r="D46" s="16" t="n">
        <f aca="false">SUM(C40:D40) / D$36</f>
        <v>3.5</v>
      </c>
    </row>
    <row r="47" customFormat="false" ht="16.5" hidden="false" customHeight="false" outlineLevel="0" collapsed="false">
      <c r="A47" s="58"/>
      <c r="B47" s="52" t="s">
        <v>19</v>
      </c>
      <c r="C47" s="19" t="n">
        <f aca="false">SUM(C43:C46)</f>
        <v>25</v>
      </c>
      <c r="D47" s="19" t="n">
        <f aca="false">SUM(D43:D46)</f>
        <v>17.125</v>
      </c>
    </row>
    <row r="83" customFormat="false" ht="15" hidden="false" customHeight="false" outlineLevel="0" collapsed="false">
      <c r="B83" s="0" t="s">
        <v>51</v>
      </c>
      <c r="C83" s="25" t="n">
        <f aca="false">C84/14</f>
        <v>2.71428571428571</v>
      </c>
    </row>
    <row r="84" customFormat="false" ht="15" hidden="false" customHeight="false" outlineLevel="0" collapsed="false">
      <c r="B84" s="0" t="s">
        <v>52</v>
      </c>
      <c r="C84" s="0" t="n">
        <v>38</v>
      </c>
    </row>
    <row r="85" customFormat="false" ht="15" hidden="false" customHeight="false" outlineLevel="0" collapsed="false">
      <c r="B85" s="0" t="s">
        <v>49</v>
      </c>
      <c r="C85" s="0" t="n">
        <v>0</v>
      </c>
      <c r="D85" s="0" t="n">
        <v>1</v>
      </c>
      <c r="E85" s="0" t="n">
        <v>2</v>
      </c>
      <c r="F85" s="0" t="n">
        <v>3</v>
      </c>
      <c r="G85" s="0" t="n">
        <v>4</v>
      </c>
      <c r="H85" s="0" t="n">
        <v>5</v>
      </c>
      <c r="I85" s="0" t="n">
        <v>6</v>
      </c>
      <c r="J85" s="0" t="n">
        <v>7</v>
      </c>
      <c r="K85" s="0" t="n">
        <v>8</v>
      </c>
      <c r="L85" s="0" t="n">
        <v>9</v>
      </c>
      <c r="M85" s="0" t="n">
        <v>10</v>
      </c>
      <c r="N85" s="0" t="n">
        <v>11</v>
      </c>
      <c r="O85" s="0" t="n">
        <v>12</v>
      </c>
      <c r="P85" s="0" t="n">
        <v>13</v>
      </c>
      <c r="Q85" s="0" t="n">
        <v>14</v>
      </c>
    </row>
    <row r="86" customFormat="false" ht="15" hidden="false" customHeight="false" outlineLevel="0" collapsed="false">
      <c r="B86" s="0" t="s">
        <v>53</v>
      </c>
      <c r="C86" s="25" t="n">
        <f aca="false">C84</f>
        <v>38</v>
      </c>
      <c r="D86" s="25" t="n">
        <f aca="false">C86-C83</f>
        <v>35.2857142857143</v>
      </c>
      <c r="E86" s="25" t="n">
        <f aca="false">D86-C83</f>
        <v>32.5714285714286</v>
      </c>
      <c r="F86" s="25" t="n">
        <f aca="false">E86-C83</f>
        <v>29.8571428571429</v>
      </c>
      <c r="G86" s="25" t="n">
        <f aca="false">F86-C83</f>
        <v>27.1428571428571</v>
      </c>
      <c r="H86" s="25" t="n">
        <f aca="false">G86-C83</f>
        <v>24.4285714285714</v>
      </c>
      <c r="I86" s="25" t="n">
        <f aca="false">H86-C83</f>
        <v>21.7142857142857</v>
      </c>
      <c r="J86" s="25" t="n">
        <f aca="false">I86-C83</f>
        <v>19</v>
      </c>
      <c r="K86" s="25" t="n">
        <f aca="false">J86-C83</f>
        <v>16.2857142857143</v>
      </c>
      <c r="L86" s="25" t="n">
        <f aca="false">K86-C83</f>
        <v>13.5714285714286</v>
      </c>
      <c r="M86" s="25" t="n">
        <f aca="false">L86-C83</f>
        <v>10.8571428571428</v>
      </c>
      <c r="N86" s="25" t="n">
        <f aca="false">M86-C83</f>
        <v>8.14285714285713</v>
      </c>
      <c r="O86" s="25" t="n">
        <f aca="false">N86-C83</f>
        <v>5.42857142857142</v>
      </c>
      <c r="P86" s="25" t="n">
        <f aca="false">O86-C83</f>
        <v>2.7142857142857</v>
      </c>
      <c r="Q86" s="0" t="n">
        <v>0</v>
      </c>
    </row>
    <row r="87" customFormat="false" ht="15" hidden="false" customHeight="false" outlineLevel="0" collapsed="false">
      <c r="B87" s="0" t="s">
        <v>54</v>
      </c>
      <c r="C87" s="16" t="n">
        <f aca="false">E41</f>
        <v>34.25</v>
      </c>
    </row>
    <row r="88" customFormat="false" ht="15" hidden="false" customHeight="false" outlineLevel="0" collapsed="false">
      <c r="B88" s="0" t="s">
        <v>55</v>
      </c>
      <c r="C88" s="16" t="n">
        <f aca="false">C87</f>
        <v>34.25</v>
      </c>
      <c r="D88" s="16" t="n">
        <f aca="false">C88-C10-C22</f>
        <v>21.25</v>
      </c>
      <c r="E88" s="16" t="n">
        <f aca="false">D88-D10-D22</f>
        <v>19.25</v>
      </c>
      <c r="F88" s="16" t="n">
        <f aca="false">E88-E10-E22</f>
        <v>19.25</v>
      </c>
      <c r="G88" s="16" t="n">
        <f aca="false">F88-F10-F22</f>
        <v>12.75</v>
      </c>
      <c r="H88" s="16" t="n">
        <f aca="false">G88-G10-G22</f>
        <v>10.75</v>
      </c>
      <c r="I88" s="16" t="n">
        <f aca="false">H88-H10-H22</f>
        <v>10.75</v>
      </c>
      <c r="J88" s="16" t="n">
        <f aca="false">I88-I10-I22</f>
        <v>9.25</v>
      </c>
      <c r="K88" s="16" t="n">
        <f aca="false">J88-J10-J22</f>
        <v>8.75</v>
      </c>
      <c r="L88" s="16" t="n">
        <f aca="false">K88-K10-K22</f>
        <v>0</v>
      </c>
      <c r="M88" s="16" t="n">
        <f aca="false">L88-L10-L22</f>
        <v>0</v>
      </c>
      <c r="N88" s="16" t="n">
        <f aca="false">M88-M10-M22</f>
        <v>0</v>
      </c>
      <c r="O88" s="16" t="n">
        <f aca="false">N88-N10-N22</f>
        <v>0</v>
      </c>
      <c r="P88" s="16" t="n">
        <f aca="false">O88-O10-O22</f>
        <v>0</v>
      </c>
      <c r="Q88" s="16" t="n">
        <f aca="false">P88-P10-P22</f>
        <v>0</v>
      </c>
    </row>
  </sheetData>
  <mergeCells count="9">
    <mergeCell ref="C3:I3"/>
    <mergeCell ref="J3:P3"/>
    <mergeCell ref="A6:A10"/>
    <mergeCell ref="A12:A16"/>
    <mergeCell ref="A18:A22"/>
    <mergeCell ref="A24:A28"/>
    <mergeCell ref="A30:A34"/>
    <mergeCell ref="A37:A41"/>
    <mergeCell ref="A43:A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1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115" zoomScaleNormal="115" zoomScalePageLayoutView="100" workbookViewId="0">
      <selection pane="topLeft" activeCell="H112" activeCellId="0" sqref="H112"/>
    </sheetView>
  </sheetViews>
  <sheetFormatPr defaultRowHeight="15"/>
  <cols>
    <col collapsed="false" hidden="false" max="1" min="1" style="0" width="9.10526315789474"/>
    <col collapsed="false" hidden="false" max="2" min="2" style="0" width="15.7449392712551"/>
    <col collapsed="false" hidden="false" max="1025" min="3" style="0" width="8.78542510121457"/>
  </cols>
  <sheetData>
    <row r="1" customFormat="false" ht="18.75" hidden="false" customHeight="false" outlineLevel="0" collapsed="false">
      <c r="C1" s="26" t="s">
        <v>32</v>
      </c>
    </row>
    <row r="2" customFormat="false" ht="18.75" hidden="false" customHeight="false" outlineLevel="0" collapsed="false">
      <c r="B2" s="27" t="e">
        <f aca="false">SheetName</f>
        <v>#NAME?</v>
      </c>
      <c r="C2" s="28" t="s">
        <v>33</v>
      </c>
    </row>
    <row r="3" customFormat="false" ht="15" hidden="false" customHeight="false" outlineLevel="0" collapsed="false">
      <c r="B3" s="5" t="s">
        <v>2</v>
      </c>
      <c r="C3" s="61" t="s">
        <v>34</v>
      </c>
      <c r="D3" s="61"/>
      <c r="E3" s="61"/>
      <c r="F3" s="61"/>
      <c r="G3" s="61"/>
      <c r="H3" s="61"/>
      <c r="I3" s="61"/>
      <c r="J3" s="30" t="s">
        <v>35</v>
      </c>
      <c r="K3" s="30"/>
      <c r="L3" s="30"/>
      <c r="M3" s="30"/>
      <c r="N3" s="30"/>
      <c r="O3" s="30"/>
      <c r="P3" s="30"/>
    </row>
    <row r="4" customFormat="false" ht="15" hidden="false" customHeight="false" outlineLevel="0" collapsed="false">
      <c r="B4" s="9" t="s">
        <v>37</v>
      </c>
      <c r="C4" s="32" t="n">
        <f aca="false">Setup!$B$3 + 35</f>
        <v>42289</v>
      </c>
      <c r="D4" s="32" t="n">
        <f aca="false">C$4 + 1</f>
        <v>42290</v>
      </c>
      <c r="E4" s="32" t="n">
        <f aca="false">D$4 + 1</f>
        <v>42291</v>
      </c>
      <c r="F4" s="32" t="n">
        <f aca="false">E$4 + 1</f>
        <v>42292</v>
      </c>
      <c r="G4" s="32" t="n">
        <f aca="false">F$4 + 1</f>
        <v>42293</v>
      </c>
      <c r="H4" s="32" t="n">
        <f aca="false">G$4 + 1</f>
        <v>42294</v>
      </c>
      <c r="I4" s="33" t="n">
        <f aca="false">H$4 + 1</f>
        <v>42295</v>
      </c>
      <c r="J4" s="34" t="n">
        <f aca="false">I$4 + 1</f>
        <v>42296</v>
      </c>
      <c r="K4" s="32" t="n">
        <f aca="false">J$4 + 1</f>
        <v>42297</v>
      </c>
      <c r="L4" s="32" t="n">
        <f aca="false">K$4 + 1</f>
        <v>42298</v>
      </c>
      <c r="M4" s="32" t="n">
        <f aca="false">L$4 + 1</f>
        <v>42299</v>
      </c>
      <c r="N4" s="32" t="n">
        <f aca="false">M$4 + 1</f>
        <v>42300</v>
      </c>
      <c r="O4" s="32" t="n">
        <f aca="false">N$4 + 1</f>
        <v>42301</v>
      </c>
      <c r="P4" s="33" t="n">
        <f aca="false">O$4 + 1</f>
        <v>42302</v>
      </c>
    </row>
    <row r="5" customFormat="false" ht="15.75" hidden="false" customHeight="false" outlineLevel="0" collapsed="false">
      <c r="B5" s="9" t="s">
        <v>38</v>
      </c>
      <c r="C5" s="35" t="n">
        <v>1</v>
      </c>
      <c r="D5" s="35" t="n">
        <v>2</v>
      </c>
      <c r="E5" s="35" t="n">
        <v>3</v>
      </c>
      <c r="F5" s="35" t="n">
        <v>4</v>
      </c>
      <c r="G5" s="35" t="n">
        <v>5</v>
      </c>
      <c r="H5" s="35" t="n">
        <v>6</v>
      </c>
      <c r="I5" s="36" t="n">
        <v>7</v>
      </c>
      <c r="J5" s="37" t="n">
        <v>8</v>
      </c>
      <c r="K5" s="35" t="n">
        <v>9</v>
      </c>
      <c r="L5" s="35" t="n">
        <v>10</v>
      </c>
      <c r="M5" s="35" t="n">
        <v>11</v>
      </c>
      <c r="N5" s="35" t="n">
        <v>12</v>
      </c>
      <c r="O5" s="35" t="n">
        <v>13</v>
      </c>
      <c r="P5" s="36" t="n">
        <v>14</v>
      </c>
    </row>
    <row r="6" customFormat="false" ht="15.75" hidden="false" customHeight="true" outlineLevel="0" collapsed="false">
      <c r="A6" s="62" t="s">
        <v>39</v>
      </c>
      <c r="B6" s="39" t="str">
        <f aca="false">CONCATENATE(Setup!$B$7, ", ", LEFT(Setup!$C$7,2))</f>
        <v>Eck, ME</v>
      </c>
      <c r="C6" s="40" t="n">
        <v>0</v>
      </c>
      <c r="D6" s="40" t="n">
        <v>3</v>
      </c>
      <c r="E6" s="40" t="n">
        <v>0</v>
      </c>
      <c r="F6" s="40" t="n">
        <v>0</v>
      </c>
      <c r="G6" s="40" t="n">
        <v>3</v>
      </c>
      <c r="H6" s="40" t="n">
        <v>0</v>
      </c>
      <c r="I6" s="40" t="n">
        <v>0</v>
      </c>
      <c r="J6" s="40" t="n">
        <v>1.75</v>
      </c>
      <c r="K6" s="41" t="n">
        <v>3</v>
      </c>
      <c r="L6" s="41" t="n">
        <v>0</v>
      </c>
      <c r="M6" s="41" t="n">
        <v>3.25</v>
      </c>
      <c r="N6" s="41" t="n">
        <v>0</v>
      </c>
      <c r="O6" s="41" t="n">
        <v>0</v>
      </c>
      <c r="P6" s="42" t="n">
        <v>0</v>
      </c>
    </row>
    <row r="7" customFormat="false" ht="15.75" hidden="false" customHeight="false" outlineLevel="0" collapsed="false">
      <c r="A7" s="62"/>
      <c r="B7" s="39" t="str">
        <f aca="false">CONCATENATE(Setup!$B$8, ", ", LEFT(Setup!$C$8,2))</f>
        <v>Schroeder, RS</v>
      </c>
      <c r="C7" s="40" t="n">
        <v>0</v>
      </c>
      <c r="D7" s="40" t="n">
        <v>3</v>
      </c>
      <c r="E7" s="40" t="n">
        <v>0</v>
      </c>
      <c r="F7" s="40" t="n">
        <v>0</v>
      </c>
      <c r="G7" s="40" t="n">
        <v>0</v>
      </c>
      <c r="H7" s="40" t="n">
        <v>3</v>
      </c>
      <c r="I7" s="40" t="n">
        <v>0</v>
      </c>
      <c r="J7" s="40" t="n">
        <v>1.75</v>
      </c>
      <c r="K7" s="41" t="n">
        <v>3</v>
      </c>
      <c r="L7" s="41" t="n">
        <v>0</v>
      </c>
      <c r="M7" s="41" t="n">
        <v>3.25</v>
      </c>
      <c r="N7" s="41" t="n">
        <v>0</v>
      </c>
      <c r="O7" s="41" t="n">
        <v>0</v>
      </c>
      <c r="P7" s="42" t="n">
        <v>0</v>
      </c>
    </row>
    <row r="8" customFormat="false" ht="15.75" hidden="false" customHeight="false" outlineLevel="0" collapsed="false">
      <c r="A8" s="62"/>
      <c r="B8" s="39" t="str">
        <f aca="false">CONCATENATE(Setup!$B$9, ", ", LEFT(Setup!$C$9,2))</f>
        <v>Martz, NM</v>
      </c>
      <c r="C8" s="40" t="n">
        <v>0</v>
      </c>
      <c r="D8" s="40" t="n">
        <v>3</v>
      </c>
      <c r="E8" s="40" t="n">
        <v>0</v>
      </c>
      <c r="F8" s="40" t="n">
        <v>3</v>
      </c>
      <c r="G8" s="40" t="n">
        <v>0</v>
      </c>
      <c r="H8" s="40" t="n">
        <v>2</v>
      </c>
      <c r="I8" s="40" t="n">
        <v>3</v>
      </c>
      <c r="J8" s="40" t="n">
        <v>0</v>
      </c>
      <c r="K8" s="41" t="n">
        <v>3</v>
      </c>
      <c r="L8" s="41" t="n">
        <v>0</v>
      </c>
      <c r="M8" s="41" t="n">
        <v>3.25</v>
      </c>
      <c r="N8" s="41" t="n">
        <v>0</v>
      </c>
      <c r="O8" s="41" t="n">
        <v>0</v>
      </c>
      <c r="P8" s="42" t="n">
        <v>3</v>
      </c>
    </row>
    <row r="9" customFormat="false" ht="15.75" hidden="false" customHeight="false" outlineLevel="0" collapsed="false">
      <c r="A9" s="62"/>
      <c r="B9" s="39" t="str">
        <f aca="false">CONCATENATE(Setup!$B$10, ", ", LEFT(Setup!$C$10,2))</f>
        <v>Glosecki, MG</v>
      </c>
      <c r="C9" s="40" t="n">
        <v>0</v>
      </c>
      <c r="D9" s="40" t="n">
        <v>3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1" t="n">
        <v>3</v>
      </c>
      <c r="L9" s="41" t="n">
        <v>0</v>
      </c>
      <c r="M9" s="41" t="n">
        <v>3.25</v>
      </c>
      <c r="N9" s="41" t="n">
        <v>0</v>
      </c>
      <c r="O9" s="41" t="n">
        <v>3</v>
      </c>
      <c r="P9" s="42" t="n">
        <v>0</v>
      </c>
    </row>
    <row r="10" customFormat="false" ht="16.5" hidden="false" customHeight="false" outlineLevel="0" collapsed="false">
      <c r="A10" s="62"/>
      <c r="B10" s="52" t="s">
        <v>19</v>
      </c>
      <c r="C10" s="19" t="n">
        <f aca="false">SUM(C6:C9)</f>
        <v>0</v>
      </c>
      <c r="D10" s="19" t="n">
        <f aca="false">SUM(D6:D9)</f>
        <v>12</v>
      </c>
      <c r="E10" s="19" t="n">
        <f aca="false">SUM(E6:E9)</f>
        <v>0</v>
      </c>
      <c r="F10" s="19" t="n">
        <f aca="false">SUM(F6:F9)</f>
        <v>3</v>
      </c>
      <c r="G10" s="19" t="n">
        <f aca="false">SUM(G6:G9)</f>
        <v>3</v>
      </c>
      <c r="H10" s="19" t="n">
        <f aca="false">SUM(H6:H9)</f>
        <v>5</v>
      </c>
      <c r="I10" s="53" t="n">
        <f aca="false">SUM(I6:I9)</f>
        <v>3</v>
      </c>
      <c r="J10" s="54" t="n">
        <f aca="false">SUM(J6:J9)</f>
        <v>3.5</v>
      </c>
      <c r="K10" s="19" t="n">
        <f aca="false">SUM(K6:K9)</f>
        <v>12</v>
      </c>
      <c r="L10" s="19" t="n">
        <f aca="false">SUM(L6:L9)</f>
        <v>0</v>
      </c>
      <c r="M10" s="19" t="n">
        <f aca="false">SUM(M6:M9)</f>
        <v>13</v>
      </c>
      <c r="N10" s="19" t="n">
        <f aca="false">SUM(N6:N9)</f>
        <v>0</v>
      </c>
      <c r="O10" s="19" t="n">
        <f aca="false">SUM(O6:O9)</f>
        <v>3</v>
      </c>
      <c r="P10" s="53" t="n">
        <f aca="false">SUM(P6:P9)</f>
        <v>3</v>
      </c>
    </row>
    <row r="11" customFormat="false" ht="16.5" hidden="false" customHeight="false" outlineLevel="0" collapsed="false">
      <c r="A11" s="55"/>
      <c r="B11" s="24"/>
      <c r="C11" s="19"/>
      <c r="D11" s="19"/>
      <c r="E11" s="19"/>
      <c r="F11" s="19"/>
      <c r="G11" s="19"/>
      <c r="H11" s="19"/>
      <c r="I11" s="53"/>
      <c r="J11" s="54"/>
      <c r="K11" s="19"/>
      <c r="L11" s="19"/>
      <c r="M11" s="19"/>
      <c r="N11" s="19"/>
      <c r="O11" s="19"/>
      <c r="P11" s="53"/>
    </row>
    <row r="12" customFormat="false" ht="15.75" hidden="false" customHeight="true" outlineLevel="0" collapsed="false">
      <c r="A12" s="62" t="s">
        <v>40</v>
      </c>
      <c r="B12" s="39" t="str">
        <f aca="false">CONCATENATE(Setup!$B$7, ", ", LEFT(Setup!$C$7,2))</f>
        <v>Eck, ME</v>
      </c>
      <c r="C12" s="17" t="n">
        <f aca="false">$C6</f>
        <v>0</v>
      </c>
      <c r="D12" s="17" t="n">
        <f aca="false">C$12 + D$6</f>
        <v>3</v>
      </c>
      <c r="E12" s="17" t="n">
        <f aca="false">D$12 + E$6</f>
        <v>3</v>
      </c>
      <c r="F12" s="17" t="n">
        <f aca="false">E$12 + F$6</f>
        <v>3</v>
      </c>
      <c r="G12" s="17" t="n">
        <f aca="false">F$12 + G$6</f>
        <v>6</v>
      </c>
      <c r="H12" s="17" t="n">
        <f aca="false">G$12 + H$6</f>
        <v>6</v>
      </c>
      <c r="I12" s="56" t="n">
        <f aca="false">H$12 + I$6</f>
        <v>6</v>
      </c>
      <c r="J12" s="57" t="n">
        <f aca="false">I$12 + J$6</f>
        <v>7.75</v>
      </c>
      <c r="K12" s="17" t="n">
        <f aca="false">J$12 + K$6</f>
        <v>10.75</v>
      </c>
      <c r="L12" s="17" t="n">
        <f aca="false">K$12 + L$6</f>
        <v>10.75</v>
      </c>
      <c r="M12" s="17" t="n">
        <f aca="false">L$12 + M$6</f>
        <v>14</v>
      </c>
      <c r="N12" s="17" t="n">
        <f aca="false">M$12 + N$6</f>
        <v>14</v>
      </c>
      <c r="O12" s="17" t="n">
        <f aca="false">N$12 + O$6</f>
        <v>14</v>
      </c>
      <c r="P12" s="56" t="n">
        <f aca="false">O$12 + P$6</f>
        <v>14</v>
      </c>
    </row>
    <row r="13" customFormat="false" ht="15.75" hidden="false" customHeight="false" outlineLevel="0" collapsed="false">
      <c r="A13" s="62"/>
      <c r="B13" s="39" t="str">
        <f aca="false">CONCATENATE(Setup!$B$8, ", ", LEFT(Setup!$C$8,2))</f>
        <v>Schroeder, RS</v>
      </c>
      <c r="C13" s="17" t="n">
        <f aca="false">$C7</f>
        <v>0</v>
      </c>
      <c r="D13" s="17" t="n">
        <f aca="false">C$13 + D$7</f>
        <v>3</v>
      </c>
      <c r="E13" s="17" t="n">
        <f aca="false">D$13 + E$7</f>
        <v>3</v>
      </c>
      <c r="F13" s="17" t="n">
        <f aca="false">E$13 + F$7</f>
        <v>3</v>
      </c>
      <c r="G13" s="17" t="n">
        <f aca="false">F$13 + G$7</f>
        <v>3</v>
      </c>
      <c r="H13" s="17" t="n">
        <f aca="false">G$13 + H$7</f>
        <v>6</v>
      </c>
      <c r="I13" s="56" t="n">
        <f aca="false">H$13 + I$7</f>
        <v>6</v>
      </c>
      <c r="J13" s="57" t="n">
        <f aca="false">I$13 + J$7</f>
        <v>7.75</v>
      </c>
      <c r="K13" s="17" t="n">
        <f aca="false">J$13 + K$7</f>
        <v>10.75</v>
      </c>
      <c r="L13" s="17" t="n">
        <f aca="false">K$13 + L$7</f>
        <v>10.75</v>
      </c>
      <c r="M13" s="17" t="n">
        <f aca="false">L$13 + M$7</f>
        <v>14</v>
      </c>
      <c r="N13" s="17" t="n">
        <f aca="false">M$13 + N$7</f>
        <v>14</v>
      </c>
      <c r="O13" s="17" t="n">
        <f aca="false">N$13 + O$7</f>
        <v>14</v>
      </c>
      <c r="P13" s="56" t="n">
        <f aca="false">O$13 + P$7</f>
        <v>14</v>
      </c>
    </row>
    <row r="14" customFormat="false" ht="15.75" hidden="false" customHeight="false" outlineLevel="0" collapsed="false">
      <c r="A14" s="62"/>
      <c r="B14" s="39" t="str">
        <f aca="false">CONCATENATE(Setup!$B$9, ", ", LEFT(Setup!$C$9,2))</f>
        <v>Martz, NM</v>
      </c>
      <c r="C14" s="17" t="n">
        <f aca="false">$C8</f>
        <v>0</v>
      </c>
      <c r="D14" s="17" t="n">
        <f aca="false">C$14 + D$8</f>
        <v>3</v>
      </c>
      <c r="E14" s="17" t="n">
        <f aca="false">D$14 + E$8</f>
        <v>3</v>
      </c>
      <c r="F14" s="17" t="n">
        <f aca="false">E$14 + F$8</f>
        <v>6</v>
      </c>
      <c r="G14" s="17" t="n">
        <f aca="false">F$14 + G$8</f>
        <v>6</v>
      </c>
      <c r="H14" s="17" t="n">
        <f aca="false">G$14 + H$8</f>
        <v>8</v>
      </c>
      <c r="I14" s="56" t="n">
        <f aca="false">H$14 + I$8</f>
        <v>11</v>
      </c>
      <c r="J14" s="57" t="n">
        <f aca="false">I$14 + J$8</f>
        <v>11</v>
      </c>
      <c r="K14" s="17" t="n">
        <f aca="false">J$14 + K$8</f>
        <v>14</v>
      </c>
      <c r="L14" s="17" t="n">
        <f aca="false">K$14 + L$8</f>
        <v>14</v>
      </c>
      <c r="M14" s="17" t="n">
        <f aca="false">L$14 + M$8</f>
        <v>17.25</v>
      </c>
      <c r="N14" s="17" t="n">
        <f aca="false">M$14 + N$8</f>
        <v>17.25</v>
      </c>
      <c r="O14" s="17" t="n">
        <f aca="false">N$14 + O$8</f>
        <v>17.25</v>
      </c>
      <c r="P14" s="56" t="n">
        <f aca="false">O$14 + P$8</f>
        <v>20.25</v>
      </c>
    </row>
    <row r="15" customFormat="false" ht="15.75" hidden="false" customHeight="false" outlineLevel="0" collapsed="false">
      <c r="A15" s="62"/>
      <c r="B15" s="39" t="str">
        <f aca="false">CONCATENATE(Setup!$B$10, ", ", LEFT(Setup!$C$10,2))</f>
        <v>Glosecki, MG</v>
      </c>
      <c r="C15" s="17" t="n">
        <f aca="false">$C9</f>
        <v>0</v>
      </c>
      <c r="D15" s="17" t="n">
        <f aca="false">C$15 + D$9</f>
        <v>3</v>
      </c>
      <c r="E15" s="17" t="n">
        <f aca="false">D$15 + E$9</f>
        <v>3</v>
      </c>
      <c r="F15" s="17" t="n">
        <f aca="false">E$15 + F$9</f>
        <v>3</v>
      </c>
      <c r="G15" s="17" t="n">
        <f aca="false">F$15 + G$9</f>
        <v>3</v>
      </c>
      <c r="H15" s="17" t="n">
        <f aca="false">G$15 + H$9</f>
        <v>3</v>
      </c>
      <c r="I15" s="56" t="n">
        <f aca="false">H$15 + I$9</f>
        <v>3</v>
      </c>
      <c r="J15" s="57" t="n">
        <f aca="false">I$15 + J$9</f>
        <v>3</v>
      </c>
      <c r="K15" s="17" t="n">
        <f aca="false">J$15 + K$9</f>
        <v>6</v>
      </c>
      <c r="L15" s="17" t="n">
        <f aca="false">K$15 + L$9</f>
        <v>6</v>
      </c>
      <c r="M15" s="17" t="n">
        <f aca="false">L$15 + M$9</f>
        <v>9.25</v>
      </c>
      <c r="N15" s="17" t="n">
        <f aca="false">M$15 + N$9</f>
        <v>9.25</v>
      </c>
      <c r="O15" s="17" t="n">
        <f aca="false">N$15 + O$9</f>
        <v>12.25</v>
      </c>
      <c r="P15" s="56" t="n">
        <f aca="false">O$15 + P$9</f>
        <v>12.25</v>
      </c>
    </row>
    <row r="16" customFormat="false" ht="16.5" hidden="false" customHeight="false" outlineLevel="0" collapsed="false">
      <c r="A16" s="62"/>
      <c r="B16" s="52" t="s">
        <v>19</v>
      </c>
      <c r="C16" s="19" t="n">
        <f aca="false">SUM(C12:C15)</f>
        <v>0</v>
      </c>
      <c r="D16" s="19" t="n">
        <f aca="false">SUM(D12:D15)</f>
        <v>12</v>
      </c>
      <c r="E16" s="19" t="n">
        <f aca="false">SUM(E12:E15)</f>
        <v>12</v>
      </c>
      <c r="F16" s="19" t="n">
        <f aca="false">SUM(F12:F15)</f>
        <v>15</v>
      </c>
      <c r="G16" s="19" t="n">
        <f aca="false">SUM(G12:G15)</f>
        <v>18</v>
      </c>
      <c r="H16" s="19" t="n">
        <f aca="false">SUM(H12:H15)</f>
        <v>23</v>
      </c>
      <c r="I16" s="53" t="n">
        <f aca="false">SUM(I12:I15)</f>
        <v>26</v>
      </c>
      <c r="J16" s="54" t="n">
        <f aca="false">SUM(J12:J15)</f>
        <v>29.5</v>
      </c>
      <c r="K16" s="19" t="n">
        <f aca="false">SUM(K12:K15)</f>
        <v>41.5</v>
      </c>
      <c r="L16" s="19" t="n">
        <f aca="false">SUM(L12:L15)</f>
        <v>41.5</v>
      </c>
      <c r="M16" s="19" t="n">
        <f aca="false">SUM(M12:M15)</f>
        <v>54.5</v>
      </c>
      <c r="N16" s="19" t="n">
        <f aca="false">SUM(N12:N15)</f>
        <v>54.5</v>
      </c>
      <c r="O16" s="19" t="n">
        <f aca="false">SUM(O12:O15)</f>
        <v>57.5</v>
      </c>
      <c r="P16" s="53" t="n">
        <f aca="false">SUM(P12:P15)</f>
        <v>60.5</v>
      </c>
    </row>
    <row r="17" customFormat="false" ht="16.5" hidden="false" customHeight="false" outlineLevel="0" collapsed="false">
      <c r="A17" s="55"/>
      <c r="B17" s="24"/>
      <c r="C17" s="19"/>
      <c r="D17" s="19"/>
      <c r="E17" s="19"/>
      <c r="F17" s="19"/>
      <c r="G17" s="19"/>
      <c r="H17" s="19"/>
      <c r="I17" s="53"/>
      <c r="J17" s="54"/>
      <c r="K17" s="19"/>
      <c r="L17" s="19"/>
      <c r="M17" s="19"/>
      <c r="N17" s="19"/>
      <c r="O17" s="19"/>
      <c r="P17" s="53"/>
    </row>
    <row r="18" customFormat="false" ht="15.75" hidden="false" customHeight="true" outlineLevel="0" collapsed="false">
      <c r="A18" s="38" t="s">
        <v>41</v>
      </c>
      <c r="B18" s="39" t="str">
        <f aca="false">CONCATENATE(Setup!$B$7, ", ", LEFT(Setup!$C$7,2))</f>
        <v>Eck, ME</v>
      </c>
      <c r="C18" s="40" t="n">
        <v>0</v>
      </c>
      <c r="D18" s="40" t="n">
        <v>0</v>
      </c>
      <c r="E18" s="40" t="n">
        <v>0</v>
      </c>
      <c r="F18" s="40" t="n">
        <v>0</v>
      </c>
      <c r="G18" s="40" t="n">
        <v>0</v>
      </c>
      <c r="H18" s="40" t="n">
        <v>0</v>
      </c>
      <c r="I18" s="40" t="n">
        <v>0</v>
      </c>
      <c r="J18" s="40" t="n">
        <v>0</v>
      </c>
      <c r="K18" s="41" t="n">
        <v>0</v>
      </c>
      <c r="L18" s="41" t="n">
        <v>0</v>
      </c>
      <c r="M18" s="41" t="n">
        <v>0</v>
      </c>
      <c r="N18" s="41" t="n">
        <v>0</v>
      </c>
      <c r="O18" s="41" t="n">
        <v>0</v>
      </c>
      <c r="P18" s="42" t="n">
        <v>0</v>
      </c>
    </row>
    <row r="19" customFormat="false" ht="15.75" hidden="false" customHeight="false" outlineLevel="0" collapsed="false">
      <c r="A19" s="38"/>
      <c r="B19" s="39" t="str">
        <f aca="false">CONCATENATE(Setup!$B$8, ", ", LEFT(Setup!$C$8,2))</f>
        <v>Schroeder, RS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0</v>
      </c>
      <c r="H19" s="40" t="n">
        <v>0</v>
      </c>
      <c r="I19" s="40" t="n">
        <v>0</v>
      </c>
      <c r="J19" s="40" t="n">
        <v>0</v>
      </c>
      <c r="K19" s="41" t="n">
        <v>0</v>
      </c>
      <c r="L19" s="41" t="n">
        <v>0</v>
      </c>
      <c r="M19" s="41" t="n">
        <v>0</v>
      </c>
      <c r="N19" s="41" t="n">
        <v>0</v>
      </c>
      <c r="O19" s="41" t="n">
        <v>0</v>
      </c>
      <c r="P19" s="42" t="n">
        <v>0</v>
      </c>
    </row>
    <row r="20" customFormat="false" ht="15.75" hidden="false" customHeight="false" outlineLevel="0" collapsed="false">
      <c r="A20" s="38"/>
      <c r="B20" s="39" t="str">
        <f aca="false">CONCATENATE(Setup!$B$9, ", ", LEFT(Setup!$C$9,2))</f>
        <v>Martz, NM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0</v>
      </c>
      <c r="H20" s="40" t="n">
        <v>0</v>
      </c>
      <c r="I20" s="40" t="n">
        <v>0</v>
      </c>
      <c r="J20" s="40" t="n">
        <v>0</v>
      </c>
      <c r="K20" s="41" t="n">
        <v>0</v>
      </c>
      <c r="L20" s="41" t="n">
        <v>0</v>
      </c>
      <c r="M20" s="41" t="n">
        <v>0</v>
      </c>
      <c r="N20" s="41" t="n">
        <v>0</v>
      </c>
      <c r="O20" s="41" t="n">
        <v>0</v>
      </c>
      <c r="P20" s="42" t="n">
        <v>0</v>
      </c>
    </row>
    <row r="21" customFormat="false" ht="15.75" hidden="false" customHeight="false" outlineLevel="0" collapsed="false">
      <c r="A21" s="38"/>
      <c r="B21" s="39" t="str">
        <f aca="false">CONCATENATE(Setup!$B$10, ", ", LEFT(Setup!$C$10,2))</f>
        <v>Glosecki, MG</v>
      </c>
      <c r="C21" s="40" t="n">
        <v>0</v>
      </c>
      <c r="D21" s="40" t="n">
        <v>0</v>
      </c>
      <c r="E21" s="40" t="n">
        <v>0</v>
      </c>
      <c r="F21" s="40" t="n">
        <v>0</v>
      </c>
      <c r="G21" s="40" t="n">
        <v>0</v>
      </c>
      <c r="H21" s="40" t="n">
        <v>0</v>
      </c>
      <c r="I21" s="40" t="n">
        <v>0</v>
      </c>
      <c r="J21" s="40" t="n">
        <v>0</v>
      </c>
      <c r="K21" s="41" t="n">
        <v>0</v>
      </c>
      <c r="L21" s="41" t="n">
        <v>0</v>
      </c>
      <c r="M21" s="41" t="n">
        <v>0</v>
      </c>
      <c r="N21" s="41" t="n">
        <v>0</v>
      </c>
      <c r="O21" s="41" t="n">
        <v>0</v>
      </c>
      <c r="P21" s="42" t="n">
        <v>0</v>
      </c>
    </row>
    <row r="22" customFormat="false" ht="16.5" hidden="false" customHeight="false" outlineLevel="0" collapsed="false">
      <c r="A22" s="38"/>
      <c r="B22" s="52" t="s">
        <v>19</v>
      </c>
      <c r="C22" s="19" t="n">
        <f aca="false">SUM(C18:C21)</f>
        <v>0</v>
      </c>
      <c r="D22" s="19" t="n">
        <f aca="false">SUM(D18:D21)</f>
        <v>0</v>
      </c>
      <c r="E22" s="19" t="n">
        <f aca="false">SUM(E18:E21)</f>
        <v>0</v>
      </c>
      <c r="F22" s="19" t="n">
        <f aca="false">SUM(F18:F21)</f>
        <v>0</v>
      </c>
      <c r="G22" s="19" t="n">
        <f aca="false">SUM(G18:G21)</f>
        <v>0</v>
      </c>
      <c r="H22" s="19" t="n">
        <f aca="false">SUM(H18:H21)</f>
        <v>0</v>
      </c>
      <c r="I22" s="53" t="n">
        <f aca="false">SUM(I18:I21)</f>
        <v>0</v>
      </c>
      <c r="J22" s="54" t="n">
        <f aca="false">SUM(J18:J21)</f>
        <v>0</v>
      </c>
      <c r="K22" s="19" t="n">
        <f aca="false">SUM(K18:K21)</f>
        <v>0</v>
      </c>
      <c r="L22" s="19" t="n">
        <f aca="false">SUM(L18:L21)</f>
        <v>0</v>
      </c>
      <c r="M22" s="19" t="n">
        <f aca="false">SUM(M18:M21)</f>
        <v>0</v>
      </c>
      <c r="N22" s="19" t="n">
        <f aca="false">SUM(N18:N21)</f>
        <v>0</v>
      </c>
      <c r="O22" s="19" t="n">
        <f aca="false">SUM(O18:O21)</f>
        <v>0</v>
      </c>
      <c r="P22" s="53" t="n">
        <f aca="false">SUM(P18:P21)</f>
        <v>0</v>
      </c>
    </row>
    <row r="23" customFormat="false" ht="16.5" hidden="false" customHeight="false" outlineLevel="0" collapsed="false">
      <c r="A23" s="55"/>
      <c r="B23" s="24"/>
      <c r="C23" s="19"/>
      <c r="D23" s="19"/>
      <c r="E23" s="19"/>
      <c r="F23" s="19"/>
      <c r="G23" s="19"/>
      <c r="H23" s="19"/>
      <c r="I23" s="53"/>
      <c r="J23" s="54"/>
      <c r="K23" s="19"/>
      <c r="L23" s="19"/>
      <c r="M23" s="19"/>
      <c r="N23" s="19"/>
      <c r="O23" s="19"/>
      <c r="P23" s="53"/>
    </row>
    <row r="24" customFormat="false" ht="15.75" hidden="false" customHeight="true" outlineLevel="0" collapsed="false">
      <c r="A24" s="38" t="s">
        <v>42</v>
      </c>
      <c r="B24" s="39" t="str">
        <f aca="false">CONCATENATE(Setup!$B$7, ", ", LEFT(Setup!$C$7,2))</f>
        <v>Eck, ME</v>
      </c>
      <c r="C24" s="17" t="n">
        <f aca="false">$C18</f>
        <v>0</v>
      </c>
      <c r="D24" s="17" t="n">
        <f aca="false">C$24 + D$18</f>
        <v>0</v>
      </c>
      <c r="E24" s="17" t="n">
        <f aca="false">D$24 + E$18</f>
        <v>0</v>
      </c>
      <c r="F24" s="17" t="n">
        <f aca="false">E$24 + F$18</f>
        <v>0</v>
      </c>
      <c r="G24" s="17" t="n">
        <f aca="false">F$24 + G$18</f>
        <v>0</v>
      </c>
      <c r="H24" s="17" t="n">
        <f aca="false">G$24 + H$18</f>
        <v>0</v>
      </c>
      <c r="I24" s="56" t="n">
        <f aca="false">H$24 + I$18</f>
        <v>0</v>
      </c>
      <c r="J24" s="57" t="n">
        <f aca="false">I$24 + J$18</f>
        <v>0</v>
      </c>
      <c r="K24" s="17" t="n">
        <f aca="false">J$24 + K$18</f>
        <v>0</v>
      </c>
      <c r="L24" s="17" t="n">
        <f aca="false">K$24 + L$18</f>
        <v>0</v>
      </c>
      <c r="M24" s="17" t="n">
        <f aca="false">L$24 + M$18</f>
        <v>0</v>
      </c>
      <c r="N24" s="17" t="n">
        <f aca="false">M$24 + N$18</f>
        <v>0</v>
      </c>
      <c r="O24" s="17" t="n">
        <f aca="false">N$24 + O$18</f>
        <v>0</v>
      </c>
      <c r="P24" s="56" t="n">
        <f aca="false">O$24 + P$18</f>
        <v>0</v>
      </c>
    </row>
    <row r="25" customFormat="false" ht="15.75" hidden="false" customHeight="false" outlineLevel="0" collapsed="false">
      <c r="A25" s="38"/>
      <c r="B25" s="39" t="str">
        <f aca="false">CONCATENATE(Setup!$B$8, ", ", LEFT(Setup!$C$8,2))</f>
        <v>Schroeder, RS</v>
      </c>
      <c r="C25" s="17" t="n">
        <f aca="false">$C19</f>
        <v>0</v>
      </c>
      <c r="D25" s="17" t="n">
        <f aca="false">C$25 + D$19</f>
        <v>0</v>
      </c>
      <c r="E25" s="17" t="n">
        <f aca="false">D$25 + E$19</f>
        <v>0</v>
      </c>
      <c r="F25" s="17" t="n">
        <f aca="false">E$25 + F$19</f>
        <v>0</v>
      </c>
      <c r="G25" s="17" t="n">
        <f aca="false">F$25 + G$19</f>
        <v>0</v>
      </c>
      <c r="H25" s="17" t="n">
        <f aca="false">G$25 + H$19</f>
        <v>0</v>
      </c>
      <c r="I25" s="56" t="n">
        <f aca="false">H$25 + I$19</f>
        <v>0</v>
      </c>
      <c r="J25" s="57" t="n">
        <f aca="false">I$25 + J$19</f>
        <v>0</v>
      </c>
      <c r="K25" s="17" t="n">
        <f aca="false">J$25 + K$19</f>
        <v>0</v>
      </c>
      <c r="L25" s="17" t="n">
        <f aca="false">K$25 + L$19</f>
        <v>0</v>
      </c>
      <c r="M25" s="17" t="n">
        <f aca="false">L$25 + M$19</f>
        <v>0</v>
      </c>
      <c r="N25" s="17" t="n">
        <f aca="false">M$25 + N$19</f>
        <v>0</v>
      </c>
      <c r="O25" s="17" t="n">
        <f aca="false">N$25 + O$19</f>
        <v>0</v>
      </c>
      <c r="P25" s="56" t="n">
        <f aca="false">O$25 + P$19</f>
        <v>0</v>
      </c>
    </row>
    <row r="26" customFormat="false" ht="15.75" hidden="false" customHeight="false" outlineLevel="0" collapsed="false">
      <c r="A26" s="38"/>
      <c r="B26" s="39" t="str">
        <f aca="false">CONCATENATE(Setup!$B$9, ", ", LEFT(Setup!$C$9,2))</f>
        <v>Martz, NM</v>
      </c>
      <c r="C26" s="17" t="n">
        <f aca="false">$C20</f>
        <v>0</v>
      </c>
      <c r="D26" s="17" t="n">
        <f aca="false">C$26 + D$20</f>
        <v>0</v>
      </c>
      <c r="E26" s="17" t="n">
        <f aca="false">D$26 + E$20</f>
        <v>0</v>
      </c>
      <c r="F26" s="17" t="n">
        <f aca="false">E$26 + F$20</f>
        <v>0</v>
      </c>
      <c r="G26" s="17" t="n">
        <f aca="false">F$26 + G$20</f>
        <v>0</v>
      </c>
      <c r="H26" s="17" t="n">
        <f aca="false">G$26 + H$20</f>
        <v>0</v>
      </c>
      <c r="I26" s="56" t="n">
        <f aca="false">H$26 + I$20</f>
        <v>0</v>
      </c>
      <c r="J26" s="57" t="n">
        <f aca="false">I$26 + J$20</f>
        <v>0</v>
      </c>
      <c r="K26" s="17" t="n">
        <f aca="false">J$26 + K$20</f>
        <v>0</v>
      </c>
      <c r="L26" s="17" t="n">
        <f aca="false">K$26 + L$20</f>
        <v>0</v>
      </c>
      <c r="M26" s="17" t="n">
        <f aca="false">L$26 + M$20</f>
        <v>0</v>
      </c>
      <c r="N26" s="17" t="n">
        <f aca="false">M$26 + N$20</f>
        <v>0</v>
      </c>
      <c r="O26" s="17" t="n">
        <f aca="false">N$26 + O$20</f>
        <v>0</v>
      </c>
      <c r="P26" s="56" t="n">
        <f aca="false">O$26 + P$20</f>
        <v>0</v>
      </c>
    </row>
    <row r="27" customFormat="false" ht="15.75" hidden="false" customHeight="false" outlineLevel="0" collapsed="false">
      <c r="A27" s="38"/>
      <c r="B27" s="39" t="str">
        <f aca="false">CONCATENATE(Setup!$B$10, ", ", LEFT(Setup!$C$10,2))</f>
        <v>Glosecki, MG</v>
      </c>
      <c r="C27" s="17" t="n">
        <f aca="false">$C21</f>
        <v>0</v>
      </c>
      <c r="D27" s="17" t="n">
        <f aca="false">C$27 + D$21</f>
        <v>0</v>
      </c>
      <c r="E27" s="17" t="n">
        <f aca="false">D$27 + E$21</f>
        <v>0</v>
      </c>
      <c r="F27" s="17" t="n">
        <f aca="false">E$27 + F$21</f>
        <v>0</v>
      </c>
      <c r="G27" s="17" t="n">
        <f aca="false">F$27 + G$21</f>
        <v>0</v>
      </c>
      <c r="H27" s="17" t="n">
        <f aca="false">G$27 + H$21</f>
        <v>0</v>
      </c>
      <c r="I27" s="56" t="n">
        <f aca="false">H$27 + I$21</f>
        <v>0</v>
      </c>
      <c r="J27" s="57" t="n">
        <f aca="false">I$27 + J$21</f>
        <v>0</v>
      </c>
      <c r="K27" s="17" t="n">
        <f aca="false">J$27 + K$21</f>
        <v>0</v>
      </c>
      <c r="L27" s="17" t="n">
        <f aca="false">K$27 + L$21</f>
        <v>0</v>
      </c>
      <c r="M27" s="17" t="n">
        <f aca="false">L$27 + M$21</f>
        <v>0</v>
      </c>
      <c r="N27" s="17" t="n">
        <f aca="false">M$27 + N$21</f>
        <v>0</v>
      </c>
      <c r="O27" s="17" t="n">
        <f aca="false">N$27 + O$21</f>
        <v>0</v>
      </c>
      <c r="P27" s="56" t="n">
        <f aca="false">O$27 + P$21</f>
        <v>0</v>
      </c>
    </row>
    <row r="28" customFormat="false" ht="16.5" hidden="false" customHeight="false" outlineLevel="0" collapsed="false">
      <c r="A28" s="38"/>
      <c r="B28" s="52" t="s">
        <v>19</v>
      </c>
      <c r="C28" s="19" t="n">
        <f aca="false">SUM(C24:C27)</f>
        <v>0</v>
      </c>
      <c r="D28" s="19" t="n">
        <f aca="false">SUM(D24:D27)</f>
        <v>0</v>
      </c>
      <c r="E28" s="19" t="n">
        <f aca="false">SUM(E24:E27)</f>
        <v>0</v>
      </c>
      <c r="F28" s="19" t="n">
        <f aca="false">SUM(F24:F27)</f>
        <v>0</v>
      </c>
      <c r="G28" s="19" t="n">
        <f aca="false">SUM(G24:G27)</f>
        <v>0</v>
      </c>
      <c r="H28" s="19" t="n">
        <f aca="false">SUM(H24:H27)</f>
        <v>0</v>
      </c>
      <c r="I28" s="53" t="n">
        <f aca="false">SUM(I24:I27)</f>
        <v>0</v>
      </c>
      <c r="J28" s="54" t="n">
        <f aca="false">SUM(J24:J27)</f>
        <v>0</v>
      </c>
      <c r="K28" s="19" t="n">
        <f aca="false">SUM(K24:K27)</f>
        <v>0</v>
      </c>
      <c r="L28" s="19" t="n">
        <f aca="false">SUM(L24:L27)</f>
        <v>0</v>
      </c>
      <c r="M28" s="19" t="n">
        <f aca="false">SUM(M24:M27)</f>
        <v>0</v>
      </c>
      <c r="N28" s="19" t="n">
        <f aca="false">SUM(N24:N27)</f>
        <v>0</v>
      </c>
      <c r="O28" s="19" t="n">
        <f aca="false">SUM(O24:O27)</f>
        <v>0</v>
      </c>
      <c r="P28" s="53" t="n">
        <f aca="false">SUM(P24:P27)</f>
        <v>0</v>
      </c>
    </row>
    <row r="29" customFormat="false" ht="16.5" hidden="false" customHeight="false" outlineLevel="0" collapsed="false">
      <c r="A29" s="55"/>
      <c r="B29" s="24"/>
      <c r="C29" s="19"/>
      <c r="D29" s="19"/>
      <c r="E29" s="19"/>
      <c r="F29" s="19"/>
      <c r="G29" s="19"/>
      <c r="H29" s="19"/>
      <c r="I29" s="53"/>
      <c r="J29" s="54"/>
      <c r="K29" s="19"/>
      <c r="L29" s="19"/>
      <c r="M29" s="19"/>
      <c r="N29" s="19"/>
      <c r="O29" s="19"/>
      <c r="P29" s="53"/>
    </row>
    <row r="30" customFormat="false" ht="15.75" hidden="false" customHeight="true" outlineLevel="0" collapsed="false">
      <c r="A30" s="58" t="s">
        <v>43</v>
      </c>
      <c r="B30" s="39" t="str">
        <f aca="false">CONCATENATE(Setup!$B$7, ", ", LEFT(Setup!$C$7,2))</f>
        <v>Eck, ME</v>
      </c>
      <c r="C30" s="17" t="n">
        <f aca="false">(C$12 + C$24) / C$5</f>
        <v>0</v>
      </c>
      <c r="D30" s="17" t="n">
        <f aca="false">(D$12 + D$24) / D$5</f>
        <v>1.5</v>
      </c>
      <c r="E30" s="17" t="n">
        <f aca="false">(E$12 + E$24) / E$5</f>
        <v>1</v>
      </c>
      <c r="F30" s="17" t="n">
        <f aca="false">(F$12 + F$24) / F$5</f>
        <v>0.75</v>
      </c>
      <c r="G30" s="17" t="n">
        <f aca="false">(G$12 + G$24) / G$5</f>
        <v>1.2</v>
      </c>
      <c r="H30" s="17" t="n">
        <f aca="false">(H$12 + H$24) / H$5</f>
        <v>1</v>
      </c>
      <c r="I30" s="56" t="n">
        <f aca="false">(I$12 + I$24) / I$5</f>
        <v>0.857142857142857</v>
      </c>
      <c r="J30" s="57" t="n">
        <f aca="false">(J$12 + J$24) / J$5</f>
        <v>0.96875</v>
      </c>
      <c r="K30" s="17" t="n">
        <f aca="false">(K$12 + K$24) / K$5</f>
        <v>1.19444444444444</v>
      </c>
      <c r="L30" s="17" t="n">
        <f aca="false">(L$12 + L$24) / L$5</f>
        <v>1.075</v>
      </c>
      <c r="M30" s="17" t="n">
        <f aca="false">(M$12 + M$24) / M$5</f>
        <v>1.27272727272727</v>
      </c>
      <c r="N30" s="17" t="n">
        <f aca="false">(N$12 + N$24) / N$5</f>
        <v>1.16666666666667</v>
      </c>
      <c r="O30" s="17" t="n">
        <f aca="false">(O$12 + O$24) / O$5</f>
        <v>1.07692307692308</v>
      </c>
      <c r="P30" s="56" t="n">
        <f aca="false">(P$12 + P$24) / P$5</f>
        <v>1</v>
      </c>
    </row>
    <row r="31" customFormat="false" ht="15.75" hidden="false" customHeight="false" outlineLevel="0" collapsed="false">
      <c r="A31" s="58"/>
      <c r="B31" s="39" t="str">
        <f aca="false">CONCATENATE(Setup!$B$8, ", ", LEFT(Setup!$C$8,2))</f>
        <v>Schroeder, RS</v>
      </c>
      <c r="C31" s="17" t="n">
        <f aca="false">(C$13 + C$25) / C$5</f>
        <v>0</v>
      </c>
      <c r="D31" s="17" t="n">
        <f aca="false">(D$13 + D$25) / D$5</f>
        <v>1.5</v>
      </c>
      <c r="E31" s="17" t="n">
        <f aca="false">(E$13 + E$25) / E$5</f>
        <v>1</v>
      </c>
      <c r="F31" s="17" t="n">
        <f aca="false">(F$13 + F$25) / F$5</f>
        <v>0.75</v>
      </c>
      <c r="G31" s="17" t="n">
        <f aca="false">(G$13 + G$25) / G$5</f>
        <v>0.6</v>
      </c>
      <c r="H31" s="17" t="n">
        <f aca="false">(H$13 + H$25) / H$5</f>
        <v>1</v>
      </c>
      <c r="I31" s="56" t="n">
        <f aca="false">(I$13 + I$25) / I$5</f>
        <v>0.857142857142857</v>
      </c>
      <c r="J31" s="57" t="n">
        <f aca="false">(J$13 + J$25) / J$5</f>
        <v>0.96875</v>
      </c>
      <c r="K31" s="17" t="n">
        <f aca="false">(K$13 + K$25) / K$5</f>
        <v>1.19444444444444</v>
      </c>
      <c r="L31" s="17" t="n">
        <f aca="false">(L$13 + L$25) / L$5</f>
        <v>1.075</v>
      </c>
      <c r="M31" s="17" t="n">
        <f aca="false">(M$13 + M$25) / M$5</f>
        <v>1.27272727272727</v>
      </c>
      <c r="N31" s="17" t="n">
        <f aca="false">(N$13 + N$25) / N$5</f>
        <v>1.16666666666667</v>
      </c>
      <c r="O31" s="17" t="n">
        <f aca="false">(O$13 + O$25) / O$5</f>
        <v>1.07692307692308</v>
      </c>
      <c r="P31" s="56" t="n">
        <f aca="false">(P$13 + P$25) / P$5</f>
        <v>1</v>
      </c>
    </row>
    <row r="32" customFormat="false" ht="15.75" hidden="false" customHeight="false" outlineLevel="0" collapsed="false">
      <c r="A32" s="58"/>
      <c r="B32" s="39" t="str">
        <f aca="false">CONCATENATE(Setup!$B$9, ", ", LEFT(Setup!$C$9,2))</f>
        <v>Martz, NM</v>
      </c>
      <c r="C32" s="17" t="n">
        <f aca="false">(C$14 + C$26) / C$5</f>
        <v>0</v>
      </c>
      <c r="D32" s="17" t="n">
        <f aca="false">(D$14 + D$26) / D$5</f>
        <v>1.5</v>
      </c>
      <c r="E32" s="17" t="n">
        <f aca="false">(E$14 + E$26) / E$5</f>
        <v>1</v>
      </c>
      <c r="F32" s="17" t="n">
        <f aca="false">(F$14 + F$26) / F$5</f>
        <v>1.5</v>
      </c>
      <c r="G32" s="17" t="n">
        <f aca="false">(G$14 + G$26) / G$5</f>
        <v>1.2</v>
      </c>
      <c r="H32" s="17" t="n">
        <f aca="false">(H$14 + H$26) / H$5</f>
        <v>1.33333333333333</v>
      </c>
      <c r="I32" s="56" t="n">
        <f aca="false">(I$14 + I$26) / I$5</f>
        <v>1.57142857142857</v>
      </c>
      <c r="J32" s="57" t="n">
        <f aca="false">(J$14 + J$26) / J$5</f>
        <v>1.375</v>
      </c>
      <c r="K32" s="17" t="n">
        <f aca="false">(K$14 + K$26) / K$5</f>
        <v>1.55555555555556</v>
      </c>
      <c r="L32" s="17" t="n">
        <f aca="false">(L$14 + L$26) / L$5</f>
        <v>1.4</v>
      </c>
      <c r="M32" s="17" t="n">
        <f aca="false">(M$14 + M$26) / M$5</f>
        <v>1.56818181818182</v>
      </c>
      <c r="N32" s="17" t="n">
        <f aca="false">(N$14 + N$26) / N$5</f>
        <v>1.4375</v>
      </c>
      <c r="O32" s="17" t="n">
        <f aca="false">(O$14 + O$26) / O$5</f>
        <v>1.32692307692308</v>
      </c>
      <c r="P32" s="56" t="n">
        <f aca="false">(P$14 + P$26) / P$5</f>
        <v>1.44642857142857</v>
      </c>
    </row>
    <row r="33" customFormat="false" ht="15.75" hidden="false" customHeight="false" outlineLevel="0" collapsed="false">
      <c r="A33" s="58"/>
      <c r="B33" s="39" t="str">
        <f aca="false">CONCATENATE(Setup!$B$10, ", ", LEFT(Setup!$C$10,2))</f>
        <v>Glosecki, MG</v>
      </c>
      <c r="C33" s="17" t="n">
        <f aca="false">(C$15 + C$27) / C$5</f>
        <v>0</v>
      </c>
      <c r="D33" s="17" t="n">
        <f aca="false">(D$15 + D$27) / D$5</f>
        <v>1.5</v>
      </c>
      <c r="E33" s="17" t="n">
        <f aca="false">(E$15 + E$27) / E$5</f>
        <v>1</v>
      </c>
      <c r="F33" s="17" t="n">
        <f aca="false">(F$15 + F$27) / F$5</f>
        <v>0.75</v>
      </c>
      <c r="G33" s="17" t="n">
        <f aca="false">(G$15 + G$27) / G$5</f>
        <v>0.6</v>
      </c>
      <c r="H33" s="17" t="n">
        <f aca="false">(H$15 + H$27) / H$5</f>
        <v>0.5</v>
      </c>
      <c r="I33" s="56" t="n">
        <f aca="false">(I$15 + I$27) / I$5</f>
        <v>0.428571428571429</v>
      </c>
      <c r="J33" s="57" t="n">
        <f aca="false">(J$15 + J$27) / J$5</f>
        <v>0.375</v>
      </c>
      <c r="K33" s="17" t="n">
        <f aca="false">(K$15 + K$27) / K$5</f>
        <v>0.666666666666667</v>
      </c>
      <c r="L33" s="17" t="n">
        <f aca="false">(L$15 + L$27) / L$5</f>
        <v>0.6</v>
      </c>
      <c r="M33" s="17" t="n">
        <f aca="false">(M$15 + M$27) / M$5</f>
        <v>0.840909090909091</v>
      </c>
      <c r="N33" s="17" t="n">
        <f aca="false">(N$15 + N$27) / N$5</f>
        <v>0.770833333333333</v>
      </c>
      <c r="O33" s="17" t="n">
        <f aca="false">(O$15 + O$27) / O$5</f>
        <v>0.942307692307692</v>
      </c>
      <c r="P33" s="56" t="n">
        <f aca="false">(P$15 + P$27) / P$5</f>
        <v>0.875</v>
      </c>
    </row>
    <row r="34" customFormat="false" ht="16.5" hidden="false" customHeight="false" outlineLevel="0" collapsed="false">
      <c r="A34" s="58"/>
      <c r="B34" s="52" t="s">
        <v>19</v>
      </c>
      <c r="C34" s="19" t="n">
        <f aca="false">SUM(C30:C33)</f>
        <v>0</v>
      </c>
      <c r="D34" s="19" t="n">
        <f aca="false">SUM(D30:D33)</f>
        <v>6</v>
      </c>
      <c r="E34" s="19" t="n">
        <f aca="false">SUM(E30:E33)</f>
        <v>4</v>
      </c>
      <c r="F34" s="19" t="n">
        <f aca="false">SUM(F30:F33)</f>
        <v>3.75</v>
      </c>
      <c r="G34" s="19" t="n">
        <f aca="false">SUM(G30:G33)</f>
        <v>3.6</v>
      </c>
      <c r="H34" s="19" t="n">
        <f aca="false">SUM(H30:H33)</f>
        <v>3.83333333333333</v>
      </c>
      <c r="I34" s="53" t="n">
        <f aca="false">SUM(I30:I33)</f>
        <v>3.71428571428571</v>
      </c>
      <c r="J34" s="54" t="n">
        <f aca="false">SUM(J30:J33)</f>
        <v>3.6875</v>
      </c>
      <c r="K34" s="19" t="n">
        <f aca="false">SUM(K30:K33)</f>
        <v>4.61111111111111</v>
      </c>
      <c r="L34" s="19" t="n">
        <f aca="false">SUM(L30:L33)</f>
        <v>4.15</v>
      </c>
      <c r="M34" s="19" t="n">
        <f aca="false">SUM(M30:M33)</f>
        <v>4.95454545454545</v>
      </c>
      <c r="N34" s="19" t="n">
        <f aca="false">SUM(N30:N33)</f>
        <v>4.54166666666667</v>
      </c>
      <c r="O34" s="19" t="n">
        <f aca="false">SUM(O30:O33)</f>
        <v>4.42307692307692</v>
      </c>
      <c r="P34" s="53" t="n">
        <f aca="false">SUM(P30:P33)</f>
        <v>4.32142857142857</v>
      </c>
    </row>
    <row r="35" customFormat="false" ht="15.75" hidden="false" customHeight="false" outlineLevel="0" collapsed="false">
      <c r="A35" s="23"/>
      <c r="B35" s="24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customFormat="false" ht="15.75" hidden="false" customHeight="false" outlineLevel="0" collapsed="false">
      <c r="B36" s="59" t="s">
        <v>44</v>
      </c>
      <c r="C36" s="60" t="n">
        <v>1</v>
      </c>
      <c r="D36" s="60" t="n">
        <v>2</v>
      </c>
      <c r="E36" s="60" t="s">
        <v>45</v>
      </c>
    </row>
    <row r="37" customFormat="false" ht="15.75" hidden="false" customHeight="true" outlineLevel="0" collapsed="false">
      <c r="A37" s="58" t="s">
        <v>46</v>
      </c>
      <c r="B37" s="39" t="str">
        <f aca="false">CONCATENATE(Setup!$B$7, ", ", LEFT(Setup!$C$7,2))</f>
        <v>Eck, ME</v>
      </c>
      <c r="C37" s="16" t="n">
        <f aca="false">SUM(C6:I6) + SUM(C18:I18)</f>
        <v>6</v>
      </c>
      <c r="D37" s="16" t="n">
        <f aca="false">SUM(J6:P6) + SUM(J18:P18)</f>
        <v>8</v>
      </c>
      <c r="E37" s="16" t="n">
        <f aca="false">SUM(C37:D37)</f>
        <v>14</v>
      </c>
    </row>
    <row r="38" customFormat="false" ht="15.75" hidden="false" customHeight="false" outlineLevel="0" collapsed="false">
      <c r="A38" s="58"/>
      <c r="B38" s="39" t="str">
        <f aca="false">CONCATENATE(Setup!$B$8, ", ", LEFT(Setup!$C$8,2))</f>
        <v>Schroeder, RS</v>
      </c>
      <c r="C38" s="16" t="n">
        <f aca="false">SUM(C7:I7) + SUM(C19:I19)</f>
        <v>6</v>
      </c>
      <c r="D38" s="16" t="n">
        <f aca="false">SUM(J7:P7) + SUM(J19:P19)</f>
        <v>8</v>
      </c>
      <c r="E38" s="16" t="n">
        <f aca="false">SUM(C38:D38)</f>
        <v>14</v>
      </c>
    </row>
    <row r="39" customFormat="false" ht="15.75" hidden="false" customHeight="false" outlineLevel="0" collapsed="false">
      <c r="A39" s="58"/>
      <c r="B39" s="39" t="str">
        <f aca="false">CONCATENATE(Setup!$B$9, ", ", LEFT(Setup!$C$9,2))</f>
        <v>Martz, NM</v>
      </c>
      <c r="C39" s="16" t="n">
        <f aca="false">SUM(C8:I8) + SUM(C20:I20)</f>
        <v>11</v>
      </c>
      <c r="D39" s="16" t="n">
        <f aca="false">SUM(J8:P8) + SUM(J20:P20)</f>
        <v>9.25</v>
      </c>
      <c r="E39" s="16" t="n">
        <f aca="false">SUM(C39:D39)</f>
        <v>20.25</v>
      </c>
    </row>
    <row r="40" customFormat="false" ht="15.75" hidden="false" customHeight="false" outlineLevel="0" collapsed="false">
      <c r="A40" s="58"/>
      <c r="B40" s="39" t="str">
        <f aca="false">CONCATENATE(Setup!$B$10, ", ", LEFT(Setup!$C$10,2))</f>
        <v>Glosecki, MG</v>
      </c>
      <c r="C40" s="16" t="n">
        <f aca="false">SUM(C9:I9) + SUM(C21:I21)</f>
        <v>3</v>
      </c>
      <c r="D40" s="16" t="n">
        <f aca="false">SUM(J9:P9) + SUM(J21:P21)</f>
        <v>9.25</v>
      </c>
      <c r="E40" s="16" t="n">
        <f aca="false">SUM(C40:D40)</f>
        <v>12.25</v>
      </c>
    </row>
    <row r="41" customFormat="false" ht="16.5" hidden="false" customHeight="false" outlineLevel="0" collapsed="false">
      <c r="A41" s="58"/>
      <c r="B41" s="52" t="s">
        <v>19</v>
      </c>
      <c r="C41" s="19" t="n">
        <f aca="false">SUM(C37:C40)</f>
        <v>26</v>
      </c>
      <c r="D41" s="19" t="n">
        <f aca="false">SUM(D37:D40)</f>
        <v>34.5</v>
      </c>
      <c r="E41" s="19" t="n">
        <f aca="false">SUM(C41:D41)</f>
        <v>60.5</v>
      </c>
    </row>
    <row r="42" customFormat="false" ht="15.75" hidden="false" customHeight="false" outlineLevel="0" collapsed="false">
      <c r="A42" s="23"/>
    </row>
    <row r="43" customFormat="false" ht="15.75" hidden="false" customHeight="true" outlineLevel="0" collapsed="false">
      <c r="A43" s="58" t="s">
        <v>22</v>
      </c>
      <c r="B43" s="39" t="str">
        <f aca="false">CONCATENATE(Setup!$B$7, ", ", LEFT(Setup!$C$7,2))</f>
        <v>Eck, ME</v>
      </c>
      <c r="C43" s="16" t="n">
        <f aca="false">C37 / C$36</f>
        <v>6</v>
      </c>
      <c r="D43" s="16" t="n">
        <f aca="false">SUM(C37:D37) / D$36</f>
        <v>7</v>
      </c>
    </row>
    <row r="44" customFormat="false" ht="15.75" hidden="false" customHeight="false" outlineLevel="0" collapsed="false">
      <c r="A44" s="58"/>
      <c r="B44" s="39" t="str">
        <f aca="false">CONCATENATE(Setup!$B$8, ", ", LEFT(Setup!$C$8,2))</f>
        <v>Schroeder, RS</v>
      </c>
      <c r="C44" s="16" t="n">
        <f aca="false">C38 / C$36</f>
        <v>6</v>
      </c>
      <c r="D44" s="16" t="n">
        <f aca="false">SUM(C38:D38) / D$36</f>
        <v>7</v>
      </c>
    </row>
    <row r="45" customFormat="false" ht="15.75" hidden="false" customHeight="false" outlineLevel="0" collapsed="false">
      <c r="A45" s="58"/>
      <c r="B45" s="39" t="str">
        <f aca="false">CONCATENATE(Setup!$B$9, ", ", LEFT(Setup!$C$9,2))</f>
        <v>Martz, NM</v>
      </c>
      <c r="C45" s="16" t="n">
        <f aca="false">C39 / C$36</f>
        <v>11</v>
      </c>
      <c r="D45" s="16" t="n">
        <f aca="false">SUM(C39:D39) / D$36</f>
        <v>10.125</v>
      </c>
    </row>
    <row r="46" customFormat="false" ht="15.75" hidden="false" customHeight="false" outlineLevel="0" collapsed="false">
      <c r="A46" s="58"/>
      <c r="B46" s="39" t="str">
        <f aca="false">CONCATENATE(Setup!$B$10, ", ", LEFT(Setup!$C$10,2))</f>
        <v>Glosecki, MG</v>
      </c>
      <c r="C46" s="16" t="n">
        <f aca="false">C40 / C$36</f>
        <v>3</v>
      </c>
      <c r="D46" s="16" t="n">
        <f aca="false">SUM(C40:D40) / D$36</f>
        <v>6.125</v>
      </c>
    </row>
    <row r="47" customFormat="false" ht="16.5" hidden="false" customHeight="false" outlineLevel="0" collapsed="false">
      <c r="A47" s="58"/>
      <c r="B47" s="52" t="s">
        <v>19</v>
      </c>
      <c r="C47" s="19" t="n">
        <f aca="false">SUM(C43:C46)</f>
        <v>26</v>
      </c>
      <c r="D47" s="19" t="n">
        <f aca="false">SUM(D43:D46)</f>
        <v>30.25</v>
      </c>
    </row>
    <row r="86" customFormat="false" ht="15" hidden="false" customHeight="false" outlineLevel="0" collapsed="false">
      <c r="B86" s="0" t="s">
        <v>51</v>
      </c>
      <c r="C86" s="25" t="n">
        <f aca="false">C87/14</f>
        <v>5</v>
      </c>
    </row>
    <row r="87" customFormat="false" ht="15" hidden="false" customHeight="false" outlineLevel="0" collapsed="false">
      <c r="B87" s="0" t="s">
        <v>52</v>
      </c>
      <c r="C87" s="0" t="n">
        <v>70</v>
      </c>
    </row>
    <row r="88" customFormat="false" ht="15" hidden="false" customHeight="false" outlineLevel="0" collapsed="false">
      <c r="B88" s="0" t="s">
        <v>49</v>
      </c>
      <c r="C88" s="0" t="n">
        <v>0</v>
      </c>
      <c r="D88" s="0" t="n">
        <v>1</v>
      </c>
      <c r="E88" s="0" t="n">
        <v>2</v>
      </c>
      <c r="F88" s="0" t="n">
        <v>3</v>
      </c>
      <c r="G88" s="0" t="n">
        <v>4</v>
      </c>
      <c r="H88" s="0" t="n">
        <v>5</v>
      </c>
      <c r="I88" s="0" t="n">
        <v>6</v>
      </c>
      <c r="J88" s="0" t="n">
        <v>7</v>
      </c>
      <c r="K88" s="0" t="n">
        <v>8</v>
      </c>
      <c r="L88" s="0" t="n">
        <v>9</v>
      </c>
      <c r="M88" s="0" t="n">
        <v>10</v>
      </c>
      <c r="N88" s="0" t="n">
        <v>11</v>
      </c>
      <c r="O88" s="0" t="n">
        <v>12</v>
      </c>
      <c r="P88" s="0" t="n">
        <v>13</v>
      </c>
      <c r="Q88" s="0" t="n">
        <v>14</v>
      </c>
    </row>
    <row r="89" customFormat="false" ht="15" hidden="false" customHeight="false" outlineLevel="0" collapsed="false">
      <c r="B89" s="0" t="s">
        <v>53</v>
      </c>
      <c r="C89" s="25" t="n">
        <f aca="false">C87</f>
        <v>70</v>
      </c>
      <c r="D89" s="25" t="n">
        <f aca="false">C89-C86</f>
        <v>65</v>
      </c>
      <c r="E89" s="25" t="n">
        <f aca="false">D89-C86</f>
        <v>60</v>
      </c>
      <c r="F89" s="25" t="n">
        <f aca="false">E89-C86</f>
        <v>55</v>
      </c>
      <c r="G89" s="25" t="n">
        <f aca="false">F89-C86</f>
        <v>50</v>
      </c>
      <c r="H89" s="25" t="n">
        <f aca="false">G89-C86</f>
        <v>45</v>
      </c>
      <c r="I89" s="25" t="n">
        <f aca="false">H89-C86</f>
        <v>40</v>
      </c>
      <c r="J89" s="25" t="n">
        <f aca="false">I89-C86</f>
        <v>35</v>
      </c>
      <c r="K89" s="25" t="n">
        <f aca="false">J89-C86</f>
        <v>30</v>
      </c>
      <c r="L89" s="25" t="n">
        <f aca="false">K89-C86</f>
        <v>25</v>
      </c>
      <c r="M89" s="25" t="n">
        <f aca="false">L89-C86</f>
        <v>20</v>
      </c>
      <c r="N89" s="25" t="n">
        <f aca="false">M89-C86</f>
        <v>15</v>
      </c>
      <c r="O89" s="25" t="n">
        <f aca="false">N89-C86</f>
        <v>10</v>
      </c>
      <c r="P89" s="25" t="n">
        <f aca="false">O89-C86</f>
        <v>5</v>
      </c>
      <c r="Q89" s="0" t="n">
        <v>0</v>
      </c>
    </row>
    <row r="90" customFormat="false" ht="15" hidden="false" customHeight="false" outlineLevel="0" collapsed="false">
      <c r="B90" s="0" t="s">
        <v>54</v>
      </c>
      <c r="C90" s="16" t="n">
        <f aca="false">E41</f>
        <v>60.5</v>
      </c>
      <c r="D90" s="0" t="n">
        <v>0</v>
      </c>
      <c r="E90" s="0" t="n">
        <v>12</v>
      </c>
      <c r="F90" s="0" t="n">
        <v>0</v>
      </c>
      <c r="G90" s="0" t="n">
        <v>3</v>
      </c>
      <c r="H90" s="0" t="n">
        <v>3</v>
      </c>
      <c r="I90" s="0" t="n">
        <v>5</v>
      </c>
      <c r="J90" s="0" t="n">
        <v>3</v>
      </c>
      <c r="K90" s="0" t="n">
        <v>3.5</v>
      </c>
      <c r="L90" s="0" t="n">
        <v>12</v>
      </c>
      <c r="M90" s="0" t="n">
        <v>0</v>
      </c>
      <c r="N90" s="0" t="n">
        <v>13</v>
      </c>
      <c r="O90" s="0" t="n">
        <v>0</v>
      </c>
      <c r="P90" s="0" t="n">
        <v>3</v>
      </c>
      <c r="Q90" s="0" t="n">
        <v>3</v>
      </c>
    </row>
    <row r="91" customFormat="false" ht="15" hidden="false" customHeight="false" outlineLevel="0" collapsed="false">
      <c r="B91" s="0" t="s">
        <v>55</v>
      </c>
      <c r="C91" s="16" t="n">
        <f aca="false">C90</f>
        <v>60.5</v>
      </c>
      <c r="D91" s="16" t="n">
        <f aca="false">C91-D90</f>
        <v>60.5</v>
      </c>
      <c r="E91" s="16" t="n">
        <f aca="false">D91-E90</f>
        <v>48.5</v>
      </c>
      <c r="F91" s="16" t="n">
        <f aca="false">E91-F90</f>
        <v>48.5</v>
      </c>
      <c r="G91" s="16" t="n">
        <f aca="false">F91-G90</f>
        <v>45.5</v>
      </c>
      <c r="H91" s="16" t="n">
        <f aca="false">G91-H90</f>
        <v>42.5</v>
      </c>
      <c r="I91" s="16" t="n">
        <f aca="false">H91-I90</f>
        <v>37.5</v>
      </c>
      <c r="J91" s="16" t="n">
        <f aca="false">I91-J90</f>
        <v>34.5</v>
      </c>
      <c r="K91" s="16" t="n">
        <f aca="false">J91-K90</f>
        <v>31</v>
      </c>
      <c r="L91" s="16" t="n">
        <f aca="false">K91-L90</f>
        <v>19</v>
      </c>
      <c r="M91" s="16" t="n">
        <f aca="false">L91-M90</f>
        <v>19</v>
      </c>
      <c r="N91" s="16" t="n">
        <f aca="false">M91-N90</f>
        <v>6</v>
      </c>
      <c r="O91" s="16" t="n">
        <f aca="false">N91-O90</f>
        <v>6</v>
      </c>
      <c r="P91" s="16" t="n">
        <f aca="false">O91-P90</f>
        <v>3</v>
      </c>
      <c r="Q91" s="16" t="n">
        <f aca="false">P91-Q90</f>
        <v>0</v>
      </c>
    </row>
  </sheetData>
  <mergeCells count="9">
    <mergeCell ref="C3:I3"/>
    <mergeCell ref="J3:P3"/>
    <mergeCell ref="A6:A10"/>
    <mergeCell ref="A12:A16"/>
    <mergeCell ref="A18:A22"/>
    <mergeCell ref="A24:A28"/>
    <mergeCell ref="A30:A34"/>
    <mergeCell ref="A37:A41"/>
    <mergeCell ref="A43:A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9"/>
  <sheetViews>
    <sheetView windowProtection="false" showFormulas="false" showGridLines="true" showRowColHeaders="true" showZeros="true" rightToLeft="false" tabSelected="false" showOutlineSymbols="true" defaultGridColor="true" view="normal" topLeftCell="A41" colorId="64" zoomScale="115" zoomScaleNormal="115" zoomScalePageLayoutView="100" workbookViewId="0">
      <selection pane="topLeft" activeCell="T99" activeCellId="0" sqref="T99"/>
    </sheetView>
  </sheetViews>
  <sheetFormatPr defaultRowHeight="15"/>
  <cols>
    <col collapsed="false" hidden="false" max="1" min="1" style="0" width="9.10526315789474"/>
    <col collapsed="false" hidden="false" max="2" min="2" style="0" width="15.7449392712551"/>
    <col collapsed="false" hidden="false" max="1025" min="3" style="0" width="8.78542510121457"/>
  </cols>
  <sheetData>
    <row r="1" customFormat="false" ht="18.75" hidden="false" customHeight="false" outlineLevel="0" collapsed="false">
      <c r="C1" s="26" t="s">
        <v>32</v>
      </c>
    </row>
    <row r="2" customFormat="false" ht="18.75" hidden="false" customHeight="false" outlineLevel="0" collapsed="false">
      <c r="B2" s="27" t="e">
        <f aca="false">SheetName</f>
        <v>#NAME?</v>
      </c>
      <c r="C2" s="28" t="s">
        <v>33</v>
      </c>
    </row>
    <row r="3" customFormat="false" ht="15" hidden="false" customHeight="false" outlineLevel="0" collapsed="false">
      <c r="B3" s="5" t="s">
        <v>2</v>
      </c>
      <c r="C3" s="61" t="s">
        <v>34</v>
      </c>
      <c r="D3" s="61"/>
      <c r="E3" s="61"/>
      <c r="F3" s="61"/>
      <c r="G3" s="61"/>
      <c r="H3" s="61"/>
      <c r="I3" s="61"/>
      <c r="J3" s="30" t="s">
        <v>35</v>
      </c>
      <c r="K3" s="30"/>
      <c r="L3" s="30"/>
      <c r="M3" s="30"/>
      <c r="N3" s="30"/>
      <c r="O3" s="30"/>
      <c r="P3" s="30"/>
    </row>
    <row r="4" customFormat="false" ht="15" hidden="false" customHeight="false" outlineLevel="0" collapsed="false">
      <c r="B4" s="9" t="s">
        <v>37</v>
      </c>
      <c r="C4" s="32" t="n">
        <f aca="false">Setup!$B$3 + 49</f>
        <v>42303</v>
      </c>
      <c r="D4" s="32" t="n">
        <f aca="false">C$4 + 1</f>
        <v>42304</v>
      </c>
      <c r="E4" s="32" t="n">
        <f aca="false">D$4 + 1</f>
        <v>42305</v>
      </c>
      <c r="F4" s="32" t="n">
        <f aca="false">E$4 + 1</f>
        <v>42306</v>
      </c>
      <c r="G4" s="32" t="n">
        <f aca="false">F$4 + 1</f>
        <v>42307</v>
      </c>
      <c r="H4" s="32" t="n">
        <f aca="false">G$4 + 1</f>
        <v>42308</v>
      </c>
      <c r="I4" s="33" t="n">
        <f aca="false">H$4 + 1</f>
        <v>42309</v>
      </c>
      <c r="J4" s="34" t="n">
        <f aca="false">I$4 + 1</f>
        <v>42310</v>
      </c>
      <c r="K4" s="32" t="n">
        <f aca="false">J$4 + 1</f>
        <v>42311</v>
      </c>
      <c r="L4" s="32" t="n">
        <f aca="false">K$4 + 1</f>
        <v>42312</v>
      </c>
      <c r="M4" s="32" t="n">
        <f aca="false">L$4 + 1</f>
        <v>42313</v>
      </c>
      <c r="N4" s="32" t="n">
        <f aca="false">M$4 + 1</f>
        <v>42314</v>
      </c>
      <c r="O4" s="32" t="n">
        <f aca="false">N$4 + 1</f>
        <v>42315</v>
      </c>
      <c r="P4" s="33" t="n">
        <f aca="false">O$4 + 1</f>
        <v>42316</v>
      </c>
    </row>
    <row r="5" customFormat="false" ht="15.75" hidden="false" customHeight="false" outlineLevel="0" collapsed="false">
      <c r="B5" s="9" t="s">
        <v>38</v>
      </c>
      <c r="C5" s="35" t="n">
        <v>1</v>
      </c>
      <c r="D5" s="35" t="n">
        <v>2</v>
      </c>
      <c r="E5" s="35" t="n">
        <v>3</v>
      </c>
      <c r="F5" s="35" t="n">
        <v>4</v>
      </c>
      <c r="G5" s="35" t="n">
        <v>5</v>
      </c>
      <c r="H5" s="35" t="n">
        <v>6</v>
      </c>
      <c r="I5" s="36" t="n">
        <v>7</v>
      </c>
      <c r="J5" s="37" t="n">
        <v>8</v>
      </c>
      <c r="K5" s="35" t="n">
        <v>9</v>
      </c>
      <c r="L5" s="35" t="n">
        <v>10</v>
      </c>
      <c r="M5" s="35" t="n">
        <v>11</v>
      </c>
      <c r="N5" s="35" t="n">
        <v>12</v>
      </c>
      <c r="O5" s="35" t="n">
        <v>13</v>
      </c>
      <c r="P5" s="36" t="n">
        <v>14</v>
      </c>
    </row>
    <row r="6" customFormat="false" ht="15.75" hidden="false" customHeight="true" outlineLevel="0" collapsed="false">
      <c r="A6" s="62" t="s">
        <v>39</v>
      </c>
      <c r="B6" s="39" t="str">
        <f aca="false">CONCATENATE(Setup!$B$7, ", ", LEFT(Setup!$C$7,2))</f>
        <v>Eck, ME</v>
      </c>
      <c r="C6" s="40" t="n">
        <v>0</v>
      </c>
      <c r="D6" s="40" t="n">
        <v>3.75</v>
      </c>
      <c r="E6" s="40" t="n">
        <v>1</v>
      </c>
      <c r="F6" s="40" t="n">
        <v>0</v>
      </c>
      <c r="G6" s="40" t="n">
        <v>2</v>
      </c>
      <c r="H6" s="40" t="n">
        <v>1</v>
      </c>
      <c r="I6" s="40" t="n">
        <v>4.5</v>
      </c>
      <c r="J6" s="40" t="n">
        <v>0.5</v>
      </c>
      <c r="K6" s="41" t="n">
        <v>4</v>
      </c>
      <c r="L6" s="41" t="n">
        <v>2</v>
      </c>
      <c r="M6" s="41" t="n">
        <v>1</v>
      </c>
      <c r="N6" s="41" t="n">
        <v>1.5</v>
      </c>
      <c r="O6" s="41" t="n">
        <v>0</v>
      </c>
      <c r="P6" s="42" t="n">
        <v>1.5</v>
      </c>
    </row>
    <row r="7" customFormat="false" ht="15.75" hidden="false" customHeight="false" outlineLevel="0" collapsed="false">
      <c r="A7" s="62"/>
      <c r="B7" s="39" t="str">
        <f aca="false">CONCATENATE(Setup!$B$8, ", ", LEFT(Setup!$C$8,2))</f>
        <v>Schroeder, RS</v>
      </c>
      <c r="C7" s="40" t="n">
        <v>1</v>
      </c>
      <c r="D7" s="40" t="n">
        <v>1.5</v>
      </c>
      <c r="E7" s="40" t="n">
        <v>0</v>
      </c>
      <c r="F7" s="40" t="n">
        <v>0</v>
      </c>
      <c r="G7" s="40" t="n">
        <v>2</v>
      </c>
      <c r="H7" s="40" t="n">
        <v>1</v>
      </c>
      <c r="I7" s="40" t="n">
        <v>0</v>
      </c>
      <c r="J7" s="40" t="n">
        <v>0.5</v>
      </c>
      <c r="K7" s="41" t="n">
        <v>2.5</v>
      </c>
      <c r="L7" s="41" t="n">
        <v>4</v>
      </c>
      <c r="M7" s="41" t="n">
        <v>4.5</v>
      </c>
      <c r="N7" s="41" t="n">
        <v>0.5</v>
      </c>
      <c r="O7" s="41" t="n">
        <v>2</v>
      </c>
      <c r="P7" s="42" t="n">
        <v>0</v>
      </c>
    </row>
    <row r="8" customFormat="false" ht="15.75" hidden="false" customHeight="false" outlineLevel="0" collapsed="false">
      <c r="A8" s="62"/>
      <c r="B8" s="39" t="str">
        <f aca="false">CONCATENATE(Setup!$B$9, ", ", LEFT(Setup!$C$9,2))</f>
        <v>Martz, NM</v>
      </c>
      <c r="C8" s="40" t="n">
        <v>0</v>
      </c>
      <c r="D8" s="40" t="n">
        <v>3</v>
      </c>
      <c r="E8" s="40" t="n">
        <v>1</v>
      </c>
      <c r="F8" s="40" t="n">
        <v>3</v>
      </c>
      <c r="G8" s="40" t="n">
        <v>0</v>
      </c>
      <c r="H8" s="40" t="n">
        <v>2</v>
      </c>
      <c r="I8" s="40" t="n">
        <v>1</v>
      </c>
      <c r="J8" s="40" t="n">
        <v>1</v>
      </c>
      <c r="K8" s="41" t="n">
        <v>2</v>
      </c>
      <c r="L8" s="41" t="n">
        <v>1</v>
      </c>
      <c r="M8" s="41" t="n">
        <v>1</v>
      </c>
      <c r="N8" s="41" t="n">
        <v>3</v>
      </c>
      <c r="O8" s="41" t="n">
        <v>0</v>
      </c>
      <c r="P8" s="42" t="n">
        <v>0</v>
      </c>
    </row>
    <row r="9" customFormat="false" ht="15.75" hidden="false" customHeight="false" outlineLevel="0" collapsed="false">
      <c r="A9" s="62"/>
      <c r="B9" s="39" t="str">
        <f aca="false">CONCATENATE(Setup!$B$10, ", ", LEFT(Setup!$C$10,2))</f>
        <v>Glosecki, MG</v>
      </c>
      <c r="C9" s="40" t="n">
        <v>0.5</v>
      </c>
      <c r="D9" s="40" t="n">
        <v>1</v>
      </c>
      <c r="E9" s="40" t="n">
        <v>0.5</v>
      </c>
      <c r="F9" s="40" t="n">
        <v>0</v>
      </c>
      <c r="G9" s="40" t="n">
        <v>1</v>
      </c>
      <c r="H9" s="40" t="n">
        <v>3</v>
      </c>
      <c r="I9" s="40" t="n">
        <v>2</v>
      </c>
      <c r="J9" s="40" t="n">
        <v>0.5</v>
      </c>
      <c r="K9" s="41" t="n">
        <v>1</v>
      </c>
      <c r="L9" s="41" t="n">
        <v>1.5</v>
      </c>
      <c r="M9" s="41" t="n">
        <v>0</v>
      </c>
      <c r="N9" s="41" t="n">
        <v>1</v>
      </c>
      <c r="O9" s="41" t="n">
        <v>3</v>
      </c>
      <c r="P9" s="42" t="n">
        <v>2.5</v>
      </c>
    </row>
    <row r="10" customFormat="false" ht="16.5" hidden="false" customHeight="false" outlineLevel="0" collapsed="false">
      <c r="A10" s="62"/>
      <c r="B10" s="52" t="s">
        <v>19</v>
      </c>
      <c r="C10" s="19" t="n">
        <f aca="false">SUM(C6:C9)</f>
        <v>1.5</v>
      </c>
      <c r="D10" s="19" t="n">
        <f aca="false">SUM(D6:D9)</f>
        <v>9.25</v>
      </c>
      <c r="E10" s="19" t="n">
        <f aca="false">SUM(E6:E9)</f>
        <v>2.5</v>
      </c>
      <c r="F10" s="19" t="n">
        <f aca="false">SUM(F6:F9)</f>
        <v>3</v>
      </c>
      <c r="G10" s="19" t="n">
        <f aca="false">SUM(G6:G9)</f>
        <v>5</v>
      </c>
      <c r="H10" s="19" t="n">
        <f aca="false">SUM(H6:H9)</f>
        <v>7</v>
      </c>
      <c r="I10" s="53" t="n">
        <f aca="false">SUM(I6:I9)</f>
        <v>7.5</v>
      </c>
      <c r="J10" s="54" t="n">
        <f aca="false">SUM(J6:J9)</f>
        <v>2.5</v>
      </c>
      <c r="K10" s="19" t="n">
        <f aca="false">SUM(K6:K9)</f>
        <v>9.5</v>
      </c>
      <c r="L10" s="19" t="n">
        <f aca="false">SUM(L6:L9)</f>
        <v>8.5</v>
      </c>
      <c r="M10" s="19" t="n">
        <f aca="false">SUM(M6:M9)</f>
        <v>6.5</v>
      </c>
      <c r="N10" s="19" t="n">
        <f aca="false">SUM(N6:N9)</f>
        <v>6</v>
      </c>
      <c r="O10" s="19" t="n">
        <f aca="false">SUM(O6:O9)</f>
        <v>5</v>
      </c>
      <c r="P10" s="53" t="n">
        <f aca="false">SUM(P6:P9)</f>
        <v>4</v>
      </c>
    </row>
    <row r="11" customFormat="false" ht="16.5" hidden="false" customHeight="false" outlineLevel="0" collapsed="false">
      <c r="A11" s="55"/>
      <c r="B11" s="24"/>
      <c r="C11" s="19"/>
      <c r="D11" s="19"/>
      <c r="E11" s="19"/>
      <c r="F11" s="19"/>
      <c r="G11" s="19"/>
      <c r="H11" s="19"/>
      <c r="I11" s="53"/>
      <c r="J11" s="54"/>
      <c r="K11" s="19"/>
      <c r="L11" s="19"/>
      <c r="M11" s="19"/>
      <c r="N11" s="19"/>
      <c r="O11" s="19"/>
      <c r="P11" s="53"/>
    </row>
    <row r="12" customFormat="false" ht="15.75" hidden="false" customHeight="true" outlineLevel="0" collapsed="false">
      <c r="A12" s="62" t="s">
        <v>40</v>
      </c>
      <c r="B12" s="39" t="str">
        <f aca="false">CONCATENATE(Setup!$B$7, ", ", LEFT(Setup!$C$7,2))</f>
        <v>Eck, ME</v>
      </c>
      <c r="C12" s="17" t="n">
        <f aca="false">$C6</f>
        <v>0</v>
      </c>
      <c r="D12" s="17" t="n">
        <f aca="false">C$12 + D$6</f>
        <v>3.75</v>
      </c>
      <c r="E12" s="17" t="n">
        <f aca="false">D$12 + E$6</f>
        <v>4.75</v>
      </c>
      <c r="F12" s="17" t="n">
        <f aca="false">E$12 + F$6</f>
        <v>4.75</v>
      </c>
      <c r="G12" s="17" t="n">
        <f aca="false">F$12 + G$6</f>
        <v>6.75</v>
      </c>
      <c r="H12" s="17" t="n">
        <f aca="false">G$12 + H$6</f>
        <v>7.75</v>
      </c>
      <c r="I12" s="56" t="n">
        <f aca="false">H$12 + I$6</f>
        <v>12.25</v>
      </c>
      <c r="J12" s="57" t="n">
        <f aca="false">I$12 + J$6</f>
        <v>12.75</v>
      </c>
      <c r="K12" s="17" t="n">
        <f aca="false">J$12 + K$6</f>
        <v>16.75</v>
      </c>
      <c r="L12" s="17" t="n">
        <f aca="false">K$12 + L$6</f>
        <v>18.75</v>
      </c>
      <c r="M12" s="17" t="n">
        <f aca="false">L$12 + M$6</f>
        <v>19.75</v>
      </c>
      <c r="N12" s="17" t="n">
        <f aca="false">M$12 + N$6</f>
        <v>21.25</v>
      </c>
      <c r="O12" s="17" t="n">
        <f aca="false">N$12 + O$6</f>
        <v>21.25</v>
      </c>
      <c r="P12" s="56" t="n">
        <f aca="false">O$12 + P$6</f>
        <v>22.75</v>
      </c>
    </row>
    <row r="13" customFormat="false" ht="15.75" hidden="false" customHeight="false" outlineLevel="0" collapsed="false">
      <c r="A13" s="62"/>
      <c r="B13" s="39" t="str">
        <f aca="false">CONCATENATE(Setup!$B$8, ", ", LEFT(Setup!$C$8,2))</f>
        <v>Schroeder, RS</v>
      </c>
      <c r="C13" s="17" t="n">
        <f aca="false">$C7</f>
        <v>1</v>
      </c>
      <c r="D13" s="17" t="n">
        <f aca="false">C$13 + D$7</f>
        <v>2.5</v>
      </c>
      <c r="E13" s="17" t="n">
        <f aca="false">D$13 + E$7</f>
        <v>2.5</v>
      </c>
      <c r="F13" s="17" t="n">
        <f aca="false">E$13 + F$7</f>
        <v>2.5</v>
      </c>
      <c r="G13" s="17" t="n">
        <f aca="false">F$13 + G$7</f>
        <v>4.5</v>
      </c>
      <c r="H13" s="17" t="n">
        <f aca="false">G$13 + H$7</f>
        <v>5.5</v>
      </c>
      <c r="I13" s="56" t="n">
        <f aca="false">H$13 + I$7</f>
        <v>5.5</v>
      </c>
      <c r="J13" s="57" t="n">
        <f aca="false">I$13 + J$7</f>
        <v>6</v>
      </c>
      <c r="K13" s="17" t="n">
        <f aca="false">J$13 + K$7</f>
        <v>8.5</v>
      </c>
      <c r="L13" s="17" t="n">
        <f aca="false">K$13 + L$7</f>
        <v>12.5</v>
      </c>
      <c r="M13" s="17" t="n">
        <f aca="false">L$13 + M$7</f>
        <v>17</v>
      </c>
      <c r="N13" s="17" t="n">
        <f aca="false">M$13 + N$7</f>
        <v>17.5</v>
      </c>
      <c r="O13" s="17" t="n">
        <f aca="false">N$13 + O$7</f>
        <v>19.5</v>
      </c>
      <c r="P13" s="56" t="n">
        <f aca="false">O$13 + P$7</f>
        <v>19.5</v>
      </c>
    </row>
    <row r="14" customFormat="false" ht="15.75" hidden="false" customHeight="false" outlineLevel="0" collapsed="false">
      <c r="A14" s="62"/>
      <c r="B14" s="39" t="str">
        <f aca="false">CONCATENATE(Setup!$B$9, ", ", LEFT(Setup!$C$9,2))</f>
        <v>Martz, NM</v>
      </c>
      <c r="C14" s="17" t="n">
        <f aca="false">$C8</f>
        <v>0</v>
      </c>
      <c r="D14" s="17" t="n">
        <f aca="false">C$14 + D$8</f>
        <v>3</v>
      </c>
      <c r="E14" s="17" t="n">
        <f aca="false">D$14 + E$8</f>
        <v>4</v>
      </c>
      <c r="F14" s="17" t="n">
        <f aca="false">E$14 + F$8</f>
        <v>7</v>
      </c>
      <c r="G14" s="17" t="n">
        <f aca="false">F$14 + G$8</f>
        <v>7</v>
      </c>
      <c r="H14" s="17" t="n">
        <f aca="false">G$14 + H$8</f>
        <v>9</v>
      </c>
      <c r="I14" s="56" t="n">
        <f aca="false">H$14 + I$8</f>
        <v>10</v>
      </c>
      <c r="J14" s="57" t="n">
        <f aca="false">I$14 + J$8</f>
        <v>11</v>
      </c>
      <c r="K14" s="17" t="n">
        <f aca="false">J$14 + K$8</f>
        <v>13</v>
      </c>
      <c r="L14" s="17" t="n">
        <f aca="false">K$14 + L$8</f>
        <v>14</v>
      </c>
      <c r="M14" s="17" t="n">
        <f aca="false">L$14 + M$8</f>
        <v>15</v>
      </c>
      <c r="N14" s="17" t="n">
        <f aca="false">M$14 + N$8</f>
        <v>18</v>
      </c>
      <c r="O14" s="17" t="n">
        <f aca="false">N$14 + O$8</f>
        <v>18</v>
      </c>
      <c r="P14" s="56" t="n">
        <f aca="false">O$14 + P$8</f>
        <v>18</v>
      </c>
    </row>
    <row r="15" customFormat="false" ht="15.75" hidden="false" customHeight="false" outlineLevel="0" collapsed="false">
      <c r="A15" s="62"/>
      <c r="B15" s="39" t="str">
        <f aca="false">CONCATENATE(Setup!$B$10, ", ", LEFT(Setup!$C$10,2))</f>
        <v>Glosecki, MG</v>
      </c>
      <c r="C15" s="17" t="n">
        <f aca="false">$C9</f>
        <v>0.5</v>
      </c>
      <c r="D15" s="17" t="n">
        <f aca="false">C$15 + D$9</f>
        <v>1.5</v>
      </c>
      <c r="E15" s="17" t="n">
        <f aca="false">D$15 + E$9</f>
        <v>2</v>
      </c>
      <c r="F15" s="17" t="n">
        <f aca="false">E$15 + F$9</f>
        <v>2</v>
      </c>
      <c r="G15" s="17" t="n">
        <f aca="false">F$15 + G$9</f>
        <v>3</v>
      </c>
      <c r="H15" s="17" t="n">
        <f aca="false">G$15 + H$9</f>
        <v>6</v>
      </c>
      <c r="I15" s="56" t="n">
        <f aca="false">H$15 + I$9</f>
        <v>8</v>
      </c>
      <c r="J15" s="57" t="n">
        <f aca="false">I$15 + J$9</f>
        <v>8.5</v>
      </c>
      <c r="K15" s="17" t="n">
        <f aca="false">J$15 + K$9</f>
        <v>9.5</v>
      </c>
      <c r="L15" s="17" t="n">
        <f aca="false">K$15 + L$9</f>
        <v>11</v>
      </c>
      <c r="M15" s="17" t="n">
        <f aca="false">L$15 + M$9</f>
        <v>11</v>
      </c>
      <c r="N15" s="17" t="n">
        <f aca="false">M$15 + N$9</f>
        <v>12</v>
      </c>
      <c r="O15" s="17" t="n">
        <f aca="false">N$15 + O$9</f>
        <v>15</v>
      </c>
      <c r="P15" s="56" t="n">
        <f aca="false">O$15 + P$9</f>
        <v>17.5</v>
      </c>
    </row>
    <row r="16" customFormat="false" ht="16.5" hidden="false" customHeight="false" outlineLevel="0" collapsed="false">
      <c r="A16" s="62"/>
      <c r="B16" s="52" t="s">
        <v>19</v>
      </c>
      <c r="C16" s="19" t="n">
        <f aca="false">SUM(C12:C15)</f>
        <v>1.5</v>
      </c>
      <c r="D16" s="19" t="n">
        <f aca="false">SUM(D12:D15)</f>
        <v>10.75</v>
      </c>
      <c r="E16" s="19" t="n">
        <f aca="false">SUM(E12:E15)</f>
        <v>13.25</v>
      </c>
      <c r="F16" s="19" t="n">
        <f aca="false">SUM(F12:F15)</f>
        <v>16.25</v>
      </c>
      <c r="G16" s="19" t="n">
        <f aca="false">SUM(G12:G15)</f>
        <v>21.25</v>
      </c>
      <c r="H16" s="19" t="n">
        <f aca="false">SUM(H12:H15)</f>
        <v>28.25</v>
      </c>
      <c r="I16" s="53" t="n">
        <f aca="false">SUM(I12:I15)</f>
        <v>35.75</v>
      </c>
      <c r="J16" s="54" t="n">
        <f aca="false">SUM(J12:J15)</f>
        <v>38.25</v>
      </c>
      <c r="K16" s="19" t="n">
        <f aca="false">SUM(K12:K15)</f>
        <v>47.75</v>
      </c>
      <c r="L16" s="19" t="n">
        <f aca="false">SUM(L12:L15)</f>
        <v>56.25</v>
      </c>
      <c r="M16" s="19" t="n">
        <f aca="false">SUM(M12:M15)</f>
        <v>62.75</v>
      </c>
      <c r="N16" s="19" t="n">
        <f aca="false">SUM(N12:N15)</f>
        <v>68.75</v>
      </c>
      <c r="O16" s="19" t="n">
        <f aca="false">SUM(O12:O15)</f>
        <v>73.75</v>
      </c>
      <c r="P16" s="53" t="n">
        <f aca="false">SUM(P12:P15)</f>
        <v>77.75</v>
      </c>
    </row>
    <row r="17" customFormat="false" ht="16.5" hidden="false" customHeight="false" outlineLevel="0" collapsed="false">
      <c r="A17" s="55"/>
      <c r="B17" s="24"/>
      <c r="C17" s="19"/>
      <c r="D17" s="19"/>
      <c r="E17" s="19"/>
      <c r="F17" s="19"/>
      <c r="G17" s="19"/>
      <c r="H17" s="19"/>
      <c r="I17" s="53"/>
      <c r="J17" s="54"/>
      <c r="K17" s="19"/>
      <c r="L17" s="19"/>
      <c r="M17" s="19"/>
      <c r="N17" s="19"/>
      <c r="O17" s="19"/>
      <c r="P17" s="53"/>
    </row>
    <row r="18" customFormat="false" ht="15.75" hidden="false" customHeight="true" outlineLevel="0" collapsed="false">
      <c r="A18" s="38" t="s">
        <v>41</v>
      </c>
      <c r="B18" s="39" t="str">
        <f aca="false">CONCATENATE(Setup!$B$7, ", ", LEFT(Setup!$C$7,2))</f>
        <v>Eck, ME</v>
      </c>
      <c r="C18" s="40" t="n">
        <v>0</v>
      </c>
      <c r="D18" s="40" t="n">
        <v>0</v>
      </c>
      <c r="E18" s="40" t="n">
        <v>0</v>
      </c>
      <c r="F18" s="40" t="n">
        <v>0</v>
      </c>
      <c r="G18" s="40" t="n">
        <v>0</v>
      </c>
      <c r="H18" s="40" t="n">
        <v>0</v>
      </c>
      <c r="I18" s="40" t="n">
        <v>0</v>
      </c>
      <c r="J18" s="40" t="n">
        <v>0</v>
      </c>
      <c r="K18" s="41" t="n">
        <v>0</v>
      </c>
      <c r="L18" s="41" t="n">
        <v>0</v>
      </c>
      <c r="M18" s="41" t="n">
        <v>0</v>
      </c>
      <c r="N18" s="41" t="n">
        <v>0</v>
      </c>
      <c r="O18" s="41" t="n">
        <v>0</v>
      </c>
      <c r="P18" s="42" t="n">
        <v>0</v>
      </c>
    </row>
    <row r="19" customFormat="false" ht="15.75" hidden="false" customHeight="false" outlineLevel="0" collapsed="false">
      <c r="A19" s="38"/>
      <c r="B19" s="39" t="str">
        <f aca="false">CONCATENATE(Setup!$B$8, ", ", LEFT(Setup!$C$8,2))</f>
        <v>Schroeder, RS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0</v>
      </c>
      <c r="H19" s="40" t="n">
        <v>0</v>
      </c>
      <c r="I19" s="40" t="n">
        <v>0</v>
      </c>
      <c r="J19" s="40" t="n">
        <v>0</v>
      </c>
      <c r="K19" s="41" t="n">
        <v>0</v>
      </c>
      <c r="L19" s="41" t="n">
        <v>0</v>
      </c>
      <c r="M19" s="41" t="n">
        <v>0</v>
      </c>
      <c r="N19" s="41" t="n">
        <v>0</v>
      </c>
      <c r="O19" s="41" t="n">
        <v>0</v>
      </c>
      <c r="P19" s="42" t="n">
        <v>0</v>
      </c>
    </row>
    <row r="20" customFormat="false" ht="15.75" hidden="false" customHeight="false" outlineLevel="0" collapsed="false">
      <c r="A20" s="38"/>
      <c r="B20" s="39" t="str">
        <f aca="false">CONCATENATE(Setup!$B$9, ", ", LEFT(Setup!$C$9,2))</f>
        <v>Martz, NM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0</v>
      </c>
      <c r="H20" s="40" t="n">
        <v>0</v>
      </c>
      <c r="I20" s="40" t="n">
        <v>0</v>
      </c>
      <c r="J20" s="40" t="n">
        <v>0</v>
      </c>
      <c r="K20" s="41" t="n">
        <v>0</v>
      </c>
      <c r="L20" s="41" t="n">
        <v>0</v>
      </c>
      <c r="M20" s="41" t="n">
        <v>0</v>
      </c>
      <c r="N20" s="41" t="n">
        <v>0</v>
      </c>
      <c r="O20" s="41" t="n">
        <v>0</v>
      </c>
      <c r="P20" s="42" t="n">
        <v>0</v>
      </c>
    </row>
    <row r="21" customFormat="false" ht="15.75" hidden="false" customHeight="false" outlineLevel="0" collapsed="false">
      <c r="A21" s="38"/>
      <c r="B21" s="39" t="str">
        <f aca="false">CONCATENATE(Setup!$B$10, ", ", LEFT(Setup!$C$10,2))</f>
        <v>Glosecki, MG</v>
      </c>
      <c r="C21" s="40" t="n">
        <v>0</v>
      </c>
      <c r="D21" s="40" t="n">
        <v>0</v>
      </c>
      <c r="E21" s="40" t="n">
        <v>0</v>
      </c>
      <c r="F21" s="40" t="n">
        <v>0</v>
      </c>
      <c r="G21" s="40" t="n">
        <v>0</v>
      </c>
      <c r="H21" s="40" t="n">
        <v>0</v>
      </c>
      <c r="I21" s="40" t="n">
        <v>0</v>
      </c>
      <c r="J21" s="40" t="n">
        <v>0</v>
      </c>
      <c r="K21" s="41" t="n">
        <v>0</v>
      </c>
      <c r="L21" s="41" t="n">
        <v>0</v>
      </c>
      <c r="M21" s="41" t="n">
        <v>0</v>
      </c>
      <c r="N21" s="41" t="n">
        <v>0</v>
      </c>
      <c r="O21" s="41" t="n">
        <v>0</v>
      </c>
      <c r="P21" s="42" t="n">
        <v>0</v>
      </c>
    </row>
    <row r="22" customFormat="false" ht="16.5" hidden="false" customHeight="false" outlineLevel="0" collapsed="false">
      <c r="A22" s="38"/>
      <c r="B22" s="52" t="s">
        <v>19</v>
      </c>
      <c r="C22" s="19" t="n">
        <f aca="false">SUM(C18:C21)</f>
        <v>0</v>
      </c>
      <c r="D22" s="19" t="n">
        <f aca="false">SUM(D18:D21)</f>
        <v>0</v>
      </c>
      <c r="E22" s="19" t="n">
        <f aca="false">SUM(E18:E21)</f>
        <v>0</v>
      </c>
      <c r="F22" s="19" t="n">
        <f aca="false">SUM(F18:F21)</f>
        <v>0</v>
      </c>
      <c r="G22" s="19" t="n">
        <f aca="false">SUM(G18:G21)</f>
        <v>0</v>
      </c>
      <c r="H22" s="19" t="n">
        <f aca="false">SUM(H18:H21)</f>
        <v>0</v>
      </c>
      <c r="I22" s="53" t="n">
        <f aca="false">SUM(I18:I21)</f>
        <v>0</v>
      </c>
      <c r="J22" s="54" t="n">
        <f aca="false">SUM(J18:J21)</f>
        <v>0</v>
      </c>
      <c r="K22" s="19" t="n">
        <f aca="false">SUM(K18:K21)</f>
        <v>0</v>
      </c>
      <c r="L22" s="19" t="n">
        <f aca="false">SUM(L18:L21)</f>
        <v>0</v>
      </c>
      <c r="M22" s="19" t="n">
        <f aca="false">SUM(M18:M21)</f>
        <v>0</v>
      </c>
      <c r="N22" s="19" t="n">
        <f aca="false">SUM(N18:N21)</f>
        <v>0</v>
      </c>
      <c r="O22" s="19" t="n">
        <f aca="false">SUM(O18:O21)</f>
        <v>0</v>
      </c>
      <c r="P22" s="53" t="n">
        <f aca="false">SUM(P18:P21)</f>
        <v>0</v>
      </c>
    </row>
    <row r="23" customFormat="false" ht="16.5" hidden="false" customHeight="false" outlineLevel="0" collapsed="false">
      <c r="A23" s="55"/>
      <c r="B23" s="24"/>
      <c r="C23" s="19"/>
      <c r="D23" s="19"/>
      <c r="E23" s="19"/>
      <c r="F23" s="19"/>
      <c r="G23" s="19"/>
      <c r="H23" s="19"/>
      <c r="I23" s="53"/>
      <c r="J23" s="54"/>
      <c r="K23" s="19"/>
      <c r="L23" s="19"/>
      <c r="M23" s="19"/>
      <c r="N23" s="19"/>
      <c r="O23" s="19"/>
      <c r="P23" s="53"/>
    </row>
    <row r="24" customFormat="false" ht="15.75" hidden="false" customHeight="true" outlineLevel="0" collapsed="false">
      <c r="A24" s="38" t="s">
        <v>42</v>
      </c>
      <c r="B24" s="39" t="str">
        <f aca="false">CONCATENATE(Setup!$B$7, ", ", LEFT(Setup!$C$7,2))</f>
        <v>Eck, ME</v>
      </c>
      <c r="C24" s="17" t="n">
        <f aca="false">$C18</f>
        <v>0</v>
      </c>
      <c r="D24" s="17" t="n">
        <f aca="false">C$24 + D$18</f>
        <v>0</v>
      </c>
      <c r="E24" s="17" t="n">
        <f aca="false">D$24 + E$18</f>
        <v>0</v>
      </c>
      <c r="F24" s="17" t="n">
        <f aca="false">E$24 + F$18</f>
        <v>0</v>
      </c>
      <c r="G24" s="17" t="n">
        <f aca="false">F$24 + G$18</f>
        <v>0</v>
      </c>
      <c r="H24" s="17" t="n">
        <f aca="false">G$24 + H$18</f>
        <v>0</v>
      </c>
      <c r="I24" s="56" t="n">
        <f aca="false">H$24 + I$18</f>
        <v>0</v>
      </c>
      <c r="J24" s="57" t="n">
        <f aca="false">I$24 + J$18</f>
        <v>0</v>
      </c>
      <c r="K24" s="17" t="n">
        <f aca="false">J$24 + K$18</f>
        <v>0</v>
      </c>
      <c r="L24" s="17" t="n">
        <f aca="false">K$24 + L$18</f>
        <v>0</v>
      </c>
      <c r="M24" s="17" t="n">
        <f aca="false">L$24 + M$18</f>
        <v>0</v>
      </c>
      <c r="N24" s="17" t="n">
        <f aca="false">M$24 + N$18</f>
        <v>0</v>
      </c>
      <c r="O24" s="17" t="n">
        <f aca="false">N$24 + O$18</f>
        <v>0</v>
      </c>
      <c r="P24" s="56" t="n">
        <f aca="false">O$24 + P$18</f>
        <v>0</v>
      </c>
    </row>
    <row r="25" customFormat="false" ht="15.75" hidden="false" customHeight="false" outlineLevel="0" collapsed="false">
      <c r="A25" s="38"/>
      <c r="B25" s="39" t="str">
        <f aca="false">CONCATENATE(Setup!$B$8, ", ", LEFT(Setup!$C$8,2))</f>
        <v>Schroeder, RS</v>
      </c>
      <c r="C25" s="17" t="n">
        <f aca="false">$C19</f>
        <v>0</v>
      </c>
      <c r="D25" s="17" t="n">
        <f aca="false">C$25 + D$19</f>
        <v>0</v>
      </c>
      <c r="E25" s="17" t="n">
        <f aca="false">D$25 + E$19</f>
        <v>0</v>
      </c>
      <c r="F25" s="17" t="n">
        <f aca="false">E$25 + F$19</f>
        <v>0</v>
      </c>
      <c r="G25" s="17" t="n">
        <f aca="false">F$25 + G$19</f>
        <v>0</v>
      </c>
      <c r="H25" s="17" t="n">
        <f aca="false">G$25 + H$19</f>
        <v>0</v>
      </c>
      <c r="I25" s="56" t="n">
        <f aca="false">H$25 + I$19</f>
        <v>0</v>
      </c>
      <c r="J25" s="57" t="n">
        <f aca="false">I$25 + J$19</f>
        <v>0</v>
      </c>
      <c r="K25" s="17" t="n">
        <f aca="false">J$25 + K$19</f>
        <v>0</v>
      </c>
      <c r="L25" s="17" t="n">
        <f aca="false">K$25 + L$19</f>
        <v>0</v>
      </c>
      <c r="M25" s="17" t="n">
        <f aca="false">L$25 + M$19</f>
        <v>0</v>
      </c>
      <c r="N25" s="17" t="n">
        <f aca="false">M$25 + N$19</f>
        <v>0</v>
      </c>
      <c r="O25" s="17" t="n">
        <f aca="false">N$25 + O$19</f>
        <v>0</v>
      </c>
      <c r="P25" s="56" t="n">
        <f aca="false">O$25 + P$19</f>
        <v>0</v>
      </c>
    </row>
    <row r="26" customFormat="false" ht="15.75" hidden="false" customHeight="false" outlineLevel="0" collapsed="false">
      <c r="A26" s="38"/>
      <c r="B26" s="39" t="str">
        <f aca="false">CONCATENATE(Setup!$B$9, ", ", LEFT(Setup!$C$9,2))</f>
        <v>Martz, NM</v>
      </c>
      <c r="C26" s="17" t="n">
        <f aca="false">$C20</f>
        <v>0</v>
      </c>
      <c r="D26" s="17" t="n">
        <f aca="false">C$26 + D$20</f>
        <v>0</v>
      </c>
      <c r="E26" s="17" t="n">
        <f aca="false">D$26 + E$20</f>
        <v>0</v>
      </c>
      <c r="F26" s="17" t="n">
        <f aca="false">E$26 + F$20</f>
        <v>0</v>
      </c>
      <c r="G26" s="17" t="n">
        <f aca="false">F$26 + G$20</f>
        <v>0</v>
      </c>
      <c r="H26" s="17" t="n">
        <f aca="false">G$26 + H$20</f>
        <v>0</v>
      </c>
      <c r="I26" s="56" t="n">
        <f aca="false">H$26 + I$20</f>
        <v>0</v>
      </c>
      <c r="J26" s="57" t="n">
        <f aca="false">I$26 + J$20</f>
        <v>0</v>
      </c>
      <c r="K26" s="17" t="n">
        <f aca="false">J$26 + K$20</f>
        <v>0</v>
      </c>
      <c r="L26" s="17" t="n">
        <f aca="false">K$26 + L$20</f>
        <v>0</v>
      </c>
      <c r="M26" s="17" t="n">
        <f aca="false">L$26 + M$20</f>
        <v>0</v>
      </c>
      <c r="N26" s="17" t="n">
        <f aca="false">M$26 + N$20</f>
        <v>0</v>
      </c>
      <c r="O26" s="17" t="n">
        <f aca="false">N$26 + O$20</f>
        <v>0</v>
      </c>
      <c r="P26" s="56" t="n">
        <f aca="false">O$26 + P$20</f>
        <v>0</v>
      </c>
    </row>
    <row r="27" customFormat="false" ht="15.75" hidden="false" customHeight="false" outlineLevel="0" collapsed="false">
      <c r="A27" s="38"/>
      <c r="B27" s="39" t="str">
        <f aca="false">CONCATENATE(Setup!$B$10, ", ", LEFT(Setup!$C$10,2))</f>
        <v>Glosecki, MG</v>
      </c>
      <c r="C27" s="17" t="n">
        <f aca="false">$C21</f>
        <v>0</v>
      </c>
      <c r="D27" s="17" t="n">
        <f aca="false">C$27 + D$21</f>
        <v>0</v>
      </c>
      <c r="E27" s="17" t="n">
        <f aca="false">D$27 + E$21</f>
        <v>0</v>
      </c>
      <c r="F27" s="17" t="n">
        <f aca="false">E$27 + F$21</f>
        <v>0</v>
      </c>
      <c r="G27" s="17" t="n">
        <f aca="false">F$27 + G$21</f>
        <v>0</v>
      </c>
      <c r="H27" s="17" t="n">
        <f aca="false">G$27 + H$21</f>
        <v>0</v>
      </c>
      <c r="I27" s="56" t="n">
        <f aca="false">H$27 + I$21</f>
        <v>0</v>
      </c>
      <c r="J27" s="57" t="n">
        <f aca="false">I$27 + J$21</f>
        <v>0</v>
      </c>
      <c r="K27" s="17" t="n">
        <f aca="false">J$27 + K$21</f>
        <v>0</v>
      </c>
      <c r="L27" s="17" t="n">
        <f aca="false">K$27 + L$21</f>
        <v>0</v>
      </c>
      <c r="M27" s="17" t="n">
        <f aca="false">L$27 + M$21</f>
        <v>0</v>
      </c>
      <c r="N27" s="17" t="n">
        <f aca="false">M$27 + N$21</f>
        <v>0</v>
      </c>
      <c r="O27" s="17" t="n">
        <f aca="false">N$27 + O$21</f>
        <v>0</v>
      </c>
      <c r="P27" s="56" t="n">
        <f aca="false">O$27 + P$21</f>
        <v>0</v>
      </c>
    </row>
    <row r="28" customFormat="false" ht="16.5" hidden="false" customHeight="false" outlineLevel="0" collapsed="false">
      <c r="A28" s="38"/>
      <c r="B28" s="52" t="s">
        <v>19</v>
      </c>
      <c r="C28" s="19" t="n">
        <f aca="false">SUM(C24:C27)</f>
        <v>0</v>
      </c>
      <c r="D28" s="19" t="n">
        <f aca="false">SUM(D24:D27)</f>
        <v>0</v>
      </c>
      <c r="E28" s="19" t="n">
        <f aca="false">SUM(E24:E27)</f>
        <v>0</v>
      </c>
      <c r="F28" s="19" t="n">
        <f aca="false">SUM(F24:F27)</f>
        <v>0</v>
      </c>
      <c r="G28" s="19" t="n">
        <f aca="false">SUM(G24:G27)</f>
        <v>0</v>
      </c>
      <c r="H28" s="19" t="n">
        <f aca="false">SUM(H24:H27)</f>
        <v>0</v>
      </c>
      <c r="I28" s="53" t="n">
        <f aca="false">SUM(I24:I27)</f>
        <v>0</v>
      </c>
      <c r="J28" s="54" t="n">
        <f aca="false">SUM(J24:J27)</f>
        <v>0</v>
      </c>
      <c r="K28" s="19" t="n">
        <f aca="false">SUM(K24:K27)</f>
        <v>0</v>
      </c>
      <c r="L28" s="19" t="n">
        <f aca="false">SUM(L24:L27)</f>
        <v>0</v>
      </c>
      <c r="M28" s="19" t="n">
        <f aca="false">SUM(M24:M27)</f>
        <v>0</v>
      </c>
      <c r="N28" s="19" t="n">
        <f aca="false">SUM(N24:N27)</f>
        <v>0</v>
      </c>
      <c r="O28" s="19" t="n">
        <f aca="false">SUM(O24:O27)</f>
        <v>0</v>
      </c>
      <c r="P28" s="53" t="n">
        <f aca="false">SUM(P24:P27)</f>
        <v>0</v>
      </c>
    </row>
    <row r="29" customFormat="false" ht="16.5" hidden="false" customHeight="false" outlineLevel="0" collapsed="false">
      <c r="A29" s="55"/>
      <c r="B29" s="24"/>
      <c r="C29" s="19"/>
      <c r="D29" s="19"/>
      <c r="E29" s="19"/>
      <c r="F29" s="19"/>
      <c r="G29" s="19"/>
      <c r="H29" s="19"/>
      <c r="I29" s="53"/>
      <c r="J29" s="54"/>
      <c r="K29" s="19"/>
      <c r="L29" s="19"/>
      <c r="M29" s="19"/>
      <c r="N29" s="19"/>
      <c r="O29" s="19"/>
      <c r="P29" s="53"/>
    </row>
    <row r="30" customFormat="false" ht="15.75" hidden="false" customHeight="true" outlineLevel="0" collapsed="false">
      <c r="A30" s="58" t="s">
        <v>43</v>
      </c>
      <c r="B30" s="39" t="str">
        <f aca="false">CONCATENATE(Setup!$B$7, ", ", LEFT(Setup!$C$7,2))</f>
        <v>Eck, ME</v>
      </c>
      <c r="C30" s="17" t="n">
        <f aca="false">(C$12 + C$24) / C$5</f>
        <v>0</v>
      </c>
      <c r="D30" s="17" t="n">
        <f aca="false">(D$12 + D$24) / D$5</f>
        <v>1.875</v>
      </c>
      <c r="E30" s="17" t="n">
        <f aca="false">(E$12 + E$24) / E$5</f>
        <v>1.58333333333333</v>
      </c>
      <c r="F30" s="17" t="n">
        <f aca="false">(F$12 + F$24) / F$5</f>
        <v>1.1875</v>
      </c>
      <c r="G30" s="17" t="n">
        <f aca="false">(G$12 + G$24) / G$5</f>
        <v>1.35</v>
      </c>
      <c r="H30" s="17" t="n">
        <f aca="false">(H$12 + H$24) / H$5</f>
        <v>1.29166666666667</v>
      </c>
      <c r="I30" s="56" t="n">
        <f aca="false">(I$12 + I$24) / I$5</f>
        <v>1.75</v>
      </c>
      <c r="J30" s="57" t="n">
        <f aca="false">(J$12 + J$24) / J$5</f>
        <v>1.59375</v>
      </c>
      <c r="K30" s="17" t="n">
        <f aca="false">(K$12 + K$24) / K$5</f>
        <v>1.86111111111111</v>
      </c>
      <c r="L30" s="17" t="n">
        <f aca="false">(L$12 + L$24) / L$5</f>
        <v>1.875</v>
      </c>
      <c r="M30" s="17" t="n">
        <f aca="false">(M$12 + M$24) / M$5</f>
        <v>1.79545454545455</v>
      </c>
      <c r="N30" s="17" t="n">
        <f aca="false">(N$12 + N$24) / N$5</f>
        <v>1.77083333333333</v>
      </c>
      <c r="O30" s="17" t="n">
        <f aca="false">(O$12 + O$24) / O$5</f>
        <v>1.63461538461538</v>
      </c>
      <c r="P30" s="56" t="n">
        <f aca="false">(P$12 + P$24) / P$5</f>
        <v>1.625</v>
      </c>
    </row>
    <row r="31" customFormat="false" ht="15.75" hidden="false" customHeight="false" outlineLevel="0" collapsed="false">
      <c r="A31" s="58"/>
      <c r="B31" s="39" t="str">
        <f aca="false">CONCATENATE(Setup!$B$8, ", ", LEFT(Setup!$C$8,2))</f>
        <v>Schroeder, RS</v>
      </c>
      <c r="C31" s="17" t="n">
        <f aca="false">(C$13 + C$25) / C$5</f>
        <v>1</v>
      </c>
      <c r="D31" s="17" t="n">
        <f aca="false">(D$13 + D$25) / D$5</f>
        <v>1.25</v>
      </c>
      <c r="E31" s="17" t="n">
        <f aca="false">(E$13 + E$25) / E$5</f>
        <v>0.833333333333333</v>
      </c>
      <c r="F31" s="17" t="n">
        <f aca="false">(F$13 + F$25) / F$5</f>
        <v>0.625</v>
      </c>
      <c r="G31" s="17" t="n">
        <f aca="false">(G$13 + G$25) / G$5</f>
        <v>0.9</v>
      </c>
      <c r="H31" s="17" t="n">
        <f aca="false">(H$13 + H$25) / H$5</f>
        <v>0.916666666666667</v>
      </c>
      <c r="I31" s="56" t="n">
        <f aca="false">(I$13 + I$25) / I$5</f>
        <v>0.785714285714286</v>
      </c>
      <c r="J31" s="57" t="n">
        <f aca="false">(J$13 + J$25) / J$5</f>
        <v>0.75</v>
      </c>
      <c r="K31" s="17" t="n">
        <f aca="false">(K$13 + K$25) / K$5</f>
        <v>0.944444444444444</v>
      </c>
      <c r="L31" s="17" t="n">
        <f aca="false">(L$13 + L$25) / L$5</f>
        <v>1.25</v>
      </c>
      <c r="M31" s="17" t="n">
        <f aca="false">(M$13 + M$25) / M$5</f>
        <v>1.54545454545455</v>
      </c>
      <c r="N31" s="17" t="n">
        <f aca="false">(N$13 + N$25) / N$5</f>
        <v>1.45833333333333</v>
      </c>
      <c r="O31" s="17" t="n">
        <f aca="false">(O$13 + O$25) / O$5</f>
        <v>1.5</v>
      </c>
      <c r="P31" s="56" t="n">
        <f aca="false">(P$13 + P$25) / P$5</f>
        <v>1.39285714285714</v>
      </c>
    </row>
    <row r="32" customFormat="false" ht="15.75" hidden="false" customHeight="false" outlineLevel="0" collapsed="false">
      <c r="A32" s="58"/>
      <c r="B32" s="39" t="str">
        <f aca="false">CONCATENATE(Setup!$B$9, ", ", LEFT(Setup!$C$9,2))</f>
        <v>Martz, NM</v>
      </c>
      <c r="C32" s="17" t="n">
        <f aca="false">(C$14 + C$26) / C$5</f>
        <v>0</v>
      </c>
      <c r="D32" s="17" t="n">
        <f aca="false">(D$14 + D$26) / D$5</f>
        <v>1.5</v>
      </c>
      <c r="E32" s="17" t="n">
        <f aca="false">(E$14 + E$26) / E$5</f>
        <v>1.33333333333333</v>
      </c>
      <c r="F32" s="17" t="n">
        <f aca="false">(F$14 + F$26) / F$5</f>
        <v>1.75</v>
      </c>
      <c r="G32" s="17" t="n">
        <f aca="false">(G$14 + G$26) / G$5</f>
        <v>1.4</v>
      </c>
      <c r="H32" s="17" t="n">
        <f aca="false">(H$14 + H$26) / H$5</f>
        <v>1.5</v>
      </c>
      <c r="I32" s="56" t="n">
        <f aca="false">(I$14 + I$26) / I$5</f>
        <v>1.42857142857143</v>
      </c>
      <c r="J32" s="57" t="n">
        <f aca="false">(J$14 + J$26) / J$5</f>
        <v>1.375</v>
      </c>
      <c r="K32" s="17" t="n">
        <f aca="false">(K$14 + K$26) / K$5</f>
        <v>1.44444444444444</v>
      </c>
      <c r="L32" s="17" t="n">
        <f aca="false">(L$14 + L$26) / L$5</f>
        <v>1.4</v>
      </c>
      <c r="M32" s="17" t="n">
        <f aca="false">(M$14 + M$26) / M$5</f>
        <v>1.36363636363636</v>
      </c>
      <c r="N32" s="17" t="n">
        <f aca="false">(N$14 + N$26) / N$5</f>
        <v>1.5</v>
      </c>
      <c r="O32" s="17" t="n">
        <f aca="false">(O$14 + O$26) / O$5</f>
        <v>1.38461538461538</v>
      </c>
      <c r="P32" s="56" t="n">
        <f aca="false">(P$14 + P$26) / P$5</f>
        <v>1.28571428571429</v>
      </c>
    </row>
    <row r="33" customFormat="false" ht="15.75" hidden="false" customHeight="false" outlineLevel="0" collapsed="false">
      <c r="A33" s="58"/>
      <c r="B33" s="39" t="str">
        <f aca="false">CONCATENATE(Setup!$B$10, ", ", LEFT(Setup!$C$10,2))</f>
        <v>Glosecki, MG</v>
      </c>
      <c r="C33" s="17" t="n">
        <f aca="false">(C$15 + C$27) / C$5</f>
        <v>0.5</v>
      </c>
      <c r="D33" s="17" t="n">
        <f aca="false">(D$15 + D$27) / D$5</f>
        <v>0.75</v>
      </c>
      <c r="E33" s="17" t="n">
        <f aca="false">(E$15 + E$27) / E$5</f>
        <v>0.666666666666667</v>
      </c>
      <c r="F33" s="17" t="n">
        <f aca="false">(F$15 + F$27) / F$5</f>
        <v>0.5</v>
      </c>
      <c r="G33" s="17" t="n">
        <f aca="false">(G$15 + G$27) / G$5</f>
        <v>0.6</v>
      </c>
      <c r="H33" s="17" t="n">
        <f aca="false">(H$15 + H$27) / H$5</f>
        <v>1</v>
      </c>
      <c r="I33" s="56" t="n">
        <f aca="false">(I$15 + I$27) / I$5</f>
        <v>1.14285714285714</v>
      </c>
      <c r="J33" s="57" t="n">
        <f aca="false">(J$15 + J$27) / J$5</f>
        <v>1.0625</v>
      </c>
      <c r="K33" s="17" t="n">
        <f aca="false">(K$15 + K$27) / K$5</f>
        <v>1.05555555555556</v>
      </c>
      <c r="L33" s="17" t="n">
        <f aca="false">(L$15 + L$27) / L$5</f>
        <v>1.1</v>
      </c>
      <c r="M33" s="17" t="n">
        <f aca="false">(M$15 + M$27) / M$5</f>
        <v>1</v>
      </c>
      <c r="N33" s="17" t="n">
        <f aca="false">(N$15 + N$27) / N$5</f>
        <v>1</v>
      </c>
      <c r="O33" s="17" t="n">
        <f aca="false">(O$15 + O$27) / O$5</f>
        <v>1.15384615384615</v>
      </c>
      <c r="P33" s="56" t="n">
        <f aca="false">(P$15 + P$27) / P$5</f>
        <v>1.25</v>
      </c>
    </row>
    <row r="34" customFormat="false" ht="16.5" hidden="false" customHeight="false" outlineLevel="0" collapsed="false">
      <c r="A34" s="58"/>
      <c r="B34" s="52" t="s">
        <v>19</v>
      </c>
      <c r="C34" s="19" t="n">
        <f aca="false">SUM(C30:C33)</f>
        <v>1.5</v>
      </c>
      <c r="D34" s="19" t="n">
        <f aca="false">SUM(D30:D33)</f>
        <v>5.375</v>
      </c>
      <c r="E34" s="19" t="n">
        <f aca="false">SUM(E30:E33)</f>
        <v>4.41666666666667</v>
      </c>
      <c r="F34" s="19" t="n">
        <f aca="false">SUM(F30:F33)</f>
        <v>4.0625</v>
      </c>
      <c r="G34" s="19" t="n">
        <f aca="false">SUM(G30:G33)</f>
        <v>4.25</v>
      </c>
      <c r="H34" s="19" t="n">
        <f aca="false">SUM(H30:H33)</f>
        <v>4.70833333333333</v>
      </c>
      <c r="I34" s="53" t="n">
        <f aca="false">SUM(I30:I33)</f>
        <v>5.10714285714286</v>
      </c>
      <c r="J34" s="54" t="n">
        <f aca="false">SUM(J30:J33)</f>
        <v>4.78125</v>
      </c>
      <c r="K34" s="19" t="n">
        <f aca="false">SUM(K30:K33)</f>
        <v>5.30555555555556</v>
      </c>
      <c r="L34" s="19" t="n">
        <f aca="false">SUM(L30:L33)</f>
        <v>5.625</v>
      </c>
      <c r="M34" s="19" t="n">
        <f aca="false">SUM(M30:M33)</f>
        <v>5.70454545454546</v>
      </c>
      <c r="N34" s="19" t="n">
        <f aca="false">SUM(N30:N33)</f>
        <v>5.72916666666667</v>
      </c>
      <c r="O34" s="19" t="n">
        <f aca="false">SUM(O30:O33)</f>
        <v>5.67307692307692</v>
      </c>
      <c r="P34" s="53" t="n">
        <f aca="false">SUM(P30:P33)</f>
        <v>5.55357142857143</v>
      </c>
    </row>
    <row r="35" customFormat="false" ht="15.75" hidden="false" customHeight="false" outlineLevel="0" collapsed="false">
      <c r="A35" s="23"/>
      <c r="B35" s="24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customFormat="false" ht="15.75" hidden="false" customHeight="false" outlineLevel="0" collapsed="false">
      <c r="B36" s="59" t="s">
        <v>44</v>
      </c>
      <c r="C36" s="60" t="n">
        <v>1</v>
      </c>
      <c r="D36" s="60" t="n">
        <v>2</v>
      </c>
      <c r="E36" s="60" t="s">
        <v>45</v>
      </c>
    </row>
    <row r="37" customFormat="false" ht="15.75" hidden="false" customHeight="true" outlineLevel="0" collapsed="false">
      <c r="A37" s="58" t="s">
        <v>46</v>
      </c>
      <c r="B37" s="39" t="str">
        <f aca="false">CONCATENATE(Setup!$B$7, ", ", LEFT(Setup!$C$7,2))</f>
        <v>Eck, ME</v>
      </c>
      <c r="C37" s="16" t="n">
        <f aca="false">SUM(C6:I6) + SUM(C18:I18)</f>
        <v>12.25</v>
      </c>
      <c r="D37" s="16" t="n">
        <f aca="false">SUM(J6:P6) + SUM(J18:P18)</f>
        <v>10.5</v>
      </c>
      <c r="E37" s="16" t="n">
        <f aca="false">SUM(C37:D37)</f>
        <v>22.75</v>
      </c>
    </row>
    <row r="38" customFormat="false" ht="15.75" hidden="false" customHeight="false" outlineLevel="0" collapsed="false">
      <c r="A38" s="58"/>
      <c r="B38" s="39" t="str">
        <f aca="false">CONCATENATE(Setup!$B$8, ", ", LEFT(Setup!$C$8,2))</f>
        <v>Schroeder, RS</v>
      </c>
      <c r="C38" s="16" t="n">
        <f aca="false">SUM(C7:I7) + SUM(C19:I19)</f>
        <v>5.5</v>
      </c>
      <c r="D38" s="16" t="n">
        <f aca="false">SUM(J7:P7) + SUM(J19:P19)</f>
        <v>14</v>
      </c>
      <c r="E38" s="16" t="n">
        <f aca="false">SUM(C38:D38)</f>
        <v>19.5</v>
      </c>
    </row>
    <row r="39" customFormat="false" ht="15.75" hidden="false" customHeight="false" outlineLevel="0" collapsed="false">
      <c r="A39" s="58"/>
      <c r="B39" s="39" t="str">
        <f aca="false">CONCATENATE(Setup!$B$9, ", ", LEFT(Setup!$C$9,2))</f>
        <v>Martz, NM</v>
      </c>
      <c r="C39" s="16" t="n">
        <f aca="false">SUM(C8:I8) + SUM(C20:I20)</f>
        <v>10</v>
      </c>
      <c r="D39" s="16" t="n">
        <f aca="false">SUM(J8:P8) + SUM(J20:P20)</f>
        <v>8</v>
      </c>
      <c r="E39" s="16" t="n">
        <f aca="false">SUM(C39:D39)</f>
        <v>18</v>
      </c>
    </row>
    <row r="40" customFormat="false" ht="15.75" hidden="false" customHeight="false" outlineLevel="0" collapsed="false">
      <c r="A40" s="58"/>
      <c r="B40" s="39" t="str">
        <f aca="false">CONCATENATE(Setup!$B$10, ", ", LEFT(Setup!$C$10,2))</f>
        <v>Glosecki, MG</v>
      </c>
      <c r="C40" s="16" t="n">
        <f aca="false">SUM(C9:I9) + SUM(C21:I21)</f>
        <v>8</v>
      </c>
      <c r="D40" s="16" t="n">
        <f aca="false">SUM(J9:P9) + SUM(J21:P21)</f>
        <v>9.5</v>
      </c>
      <c r="E40" s="16" t="n">
        <f aca="false">SUM(C40:D40)</f>
        <v>17.5</v>
      </c>
    </row>
    <row r="41" customFormat="false" ht="16.5" hidden="false" customHeight="false" outlineLevel="0" collapsed="false">
      <c r="A41" s="58"/>
      <c r="B41" s="52" t="s">
        <v>19</v>
      </c>
      <c r="C41" s="19" t="n">
        <f aca="false">SUM(C37:C40)</f>
        <v>35.75</v>
      </c>
      <c r="D41" s="19" t="n">
        <f aca="false">SUM(D37:D40)</f>
        <v>42</v>
      </c>
      <c r="E41" s="19" t="n">
        <f aca="false">SUM(C41:D41)</f>
        <v>77.75</v>
      </c>
    </row>
    <row r="42" customFormat="false" ht="15.75" hidden="false" customHeight="false" outlineLevel="0" collapsed="false">
      <c r="A42" s="23"/>
    </row>
    <row r="43" customFormat="false" ht="15.75" hidden="false" customHeight="true" outlineLevel="0" collapsed="false">
      <c r="A43" s="58" t="s">
        <v>22</v>
      </c>
      <c r="B43" s="39" t="str">
        <f aca="false">CONCATENATE(Setup!$B$7, ", ", LEFT(Setup!$C$7,2))</f>
        <v>Eck, ME</v>
      </c>
      <c r="C43" s="16" t="n">
        <f aca="false">C37 / C$36</f>
        <v>12.25</v>
      </c>
      <c r="D43" s="16" t="n">
        <f aca="false">SUM(C37:D37) / D$36</f>
        <v>11.375</v>
      </c>
    </row>
    <row r="44" customFormat="false" ht="15.75" hidden="false" customHeight="false" outlineLevel="0" collapsed="false">
      <c r="A44" s="58"/>
      <c r="B44" s="39" t="str">
        <f aca="false">CONCATENATE(Setup!$B$8, ", ", LEFT(Setup!$C$8,2))</f>
        <v>Schroeder, RS</v>
      </c>
      <c r="C44" s="16" t="n">
        <f aca="false">C38 / C$36</f>
        <v>5.5</v>
      </c>
      <c r="D44" s="16" t="n">
        <f aca="false">SUM(C38:D38) / D$36</f>
        <v>9.75</v>
      </c>
    </row>
    <row r="45" customFormat="false" ht="15.75" hidden="false" customHeight="false" outlineLevel="0" collapsed="false">
      <c r="A45" s="58"/>
      <c r="B45" s="39" t="str">
        <f aca="false">CONCATENATE(Setup!$B$9, ", ", LEFT(Setup!$C$9,2))</f>
        <v>Martz, NM</v>
      </c>
      <c r="C45" s="16" t="n">
        <f aca="false">C39 / C$36</f>
        <v>10</v>
      </c>
      <c r="D45" s="16" t="n">
        <f aca="false">SUM(C39:D39) / D$36</f>
        <v>9</v>
      </c>
    </row>
    <row r="46" customFormat="false" ht="15.75" hidden="false" customHeight="false" outlineLevel="0" collapsed="false">
      <c r="A46" s="58"/>
      <c r="B46" s="39" t="str">
        <f aca="false">CONCATENATE(Setup!$B$10, ", ", LEFT(Setup!$C$10,2))</f>
        <v>Glosecki, MG</v>
      </c>
      <c r="C46" s="16" t="n">
        <f aca="false">C40 / C$36</f>
        <v>8</v>
      </c>
      <c r="D46" s="16" t="n">
        <f aca="false">SUM(C40:D40) / D$36</f>
        <v>8.75</v>
      </c>
    </row>
    <row r="47" customFormat="false" ht="16.5" hidden="false" customHeight="false" outlineLevel="0" collapsed="false">
      <c r="A47" s="58"/>
      <c r="B47" s="52" t="s">
        <v>19</v>
      </c>
      <c r="C47" s="19" t="n">
        <f aca="false">SUM(C43:C46)</f>
        <v>35.75</v>
      </c>
      <c r="D47" s="19" t="n">
        <f aca="false">SUM(D43:D46)</f>
        <v>38.875</v>
      </c>
    </row>
    <row r="86" customFormat="false" ht="15" hidden="false" customHeight="false" outlineLevel="0" collapsed="false">
      <c r="B86" s="0" t="s">
        <v>51</v>
      </c>
      <c r="C86" s="25" t="n">
        <f aca="false">C87/14</f>
        <v>6.28571428571429</v>
      </c>
    </row>
    <row r="87" customFormat="false" ht="15" hidden="false" customHeight="false" outlineLevel="0" collapsed="false">
      <c r="B87" s="0" t="s">
        <v>52</v>
      </c>
      <c r="C87" s="0" t="n">
        <v>88</v>
      </c>
    </row>
    <row r="88" customFormat="false" ht="15" hidden="false" customHeight="false" outlineLevel="0" collapsed="false">
      <c r="B88" s="0" t="s">
        <v>49</v>
      </c>
      <c r="C88" s="0" t="n">
        <v>0</v>
      </c>
      <c r="D88" s="0" t="n">
        <v>1</v>
      </c>
      <c r="E88" s="0" t="n">
        <v>2</v>
      </c>
      <c r="F88" s="0" t="n">
        <v>3</v>
      </c>
      <c r="G88" s="0" t="n">
        <v>4</v>
      </c>
      <c r="H88" s="0" t="n">
        <v>5</v>
      </c>
      <c r="I88" s="0" t="n">
        <v>6</v>
      </c>
      <c r="J88" s="0" t="n">
        <v>7</v>
      </c>
      <c r="K88" s="0" t="n">
        <v>8</v>
      </c>
      <c r="L88" s="0" t="n">
        <v>9</v>
      </c>
      <c r="M88" s="0" t="n">
        <v>10</v>
      </c>
      <c r="N88" s="0" t="n">
        <v>11</v>
      </c>
      <c r="O88" s="0" t="n">
        <v>12</v>
      </c>
      <c r="P88" s="0" t="n">
        <v>13</v>
      </c>
      <c r="Q88" s="0" t="n">
        <v>14</v>
      </c>
    </row>
    <row r="89" customFormat="false" ht="15" hidden="false" customHeight="false" outlineLevel="0" collapsed="false">
      <c r="B89" s="0" t="s">
        <v>53</v>
      </c>
      <c r="C89" s="25" t="n">
        <f aca="false">C87</f>
        <v>88</v>
      </c>
      <c r="D89" s="25" t="n">
        <f aca="false">C89-C86</f>
        <v>81.7142857142857</v>
      </c>
      <c r="E89" s="25" t="n">
        <f aca="false">D89-C86</f>
        <v>75.4285714285714</v>
      </c>
      <c r="F89" s="25" t="n">
        <f aca="false">E89-C86</f>
        <v>69.1428571428571</v>
      </c>
      <c r="G89" s="25" t="n">
        <f aca="false">F89-C86</f>
        <v>62.8571428571428</v>
      </c>
      <c r="H89" s="25" t="n">
        <f aca="false">G89-C86</f>
        <v>56.5714285714286</v>
      </c>
      <c r="I89" s="25" t="n">
        <f aca="false">H89-C86</f>
        <v>50.2857142857143</v>
      </c>
      <c r="J89" s="25" t="n">
        <f aca="false">I89-C86</f>
        <v>44</v>
      </c>
      <c r="K89" s="25" t="n">
        <f aca="false">J89-C86</f>
        <v>37.7142857142857</v>
      </c>
      <c r="L89" s="25" t="n">
        <f aca="false">K89-C86</f>
        <v>31.4285714285714</v>
      </c>
      <c r="M89" s="25" t="n">
        <f aca="false">L89-C86</f>
        <v>25.1428571428571</v>
      </c>
      <c r="N89" s="25" t="n">
        <f aca="false">M89-C86</f>
        <v>18.8571428571428</v>
      </c>
      <c r="O89" s="25" t="n">
        <f aca="false">N89-C86</f>
        <v>12.5714285714286</v>
      </c>
      <c r="P89" s="25" t="n">
        <f aca="false">O89-C86</f>
        <v>6.28571428571428</v>
      </c>
      <c r="Q89" s="0" t="n">
        <v>0</v>
      </c>
    </row>
    <row r="90" customFormat="false" ht="15" hidden="false" customHeight="false" outlineLevel="0" collapsed="false">
      <c r="B90" s="0" t="s">
        <v>54</v>
      </c>
      <c r="C90" s="16" t="n">
        <f aca="false">E41</f>
        <v>77.75</v>
      </c>
      <c r="D90" s="16" t="n">
        <f aca="false">C10</f>
        <v>1.5</v>
      </c>
      <c r="E90" s="16" t="n">
        <f aca="false">D10</f>
        <v>9.25</v>
      </c>
      <c r="F90" s="16" t="n">
        <f aca="false">E10</f>
        <v>2.5</v>
      </c>
      <c r="G90" s="16" t="n">
        <f aca="false">F10</f>
        <v>3</v>
      </c>
      <c r="H90" s="16" t="n">
        <f aca="false">G10</f>
        <v>5</v>
      </c>
      <c r="I90" s="16" t="n">
        <f aca="false">H10</f>
        <v>7</v>
      </c>
      <c r="J90" s="16" t="n">
        <f aca="false">I10</f>
        <v>7.5</v>
      </c>
      <c r="K90" s="16" t="n">
        <f aca="false">J10</f>
        <v>2.5</v>
      </c>
      <c r="L90" s="16" t="n">
        <f aca="false">K10</f>
        <v>9.5</v>
      </c>
      <c r="M90" s="16" t="n">
        <f aca="false">L10</f>
        <v>8.5</v>
      </c>
      <c r="N90" s="16" t="n">
        <f aca="false">M10</f>
        <v>6.5</v>
      </c>
      <c r="O90" s="16" t="n">
        <f aca="false">N10</f>
        <v>6</v>
      </c>
      <c r="P90" s="16" t="n">
        <f aca="false">O10</f>
        <v>5</v>
      </c>
      <c r="Q90" s="16" t="n">
        <f aca="false">P10</f>
        <v>4</v>
      </c>
    </row>
    <row r="91" customFormat="false" ht="15" hidden="false" customHeight="false" outlineLevel="0" collapsed="false">
      <c r="B91" s="0" t="s">
        <v>55</v>
      </c>
      <c r="C91" s="16" t="n">
        <f aca="false">C90</f>
        <v>77.75</v>
      </c>
      <c r="D91" s="16" t="n">
        <f aca="false">C91-D90</f>
        <v>76.25</v>
      </c>
      <c r="E91" s="16" t="n">
        <f aca="false">D91-E90</f>
        <v>67</v>
      </c>
      <c r="F91" s="16" t="n">
        <f aca="false">E91-F90</f>
        <v>64.5</v>
      </c>
      <c r="G91" s="16" t="n">
        <f aca="false">F91-G90</f>
        <v>61.5</v>
      </c>
      <c r="H91" s="16" t="n">
        <f aca="false">G91-H90</f>
        <v>56.5</v>
      </c>
      <c r="I91" s="16" t="n">
        <f aca="false">H91-I90</f>
        <v>49.5</v>
      </c>
      <c r="J91" s="16" t="n">
        <f aca="false">I91-J90</f>
        <v>42</v>
      </c>
      <c r="K91" s="16" t="n">
        <f aca="false">J91-K90</f>
        <v>39.5</v>
      </c>
      <c r="L91" s="16" t="n">
        <f aca="false">K91-L90</f>
        <v>30</v>
      </c>
      <c r="M91" s="16" t="n">
        <f aca="false">L91-M90</f>
        <v>21.5</v>
      </c>
      <c r="N91" s="16" t="n">
        <f aca="false">M91-N90</f>
        <v>15</v>
      </c>
      <c r="O91" s="16" t="n">
        <f aca="false">N91-O90</f>
        <v>9</v>
      </c>
      <c r="P91" s="16" t="n">
        <f aca="false">O91-P90</f>
        <v>4</v>
      </c>
      <c r="Q91" s="16" t="n">
        <f aca="false">P91-Q90</f>
        <v>0</v>
      </c>
    </row>
    <row r="99" customFormat="false" ht="14.05" hidden="false" customHeight="false" outlineLevel="0" collapsed="false"/>
  </sheetData>
  <mergeCells count="9">
    <mergeCell ref="C3:I3"/>
    <mergeCell ref="J3:P3"/>
    <mergeCell ref="A6:A10"/>
    <mergeCell ref="A12:A16"/>
    <mergeCell ref="A18:A22"/>
    <mergeCell ref="A24:A28"/>
    <mergeCell ref="A30:A34"/>
    <mergeCell ref="A37:A41"/>
    <mergeCell ref="A43:A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J8" activeCellId="0" sqref="J8"/>
    </sheetView>
  </sheetViews>
  <sheetFormatPr defaultRowHeight="15"/>
  <cols>
    <col collapsed="false" hidden="false" max="1" min="1" style="0" width="9.10526315789474"/>
    <col collapsed="false" hidden="false" max="2" min="2" style="0" width="15.7449392712551"/>
    <col collapsed="false" hidden="false" max="1025" min="3" style="0" width="8.78542510121457"/>
  </cols>
  <sheetData>
    <row r="1" customFormat="false" ht="18.75" hidden="false" customHeight="false" outlineLevel="0" collapsed="false">
      <c r="C1" s="26" t="s">
        <v>32</v>
      </c>
    </row>
    <row r="2" customFormat="false" ht="18.75" hidden="false" customHeight="false" outlineLevel="0" collapsed="false">
      <c r="B2" s="27" t="e">
        <f aca="false">SheetName</f>
        <v>#NAME?</v>
      </c>
      <c r="C2" s="28" t="s">
        <v>33</v>
      </c>
    </row>
    <row r="3" customFormat="false" ht="15" hidden="false" customHeight="false" outlineLevel="0" collapsed="false">
      <c r="B3" s="5" t="s">
        <v>2</v>
      </c>
      <c r="C3" s="61" t="s">
        <v>34</v>
      </c>
      <c r="D3" s="61"/>
      <c r="E3" s="61"/>
      <c r="F3" s="61"/>
      <c r="G3" s="61"/>
      <c r="H3" s="61"/>
      <c r="I3" s="61"/>
      <c r="J3" s="30" t="s">
        <v>35</v>
      </c>
      <c r="K3" s="30"/>
      <c r="L3" s="30"/>
      <c r="M3" s="30"/>
      <c r="N3" s="30"/>
      <c r="O3" s="30"/>
      <c r="P3" s="30"/>
    </row>
    <row r="4" customFormat="false" ht="15" hidden="false" customHeight="false" outlineLevel="0" collapsed="false">
      <c r="B4" s="9" t="s">
        <v>37</v>
      </c>
      <c r="C4" s="32" t="n">
        <f aca="false">Setup!$B$3 + 63</f>
        <v>42317</v>
      </c>
      <c r="D4" s="32" t="n">
        <f aca="false">C$4 + 1</f>
        <v>42318</v>
      </c>
      <c r="E4" s="32" t="n">
        <f aca="false">D$4 + 1</f>
        <v>42319</v>
      </c>
      <c r="F4" s="32" t="n">
        <f aca="false">E$4 + 1</f>
        <v>42320</v>
      </c>
      <c r="G4" s="32" t="n">
        <f aca="false">F$4 + 1</f>
        <v>42321</v>
      </c>
      <c r="H4" s="32" t="n">
        <f aca="false">G$4 + 1</f>
        <v>42322</v>
      </c>
      <c r="I4" s="33" t="n">
        <f aca="false">H$4 + 1</f>
        <v>42323</v>
      </c>
      <c r="J4" s="34" t="n">
        <f aca="false">I$4 + 1</f>
        <v>42324</v>
      </c>
      <c r="K4" s="32" t="n">
        <f aca="false">J$4 + 1</f>
        <v>42325</v>
      </c>
      <c r="L4" s="32" t="n">
        <f aca="false">K$4 + 1</f>
        <v>42326</v>
      </c>
      <c r="M4" s="32" t="n">
        <f aca="false">L$4 + 1</f>
        <v>42327</v>
      </c>
      <c r="N4" s="32" t="n">
        <f aca="false">M$4 + 1</f>
        <v>42328</v>
      </c>
      <c r="O4" s="32" t="n">
        <f aca="false">N$4 + 1</f>
        <v>42329</v>
      </c>
      <c r="P4" s="33" t="n">
        <f aca="false">O$4 + 1</f>
        <v>42330</v>
      </c>
    </row>
    <row r="5" customFormat="false" ht="15.75" hidden="false" customHeight="false" outlineLevel="0" collapsed="false">
      <c r="B5" s="9" t="s">
        <v>38</v>
      </c>
      <c r="C5" s="35" t="n">
        <v>1</v>
      </c>
      <c r="D5" s="35" t="n">
        <v>2</v>
      </c>
      <c r="E5" s="35" t="n">
        <v>3</v>
      </c>
      <c r="F5" s="35" t="n">
        <v>4</v>
      </c>
      <c r="G5" s="35" t="n">
        <v>5</v>
      </c>
      <c r="H5" s="35" t="n">
        <v>6</v>
      </c>
      <c r="I5" s="36" t="n">
        <v>7</v>
      </c>
      <c r="J5" s="37" t="n">
        <v>8</v>
      </c>
      <c r="K5" s="35" t="n">
        <v>9</v>
      </c>
      <c r="L5" s="35" t="n">
        <v>10</v>
      </c>
      <c r="M5" s="35" t="n">
        <v>11</v>
      </c>
      <c r="N5" s="35" t="n">
        <v>12</v>
      </c>
      <c r="O5" s="35" t="n">
        <v>13</v>
      </c>
      <c r="P5" s="36" t="n">
        <v>14</v>
      </c>
    </row>
    <row r="6" customFormat="false" ht="15.75" hidden="false" customHeight="true" outlineLevel="0" collapsed="false">
      <c r="A6" s="62" t="s">
        <v>39</v>
      </c>
      <c r="B6" s="39" t="str">
        <f aca="false">CONCATENATE(Setup!$B$7, ", ", LEFT(Setup!$C$7,2))</f>
        <v>Eck, ME</v>
      </c>
      <c r="C6" s="40" t="n">
        <v>4.75</v>
      </c>
      <c r="D6" s="40" t="n">
        <v>0.75</v>
      </c>
      <c r="E6" s="40" t="n">
        <v>0</v>
      </c>
      <c r="F6" s="40" t="n">
        <v>1.5</v>
      </c>
      <c r="G6" s="40" t="n">
        <v>1</v>
      </c>
      <c r="H6" s="40" t="n">
        <v>0</v>
      </c>
      <c r="I6" s="40" t="n">
        <v>2.5</v>
      </c>
      <c r="J6" s="40" t="n">
        <v>0</v>
      </c>
      <c r="K6" s="41" t="n">
        <v>4</v>
      </c>
      <c r="L6" s="41" t="n">
        <v>0</v>
      </c>
      <c r="M6" s="41" t="n">
        <v>0</v>
      </c>
      <c r="N6" s="41" t="n">
        <v>0</v>
      </c>
      <c r="O6" s="41" t="n">
        <v>0</v>
      </c>
      <c r="P6" s="42" t="n">
        <v>0</v>
      </c>
    </row>
    <row r="7" customFormat="false" ht="15.75" hidden="false" customHeight="false" outlineLevel="0" collapsed="false">
      <c r="A7" s="62"/>
      <c r="B7" s="39" t="str">
        <f aca="false">CONCATENATE(Setup!$B$8, ", ", LEFT(Setup!$C$8,2))</f>
        <v>Schroeder, RS</v>
      </c>
      <c r="C7" s="40" t="n">
        <v>0</v>
      </c>
      <c r="D7" s="40" t="n">
        <v>0</v>
      </c>
      <c r="E7" s="40" t="n">
        <v>0</v>
      </c>
      <c r="F7" s="40" t="n">
        <v>0</v>
      </c>
      <c r="G7" s="40" t="n">
        <v>4</v>
      </c>
      <c r="H7" s="40" t="n">
        <v>0</v>
      </c>
      <c r="I7" s="40" t="n">
        <v>2</v>
      </c>
      <c r="J7" s="40" t="n">
        <v>0</v>
      </c>
      <c r="K7" s="41" t="n">
        <v>0</v>
      </c>
      <c r="L7" s="41" t="n">
        <v>0</v>
      </c>
      <c r="M7" s="41" t="n">
        <v>0</v>
      </c>
      <c r="N7" s="41" t="n">
        <v>0</v>
      </c>
      <c r="O7" s="41" t="n">
        <v>0</v>
      </c>
      <c r="P7" s="42" t="n">
        <v>0</v>
      </c>
    </row>
    <row r="8" customFormat="false" ht="15.75" hidden="false" customHeight="false" outlineLevel="0" collapsed="false">
      <c r="A8" s="62"/>
      <c r="B8" s="39" t="str">
        <f aca="false">CONCATENATE(Setup!$B$9, ", ", LEFT(Setup!$C$9,2))</f>
        <v>Martz, NM</v>
      </c>
      <c r="C8" s="40" t="n">
        <v>0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1" t="n">
        <v>0</v>
      </c>
      <c r="L8" s="41" t="n">
        <v>0</v>
      </c>
      <c r="M8" s="41" t="n">
        <v>0</v>
      </c>
      <c r="N8" s="41" t="n">
        <v>0</v>
      </c>
      <c r="O8" s="41" t="n">
        <v>0</v>
      </c>
      <c r="P8" s="42" t="n">
        <v>0</v>
      </c>
    </row>
    <row r="9" customFormat="false" ht="15.75" hidden="false" customHeight="false" outlineLevel="0" collapsed="false">
      <c r="A9" s="62"/>
      <c r="B9" s="39" t="str">
        <f aca="false">CONCATENATE(Setup!$B$10, ", ", LEFT(Setup!$C$10,2))</f>
        <v>Glosecki, MG</v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1" t="n">
        <v>0</v>
      </c>
      <c r="L9" s="41" t="n">
        <v>0</v>
      </c>
      <c r="M9" s="41" t="n">
        <v>0</v>
      </c>
      <c r="N9" s="41" t="n">
        <v>0</v>
      </c>
      <c r="O9" s="41" t="n">
        <v>0</v>
      </c>
      <c r="P9" s="42" t="n">
        <v>0</v>
      </c>
    </row>
    <row r="10" customFormat="false" ht="16.5" hidden="false" customHeight="false" outlineLevel="0" collapsed="false">
      <c r="A10" s="62"/>
      <c r="B10" s="52" t="s">
        <v>19</v>
      </c>
      <c r="C10" s="19" t="n">
        <f aca="false">SUM(C6:C9)</f>
        <v>4.75</v>
      </c>
      <c r="D10" s="19" t="n">
        <f aca="false">SUM(D6:D9)</f>
        <v>0.75</v>
      </c>
      <c r="E10" s="19" t="n">
        <f aca="false">SUM(E6:E9)</f>
        <v>0</v>
      </c>
      <c r="F10" s="19" t="n">
        <f aca="false">SUM(F6:F9)</f>
        <v>1.5</v>
      </c>
      <c r="G10" s="19" t="n">
        <f aca="false">SUM(G6:G9)</f>
        <v>5</v>
      </c>
      <c r="H10" s="19" t="n">
        <f aca="false">SUM(H6:H9)</f>
        <v>0</v>
      </c>
      <c r="I10" s="53" t="n">
        <f aca="false">SUM(I6:I9)</f>
        <v>4.5</v>
      </c>
      <c r="J10" s="54" t="n">
        <f aca="false">SUM(J6:J9)</f>
        <v>0</v>
      </c>
      <c r="K10" s="19" t="n">
        <f aca="false">SUM(K6:K9)</f>
        <v>4</v>
      </c>
      <c r="L10" s="19" t="n">
        <f aca="false">SUM(L6:L9)</f>
        <v>0</v>
      </c>
      <c r="M10" s="19" t="n">
        <f aca="false">SUM(M6:M9)</f>
        <v>0</v>
      </c>
      <c r="N10" s="19" t="n">
        <f aca="false">SUM(N6:N9)</f>
        <v>0</v>
      </c>
      <c r="O10" s="19" t="n">
        <f aca="false">SUM(O6:O9)</f>
        <v>0</v>
      </c>
      <c r="P10" s="53" t="n">
        <f aca="false">SUM(P6:P9)</f>
        <v>0</v>
      </c>
    </row>
    <row r="11" customFormat="false" ht="16.5" hidden="false" customHeight="false" outlineLevel="0" collapsed="false">
      <c r="A11" s="55"/>
      <c r="B11" s="24"/>
      <c r="C11" s="19"/>
      <c r="D11" s="19"/>
      <c r="E11" s="19"/>
      <c r="F11" s="19"/>
      <c r="G11" s="19"/>
      <c r="H11" s="19"/>
      <c r="I11" s="53"/>
      <c r="J11" s="54"/>
      <c r="K11" s="19"/>
      <c r="L11" s="19"/>
      <c r="M11" s="19"/>
      <c r="N11" s="19"/>
      <c r="O11" s="19"/>
      <c r="P11" s="53"/>
    </row>
    <row r="12" customFormat="false" ht="15.75" hidden="false" customHeight="true" outlineLevel="0" collapsed="false">
      <c r="A12" s="62" t="s">
        <v>40</v>
      </c>
      <c r="B12" s="39" t="str">
        <f aca="false">CONCATENATE(Setup!$B$7, ", ", LEFT(Setup!$C$7,2))</f>
        <v>Eck, ME</v>
      </c>
      <c r="C12" s="17" t="n">
        <f aca="false">$C6</f>
        <v>4.75</v>
      </c>
      <c r="D12" s="17" t="n">
        <f aca="false">C$12 + D$6</f>
        <v>5.5</v>
      </c>
      <c r="E12" s="17" t="n">
        <f aca="false">D$12 + E$6</f>
        <v>5.5</v>
      </c>
      <c r="F12" s="17" t="n">
        <f aca="false">E$12 + F$6</f>
        <v>7</v>
      </c>
      <c r="G12" s="17" t="n">
        <f aca="false">F$12 + G$6</f>
        <v>8</v>
      </c>
      <c r="H12" s="17" t="n">
        <f aca="false">G$12 + H$6</f>
        <v>8</v>
      </c>
      <c r="I12" s="56" t="n">
        <f aca="false">H$12 + I$6</f>
        <v>10.5</v>
      </c>
      <c r="J12" s="57" t="n">
        <f aca="false">I$12 + J$6</f>
        <v>10.5</v>
      </c>
      <c r="K12" s="17" t="n">
        <f aca="false">J$12 + K$6</f>
        <v>14.5</v>
      </c>
      <c r="L12" s="17" t="n">
        <f aca="false">K$12 + L$6</f>
        <v>14.5</v>
      </c>
      <c r="M12" s="17" t="n">
        <f aca="false">L$12 + M$6</f>
        <v>14.5</v>
      </c>
      <c r="N12" s="17" t="n">
        <f aca="false">M$12 + N$6</f>
        <v>14.5</v>
      </c>
      <c r="O12" s="17" t="n">
        <f aca="false">N$12 + O$6</f>
        <v>14.5</v>
      </c>
      <c r="P12" s="56" t="n">
        <f aca="false">O$12 + P$6</f>
        <v>14.5</v>
      </c>
    </row>
    <row r="13" customFormat="false" ht="15.75" hidden="false" customHeight="false" outlineLevel="0" collapsed="false">
      <c r="A13" s="62"/>
      <c r="B13" s="39" t="str">
        <f aca="false">CONCATENATE(Setup!$B$8, ", ", LEFT(Setup!$C$8,2))</f>
        <v>Schroeder, RS</v>
      </c>
      <c r="C13" s="17" t="n">
        <f aca="false">$C7</f>
        <v>0</v>
      </c>
      <c r="D13" s="17" t="n">
        <f aca="false">C$13 + D$7</f>
        <v>0</v>
      </c>
      <c r="E13" s="17" t="n">
        <f aca="false">D$13 + E$7</f>
        <v>0</v>
      </c>
      <c r="F13" s="17" t="n">
        <f aca="false">E$13 + F$7</f>
        <v>0</v>
      </c>
      <c r="G13" s="17" t="n">
        <f aca="false">F$13 + G$7</f>
        <v>4</v>
      </c>
      <c r="H13" s="17" t="n">
        <f aca="false">G$13 + H$7</f>
        <v>4</v>
      </c>
      <c r="I13" s="56" t="n">
        <f aca="false">H$13 + I$7</f>
        <v>6</v>
      </c>
      <c r="J13" s="57" t="n">
        <f aca="false">I$13 + J$7</f>
        <v>6</v>
      </c>
      <c r="K13" s="17" t="n">
        <f aca="false">J$13 + K$7</f>
        <v>6</v>
      </c>
      <c r="L13" s="17" t="n">
        <f aca="false">K$13 + L$7</f>
        <v>6</v>
      </c>
      <c r="M13" s="17" t="n">
        <f aca="false">L$13 + M$7</f>
        <v>6</v>
      </c>
      <c r="N13" s="17" t="n">
        <f aca="false">M$13 + N$7</f>
        <v>6</v>
      </c>
      <c r="O13" s="17" t="n">
        <f aca="false">N$13 + O$7</f>
        <v>6</v>
      </c>
      <c r="P13" s="56" t="n">
        <f aca="false">O$13 + P$7</f>
        <v>6</v>
      </c>
    </row>
    <row r="14" customFormat="false" ht="15.75" hidden="false" customHeight="false" outlineLevel="0" collapsed="false">
      <c r="A14" s="62"/>
      <c r="B14" s="39" t="str">
        <f aca="false">CONCATENATE(Setup!$B$9, ", ", LEFT(Setup!$C$9,2))</f>
        <v>Martz, NM</v>
      </c>
      <c r="C14" s="17" t="n">
        <f aca="false">$C8</f>
        <v>0</v>
      </c>
      <c r="D14" s="17" t="n">
        <f aca="false">C$14 + D$8</f>
        <v>0</v>
      </c>
      <c r="E14" s="17" t="n">
        <f aca="false">D$14 + E$8</f>
        <v>0</v>
      </c>
      <c r="F14" s="17" t="n">
        <f aca="false">E$14 + F$8</f>
        <v>0</v>
      </c>
      <c r="G14" s="17" t="n">
        <f aca="false">F$14 + G$8</f>
        <v>0</v>
      </c>
      <c r="H14" s="17" t="n">
        <f aca="false">G$14 + H$8</f>
        <v>0</v>
      </c>
      <c r="I14" s="56" t="n">
        <f aca="false">H$14 + I$8</f>
        <v>0</v>
      </c>
      <c r="J14" s="57" t="n">
        <f aca="false">I$14 + J$8</f>
        <v>0</v>
      </c>
      <c r="K14" s="17" t="n">
        <f aca="false">J$14 + K$8</f>
        <v>0</v>
      </c>
      <c r="L14" s="17" t="n">
        <f aca="false">K$14 + L$8</f>
        <v>0</v>
      </c>
      <c r="M14" s="17" t="n">
        <f aca="false">L$14 + M$8</f>
        <v>0</v>
      </c>
      <c r="N14" s="17" t="n">
        <f aca="false">M$14 + N$8</f>
        <v>0</v>
      </c>
      <c r="O14" s="17" t="n">
        <f aca="false">N$14 + O$8</f>
        <v>0</v>
      </c>
      <c r="P14" s="56" t="n">
        <f aca="false">O$14 + P$8</f>
        <v>0</v>
      </c>
    </row>
    <row r="15" customFormat="false" ht="15.75" hidden="false" customHeight="false" outlineLevel="0" collapsed="false">
      <c r="A15" s="62"/>
      <c r="B15" s="39" t="str">
        <f aca="false">CONCATENATE(Setup!$B$10, ", ", LEFT(Setup!$C$10,2))</f>
        <v>Glosecki, MG</v>
      </c>
      <c r="C15" s="17" t="n">
        <f aca="false">$C9</f>
        <v>0</v>
      </c>
      <c r="D15" s="17" t="n">
        <f aca="false">C$15 + D$9</f>
        <v>0</v>
      </c>
      <c r="E15" s="17" t="n">
        <f aca="false">D$15 + E$9</f>
        <v>0</v>
      </c>
      <c r="F15" s="17" t="n">
        <f aca="false">E$15 + F$9</f>
        <v>0</v>
      </c>
      <c r="G15" s="17" t="n">
        <f aca="false">F$15 + G$9</f>
        <v>0</v>
      </c>
      <c r="H15" s="17" t="n">
        <f aca="false">G$15 + H$9</f>
        <v>0</v>
      </c>
      <c r="I15" s="56" t="n">
        <f aca="false">H$15 + I$9</f>
        <v>0</v>
      </c>
      <c r="J15" s="57" t="n">
        <f aca="false">I$15 + J$9</f>
        <v>0</v>
      </c>
      <c r="K15" s="17" t="n">
        <f aca="false">J$15 + K$9</f>
        <v>0</v>
      </c>
      <c r="L15" s="17" t="n">
        <f aca="false">K$15 + L$9</f>
        <v>0</v>
      </c>
      <c r="M15" s="17" t="n">
        <f aca="false">L$15 + M$9</f>
        <v>0</v>
      </c>
      <c r="N15" s="17" t="n">
        <f aca="false">M$15 + N$9</f>
        <v>0</v>
      </c>
      <c r="O15" s="17" t="n">
        <f aca="false">N$15 + O$9</f>
        <v>0</v>
      </c>
      <c r="P15" s="56" t="n">
        <f aca="false">O$15 + P$9</f>
        <v>0</v>
      </c>
    </row>
    <row r="16" customFormat="false" ht="16.5" hidden="false" customHeight="false" outlineLevel="0" collapsed="false">
      <c r="A16" s="62"/>
      <c r="B16" s="52" t="s">
        <v>19</v>
      </c>
      <c r="C16" s="19" t="n">
        <f aca="false">SUM(C12:C15)</f>
        <v>4.75</v>
      </c>
      <c r="D16" s="19" t="n">
        <f aca="false">SUM(D12:D15)</f>
        <v>5.5</v>
      </c>
      <c r="E16" s="19" t="n">
        <f aca="false">SUM(E12:E15)</f>
        <v>5.5</v>
      </c>
      <c r="F16" s="19" t="n">
        <f aca="false">SUM(F12:F15)</f>
        <v>7</v>
      </c>
      <c r="G16" s="19" t="n">
        <f aca="false">SUM(G12:G15)</f>
        <v>12</v>
      </c>
      <c r="H16" s="19" t="n">
        <f aca="false">SUM(H12:H15)</f>
        <v>12</v>
      </c>
      <c r="I16" s="53" t="n">
        <f aca="false">SUM(I12:I15)</f>
        <v>16.5</v>
      </c>
      <c r="J16" s="54" t="n">
        <f aca="false">SUM(J12:J15)</f>
        <v>16.5</v>
      </c>
      <c r="K16" s="19" t="n">
        <f aca="false">SUM(K12:K15)</f>
        <v>20.5</v>
      </c>
      <c r="L16" s="19" t="n">
        <f aca="false">SUM(L12:L15)</f>
        <v>20.5</v>
      </c>
      <c r="M16" s="19" t="n">
        <f aca="false">SUM(M12:M15)</f>
        <v>20.5</v>
      </c>
      <c r="N16" s="19" t="n">
        <f aca="false">SUM(N12:N15)</f>
        <v>20.5</v>
      </c>
      <c r="O16" s="19" t="n">
        <f aca="false">SUM(O12:O15)</f>
        <v>20.5</v>
      </c>
      <c r="P16" s="53" t="n">
        <f aca="false">SUM(P12:P15)</f>
        <v>20.5</v>
      </c>
    </row>
    <row r="17" customFormat="false" ht="16.5" hidden="false" customHeight="false" outlineLevel="0" collapsed="false">
      <c r="A17" s="55"/>
      <c r="B17" s="24"/>
      <c r="C17" s="19"/>
      <c r="D17" s="19"/>
      <c r="E17" s="19"/>
      <c r="F17" s="19"/>
      <c r="G17" s="19"/>
      <c r="H17" s="19"/>
      <c r="I17" s="53"/>
      <c r="J17" s="54"/>
      <c r="K17" s="19"/>
      <c r="L17" s="19"/>
      <c r="M17" s="19"/>
      <c r="N17" s="19"/>
      <c r="O17" s="19"/>
      <c r="P17" s="53"/>
    </row>
    <row r="18" customFormat="false" ht="15.75" hidden="false" customHeight="true" outlineLevel="0" collapsed="false">
      <c r="A18" s="38" t="s">
        <v>41</v>
      </c>
      <c r="B18" s="39" t="str">
        <f aca="false">CONCATENATE(Setup!$B$7, ", ", LEFT(Setup!$C$7,2))</f>
        <v>Eck, ME</v>
      </c>
      <c r="C18" s="40" t="n">
        <v>0</v>
      </c>
      <c r="D18" s="40" t="n">
        <v>0</v>
      </c>
      <c r="E18" s="40" t="n">
        <v>0</v>
      </c>
      <c r="F18" s="40" t="n">
        <v>0</v>
      </c>
      <c r="G18" s="40" t="n">
        <v>0</v>
      </c>
      <c r="H18" s="40" t="n">
        <v>0</v>
      </c>
      <c r="I18" s="40" t="n">
        <v>0</v>
      </c>
      <c r="J18" s="40" t="n">
        <v>0</v>
      </c>
      <c r="K18" s="41" t="n">
        <v>0</v>
      </c>
      <c r="L18" s="41" t="n">
        <v>0</v>
      </c>
      <c r="M18" s="41" t="n">
        <v>0</v>
      </c>
      <c r="N18" s="41" t="n">
        <v>0</v>
      </c>
      <c r="O18" s="41" t="n">
        <v>0</v>
      </c>
      <c r="P18" s="42" t="n">
        <v>0</v>
      </c>
    </row>
    <row r="19" customFormat="false" ht="15.75" hidden="false" customHeight="false" outlineLevel="0" collapsed="false">
      <c r="A19" s="38"/>
      <c r="B19" s="39" t="str">
        <f aca="false">CONCATENATE(Setup!$B$8, ", ", LEFT(Setup!$C$8,2))</f>
        <v>Schroeder, RS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0</v>
      </c>
      <c r="H19" s="40" t="n">
        <v>0</v>
      </c>
      <c r="I19" s="40" t="n">
        <v>0</v>
      </c>
      <c r="J19" s="40" t="n">
        <v>0</v>
      </c>
      <c r="K19" s="41" t="n">
        <v>0</v>
      </c>
      <c r="L19" s="41" t="n">
        <v>0</v>
      </c>
      <c r="M19" s="41" t="n">
        <v>0</v>
      </c>
      <c r="N19" s="41" t="n">
        <v>0</v>
      </c>
      <c r="O19" s="41" t="n">
        <v>0</v>
      </c>
      <c r="P19" s="42" t="n">
        <v>0</v>
      </c>
    </row>
    <row r="20" customFormat="false" ht="15.75" hidden="false" customHeight="false" outlineLevel="0" collapsed="false">
      <c r="A20" s="38"/>
      <c r="B20" s="39" t="str">
        <f aca="false">CONCATENATE(Setup!$B$9, ", ", LEFT(Setup!$C$9,2))</f>
        <v>Martz, NM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0</v>
      </c>
      <c r="H20" s="40" t="n">
        <v>0</v>
      </c>
      <c r="I20" s="40" t="n">
        <v>0</v>
      </c>
      <c r="J20" s="40" t="n">
        <v>0</v>
      </c>
      <c r="K20" s="41" t="n">
        <v>0</v>
      </c>
      <c r="L20" s="41" t="n">
        <v>0</v>
      </c>
      <c r="M20" s="41" t="n">
        <v>0</v>
      </c>
      <c r="N20" s="41" t="n">
        <v>0</v>
      </c>
      <c r="O20" s="41" t="n">
        <v>0</v>
      </c>
      <c r="P20" s="42" t="n">
        <v>0</v>
      </c>
    </row>
    <row r="21" customFormat="false" ht="15.75" hidden="false" customHeight="false" outlineLevel="0" collapsed="false">
      <c r="A21" s="38"/>
      <c r="B21" s="39" t="str">
        <f aca="false">CONCATENATE(Setup!$B$10, ", ", LEFT(Setup!$C$10,2))</f>
        <v>Glosecki, MG</v>
      </c>
      <c r="C21" s="40" t="n">
        <v>0</v>
      </c>
      <c r="D21" s="40" t="n">
        <v>0</v>
      </c>
      <c r="E21" s="40" t="n">
        <v>0</v>
      </c>
      <c r="F21" s="40" t="n">
        <v>0</v>
      </c>
      <c r="G21" s="40" t="n">
        <v>0</v>
      </c>
      <c r="H21" s="40" t="n">
        <v>0</v>
      </c>
      <c r="I21" s="40" t="n">
        <v>0</v>
      </c>
      <c r="J21" s="40" t="n">
        <v>0</v>
      </c>
      <c r="K21" s="41" t="n">
        <v>0</v>
      </c>
      <c r="L21" s="41" t="n">
        <v>0</v>
      </c>
      <c r="M21" s="41" t="n">
        <v>0</v>
      </c>
      <c r="N21" s="41" t="n">
        <v>0</v>
      </c>
      <c r="O21" s="41" t="n">
        <v>0</v>
      </c>
      <c r="P21" s="42" t="n">
        <v>0</v>
      </c>
    </row>
    <row r="22" customFormat="false" ht="16.5" hidden="false" customHeight="false" outlineLevel="0" collapsed="false">
      <c r="A22" s="38"/>
      <c r="B22" s="52" t="s">
        <v>19</v>
      </c>
      <c r="C22" s="19" t="n">
        <f aca="false">SUM(C18:C21)</f>
        <v>0</v>
      </c>
      <c r="D22" s="19" t="n">
        <f aca="false">SUM(D18:D21)</f>
        <v>0</v>
      </c>
      <c r="E22" s="19" t="n">
        <f aca="false">SUM(E18:E21)</f>
        <v>0</v>
      </c>
      <c r="F22" s="19" t="n">
        <f aca="false">SUM(F18:F21)</f>
        <v>0</v>
      </c>
      <c r="G22" s="19" t="n">
        <f aca="false">SUM(G18:G21)</f>
        <v>0</v>
      </c>
      <c r="H22" s="19" t="n">
        <f aca="false">SUM(H18:H21)</f>
        <v>0</v>
      </c>
      <c r="I22" s="53" t="n">
        <f aca="false">SUM(I18:I21)</f>
        <v>0</v>
      </c>
      <c r="J22" s="54" t="n">
        <f aca="false">SUM(J18:J21)</f>
        <v>0</v>
      </c>
      <c r="K22" s="19" t="n">
        <f aca="false">SUM(K18:K21)</f>
        <v>0</v>
      </c>
      <c r="L22" s="19" t="n">
        <f aca="false">SUM(L18:L21)</f>
        <v>0</v>
      </c>
      <c r="M22" s="19" t="n">
        <f aca="false">SUM(M18:M21)</f>
        <v>0</v>
      </c>
      <c r="N22" s="19" t="n">
        <f aca="false">SUM(N18:N21)</f>
        <v>0</v>
      </c>
      <c r="O22" s="19" t="n">
        <f aca="false">SUM(O18:O21)</f>
        <v>0</v>
      </c>
      <c r="P22" s="53" t="n">
        <f aca="false">SUM(P18:P21)</f>
        <v>0</v>
      </c>
    </row>
    <row r="23" customFormat="false" ht="16.5" hidden="false" customHeight="false" outlineLevel="0" collapsed="false">
      <c r="A23" s="55"/>
      <c r="B23" s="24"/>
      <c r="C23" s="19"/>
      <c r="D23" s="19"/>
      <c r="E23" s="19"/>
      <c r="F23" s="19"/>
      <c r="G23" s="19"/>
      <c r="H23" s="19"/>
      <c r="I23" s="53"/>
      <c r="J23" s="54"/>
      <c r="K23" s="19"/>
      <c r="L23" s="19"/>
      <c r="M23" s="19"/>
      <c r="N23" s="19"/>
      <c r="O23" s="19"/>
      <c r="P23" s="53"/>
    </row>
    <row r="24" customFormat="false" ht="15.75" hidden="false" customHeight="true" outlineLevel="0" collapsed="false">
      <c r="A24" s="38" t="s">
        <v>42</v>
      </c>
      <c r="B24" s="39" t="str">
        <f aca="false">CONCATENATE(Setup!$B$7, ", ", LEFT(Setup!$C$7,2))</f>
        <v>Eck, ME</v>
      </c>
      <c r="C24" s="17" t="n">
        <f aca="false">$C18</f>
        <v>0</v>
      </c>
      <c r="D24" s="17" t="n">
        <f aca="false">C$24 + D$18</f>
        <v>0</v>
      </c>
      <c r="E24" s="17" t="n">
        <f aca="false">D$24 + E$18</f>
        <v>0</v>
      </c>
      <c r="F24" s="17" t="n">
        <f aca="false">E$24 + F$18</f>
        <v>0</v>
      </c>
      <c r="G24" s="17" t="n">
        <f aca="false">F$24 + G$18</f>
        <v>0</v>
      </c>
      <c r="H24" s="17" t="n">
        <f aca="false">G$24 + H$18</f>
        <v>0</v>
      </c>
      <c r="I24" s="56" t="n">
        <f aca="false">H$24 + I$18</f>
        <v>0</v>
      </c>
      <c r="J24" s="57" t="n">
        <f aca="false">I$24 + J$18</f>
        <v>0</v>
      </c>
      <c r="K24" s="17" t="n">
        <f aca="false">J$24 + K$18</f>
        <v>0</v>
      </c>
      <c r="L24" s="17" t="n">
        <f aca="false">K$24 + L$18</f>
        <v>0</v>
      </c>
      <c r="M24" s="17" t="n">
        <f aca="false">L$24 + M$18</f>
        <v>0</v>
      </c>
      <c r="N24" s="17" t="n">
        <f aca="false">M$24 + N$18</f>
        <v>0</v>
      </c>
      <c r="O24" s="17" t="n">
        <f aca="false">N$24 + O$18</f>
        <v>0</v>
      </c>
      <c r="P24" s="56" t="n">
        <f aca="false">O$24 + P$18</f>
        <v>0</v>
      </c>
    </row>
    <row r="25" customFormat="false" ht="15.75" hidden="false" customHeight="false" outlineLevel="0" collapsed="false">
      <c r="A25" s="38"/>
      <c r="B25" s="39" t="str">
        <f aca="false">CONCATENATE(Setup!$B$8, ", ", LEFT(Setup!$C$8,2))</f>
        <v>Schroeder, RS</v>
      </c>
      <c r="C25" s="17" t="n">
        <f aca="false">$C19</f>
        <v>0</v>
      </c>
      <c r="D25" s="17" t="n">
        <f aca="false">C$25 + D$19</f>
        <v>0</v>
      </c>
      <c r="E25" s="17" t="n">
        <f aca="false">D$25 + E$19</f>
        <v>0</v>
      </c>
      <c r="F25" s="17" t="n">
        <f aca="false">E$25 + F$19</f>
        <v>0</v>
      </c>
      <c r="G25" s="17" t="n">
        <f aca="false">F$25 + G$19</f>
        <v>0</v>
      </c>
      <c r="H25" s="17" t="n">
        <f aca="false">G$25 + H$19</f>
        <v>0</v>
      </c>
      <c r="I25" s="56" t="n">
        <f aca="false">H$25 + I$19</f>
        <v>0</v>
      </c>
      <c r="J25" s="57" t="n">
        <f aca="false">I$25 + J$19</f>
        <v>0</v>
      </c>
      <c r="K25" s="17" t="n">
        <f aca="false">J$25 + K$19</f>
        <v>0</v>
      </c>
      <c r="L25" s="17" t="n">
        <f aca="false">K$25 + L$19</f>
        <v>0</v>
      </c>
      <c r="M25" s="17" t="n">
        <f aca="false">L$25 + M$19</f>
        <v>0</v>
      </c>
      <c r="N25" s="17" t="n">
        <f aca="false">M$25 + N$19</f>
        <v>0</v>
      </c>
      <c r="O25" s="17" t="n">
        <f aca="false">N$25 + O$19</f>
        <v>0</v>
      </c>
      <c r="P25" s="56" t="n">
        <f aca="false">O$25 + P$19</f>
        <v>0</v>
      </c>
    </row>
    <row r="26" customFormat="false" ht="15.75" hidden="false" customHeight="false" outlineLevel="0" collapsed="false">
      <c r="A26" s="38"/>
      <c r="B26" s="39" t="str">
        <f aca="false">CONCATENATE(Setup!$B$9, ", ", LEFT(Setup!$C$9,2))</f>
        <v>Martz, NM</v>
      </c>
      <c r="C26" s="17" t="n">
        <f aca="false">$C20</f>
        <v>0</v>
      </c>
      <c r="D26" s="17" t="n">
        <f aca="false">C$26 + D$20</f>
        <v>0</v>
      </c>
      <c r="E26" s="17" t="n">
        <f aca="false">D$26 + E$20</f>
        <v>0</v>
      </c>
      <c r="F26" s="17" t="n">
        <f aca="false">E$26 + F$20</f>
        <v>0</v>
      </c>
      <c r="G26" s="17" t="n">
        <f aca="false">F$26 + G$20</f>
        <v>0</v>
      </c>
      <c r="H26" s="17" t="n">
        <f aca="false">G$26 + H$20</f>
        <v>0</v>
      </c>
      <c r="I26" s="56" t="n">
        <f aca="false">H$26 + I$20</f>
        <v>0</v>
      </c>
      <c r="J26" s="57" t="n">
        <f aca="false">I$26 + J$20</f>
        <v>0</v>
      </c>
      <c r="K26" s="17" t="n">
        <f aca="false">J$26 + K$20</f>
        <v>0</v>
      </c>
      <c r="L26" s="17" t="n">
        <f aca="false">K$26 + L$20</f>
        <v>0</v>
      </c>
      <c r="M26" s="17" t="n">
        <f aca="false">L$26 + M$20</f>
        <v>0</v>
      </c>
      <c r="N26" s="17" t="n">
        <f aca="false">M$26 + N$20</f>
        <v>0</v>
      </c>
      <c r="O26" s="17" t="n">
        <f aca="false">N$26 + O$20</f>
        <v>0</v>
      </c>
      <c r="P26" s="56" t="n">
        <f aca="false">O$26 + P$20</f>
        <v>0</v>
      </c>
    </row>
    <row r="27" customFormat="false" ht="15.75" hidden="false" customHeight="false" outlineLevel="0" collapsed="false">
      <c r="A27" s="38"/>
      <c r="B27" s="39" t="str">
        <f aca="false">CONCATENATE(Setup!$B$10, ", ", LEFT(Setup!$C$10,2))</f>
        <v>Glosecki, MG</v>
      </c>
      <c r="C27" s="17" t="n">
        <f aca="false">$C21</f>
        <v>0</v>
      </c>
      <c r="D27" s="17" t="n">
        <f aca="false">C$27 + D$21</f>
        <v>0</v>
      </c>
      <c r="E27" s="17" t="n">
        <f aca="false">D$27 + E$21</f>
        <v>0</v>
      </c>
      <c r="F27" s="17" t="n">
        <f aca="false">E$27 + F$21</f>
        <v>0</v>
      </c>
      <c r="G27" s="17" t="n">
        <f aca="false">F$27 + G$21</f>
        <v>0</v>
      </c>
      <c r="H27" s="17" t="n">
        <f aca="false">G$27 + H$21</f>
        <v>0</v>
      </c>
      <c r="I27" s="56" t="n">
        <f aca="false">H$27 + I$21</f>
        <v>0</v>
      </c>
      <c r="J27" s="57" t="n">
        <f aca="false">I$27 + J$21</f>
        <v>0</v>
      </c>
      <c r="K27" s="17" t="n">
        <f aca="false">J$27 + K$21</f>
        <v>0</v>
      </c>
      <c r="L27" s="17" t="n">
        <f aca="false">K$27 + L$21</f>
        <v>0</v>
      </c>
      <c r="M27" s="17" t="n">
        <f aca="false">L$27 + M$21</f>
        <v>0</v>
      </c>
      <c r="N27" s="17" t="n">
        <f aca="false">M$27 + N$21</f>
        <v>0</v>
      </c>
      <c r="O27" s="17" t="n">
        <f aca="false">N$27 + O$21</f>
        <v>0</v>
      </c>
      <c r="P27" s="56" t="n">
        <f aca="false">O$27 + P$21</f>
        <v>0</v>
      </c>
    </row>
    <row r="28" customFormat="false" ht="16.5" hidden="false" customHeight="false" outlineLevel="0" collapsed="false">
      <c r="A28" s="38"/>
      <c r="B28" s="52" t="s">
        <v>19</v>
      </c>
      <c r="C28" s="19" t="n">
        <f aca="false">SUM(C24:C27)</f>
        <v>0</v>
      </c>
      <c r="D28" s="19" t="n">
        <f aca="false">SUM(D24:D27)</f>
        <v>0</v>
      </c>
      <c r="E28" s="19" t="n">
        <f aca="false">SUM(E24:E27)</f>
        <v>0</v>
      </c>
      <c r="F28" s="19" t="n">
        <f aca="false">SUM(F24:F27)</f>
        <v>0</v>
      </c>
      <c r="G28" s="19" t="n">
        <f aca="false">SUM(G24:G27)</f>
        <v>0</v>
      </c>
      <c r="H28" s="19" t="n">
        <f aca="false">SUM(H24:H27)</f>
        <v>0</v>
      </c>
      <c r="I28" s="53" t="n">
        <f aca="false">SUM(I24:I27)</f>
        <v>0</v>
      </c>
      <c r="J28" s="54" t="n">
        <f aca="false">SUM(J24:J27)</f>
        <v>0</v>
      </c>
      <c r="K28" s="19" t="n">
        <f aca="false">SUM(K24:K27)</f>
        <v>0</v>
      </c>
      <c r="L28" s="19" t="n">
        <f aca="false">SUM(L24:L27)</f>
        <v>0</v>
      </c>
      <c r="M28" s="19" t="n">
        <f aca="false">SUM(M24:M27)</f>
        <v>0</v>
      </c>
      <c r="N28" s="19" t="n">
        <f aca="false">SUM(N24:N27)</f>
        <v>0</v>
      </c>
      <c r="O28" s="19" t="n">
        <f aca="false">SUM(O24:O27)</f>
        <v>0</v>
      </c>
      <c r="P28" s="53" t="n">
        <f aca="false">SUM(P24:P27)</f>
        <v>0</v>
      </c>
    </row>
    <row r="29" customFormat="false" ht="16.5" hidden="false" customHeight="false" outlineLevel="0" collapsed="false">
      <c r="A29" s="55"/>
      <c r="B29" s="24"/>
      <c r="C29" s="19"/>
      <c r="D29" s="19"/>
      <c r="E29" s="19"/>
      <c r="F29" s="19"/>
      <c r="G29" s="19"/>
      <c r="H29" s="19"/>
      <c r="I29" s="53"/>
      <c r="J29" s="54"/>
      <c r="K29" s="19"/>
      <c r="L29" s="19"/>
      <c r="M29" s="19"/>
      <c r="N29" s="19"/>
      <c r="O29" s="19"/>
      <c r="P29" s="53"/>
    </row>
    <row r="30" customFormat="false" ht="15.75" hidden="false" customHeight="true" outlineLevel="0" collapsed="false">
      <c r="A30" s="58" t="s">
        <v>43</v>
      </c>
      <c r="B30" s="39" t="str">
        <f aca="false">CONCATENATE(Setup!$B$7, ", ", LEFT(Setup!$C$7,2))</f>
        <v>Eck, ME</v>
      </c>
      <c r="C30" s="17" t="n">
        <f aca="false">(C$12 + C$24) / C$5</f>
        <v>4.75</v>
      </c>
      <c r="D30" s="17" t="n">
        <f aca="false">(D$12 + D$24) / D$5</f>
        <v>2.75</v>
      </c>
      <c r="E30" s="17" t="n">
        <f aca="false">(E$12 + E$24) / E$5</f>
        <v>1.83333333333333</v>
      </c>
      <c r="F30" s="17" t="n">
        <f aca="false">(F$12 + F$24) / F$5</f>
        <v>1.75</v>
      </c>
      <c r="G30" s="17" t="n">
        <f aca="false">(G$12 + G$24) / G$5</f>
        <v>1.6</v>
      </c>
      <c r="H30" s="17" t="n">
        <f aca="false">(H$12 + H$24) / H$5</f>
        <v>1.33333333333333</v>
      </c>
      <c r="I30" s="56" t="n">
        <f aca="false">(I$12 + I$24) / I$5</f>
        <v>1.5</v>
      </c>
      <c r="J30" s="57" t="n">
        <f aca="false">(J$12 + J$24) / J$5</f>
        <v>1.3125</v>
      </c>
      <c r="K30" s="17" t="n">
        <f aca="false">(K$12 + K$24) / K$5</f>
        <v>1.61111111111111</v>
      </c>
      <c r="L30" s="17" t="n">
        <f aca="false">(L$12 + L$24) / L$5</f>
        <v>1.45</v>
      </c>
      <c r="M30" s="17" t="n">
        <f aca="false">(M$12 + M$24) / M$5</f>
        <v>1.31818181818182</v>
      </c>
      <c r="N30" s="17" t="n">
        <f aca="false">(N$12 + N$24) / N$5</f>
        <v>1.20833333333333</v>
      </c>
      <c r="O30" s="17" t="n">
        <f aca="false">(O$12 + O$24) / O$5</f>
        <v>1.11538461538462</v>
      </c>
      <c r="P30" s="56" t="n">
        <f aca="false">(P$12 + P$24) / P$5</f>
        <v>1.03571428571429</v>
      </c>
    </row>
    <row r="31" customFormat="false" ht="15.75" hidden="false" customHeight="false" outlineLevel="0" collapsed="false">
      <c r="A31" s="58"/>
      <c r="B31" s="39" t="str">
        <f aca="false">CONCATENATE(Setup!$B$8, ", ", LEFT(Setup!$C$8,2))</f>
        <v>Schroeder, RS</v>
      </c>
      <c r="C31" s="17" t="n">
        <f aca="false">(C$13 + C$25) / C$5</f>
        <v>0</v>
      </c>
      <c r="D31" s="17" t="n">
        <f aca="false">(D$13 + D$25) / D$5</f>
        <v>0</v>
      </c>
      <c r="E31" s="17" t="n">
        <f aca="false">(E$13 + E$25) / E$5</f>
        <v>0</v>
      </c>
      <c r="F31" s="17" t="n">
        <f aca="false">(F$13 + F$25) / F$5</f>
        <v>0</v>
      </c>
      <c r="G31" s="17" t="n">
        <f aca="false">(G$13 + G$25) / G$5</f>
        <v>0.8</v>
      </c>
      <c r="H31" s="17" t="n">
        <f aca="false">(H$13 + H$25) / H$5</f>
        <v>0.666666666666667</v>
      </c>
      <c r="I31" s="56" t="n">
        <f aca="false">(I$13 + I$25) / I$5</f>
        <v>0.857142857142857</v>
      </c>
      <c r="J31" s="57" t="n">
        <f aca="false">(J$13 + J$25) / J$5</f>
        <v>0.75</v>
      </c>
      <c r="K31" s="17" t="n">
        <f aca="false">(K$13 + K$25) / K$5</f>
        <v>0.666666666666667</v>
      </c>
      <c r="L31" s="17" t="n">
        <f aca="false">(L$13 + L$25) / L$5</f>
        <v>0.6</v>
      </c>
      <c r="M31" s="17" t="n">
        <f aca="false">(M$13 + M$25) / M$5</f>
        <v>0.545454545454545</v>
      </c>
      <c r="N31" s="17" t="n">
        <f aca="false">(N$13 + N$25) / N$5</f>
        <v>0.5</v>
      </c>
      <c r="O31" s="17" t="n">
        <f aca="false">(O$13 + O$25) / O$5</f>
        <v>0.461538461538462</v>
      </c>
      <c r="P31" s="56" t="n">
        <f aca="false">(P$13 + P$25) / P$5</f>
        <v>0.428571428571429</v>
      </c>
    </row>
    <row r="32" customFormat="false" ht="15.75" hidden="false" customHeight="false" outlineLevel="0" collapsed="false">
      <c r="A32" s="58"/>
      <c r="B32" s="39" t="str">
        <f aca="false">CONCATENATE(Setup!$B$9, ", ", LEFT(Setup!$C$9,2))</f>
        <v>Martz, NM</v>
      </c>
      <c r="C32" s="17" t="n">
        <f aca="false">(C$14 + C$26) / C$5</f>
        <v>0</v>
      </c>
      <c r="D32" s="17" t="n">
        <f aca="false">(D$14 + D$26) / D$5</f>
        <v>0</v>
      </c>
      <c r="E32" s="17" t="n">
        <f aca="false">(E$14 + E$26) / E$5</f>
        <v>0</v>
      </c>
      <c r="F32" s="17" t="n">
        <f aca="false">(F$14 + F$26) / F$5</f>
        <v>0</v>
      </c>
      <c r="G32" s="17" t="n">
        <f aca="false">(G$14 + G$26) / G$5</f>
        <v>0</v>
      </c>
      <c r="H32" s="17" t="n">
        <f aca="false">(H$14 + H$26) / H$5</f>
        <v>0</v>
      </c>
      <c r="I32" s="56" t="n">
        <f aca="false">(I$14 + I$26) / I$5</f>
        <v>0</v>
      </c>
      <c r="J32" s="57" t="n">
        <f aca="false">(J$14 + J$26) / J$5</f>
        <v>0</v>
      </c>
      <c r="K32" s="17" t="n">
        <f aca="false">(K$14 + K$26) / K$5</f>
        <v>0</v>
      </c>
      <c r="L32" s="17" t="n">
        <f aca="false">(L$14 + L$26) / L$5</f>
        <v>0</v>
      </c>
      <c r="M32" s="17" t="n">
        <f aca="false">(M$14 + M$26) / M$5</f>
        <v>0</v>
      </c>
      <c r="N32" s="17" t="n">
        <f aca="false">(N$14 + N$26) / N$5</f>
        <v>0</v>
      </c>
      <c r="O32" s="17" t="n">
        <f aca="false">(O$14 + O$26) / O$5</f>
        <v>0</v>
      </c>
      <c r="P32" s="56" t="n">
        <f aca="false">(P$14 + P$26) / P$5</f>
        <v>0</v>
      </c>
    </row>
    <row r="33" customFormat="false" ht="15.75" hidden="false" customHeight="false" outlineLevel="0" collapsed="false">
      <c r="A33" s="58"/>
      <c r="B33" s="39" t="str">
        <f aca="false">CONCATENATE(Setup!$B$10, ", ", LEFT(Setup!$C$10,2))</f>
        <v>Glosecki, MG</v>
      </c>
      <c r="C33" s="17" t="n">
        <f aca="false">(C$15 + C$27) / C$5</f>
        <v>0</v>
      </c>
      <c r="D33" s="17" t="n">
        <f aca="false">(D$15 + D$27) / D$5</f>
        <v>0</v>
      </c>
      <c r="E33" s="17" t="n">
        <f aca="false">(E$15 + E$27) / E$5</f>
        <v>0</v>
      </c>
      <c r="F33" s="17" t="n">
        <f aca="false">(F$15 + F$27) / F$5</f>
        <v>0</v>
      </c>
      <c r="G33" s="17" t="n">
        <f aca="false">(G$15 + G$27) / G$5</f>
        <v>0</v>
      </c>
      <c r="H33" s="17" t="n">
        <f aca="false">(H$15 + H$27) / H$5</f>
        <v>0</v>
      </c>
      <c r="I33" s="56" t="n">
        <f aca="false">(I$15 + I$27) / I$5</f>
        <v>0</v>
      </c>
      <c r="J33" s="57" t="n">
        <f aca="false">(J$15 + J$27) / J$5</f>
        <v>0</v>
      </c>
      <c r="K33" s="17" t="n">
        <f aca="false">(K$15 + K$27) / K$5</f>
        <v>0</v>
      </c>
      <c r="L33" s="17" t="n">
        <f aca="false">(L$15 + L$27) / L$5</f>
        <v>0</v>
      </c>
      <c r="M33" s="17" t="n">
        <f aca="false">(M$15 + M$27) / M$5</f>
        <v>0</v>
      </c>
      <c r="N33" s="17" t="n">
        <f aca="false">(N$15 + N$27) / N$5</f>
        <v>0</v>
      </c>
      <c r="O33" s="17" t="n">
        <f aca="false">(O$15 + O$27) / O$5</f>
        <v>0</v>
      </c>
      <c r="P33" s="56" t="n">
        <f aca="false">(P$15 + P$27) / P$5</f>
        <v>0</v>
      </c>
    </row>
    <row r="34" customFormat="false" ht="16.5" hidden="false" customHeight="false" outlineLevel="0" collapsed="false">
      <c r="A34" s="58"/>
      <c r="B34" s="52" t="s">
        <v>19</v>
      </c>
      <c r="C34" s="19" t="n">
        <f aca="false">SUM(C30:C33)</f>
        <v>4.75</v>
      </c>
      <c r="D34" s="19" t="n">
        <f aca="false">SUM(D30:D33)</f>
        <v>2.75</v>
      </c>
      <c r="E34" s="19" t="n">
        <f aca="false">SUM(E30:E33)</f>
        <v>1.83333333333333</v>
      </c>
      <c r="F34" s="19" t="n">
        <f aca="false">SUM(F30:F33)</f>
        <v>1.75</v>
      </c>
      <c r="G34" s="19" t="n">
        <f aca="false">SUM(G30:G33)</f>
        <v>2.4</v>
      </c>
      <c r="H34" s="19" t="n">
        <f aca="false">SUM(H30:H33)</f>
        <v>2</v>
      </c>
      <c r="I34" s="53" t="n">
        <f aca="false">SUM(I30:I33)</f>
        <v>2.35714285714286</v>
      </c>
      <c r="J34" s="54" t="n">
        <f aca="false">SUM(J30:J33)</f>
        <v>2.0625</v>
      </c>
      <c r="K34" s="19" t="n">
        <f aca="false">SUM(K30:K33)</f>
        <v>2.27777777777778</v>
      </c>
      <c r="L34" s="19" t="n">
        <f aca="false">SUM(L30:L33)</f>
        <v>2.05</v>
      </c>
      <c r="M34" s="19" t="n">
        <f aca="false">SUM(M30:M33)</f>
        <v>1.86363636363636</v>
      </c>
      <c r="N34" s="19" t="n">
        <f aca="false">SUM(N30:N33)</f>
        <v>1.70833333333333</v>
      </c>
      <c r="O34" s="19" t="n">
        <f aca="false">SUM(O30:O33)</f>
        <v>1.57692307692308</v>
      </c>
      <c r="P34" s="53" t="n">
        <f aca="false">SUM(P30:P33)</f>
        <v>1.46428571428571</v>
      </c>
    </row>
    <row r="35" customFormat="false" ht="15.75" hidden="false" customHeight="false" outlineLevel="0" collapsed="false">
      <c r="A35" s="23"/>
      <c r="B35" s="24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customFormat="false" ht="15.75" hidden="false" customHeight="false" outlineLevel="0" collapsed="false">
      <c r="B36" s="59" t="s">
        <v>44</v>
      </c>
      <c r="C36" s="60" t="n">
        <v>1</v>
      </c>
      <c r="D36" s="60" t="n">
        <v>2</v>
      </c>
      <c r="E36" s="60" t="s">
        <v>45</v>
      </c>
    </row>
    <row r="37" customFormat="false" ht="15.75" hidden="false" customHeight="true" outlineLevel="0" collapsed="false">
      <c r="A37" s="58" t="s">
        <v>46</v>
      </c>
      <c r="B37" s="39" t="str">
        <f aca="false">CONCATENATE(Setup!$B$7, ", ", LEFT(Setup!$C$7,2))</f>
        <v>Eck, ME</v>
      </c>
      <c r="C37" s="16" t="n">
        <f aca="false">SUM(C6:I6) + SUM(C18:I18)</f>
        <v>10.5</v>
      </c>
      <c r="D37" s="16" t="n">
        <f aca="false">SUM(J6:P6) + SUM(J18:P18)</f>
        <v>4</v>
      </c>
      <c r="E37" s="16" t="n">
        <f aca="false">SUM(C37:D37)</f>
        <v>14.5</v>
      </c>
    </row>
    <row r="38" customFormat="false" ht="15.75" hidden="false" customHeight="false" outlineLevel="0" collapsed="false">
      <c r="A38" s="58"/>
      <c r="B38" s="39" t="str">
        <f aca="false">CONCATENATE(Setup!$B$8, ", ", LEFT(Setup!$C$8,2))</f>
        <v>Schroeder, RS</v>
      </c>
      <c r="C38" s="16" t="n">
        <f aca="false">SUM(C7:I7) + SUM(C19:I19)</f>
        <v>6</v>
      </c>
      <c r="D38" s="16" t="n">
        <f aca="false">SUM(J7:P7) + SUM(J19:P19)</f>
        <v>0</v>
      </c>
      <c r="E38" s="16" t="n">
        <f aca="false">SUM(C38:D38)</f>
        <v>6</v>
      </c>
    </row>
    <row r="39" customFormat="false" ht="15.75" hidden="false" customHeight="false" outlineLevel="0" collapsed="false">
      <c r="A39" s="58"/>
      <c r="B39" s="39" t="str">
        <f aca="false">CONCATENATE(Setup!$B$9, ", ", LEFT(Setup!$C$9,2))</f>
        <v>Martz, NM</v>
      </c>
      <c r="C39" s="16" t="n">
        <f aca="false">SUM(C8:I8) + SUM(C20:I20)</f>
        <v>0</v>
      </c>
      <c r="D39" s="16" t="n">
        <f aca="false">SUM(J8:P8) + SUM(J20:P20)</f>
        <v>0</v>
      </c>
      <c r="E39" s="16" t="n">
        <f aca="false">SUM(C39:D39)</f>
        <v>0</v>
      </c>
    </row>
    <row r="40" customFormat="false" ht="15.75" hidden="false" customHeight="false" outlineLevel="0" collapsed="false">
      <c r="A40" s="58"/>
      <c r="B40" s="39" t="str">
        <f aca="false">CONCATENATE(Setup!$B$10, ", ", LEFT(Setup!$C$10,2))</f>
        <v>Glosecki, MG</v>
      </c>
      <c r="C40" s="16" t="n">
        <f aca="false">SUM(C9:I9) + SUM(C21:I21)</f>
        <v>0</v>
      </c>
      <c r="D40" s="16" t="n">
        <f aca="false">SUM(J9:P9) + SUM(J21:P21)</f>
        <v>0</v>
      </c>
      <c r="E40" s="16" t="n">
        <f aca="false">SUM(C40:D40)</f>
        <v>0</v>
      </c>
    </row>
    <row r="41" customFormat="false" ht="16.5" hidden="false" customHeight="false" outlineLevel="0" collapsed="false">
      <c r="A41" s="58"/>
      <c r="B41" s="52" t="s">
        <v>19</v>
      </c>
      <c r="C41" s="19" t="n">
        <f aca="false">SUM(C37:C40)</f>
        <v>16.5</v>
      </c>
      <c r="D41" s="19" t="n">
        <f aca="false">SUM(D37:D40)</f>
        <v>4</v>
      </c>
      <c r="E41" s="19" t="n">
        <f aca="false">SUM(C41:D41)</f>
        <v>20.5</v>
      </c>
    </row>
    <row r="42" customFormat="false" ht="15.75" hidden="false" customHeight="false" outlineLevel="0" collapsed="false">
      <c r="A42" s="23"/>
    </row>
    <row r="43" customFormat="false" ht="15.75" hidden="false" customHeight="true" outlineLevel="0" collapsed="false">
      <c r="A43" s="58" t="s">
        <v>22</v>
      </c>
      <c r="B43" s="39" t="str">
        <f aca="false">CONCATENATE(Setup!$B$7, ", ", LEFT(Setup!$C$7,2))</f>
        <v>Eck, ME</v>
      </c>
      <c r="C43" s="16" t="n">
        <f aca="false">C37 / C$36</f>
        <v>10.5</v>
      </c>
      <c r="D43" s="16" t="n">
        <f aca="false">SUM(C37:D37) / D$36</f>
        <v>7.25</v>
      </c>
    </row>
    <row r="44" customFormat="false" ht="15.75" hidden="false" customHeight="false" outlineLevel="0" collapsed="false">
      <c r="A44" s="58"/>
      <c r="B44" s="39" t="str">
        <f aca="false">CONCATENATE(Setup!$B$8, ", ", LEFT(Setup!$C$8,2))</f>
        <v>Schroeder, RS</v>
      </c>
      <c r="C44" s="16" t="n">
        <f aca="false">C38 / C$36</f>
        <v>6</v>
      </c>
      <c r="D44" s="16" t="n">
        <f aca="false">SUM(C38:D38) / D$36</f>
        <v>3</v>
      </c>
    </row>
    <row r="45" customFormat="false" ht="15.75" hidden="false" customHeight="false" outlineLevel="0" collapsed="false">
      <c r="A45" s="58"/>
      <c r="B45" s="39" t="str">
        <f aca="false">CONCATENATE(Setup!$B$9, ", ", LEFT(Setup!$C$9,2))</f>
        <v>Martz, NM</v>
      </c>
      <c r="C45" s="16" t="n">
        <f aca="false">C39 / C$36</f>
        <v>0</v>
      </c>
      <c r="D45" s="16" t="n">
        <f aca="false">SUM(C39:D39) / D$36</f>
        <v>0</v>
      </c>
    </row>
    <row r="46" customFormat="false" ht="15.75" hidden="false" customHeight="false" outlineLevel="0" collapsed="false">
      <c r="A46" s="58"/>
      <c r="B46" s="39" t="str">
        <f aca="false">CONCATENATE(Setup!$B$10, ", ", LEFT(Setup!$C$10,2))</f>
        <v>Glosecki, MG</v>
      </c>
      <c r="C46" s="16" t="n">
        <f aca="false">C40 / C$36</f>
        <v>0</v>
      </c>
      <c r="D46" s="16" t="n">
        <f aca="false">SUM(C40:D40) / D$36</f>
        <v>0</v>
      </c>
    </row>
    <row r="47" customFormat="false" ht="16.5" hidden="false" customHeight="false" outlineLevel="0" collapsed="false">
      <c r="A47" s="58"/>
      <c r="B47" s="52" t="s">
        <v>19</v>
      </c>
      <c r="C47" s="19" t="n">
        <f aca="false">SUM(C43:C46)</f>
        <v>16.5</v>
      </c>
      <c r="D47" s="19" t="n">
        <f aca="false">SUM(D43:D46)</f>
        <v>10.25</v>
      </c>
    </row>
  </sheetData>
  <mergeCells count="9">
    <mergeCell ref="C3:I3"/>
    <mergeCell ref="J3:P3"/>
    <mergeCell ref="A6:A10"/>
    <mergeCell ref="A12:A16"/>
    <mergeCell ref="A18:A22"/>
    <mergeCell ref="A24:A28"/>
    <mergeCell ref="A30:A34"/>
    <mergeCell ref="A37:A41"/>
    <mergeCell ref="A43:A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9.10526315789474"/>
    <col collapsed="false" hidden="false" max="2" min="2" style="0" width="15.7449392712551"/>
    <col collapsed="false" hidden="false" max="1025" min="3" style="0" width="8.78542510121457"/>
  </cols>
  <sheetData>
    <row r="1" customFormat="false" ht="18.75" hidden="false" customHeight="false" outlineLevel="0" collapsed="false">
      <c r="C1" s="26" t="s">
        <v>32</v>
      </c>
    </row>
    <row r="2" customFormat="false" ht="18.75" hidden="false" customHeight="false" outlineLevel="0" collapsed="false">
      <c r="B2" s="27" t="e">
        <f aca="false">SheetName</f>
        <v>#NAME?</v>
      </c>
      <c r="C2" s="28" t="s">
        <v>33</v>
      </c>
    </row>
    <row r="3" customFormat="false" ht="15" hidden="false" customHeight="false" outlineLevel="0" collapsed="false">
      <c r="B3" s="5" t="s">
        <v>2</v>
      </c>
      <c r="C3" s="61" t="s">
        <v>34</v>
      </c>
      <c r="D3" s="61"/>
      <c r="E3" s="61"/>
      <c r="F3" s="61"/>
      <c r="G3" s="61"/>
      <c r="H3" s="61"/>
      <c r="I3" s="61"/>
      <c r="J3" s="30" t="s">
        <v>35</v>
      </c>
      <c r="K3" s="30"/>
      <c r="L3" s="30"/>
      <c r="M3" s="30"/>
      <c r="N3" s="30"/>
      <c r="O3" s="30"/>
      <c r="P3" s="30"/>
    </row>
    <row r="4" customFormat="false" ht="15" hidden="false" customHeight="false" outlineLevel="0" collapsed="false">
      <c r="B4" s="9" t="s">
        <v>37</v>
      </c>
      <c r="C4" s="32" t="n">
        <f aca="false">Setup!$B$4</f>
        <v>42380</v>
      </c>
      <c r="D4" s="32" t="n">
        <f aca="false">C$4 + 1</f>
        <v>42381</v>
      </c>
      <c r="E4" s="32" t="n">
        <f aca="false">D$4 + 1</f>
        <v>42382</v>
      </c>
      <c r="F4" s="32" t="n">
        <f aca="false">E$4 + 1</f>
        <v>42383</v>
      </c>
      <c r="G4" s="32" t="n">
        <f aca="false">F$4 + 1</f>
        <v>42384</v>
      </c>
      <c r="H4" s="32" t="n">
        <f aca="false">G$4 + 1</f>
        <v>42385</v>
      </c>
      <c r="I4" s="33" t="n">
        <f aca="false">H$4 + 1</f>
        <v>42386</v>
      </c>
      <c r="J4" s="34" t="n">
        <f aca="false">I$4 + 1</f>
        <v>42387</v>
      </c>
      <c r="K4" s="32" t="n">
        <f aca="false">J$4 + 1</f>
        <v>42388</v>
      </c>
      <c r="L4" s="32" t="n">
        <f aca="false">K$4 + 1</f>
        <v>42389</v>
      </c>
      <c r="M4" s="32" t="n">
        <f aca="false">L$4 + 1</f>
        <v>42390</v>
      </c>
      <c r="N4" s="32" t="n">
        <f aca="false">M$4 + 1</f>
        <v>42391</v>
      </c>
      <c r="O4" s="32" t="n">
        <f aca="false">N$4 + 1</f>
        <v>42392</v>
      </c>
      <c r="P4" s="33" t="n">
        <f aca="false">O$4 + 1</f>
        <v>42393</v>
      </c>
    </row>
    <row r="5" customFormat="false" ht="15.75" hidden="false" customHeight="false" outlineLevel="0" collapsed="false">
      <c r="B5" s="9" t="s">
        <v>38</v>
      </c>
      <c r="C5" s="35" t="n">
        <v>1</v>
      </c>
      <c r="D5" s="35" t="n">
        <v>2</v>
      </c>
      <c r="E5" s="35" t="n">
        <v>3</v>
      </c>
      <c r="F5" s="35" t="n">
        <v>4</v>
      </c>
      <c r="G5" s="35" t="n">
        <v>5</v>
      </c>
      <c r="H5" s="35" t="n">
        <v>6</v>
      </c>
      <c r="I5" s="36" t="n">
        <v>7</v>
      </c>
      <c r="J5" s="37" t="n">
        <v>8</v>
      </c>
      <c r="K5" s="35" t="n">
        <v>9</v>
      </c>
      <c r="L5" s="35" t="n">
        <v>10</v>
      </c>
      <c r="M5" s="35" t="n">
        <v>11</v>
      </c>
      <c r="N5" s="35" t="n">
        <v>12</v>
      </c>
      <c r="O5" s="35" t="n">
        <v>13</v>
      </c>
      <c r="P5" s="36" t="n">
        <v>14</v>
      </c>
    </row>
    <row r="6" customFormat="false" ht="15.75" hidden="false" customHeight="true" outlineLevel="0" collapsed="false">
      <c r="A6" s="62" t="s">
        <v>39</v>
      </c>
      <c r="B6" s="39" t="str">
        <f aca="false">CONCATENATE(Setup!$B$7, ", ", LEFT(Setup!$C$7,2))</f>
        <v>Eck, ME</v>
      </c>
      <c r="C6" s="40" t="n">
        <v>0</v>
      </c>
      <c r="D6" s="40" t="n">
        <v>0</v>
      </c>
      <c r="E6" s="40" t="n">
        <v>0</v>
      </c>
      <c r="F6" s="40" t="n">
        <v>0</v>
      </c>
      <c r="G6" s="40" t="n">
        <v>0</v>
      </c>
      <c r="H6" s="40" t="n">
        <v>0</v>
      </c>
      <c r="I6" s="40" t="n">
        <v>0</v>
      </c>
      <c r="J6" s="40" t="n">
        <v>0</v>
      </c>
      <c r="K6" s="41" t="n">
        <v>0</v>
      </c>
      <c r="L6" s="41" t="n">
        <v>0</v>
      </c>
      <c r="M6" s="41" t="n">
        <v>0</v>
      </c>
      <c r="N6" s="41" t="n">
        <v>0</v>
      </c>
      <c r="O6" s="41" t="n">
        <v>0</v>
      </c>
      <c r="P6" s="42" t="n">
        <v>0</v>
      </c>
    </row>
    <row r="7" customFormat="false" ht="15.75" hidden="false" customHeight="false" outlineLevel="0" collapsed="false">
      <c r="A7" s="62"/>
      <c r="B7" s="39" t="str">
        <f aca="false">CONCATENATE(Setup!$B$8, ", ", LEFT(Setup!$C$8,2))</f>
        <v>Schroeder, RS</v>
      </c>
      <c r="C7" s="40" t="n">
        <v>0</v>
      </c>
      <c r="D7" s="40" t="n">
        <v>0</v>
      </c>
      <c r="E7" s="40" t="n">
        <v>0</v>
      </c>
      <c r="F7" s="40" t="n">
        <v>0</v>
      </c>
      <c r="G7" s="40" t="n">
        <v>0</v>
      </c>
      <c r="H7" s="40" t="n">
        <v>0</v>
      </c>
      <c r="I7" s="40" t="n">
        <v>0</v>
      </c>
      <c r="J7" s="40" t="n">
        <v>0</v>
      </c>
      <c r="K7" s="41" t="n">
        <v>0</v>
      </c>
      <c r="L7" s="41" t="n">
        <v>0</v>
      </c>
      <c r="M7" s="41" t="n">
        <v>0</v>
      </c>
      <c r="N7" s="41" t="n">
        <v>0</v>
      </c>
      <c r="O7" s="41" t="n">
        <v>0</v>
      </c>
      <c r="P7" s="42" t="n">
        <v>0</v>
      </c>
    </row>
    <row r="8" customFormat="false" ht="15.75" hidden="false" customHeight="false" outlineLevel="0" collapsed="false">
      <c r="A8" s="62"/>
      <c r="B8" s="39" t="str">
        <f aca="false">CONCATENATE(Setup!$B$9, ", ", LEFT(Setup!$C$9,2))</f>
        <v>Martz, NM</v>
      </c>
      <c r="C8" s="40" t="n">
        <v>0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1" t="n">
        <v>0</v>
      </c>
      <c r="L8" s="41" t="n">
        <v>0</v>
      </c>
      <c r="M8" s="41" t="n">
        <v>0</v>
      </c>
      <c r="N8" s="41" t="n">
        <v>0</v>
      </c>
      <c r="O8" s="41" t="n">
        <v>0</v>
      </c>
      <c r="P8" s="42" t="n">
        <v>0</v>
      </c>
    </row>
    <row r="9" customFormat="false" ht="15.75" hidden="false" customHeight="false" outlineLevel="0" collapsed="false">
      <c r="A9" s="62"/>
      <c r="B9" s="39" t="str">
        <f aca="false">CONCATENATE(Setup!$B$10, ", ", LEFT(Setup!$C$10,2))</f>
        <v>Glosecki, MG</v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1" t="n">
        <v>0</v>
      </c>
      <c r="L9" s="41" t="n">
        <v>0</v>
      </c>
      <c r="M9" s="41" t="n">
        <v>0</v>
      </c>
      <c r="N9" s="41" t="n">
        <v>0</v>
      </c>
      <c r="O9" s="41" t="n">
        <v>0</v>
      </c>
      <c r="P9" s="42" t="n">
        <v>0</v>
      </c>
    </row>
    <row r="10" customFormat="false" ht="16.5" hidden="false" customHeight="false" outlineLevel="0" collapsed="false">
      <c r="A10" s="62"/>
      <c r="B10" s="52" t="s">
        <v>19</v>
      </c>
      <c r="C10" s="19" t="n">
        <f aca="false">SUM(C6:C9)</f>
        <v>0</v>
      </c>
      <c r="D10" s="19" t="n">
        <f aca="false">SUM(D6:D9)</f>
        <v>0</v>
      </c>
      <c r="E10" s="19" t="n">
        <f aca="false">SUM(E6:E9)</f>
        <v>0</v>
      </c>
      <c r="F10" s="19" t="n">
        <f aca="false">SUM(F6:F9)</f>
        <v>0</v>
      </c>
      <c r="G10" s="19" t="n">
        <f aca="false">SUM(G6:G9)</f>
        <v>0</v>
      </c>
      <c r="H10" s="19" t="n">
        <f aca="false">SUM(H6:H9)</f>
        <v>0</v>
      </c>
      <c r="I10" s="53" t="n">
        <f aca="false">SUM(I6:I9)</f>
        <v>0</v>
      </c>
      <c r="J10" s="54" t="n">
        <f aca="false">SUM(J6:J9)</f>
        <v>0</v>
      </c>
      <c r="K10" s="19" t="n">
        <f aca="false">SUM(K6:K9)</f>
        <v>0</v>
      </c>
      <c r="L10" s="19" t="n">
        <f aca="false">SUM(L6:L9)</f>
        <v>0</v>
      </c>
      <c r="M10" s="19" t="n">
        <f aca="false">SUM(M6:M9)</f>
        <v>0</v>
      </c>
      <c r="N10" s="19" t="n">
        <f aca="false">SUM(N6:N9)</f>
        <v>0</v>
      </c>
      <c r="O10" s="19" t="n">
        <f aca="false">SUM(O6:O9)</f>
        <v>0</v>
      </c>
      <c r="P10" s="53" t="n">
        <f aca="false">SUM(P6:P9)</f>
        <v>0</v>
      </c>
    </row>
    <row r="11" customFormat="false" ht="16.5" hidden="false" customHeight="false" outlineLevel="0" collapsed="false">
      <c r="A11" s="55"/>
      <c r="B11" s="24"/>
      <c r="C11" s="19"/>
      <c r="D11" s="19"/>
      <c r="E11" s="19"/>
      <c r="F11" s="19"/>
      <c r="G11" s="19"/>
      <c r="H11" s="19"/>
      <c r="I11" s="53"/>
      <c r="J11" s="54"/>
      <c r="K11" s="19"/>
      <c r="L11" s="19"/>
      <c r="M11" s="19"/>
      <c r="N11" s="19"/>
      <c r="O11" s="19"/>
      <c r="P11" s="53"/>
    </row>
    <row r="12" customFormat="false" ht="15.75" hidden="false" customHeight="true" outlineLevel="0" collapsed="false">
      <c r="A12" s="62" t="s">
        <v>40</v>
      </c>
      <c r="B12" s="39" t="str">
        <f aca="false">CONCATENATE(Setup!$B$7, ", ", LEFT(Setup!$C$7,2))</f>
        <v>Eck, ME</v>
      </c>
      <c r="C12" s="17" t="n">
        <f aca="false">$C6</f>
        <v>0</v>
      </c>
      <c r="D12" s="17" t="n">
        <f aca="false">C$12 + D$6</f>
        <v>0</v>
      </c>
      <c r="E12" s="17" t="n">
        <f aca="false">D$12 + E$6</f>
        <v>0</v>
      </c>
      <c r="F12" s="17" t="n">
        <f aca="false">E$12 + F$6</f>
        <v>0</v>
      </c>
      <c r="G12" s="17" t="n">
        <f aca="false">F$12 + G$6</f>
        <v>0</v>
      </c>
      <c r="H12" s="17" t="n">
        <f aca="false">G$12 + H$6</f>
        <v>0</v>
      </c>
      <c r="I12" s="56" t="n">
        <f aca="false">H$12 + I$6</f>
        <v>0</v>
      </c>
      <c r="J12" s="57" t="n">
        <f aca="false">I$12 + J$6</f>
        <v>0</v>
      </c>
      <c r="K12" s="17" t="n">
        <f aca="false">J$12 + K$6</f>
        <v>0</v>
      </c>
      <c r="L12" s="17" t="n">
        <f aca="false">K$12 + L$6</f>
        <v>0</v>
      </c>
      <c r="M12" s="17" t="n">
        <f aca="false">L$12 + M$6</f>
        <v>0</v>
      </c>
      <c r="N12" s="17" t="n">
        <f aca="false">M$12 + N$6</f>
        <v>0</v>
      </c>
      <c r="O12" s="17" t="n">
        <f aca="false">N$12 + O$6</f>
        <v>0</v>
      </c>
      <c r="P12" s="56" t="n">
        <f aca="false">O$12 + P$6</f>
        <v>0</v>
      </c>
    </row>
    <row r="13" customFormat="false" ht="15.75" hidden="false" customHeight="false" outlineLevel="0" collapsed="false">
      <c r="A13" s="62"/>
      <c r="B13" s="39" t="str">
        <f aca="false">CONCATENATE(Setup!$B$8, ", ", LEFT(Setup!$C$8,2))</f>
        <v>Schroeder, RS</v>
      </c>
      <c r="C13" s="17" t="n">
        <f aca="false">$C7</f>
        <v>0</v>
      </c>
      <c r="D13" s="17" t="n">
        <f aca="false">C$13 + D$7</f>
        <v>0</v>
      </c>
      <c r="E13" s="17" t="n">
        <f aca="false">D$13 + E$7</f>
        <v>0</v>
      </c>
      <c r="F13" s="17" t="n">
        <f aca="false">E$13 + F$7</f>
        <v>0</v>
      </c>
      <c r="G13" s="17" t="n">
        <f aca="false">F$13 + G$7</f>
        <v>0</v>
      </c>
      <c r="H13" s="17" t="n">
        <f aca="false">G$13 + H$7</f>
        <v>0</v>
      </c>
      <c r="I13" s="56" t="n">
        <f aca="false">H$13 + I$7</f>
        <v>0</v>
      </c>
      <c r="J13" s="57" t="n">
        <f aca="false">I$13 + J$7</f>
        <v>0</v>
      </c>
      <c r="K13" s="17" t="n">
        <f aca="false">J$13 + K$7</f>
        <v>0</v>
      </c>
      <c r="L13" s="17" t="n">
        <f aca="false">K$13 + L$7</f>
        <v>0</v>
      </c>
      <c r="M13" s="17" t="n">
        <f aca="false">L$13 + M$7</f>
        <v>0</v>
      </c>
      <c r="N13" s="17" t="n">
        <f aca="false">M$13 + N$7</f>
        <v>0</v>
      </c>
      <c r="O13" s="17" t="n">
        <f aca="false">N$13 + O$7</f>
        <v>0</v>
      </c>
      <c r="P13" s="56" t="n">
        <f aca="false">O$13 + P$7</f>
        <v>0</v>
      </c>
    </row>
    <row r="14" customFormat="false" ht="15.75" hidden="false" customHeight="false" outlineLevel="0" collapsed="false">
      <c r="A14" s="62"/>
      <c r="B14" s="39" t="str">
        <f aca="false">CONCATENATE(Setup!$B$9, ", ", LEFT(Setup!$C$9,2))</f>
        <v>Martz, NM</v>
      </c>
      <c r="C14" s="17" t="n">
        <f aca="false">$C8</f>
        <v>0</v>
      </c>
      <c r="D14" s="17" t="n">
        <f aca="false">C$14 + D$8</f>
        <v>0</v>
      </c>
      <c r="E14" s="17" t="n">
        <f aca="false">D$14 + E$8</f>
        <v>0</v>
      </c>
      <c r="F14" s="17" t="n">
        <f aca="false">E$14 + F$8</f>
        <v>0</v>
      </c>
      <c r="G14" s="17" t="n">
        <f aca="false">F$14 + G$8</f>
        <v>0</v>
      </c>
      <c r="H14" s="17" t="n">
        <f aca="false">G$14 + H$8</f>
        <v>0</v>
      </c>
      <c r="I14" s="56" t="n">
        <f aca="false">H$14 + I$8</f>
        <v>0</v>
      </c>
      <c r="J14" s="57" t="n">
        <f aca="false">I$14 + J$8</f>
        <v>0</v>
      </c>
      <c r="K14" s="17" t="n">
        <f aca="false">J$14 + K$8</f>
        <v>0</v>
      </c>
      <c r="L14" s="17" t="n">
        <f aca="false">K$14 + L$8</f>
        <v>0</v>
      </c>
      <c r="M14" s="17" t="n">
        <f aca="false">L$14 + M$8</f>
        <v>0</v>
      </c>
      <c r="N14" s="17" t="n">
        <f aca="false">M$14 + N$8</f>
        <v>0</v>
      </c>
      <c r="O14" s="17" t="n">
        <f aca="false">N$14 + O$8</f>
        <v>0</v>
      </c>
      <c r="P14" s="56" t="n">
        <f aca="false">O$14 + P$8</f>
        <v>0</v>
      </c>
    </row>
    <row r="15" customFormat="false" ht="15.75" hidden="false" customHeight="false" outlineLevel="0" collapsed="false">
      <c r="A15" s="62"/>
      <c r="B15" s="39" t="str">
        <f aca="false">CONCATENATE(Setup!$B$10, ", ", LEFT(Setup!$C$10,2))</f>
        <v>Glosecki, MG</v>
      </c>
      <c r="C15" s="17" t="n">
        <f aca="false">$C9</f>
        <v>0</v>
      </c>
      <c r="D15" s="17" t="n">
        <f aca="false">C$15 + D$9</f>
        <v>0</v>
      </c>
      <c r="E15" s="17" t="n">
        <f aca="false">D$15 + E$9</f>
        <v>0</v>
      </c>
      <c r="F15" s="17" t="n">
        <f aca="false">E$15 + F$9</f>
        <v>0</v>
      </c>
      <c r="G15" s="17" t="n">
        <f aca="false">F$15 + G$9</f>
        <v>0</v>
      </c>
      <c r="H15" s="17" t="n">
        <f aca="false">G$15 + H$9</f>
        <v>0</v>
      </c>
      <c r="I15" s="56" t="n">
        <f aca="false">H$15 + I$9</f>
        <v>0</v>
      </c>
      <c r="J15" s="57" t="n">
        <f aca="false">I$15 + J$9</f>
        <v>0</v>
      </c>
      <c r="K15" s="17" t="n">
        <f aca="false">J$15 + K$9</f>
        <v>0</v>
      </c>
      <c r="L15" s="17" t="n">
        <f aca="false">K$15 + L$9</f>
        <v>0</v>
      </c>
      <c r="M15" s="17" t="n">
        <f aca="false">L$15 + M$9</f>
        <v>0</v>
      </c>
      <c r="N15" s="17" t="n">
        <f aca="false">M$15 + N$9</f>
        <v>0</v>
      </c>
      <c r="O15" s="17" t="n">
        <f aca="false">N$15 + O$9</f>
        <v>0</v>
      </c>
      <c r="P15" s="56" t="n">
        <f aca="false">O$15 + P$9</f>
        <v>0</v>
      </c>
    </row>
    <row r="16" customFormat="false" ht="16.5" hidden="false" customHeight="false" outlineLevel="0" collapsed="false">
      <c r="A16" s="62"/>
      <c r="B16" s="52" t="s">
        <v>19</v>
      </c>
      <c r="C16" s="19" t="n">
        <f aca="false">SUM(C12:C15)</f>
        <v>0</v>
      </c>
      <c r="D16" s="19" t="n">
        <f aca="false">SUM(D12:D15)</f>
        <v>0</v>
      </c>
      <c r="E16" s="19" t="n">
        <f aca="false">SUM(E12:E15)</f>
        <v>0</v>
      </c>
      <c r="F16" s="19" t="n">
        <f aca="false">SUM(F12:F15)</f>
        <v>0</v>
      </c>
      <c r="G16" s="19" t="n">
        <f aca="false">SUM(G12:G15)</f>
        <v>0</v>
      </c>
      <c r="H16" s="19" t="n">
        <f aca="false">SUM(H12:H15)</f>
        <v>0</v>
      </c>
      <c r="I16" s="53" t="n">
        <f aca="false">SUM(I12:I15)</f>
        <v>0</v>
      </c>
      <c r="J16" s="54" t="n">
        <f aca="false">SUM(J12:J15)</f>
        <v>0</v>
      </c>
      <c r="K16" s="19" t="n">
        <f aca="false">SUM(K12:K15)</f>
        <v>0</v>
      </c>
      <c r="L16" s="19" t="n">
        <f aca="false">SUM(L12:L15)</f>
        <v>0</v>
      </c>
      <c r="M16" s="19" t="n">
        <f aca="false">SUM(M12:M15)</f>
        <v>0</v>
      </c>
      <c r="N16" s="19" t="n">
        <f aca="false">SUM(N12:N15)</f>
        <v>0</v>
      </c>
      <c r="O16" s="19" t="n">
        <f aca="false">SUM(O12:O15)</f>
        <v>0</v>
      </c>
      <c r="P16" s="53" t="n">
        <f aca="false">SUM(P12:P15)</f>
        <v>0</v>
      </c>
    </row>
    <row r="17" customFormat="false" ht="16.5" hidden="false" customHeight="false" outlineLevel="0" collapsed="false">
      <c r="A17" s="55"/>
      <c r="B17" s="24"/>
      <c r="C17" s="19"/>
      <c r="D17" s="19"/>
      <c r="E17" s="19"/>
      <c r="F17" s="19"/>
      <c r="G17" s="19"/>
      <c r="H17" s="19"/>
      <c r="I17" s="53"/>
      <c r="J17" s="54"/>
      <c r="K17" s="19"/>
      <c r="L17" s="19"/>
      <c r="M17" s="19"/>
      <c r="N17" s="19"/>
      <c r="O17" s="19"/>
      <c r="P17" s="53"/>
    </row>
    <row r="18" customFormat="false" ht="15.75" hidden="false" customHeight="true" outlineLevel="0" collapsed="false">
      <c r="A18" s="38" t="s">
        <v>41</v>
      </c>
      <c r="B18" s="39" t="str">
        <f aca="false">CONCATENATE(Setup!$B$7, ", ", LEFT(Setup!$C$7,2))</f>
        <v>Eck, ME</v>
      </c>
      <c r="C18" s="40" t="n">
        <v>0</v>
      </c>
      <c r="D18" s="40" t="n">
        <v>0</v>
      </c>
      <c r="E18" s="40" t="n">
        <v>0</v>
      </c>
      <c r="F18" s="40" t="n">
        <v>0</v>
      </c>
      <c r="G18" s="40" t="n">
        <v>0</v>
      </c>
      <c r="H18" s="40" t="n">
        <v>0</v>
      </c>
      <c r="I18" s="40" t="n">
        <v>0</v>
      </c>
      <c r="J18" s="40" t="n">
        <v>0</v>
      </c>
      <c r="K18" s="41" t="n">
        <v>0</v>
      </c>
      <c r="L18" s="41" t="n">
        <v>0</v>
      </c>
      <c r="M18" s="41" t="n">
        <v>0</v>
      </c>
      <c r="N18" s="41" t="n">
        <v>0</v>
      </c>
      <c r="O18" s="41" t="n">
        <v>0</v>
      </c>
      <c r="P18" s="42" t="n">
        <v>0</v>
      </c>
    </row>
    <row r="19" customFormat="false" ht="15.75" hidden="false" customHeight="false" outlineLevel="0" collapsed="false">
      <c r="A19" s="38"/>
      <c r="B19" s="39" t="str">
        <f aca="false">CONCATENATE(Setup!$B$8, ", ", LEFT(Setup!$C$8,2))</f>
        <v>Schroeder, RS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0</v>
      </c>
      <c r="H19" s="40" t="n">
        <v>0</v>
      </c>
      <c r="I19" s="40" t="n">
        <v>0</v>
      </c>
      <c r="J19" s="40" t="n">
        <v>0</v>
      </c>
      <c r="K19" s="41" t="n">
        <v>0</v>
      </c>
      <c r="L19" s="41" t="n">
        <v>0</v>
      </c>
      <c r="M19" s="41" t="n">
        <v>0</v>
      </c>
      <c r="N19" s="41" t="n">
        <v>0</v>
      </c>
      <c r="O19" s="41" t="n">
        <v>0</v>
      </c>
      <c r="P19" s="42" t="n">
        <v>0</v>
      </c>
    </row>
    <row r="20" customFormat="false" ht="15.75" hidden="false" customHeight="false" outlineLevel="0" collapsed="false">
      <c r="A20" s="38"/>
      <c r="B20" s="39" t="str">
        <f aca="false">CONCATENATE(Setup!$B$9, ", ", LEFT(Setup!$C$9,2))</f>
        <v>Martz, NM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0</v>
      </c>
      <c r="H20" s="40" t="n">
        <v>0</v>
      </c>
      <c r="I20" s="40" t="n">
        <v>0</v>
      </c>
      <c r="J20" s="40" t="n">
        <v>0</v>
      </c>
      <c r="K20" s="41" t="n">
        <v>0</v>
      </c>
      <c r="L20" s="41" t="n">
        <v>0</v>
      </c>
      <c r="M20" s="41" t="n">
        <v>0</v>
      </c>
      <c r="N20" s="41" t="n">
        <v>0</v>
      </c>
      <c r="O20" s="41" t="n">
        <v>0</v>
      </c>
      <c r="P20" s="42" t="n">
        <v>0</v>
      </c>
    </row>
    <row r="21" customFormat="false" ht="15.75" hidden="false" customHeight="false" outlineLevel="0" collapsed="false">
      <c r="A21" s="38"/>
      <c r="B21" s="39" t="str">
        <f aca="false">CONCATENATE(Setup!$B$10, ", ", LEFT(Setup!$C$10,2))</f>
        <v>Glosecki, MG</v>
      </c>
      <c r="C21" s="40" t="n">
        <v>0</v>
      </c>
      <c r="D21" s="40" t="n">
        <v>0</v>
      </c>
      <c r="E21" s="40" t="n">
        <v>0</v>
      </c>
      <c r="F21" s="40" t="n">
        <v>0</v>
      </c>
      <c r="G21" s="40" t="n">
        <v>0</v>
      </c>
      <c r="H21" s="40" t="n">
        <v>0</v>
      </c>
      <c r="I21" s="40" t="n">
        <v>0</v>
      </c>
      <c r="J21" s="40" t="n">
        <v>0</v>
      </c>
      <c r="K21" s="41" t="n">
        <v>0</v>
      </c>
      <c r="L21" s="41" t="n">
        <v>0</v>
      </c>
      <c r="M21" s="41" t="n">
        <v>0</v>
      </c>
      <c r="N21" s="41" t="n">
        <v>0</v>
      </c>
      <c r="O21" s="41" t="n">
        <v>0</v>
      </c>
      <c r="P21" s="42" t="n">
        <v>0</v>
      </c>
    </row>
    <row r="22" customFormat="false" ht="16.5" hidden="false" customHeight="false" outlineLevel="0" collapsed="false">
      <c r="A22" s="38"/>
      <c r="B22" s="52" t="s">
        <v>19</v>
      </c>
      <c r="C22" s="19" t="n">
        <f aca="false">SUM(C18:C21)</f>
        <v>0</v>
      </c>
      <c r="D22" s="19" t="n">
        <f aca="false">SUM(D18:D21)</f>
        <v>0</v>
      </c>
      <c r="E22" s="19" t="n">
        <f aca="false">SUM(E18:E21)</f>
        <v>0</v>
      </c>
      <c r="F22" s="19" t="n">
        <f aca="false">SUM(F18:F21)</f>
        <v>0</v>
      </c>
      <c r="G22" s="19" t="n">
        <f aca="false">SUM(G18:G21)</f>
        <v>0</v>
      </c>
      <c r="H22" s="19" t="n">
        <f aca="false">SUM(H18:H21)</f>
        <v>0</v>
      </c>
      <c r="I22" s="53" t="n">
        <f aca="false">SUM(I18:I21)</f>
        <v>0</v>
      </c>
      <c r="J22" s="54" t="n">
        <f aca="false">SUM(J18:J21)</f>
        <v>0</v>
      </c>
      <c r="K22" s="19" t="n">
        <f aca="false">SUM(K18:K21)</f>
        <v>0</v>
      </c>
      <c r="L22" s="19" t="n">
        <f aca="false">SUM(L18:L21)</f>
        <v>0</v>
      </c>
      <c r="M22" s="19" t="n">
        <f aca="false">SUM(M18:M21)</f>
        <v>0</v>
      </c>
      <c r="N22" s="19" t="n">
        <f aca="false">SUM(N18:N21)</f>
        <v>0</v>
      </c>
      <c r="O22" s="19" t="n">
        <f aca="false">SUM(O18:O21)</f>
        <v>0</v>
      </c>
      <c r="P22" s="53" t="n">
        <f aca="false">SUM(P18:P21)</f>
        <v>0</v>
      </c>
    </row>
    <row r="23" customFormat="false" ht="16.5" hidden="false" customHeight="false" outlineLevel="0" collapsed="false">
      <c r="A23" s="55"/>
      <c r="B23" s="24"/>
      <c r="C23" s="19"/>
      <c r="D23" s="19"/>
      <c r="E23" s="19"/>
      <c r="F23" s="19"/>
      <c r="G23" s="19"/>
      <c r="H23" s="19"/>
      <c r="I23" s="53"/>
      <c r="J23" s="54"/>
      <c r="K23" s="19"/>
      <c r="L23" s="19"/>
      <c r="M23" s="19"/>
      <c r="N23" s="19"/>
      <c r="O23" s="19"/>
      <c r="P23" s="53"/>
    </row>
    <row r="24" customFormat="false" ht="15.75" hidden="false" customHeight="true" outlineLevel="0" collapsed="false">
      <c r="A24" s="38" t="s">
        <v>42</v>
      </c>
      <c r="B24" s="39" t="str">
        <f aca="false">CONCATENATE(Setup!$B$7, ", ", LEFT(Setup!$C$7,2))</f>
        <v>Eck, ME</v>
      </c>
      <c r="C24" s="17" t="n">
        <f aca="false">$C18</f>
        <v>0</v>
      </c>
      <c r="D24" s="17" t="n">
        <f aca="false">C$24 + D$18</f>
        <v>0</v>
      </c>
      <c r="E24" s="17" t="n">
        <f aca="false">D$24 + E$18</f>
        <v>0</v>
      </c>
      <c r="F24" s="17" t="n">
        <f aca="false">E$24 + F$18</f>
        <v>0</v>
      </c>
      <c r="G24" s="17" t="n">
        <f aca="false">F$24 + G$18</f>
        <v>0</v>
      </c>
      <c r="H24" s="17" t="n">
        <f aca="false">G$24 + H$18</f>
        <v>0</v>
      </c>
      <c r="I24" s="56" t="n">
        <f aca="false">H$24 + I$18</f>
        <v>0</v>
      </c>
      <c r="J24" s="57" t="n">
        <f aca="false">I$24 + J$18</f>
        <v>0</v>
      </c>
      <c r="K24" s="17" t="n">
        <f aca="false">J$24 + K$18</f>
        <v>0</v>
      </c>
      <c r="L24" s="17" t="n">
        <f aca="false">K$24 + L$18</f>
        <v>0</v>
      </c>
      <c r="M24" s="17" t="n">
        <f aca="false">L$24 + M$18</f>
        <v>0</v>
      </c>
      <c r="N24" s="17" t="n">
        <f aca="false">M$24 + N$18</f>
        <v>0</v>
      </c>
      <c r="O24" s="17" t="n">
        <f aca="false">N$24 + O$18</f>
        <v>0</v>
      </c>
      <c r="P24" s="56" t="n">
        <f aca="false">O$24 + P$18</f>
        <v>0</v>
      </c>
    </row>
    <row r="25" customFormat="false" ht="15.75" hidden="false" customHeight="false" outlineLevel="0" collapsed="false">
      <c r="A25" s="38"/>
      <c r="B25" s="39" t="str">
        <f aca="false">CONCATENATE(Setup!$B$8, ", ", LEFT(Setup!$C$8,2))</f>
        <v>Schroeder, RS</v>
      </c>
      <c r="C25" s="17" t="n">
        <f aca="false">$C19</f>
        <v>0</v>
      </c>
      <c r="D25" s="17" t="n">
        <f aca="false">C$25 + D$19</f>
        <v>0</v>
      </c>
      <c r="E25" s="17" t="n">
        <f aca="false">D$25 + E$19</f>
        <v>0</v>
      </c>
      <c r="F25" s="17" t="n">
        <f aca="false">E$25 + F$19</f>
        <v>0</v>
      </c>
      <c r="G25" s="17" t="n">
        <f aca="false">F$25 + G$19</f>
        <v>0</v>
      </c>
      <c r="H25" s="17" t="n">
        <f aca="false">G$25 + H$19</f>
        <v>0</v>
      </c>
      <c r="I25" s="56" t="n">
        <f aca="false">H$25 + I$19</f>
        <v>0</v>
      </c>
      <c r="J25" s="57" t="n">
        <f aca="false">I$25 + J$19</f>
        <v>0</v>
      </c>
      <c r="K25" s="17" t="n">
        <f aca="false">J$25 + K$19</f>
        <v>0</v>
      </c>
      <c r="L25" s="17" t="n">
        <f aca="false">K$25 + L$19</f>
        <v>0</v>
      </c>
      <c r="M25" s="17" t="n">
        <f aca="false">L$25 + M$19</f>
        <v>0</v>
      </c>
      <c r="N25" s="17" t="n">
        <f aca="false">M$25 + N$19</f>
        <v>0</v>
      </c>
      <c r="O25" s="17" t="n">
        <f aca="false">N$25 + O$19</f>
        <v>0</v>
      </c>
      <c r="P25" s="56" t="n">
        <f aca="false">O$25 + P$19</f>
        <v>0</v>
      </c>
    </row>
    <row r="26" customFormat="false" ht="15.75" hidden="false" customHeight="false" outlineLevel="0" collapsed="false">
      <c r="A26" s="38"/>
      <c r="B26" s="39" t="str">
        <f aca="false">CONCATENATE(Setup!$B$9, ", ", LEFT(Setup!$C$9,2))</f>
        <v>Martz, NM</v>
      </c>
      <c r="C26" s="17" t="n">
        <f aca="false">$C20</f>
        <v>0</v>
      </c>
      <c r="D26" s="17" t="n">
        <f aca="false">C$26 + D$20</f>
        <v>0</v>
      </c>
      <c r="E26" s="17" t="n">
        <f aca="false">D$26 + E$20</f>
        <v>0</v>
      </c>
      <c r="F26" s="17" t="n">
        <f aca="false">E$26 + F$20</f>
        <v>0</v>
      </c>
      <c r="G26" s="17" t="n">
        <f aca="false">F$26 + G$20</f>
        <v>0</v>
      </c>
      <c r="H26" s="17" t="n">
        <f aca="false">G$26 + H$20</f>
        <v>0</v>
      </c>
      <c r="I26" s="56" t="n">
        <f aca="false">H$26 + I$20</f>
        <v>0</v>
      </c>
      <c r="J26" s="57" t="n">
        <f aca="false">I$26 + J$20</f>
        <v>0</v>
      </c>
      <c r="K26" s="17" t="n">
        <f aca="false">J$26 + K$20</f>
        <v>0</v>
      </c>
      <c r="L26" s="17" t="n">
        <f aca="false">K$26 + L$20</f>
        <v>0</v>
      </c>
      <c r="M26" s="17" t="n">
        <f aca="false">L$26 + M$20</f>
        <v>0</v>
      </c>
      <c r="N26" s="17" t="n">
        <f aca="false">M$26 + N$20</f>
        <v>0</v>
      </c>
      <c r="O26" s="17" t="n">
        <f aca="false">N$26 + O$20</f>
        <v>0</v>
      </c>
      <c r="P26" s="56" t="n">
        <f aca="false">O$26 + P$20</f>
        <v>0</v>
      </c>
    </row>
    <row r="27" customFormat="false" ht="15.75" hidden="false" customHeight="false" outlineLevel="0" collapsed="false">
      <c r="A27" s="38"/>
      <c r="B27" s="39" t="str">
        <f aca="false">CONCATENATE(Setup!$B$10, ", ", LEFT(Setup!$C$10,2))</f>
        <v>Glosecki, MG</v>
      </c>
      <c r="C27" s="17" t="n">
        <f aca="false">$C21</f>
        <v>0</v>
      </c>
      <c r="D27" s="17" t="n">
        <f aca="false">C$27 + D$21</f>
        <v>0</v>
      </c>
      <c r="E27" s="17" t="n">
        <f aca="false">D$27 + E$21</f>
        <v>0</v>
      </c>
      <c r="F27" s="17" t="n">
        <f aca="false">E$27 + F$21</f>
        <v>0</v>
      </c>
      <c r="G27" s="17" t="n">
        <f aca="false">F$27 + G$21</f>
        <v>0</v>
      </c>
      <c r="H27" s="17" t="n">
        <f aca="false">G$27 + H$21</f>
        <v>0</v>
      </c>
      <c r="I27" s="56" t="n">
        <f aca="false">H$27 + I$21</f>
        <v>0</v>
      </c>
      <c r="J27" s="57" t="n">
        <f aca="false">I$27 + J$21</f>
        <v>0</v>
      </c>
      <c r="K27" s="17" t="n">
        <f aca="false">J$27 + K$21</f>
        <v>0</v>
      </c>
      <c r="L27" s="17" t="n">
        <f aca="false">K$27 + L$21</f>
        <v>0</v>
      </c>
      <c r="M27" s="17" t="n">
        <f aca="false">L$27 + M$21</f>
        <v>0</v>
      </c>
      <c r="N27" s="17" t="n">
        <f aca="false">M$27 + N$21</f>
        <v>0</v>
      </c>
      <c r="O27" s="17" t="n">
        <f aca="false">N$27 + O$21</f>
        <v>0</v>
      </c>
      <c r="P27" s="56" t="n">
        <f aca="false">O$27 + P$21</f>
        <v>0</v>
      </c>
    </row>
    <row r="28" customFormat="false" ht="16.5" hidden="false" customHeight="false" outlineLevel="0" collapsed="false">
      <c r="A28" s="38"/>
      <c r="B28" s="52" t="s">
        <v>19</v>
      </c>
      <c r="C28" s="19" t="n">
        <f aca="false">SUM(C24:C27)</f>
        <v>0</v>
      </c>
      <c r="D28" s="19" t="n">
        <f aca="false">SUM(D24:D27)</f>
        <v>0</v>
      </c>
      <c r="E28" s="19" t="n">
        <f aca="false">SUM(E24:E27)</f>
        <v>0</v>
      </c>
      <c r="F28" s="19" t="n">
        <f aca="false">SUM(F24:F27)</f>
        <v>0</v>
      </c>
      <c r="G28" s="19" t="n">
        <f aca="false">SUM(G24:G27)</f>
        <v>0</v>
      </c>
      <c r="H28" s="19" t="n">
        <f aca="false">SUM(H24:H27)</f>
        <v>0</v>
      </c>
      <c r="I28" s="53" t="n">
        <f aca="false">SUM(I24:I27)</f>
        <v>0</v>
      </c>
      <c r="J28" s="54" t="n">
        <f aca="false">SUM(J24:J27)</f>
        <v>0</v>
      </c>
      <c r="K28" s="19" t="n">
        <f aca="false">SUM(K24:K27)</f>
        <v>0</v>
      </c>
      <c r="L28" s="19" t="n">
        <f aca="false">SUM(L24:L27)</f>
        <v>0</v>
      </c>
      <c r="M28" s="19" t="n">
        <f aca="false">SUM(M24:M27)</f>
        <v>0</v>
      </c>
      <c r="N28" s="19" t="n">
        <f aca="false">SUM(N24:N27)</f>
        <v>0</v>
      </c>
      <c r="O28" s="19" t="n">
        <f aca="false">SUM(O24:O27)</f>
        <v>0</v>
      </c>
      <c r="P28" s="53" t="n">
        <f aca="false">SUM(P24:P27)</f>
        <v>0</v>
      </c>
    </row>
    <row r="29" customFormat="false" ht="16.5" hidden="false" customHeight="false" outlineLevel="0" collapsed="false">
      <c r="A29" s="55"/>
      <c r="B29" s="24"/>
      <c r="C29" s="19"/>
      <c r="D29" s="19"/>
      <c r="E29" s="19"/>
      <c r="F29" s="19"/>
      <c r="G29" s="19"/>
      <c r="H29" s="19"/>
      <c r="I29" s="53"/>
      <c r="J29" s="54"/>
      <c r="K29" s="19"/>
      <c r="L29" s="19"/>
      <c r="M29" s="19"/>
      <c r="N29" s="19"/>
      <c r="O29" s="19"/>
      <c r="P29" s="53"/>
    </row>
    <row r="30" customFormat="false" ht="15.75" hidden="false" customHeight="true" outlineLevel="0" collapsed="false">
      <c r="A30" s="58" t="s">
        <v>43</v>
      </c>
      <c r="B30" s="39" t="str">
        <f aca="false">CONCATENATE(Setup!$B$7, ", ", LEFT(Setup!$C$7,2))</f>
        <v>Eck, ME</v>
      </c>
      <c r="C30" s="17" t="n">
        <f aca="false">(C$12 + C$24) / C$5</f>
        <v>0</v>
      </c>
      <c r="D30" s="17" t="n">
        <f aca="false">(D$12 + D$24) / D$5</f>
        <v>0</v>
      </c>
      <c r="E30" s="17" t="n">
        <f aca="false">(E$12 + E$24) / E$5</f>
        <v>0</v>
      </c>
      <c r="F30" s="17" t="n">
        <f aca="false">(F$12 + F$24) / F$5</f>
        <v>0</v>
      </c>
      <c r="G30" s="17" t="n">
        <f aca="false">(G$12 + G$24) / G$5</f>
        <v>0</v>
      </c>
      <c r="H30" s="17" t="n">
        <f aca="false">(H$12 + H$24) / H$5</f>
        <v>0</v>
      </c>
      <c r="I30" s="56" t="n">
        <f aca="false">(I$12 + I$24) / I$5</f>
        <v>0</v>
      </c>
      <c r="J30" s="57" t="n">
        <f aca="false">(J$12 + J$24) / J$5</f>
        <v>0</v>
      </c>
      <c r="K30" s="17" t="n">
        <f aca="false">(K$12 + K$24) / K$5</f>
        <v>0</v>
      </c>
      <c r="L30" s="17" t="n">
        <f aca="false">(L$12 + L$24) / L$5</f>
        <v>0</v>
      </c>
      <c r="M30" s="17" t="n">
        <f aca="false">(M$12 + M$24) / M$5</f>
        <v>0</v>
      </c>
      <c r="N30" s="17" t="n">
        <f aca="false">(N$12 + N$24) / N$5</f>
        <v>0</v>
      </c>
      <c r="O30" s="17" t="n">
        <f aca="false">(O$12 + O$24) / O$5</f>
        <v>0</v>
      </c>
      <c r="P30" s="56" t="n">
        <f aca="false">(P$12 + P$24) / P$5</f>
        <v>0</v>
      </c>
    </row>
    <row r="31" customFormat="false" ht="15.75" hidden="false" customHeight="false" outlineLevel="0" collapsed="false">
      <c r="A31" s="58"/>
      <c r="B31" s="39" t="str">
        <f aca="false">CONCATENATE(Setup!$B$8, ", ", LEFT(Setup!$C$8,2))</f>
        <v>Schroeder, RS</v>
      </c>
      <c r="C31" s="17" t="n">
        <f aca="false">(C$13 + C$25) / C$5</f>
        <v>0</v>
      </c>
      <c r="D31" s="17" t="n">
        <f aca="false">(D$13 + D$25) / D$5</f>
        <v>0</v>
      </c>
      <c r="E31" s="17" t="n">
        <f aca="false">(E$13 + E$25) / E$5</f>
        <v>0</v>
      </c>
      <c r="F31" s="17" t="n">
        <f aca="false">(F$13 + F$25) / F$5</f>
        <v>0</v>
      </c>
      <c r="G31" s="17" t="n">
        <f aca="false">(G$13 + G$25) / G$5</f>
        <v>0</v>
      </c>
      <c r="H31" s="17" t="n">
        <f aca="false">(H$13 + H$25) / H$5</f>
        <v>0</v>
      </c>
      <c r="I31" s="56" t="n">
        <f aca="false">(I$13 + I$25) / I$5</f>
        <v>0</v>
      </c>
      <c r="J31" s="57" t="n">
        <f aca="false">(J$13 + J$25) / J$5</f>
        <v>0</v>
      </c>
      <c r="K31" s="17" t="n">
        <f aca="false">(K$13 + K$25) / K$5</f>
        <v>0</v>
      </c>
      <c r="L31" s="17" t="n">
        <f aca="false">(L$13 + L$25) / L$5</f>
        <v>0</v>
      </c>
      <c r="M31" s="17" t="n">
        <f aca="false">(M$13 + M$25) / M$5</f>
        <v>0</v>
      </c>
      <c r="N31" s="17" t="n">
        <f aca="false">(N$13 + N$25) / N$5</f>
        <v>0</v>
      </c>
      <c r="O31" s="17" t="n">
        <f aca="false">(O$13 + O$25) / O$5</f>
        <v>0</v>
      </c>
      <c r="P31" s="56" t="n">
        <f aca="false">(P$13 + P$25) / P$5</f>
        <v>0</v>
      </c>
    </row>
    <row r="32" customFormat="false" ht="15.75" hidden="false" customHeight="false" outlineLevel="0" collapsed="false">
      <c r="A32" s="58"/>
      <c r="B32" s="39" t="str">
        <f aca="false">CONCATENATE(Setup!$B$9, ", ", LEFT(Setup!$C$9,2))</f>
        <v>Martz, NM</v>
      </c>
      <c r="C32" s="17" t="n">
        <f aca="false">(C$14 + C$26) / C$5</f>
        <v>0</v>
      </c>
      <c r="D32" s="17" t="n">
        <f aca="false">(D$14 + D$26) / D$5</f>
        <v>0</v>
      </c>
      <c r="E32" s="17" t="n">
        <f aca="false">(E$14 + E$26) / E$5</f>
        <v>0</v>
      </c>
      <c r="F32" s="17" t="n">
        <f aca="false">(F$14 + F$26) / F$5</f>
        <v>0</v>
      </c>
      <c r="G32" s="17" t="n">
        <f aca="false">(G$14 + G$26) / G$5</f>
        <v>0</v>
      </c>
      <c r="H32" s="17" t="n">
        <f aca="false">(H$14 + H$26) / H$5</f>
        <v>0</v>
      </c>
      <c r="I32" s="56" t="n">
        <f aca="false">(I$14 + I$26) / I$5</f>
        <v>0</v>
      </c>
      <c r="J32" s="57" t="n">
        <f aca="false">(J$14 + J$26) / J$5</f>
        <v>0</v>
      </c>
      <c r="K32" s="17" t="n">
        <f aca="false">(K$14 + K$26) / K$5</f>
        <v>0</v>
      </c>
      <c r="L32" s="17" t="n">
        <f aca="false">(L$14 + L$26) / L$5</f>
        <v>0</v>
      </c>
      <c r="M32" s="17" t="n">
        <f aca="false">(M$14 + M$26) / M$5</f>
        <v>0</v>
      </c>
      <c r="N32" s="17" t="n">
        <f aca="false">(N$14 + N$26) / N$5</f>
        <v>0</v>
      </c>
      <c r="O32" s="17" t="n">
        <f aca="false">(O$14 + O$26) / O$5</f>
        <v>0</v>
      </c>
      <c r="P32" s="56" t="n">
        <f aca="false">(P$14 + P$26) / P$5</f>
        <v>0</v>
      </c>
    </row>
    <row r="33" customFormat="false" ht="15.75" hidden="false" customHeight="false" outlineLevel="0" collapsed="false">
      <c r="A33" s="58"/>
      <c r="B33" s="39" t="str">
        <f aca="false">CONCATENATE(Setup!$B$10, ", ", LEFT(Setup!$C$10,2))</f>
        <v>Glosecki, MG</v>
      </c>
      <c r="C33" s="17" t="n">
        <f aca="false">(C$15 + C$27) / C$5</f>
        <v>0</v>
      </c>
      <c r="D33" s="17" t="n">
        <f aca="false">(D$15 + D$27) / D$5</f>
        <v>0</v>
      </c>
      <c r="E33" s="17" t="n">
        <f aca="false">(E$15 + E$27) / E$5</f>
        <v>0</v>
      </c>
      <c r="F33" s="17" t="n">
        <f aca="false">(F$15 + F$27) / F$5</f>
        <v>0</v>
      </c>
      <c r="G33" s="17" t="n">
        <f aca="false">(G$15 + G$27) / G$5</f>
        <v>0</v>
      </c>
      <c r="H33" s="17" t="n">
        <f aca="false">(H$15 + H$27) / H$5</f>
        <v>0</v>
      </c>
      <c r="I33" s="56" t="n">
        <f aca="false">(I$15 + I$27) / I$5</f>
        <v>0</v>
      </c>
      <c r="J33" s="57" t="n">
        <f aca="false">(J$15 + J$27) / J$5</f>
        <v>0</v>
      </c>
      <c r="K33" s="17" t="n">
        <f aca="false">(K$15 + K$27) / K$5</f>
        <v>0</v>
      </c>
      <c r="L33" s="17" t="n">
        <f aca="false">(L$15 + L$27) / L$5</f>
        <v>0</v>
      </c>
      <c r="M33" s="17" t="n">
        <f aca="false">(M$15 + M$27) / M$5</f>
        <v>0</v>
      </c>
      <c r="N33" s="17" t="n">
        <f aca="false">(N$15 + N$27) / N$5</f>
        <v>0</v>
      </c>
      <c r="O33" s="17" t="n">
        <f aca="false">(O$15 + O$27) / O$5</f>
        <v>0</v>
      </c>
      <c r="P33" s="56" t="n">
        <f aca="false">(P$15 + P$27) / P$5</f>
        <v>0</v>
      </c>
    </row>
    <row r="34" customFormat="false" ht="16.5" hidden="false" customHeight="false" outlineLevel="0" collapsed="false">
      <c r="A34" s="58"/>
      <c r="B34" s="52" t="s">
        <v>19</v>
      </c>
      <c r="C34" s="19" t="n">
        <f aca="false">SUM(C30:C33)</f>
        <v>0</v>
      </c>
      <c r="D34" s="19" t="n">
        <f aca="false">SUM(D30:D33)</f>
        <v>0</v>
      </c>
      <c r="E34" s="19" t="n">
        <f aca="false">SUM(E30:E33)</f>
        <v>0</v>
      </c>
      <c r="F34" s="19" t="n">
        <f aca="false">SUM(F30:F33)</f>
        <v>0</v>
      </c>
      <c r="G34" s="19" t="n">
        <f aca="false">SUM(G30:G33)</f>
        <v>0</v>
      </c>
      <c r="H34" s="19" t="n">
        <f aca="false">SUM(H30:H33)</f>
        <v>0</v>
      </c>
      <c r="I34" s="53" t="n">
        <f aca="false">SUM(I30:I33)</f>
        <v>0</v>
      </c>
      <c r="J34" s="54" t="n">
        <f aca="false">SUM(J30:J33)</f>
        <v>0</v>
      </c>
      <c r="K34" s="19" t="n">
        <f aca="false">SUM(K30:K33)</f>
        <v>0</v>
      </c>
      <c r="L34" s="19" t="n">
        <f aca="false">SUM(L30:L33)</f>
        <v>0</v>
      </c>
      <c r="M34" s="19" t="n">
        <f aca="false">SUM(M30:M33)</f>
        <v>0</v>
      </c>
      <c r="N34" s="19" t="n">
        <f aca="false">SUM(N30:N33)</f>
        <v>0</v>
      </c>
      <c r="O34" s="19" t="n">
        <f aca="false">SUM(O30:O33)</f>
        <v>0</v>
      </c>
      <c r="P34" s="53" t="n">
        <f aca="false">SUM(P30:P33)</f>
        <v>0</v>
      </c>
    </row>
    <row r="35" customFormat="false" ht="15.75" hidden="false" customHeight="false" outlineLevel="0" collapsed="false">
      <c r="A35" s="23"/>
      <c r="B35" s="24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customFormat="false" ht="15.75" hidden="false" customHeight="false" outlineLevel="0" collapsed="false">
      <c r="B36" s="59" t="s">
        <v>44</v>
      </c>
      <c r="C36" s="60" t="n">
        <v>1</v>
      </c>
      <c r="D36" s="60" t="n">
        <v>2</v>
      </c>
      <c r="E36" s="60" t="s">
        <v>45</v>
      </c>
    </row>
    <row r="37" customFormat="false" ht="15.75" hidden="false" customHeight="true" outlineLevel="0" collapsed="false">
      <c r="A37" s="58" t="s">
        <v>46</v>
      </c>
      <c r="B37" s="39" t="str">
        <f aca="false">CONCATENATE(Setup!$B$7, ", ", LEFT(Setup!$C$7,2))</f>
        <v>Eck, ME</v>
      </c>
      <c r="C37" s="16" t="n">
        <f aca="false">SUM(C6:I6) + SUM(C18:I18)</f>
        <v>0</v>
      </c>
      <c r="D37" s="16" t="n">
        <f aca="false">SUM(J6:P6) + SUM(J18:P18)</f>
        <v>0</v>
      </c>
      <c r="E37" s="16" t="n">
        <f aca="false">SUM(C37:D37)</f>
        <v>0</v>
      </c>
    </row>
    <row r="38" customFormat="false" ht="15.75" hidden="false" customHeight="false" outlineLevel="0" collapsed="false">
      <c r="A38" s="58"/>
      <c r="B38" s="39" t="str">
        <f aca="false">CONCATENATE(Setup!$B$8, ", ", LEFT(Setup!$C$8,2))</f>
        <v>Schroeder, RS</v>
      </c>
      <c r="C38" s="16" t="n">
        <f aca="false">SUM(C7:I7) + SUM(C19:I19)</f>
        <v>0</v>
      </c>
      <c r="D38" s="16" t="n">
        <f aca="false">SUM(J7:P7) + SUM(J19:P19)</f>
        <v>0</v>
      </c>
      <c r="E38" s="16" t="n">
        <f aca="false">SUM(C38:D38)</f>
        <v>0</v>
      </c>
    </row>
    <row r="39" customFormat="false" ht="15.75" hidden="false" customHeight="false" outlineLevel="0" collapsed="false">
      <c r="A39" s="58"/>
      <c r="B39" s="39" t="str">
        <f aca="false">CONCATENATE(Setup!$B$9, ", ", LEFT(Setup!$C$9,2))</f>
        <v>Martz, NM</v>
      </c>
      <c r="C39" s="16" t="n">
        <f aca="false">SUM(C8:I8) + SUM(C20:I20)</f>
        <v>0</v>
      </c>
      <c r="D39" s="16" t="n">
        <f aca="false">SUM(J8:P8) + SUM(J20:P20)</f>
        <v>0</v>
      </c>
      <c r="E39" s="16" t="n">
        <f aca="false">SUM(C39:D39)</f>
        <v>0</v>
      </c>
    </row>
    <row r="40" customFormat="false" ht="15.75" hidden="false" customHeight="false" outlineLevel="0" collapsed="false">
      <c r="A40" s="58"/>
      <c r="B40" s="39" t="str">
        <f aca="false">CONCATENATE(Setup!$B$10, ", ", LEFT(Setup!$C$10,2))</f>
        <v>Glosecki, MG</v>
      </c>
      <c r="C40" s="16" t="n">
        <f aca="false">SUM(C9:I9) + SUM(C21:I21)</f>
        <v>0</v>
      </c>
      <c r="D40" s="16" t="n">
        <f aca="false">SUM(J9:P9) + SUM(J21:P21)</f>
        <v>0</v>
      </c>
      <c r="E40" s="16" t="n">
        <f aca="false">SUM(C40:D40)</f>
        <v>0</v>
      </c>
    </row>
    <row r="41" customFormat="false" ht="16.5" hidden="false" customHeight="false" outlineLevel="0" collapsed="false">
      <c r="A41" s="58"/>
      <c r="B41" s="52" t="s">
        <v>19</v>
      </c>
      <c r="C41" s="19" t="n">
        <f aca="false">SUM(C37:C40)</f>
        <v>0</v>
      </c>
      <c r="D41" s="19" t="n">
        <f aca="false">SUM(D37:D40)</f>
        <v>0</v>
      </c>
      <c r="E41" s="19" t="n">
        <f aca="false">SUM(C41:D41)</f>
        <v>0</v>
      </c>
    </row>
    <row r="42" customFormat="false" ht="15.75" hidden="false" customHeight="false" outlineLevel="0" collapsed="false">
      <c r="A42" s="23"/>
    </row>
    <row r="43" customFormat="false" ht="15.75" hidden="false" customHeight="true" outlineLevel="0" collapsed="false">
      <c r="A43" s="58" t="s">
        <v>22</v>
      </c>
      <c r="B43" s="39" t="str">
        <f aca="false">CONCATENATE(Setup!$B$7, ", ", LEFT(Setup!$C$7,2))</f>
        <v>Eck, ME</v>
      </c>
      <c r="C43" s="16" t="n">
        <f aca="false">C37 / C$36</f>
        <v>0</v>
      </c>
      <c r="D43" s="16" t="n">
        <f aca="false">SUM(C37:D37) / D$36</f>
        <v>0</v>
      </c>
    </row>
    <row r="44" customFormat="false" ht="15.75" hidden="false" customHeight="false" outlineLevel="0" collapsed="false">
      <c r="A44" s="58"/>
      <c r="B44" s="39" t="str">
        <f aca="false">CONCATENATE(Setup!$B$8, ", ", LEFT(Setup!$C$8,2))</f>
        <v>Schroeder, RS</v>
      </c>
      <c r="C44" s="16" t="n">
        <f aca="false">C38 / C$36</f>
        <v>0</v>
      </c>
      <c r="D44" s="16" t="n">
        <f aca="false">SUM(C38:D38) / D$36</f>
        <v>0</v>
      </c>
    </row>
    <row r="45" customFormat="false" ht="15.75" hidden="false" customHeight="false" outlineLevel="0" collapsed="false">
      <c r="A45" s="58"/>
      <c r="B45" s="39" t="str">
        <f aca="false">CONCATENATE(Setup!$B$9, ", ", LEFT(Setup!$C$9,2))</f>
        <v>Martz, NM</v>
      </c>
      <c r="C45" s="16" t="n">
        <f aca="false">C39 / C$36</f>
        <v>0</v>
      </c>
      <c r="D45" s="16" t="n">
        <f aca="false">SUM(C39:D39) / D$36</f>
        <v>0</v>
      </c>
    </row>
    <row r="46" customFormat="false" ht="15.75" hidden="false" customHeight="false" outlineLevel="0" collapsed="false">
      <c r="A46" s="58"/>
      <c r="B46" s="39" t="str">
        <f aca="false">CONCATENATE(Setup!$B$10, ", ", LEFT(Setup!$C$10,2))</f>
        <v>Glosecki, MG</v>
      </c>
      <c r="C46" s="16" t="n">
        <f aca="false">C40 / C$36</f>
        <v>0</v>
      </c>
      <c r="D46" s="16" t="n">
        <f aca="false">SUM(C40:D40) / D$36</f>
        <v>0</v>
      </c>
    </row>
    <row r="47" customFormat="false" ht="16.5" hidden="false" customHeight="false" outlineLevel="0" collapsed="false">
      <c r="A47" s="58"/>
      <c r="B47" s="52" t="s">
        <v>19</v>
      </c>
      <c r="C47" s="19" t="n">
        <f aca="false">SUM(C43:C46)</f>
        <v>0</v>
      </c>
      <c r="D47" s="19" t="n">
        <f aca="false">SUM(D43:D46)</f>
        <v>0</v>
      </c>
    </row>
  </sheetData>
  <mergeCells count="9">
    <mergeCell ref="C3:I3"/>
    <mergeCell ref="J3:P3"/>
    <mergeCell ref="A6:A10"/>
    <mergeCell ref="A12:A16"/>
    <mergeCell ref="A18:A22"/>
    <mergeCell ref="A24:A28"/>
    <mergeCell ref="A30:A34"/>
    <mergeCell ref="A37:A41"/>
    <mergeCell ref="A43:A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9.10526315789474"/>
    <col collapsed="false" hidden="false" max="2" min="2" style="0" width="15.7449392712551"/>
    <col collapsed="false" hidden="false" max="1025" min="3" style="0" width="8.78542510121457"/>
  </cols>
  <sheetData>
    <row r="1" customFormat="false" ht="18.75" hidden="false" customHeight="false" outlineLevel="0" collapsed="false">
      <c r="C1" s="26" t="s">
        <v>32</v>
      </c>
    </row>
    <row r="2" customFormat="false" ht="18.75" hidden="false" customHeight="false" outlineLevel="0" collapsed="false">
      <c r="B2" s="27" t="e">
        <f aca="false">SheetName</f>
        <v>#NAME?</v>
      </c>
      <c r="C2" s="28" t="s">
        <v>33</v>
      </c>
    </row>
    <row r="3" customFormat="false" ht="15" hidden="false" customHeight="false" outlineLevel="0" collapsed="false">
      <c r="B3" s="5" t="s">
        <v>2</v>
      </c>
      <c r="C3" s="61" t="s">
        <v>34</v>
      </c>
      <c r="D3" s="61"/>
      <c r="E3" s="61"/>
      <c r="F3" s="61"/>
      <c r="G3" s="61"/>
      <c r="H3" s="61"/>
      <c r="I3" s="61"/>
      <c r="J3" s="30" t="s">
        <v>35</v>
      </c>
      <c r="K3" s="30"/>
      <c r="L3" s="30"/>
      <c r="M3" s="30"/>
      <c r="N3" s="30"/>
      <c r="O3" s="30"/>
      <c r="P3" s="30"/>
    </row>
    <row r="4" customFormat="false" ht="15" hidden="false" customHeight="false" outlineLevel="0" collapsed="false">
      <c r="B4" s="9" t="s">
        <v>37</v>
      </c>
      <c r="C4" s="32" t="n">
        <f aca="false">Setup!$B$4 +14</f>
        <v>42394</v>
      </c>
      <c r="D4" s="32" t="n">
        <f aca="false">C$4 + 1</f>
        <v>42395</v>
      </c>
      <c r="E4" s="32" t="n">
        <f aca="false">D$4 + 1</f>
        <v>42396</v>
      </c>
      <c r="F4" s="32" t="n">
        <f aca="false">E$4 + 1</f>
        <v>42397</v>
      </c>
      <c r="G4" s="32" t="n">
        <f aca="false">F$4 + 1</f>
        <v>42398</v>
      </c>
      <c r="H4" s="32" t="n">
        <f aca="false">G$4 + 1</f>
        <v>42399</v>
      </c>
      <c r="I4" s="33" t="n">
        <f aca="false">H$4 + 1</f>
        <v>42400</v>
      </c>
      <c r="J4" s="34" t="n">
        <f aca="false">I$4 + 1</f>
        <v>42401</v>
      </c>
      <c r="K4" s="32" t="n">
        <f aca="false">J$4 + 1</f>
        <v>42402</v>
      </c>
      <c r="L4" s="32" t="n">
        <f aca="false">K$4 + 1</f>
        <v>42403</v>
      </c>
      <c r="M4" s="32" t="n">
        <f aca="false">L$4 + 1</f>
        <v>42404</v>
      </c>
      <c r="N4" s="32" t="n">
        <f aca="false">M$4 + 1</f>
        <v>42405</v>
      </c>
      <c r="O4" s="32" t="n">
        <f aca="false">N$4 + 1</f>
        <v>42406</v>
      </c>
      <c r="P4" s="33" t="n">
        <f aca="false">O$4 + 1</f>
        <v>42407</v>
      </c>
    </row>
    <row r="5" customFormat="false" ht="15.75" hidden="false" customHeight="false" outlineLevel="0" collapsed="false">
      <c r="B5" s="9" t="s">
        <v>38</v>
      </c>
      <c r="C5" s="35" t="n">
        <v>1</v>
      </c>
      <c r="D5" s="35" t="n">
        <v>2</v>
      </c>
      <c r="E5" s="35" t="n">
        <v>3</v>
      </c>
      <c r="F5" s="35" t="n">
        <v>4</v>
      </c>
      <c r="G5" s="35" t="n">
        <v>5</v>
      </c>
      <c r="H5" s="35" t="n">
        <v>6</v>
      </c>
      <c r="I5" s="36" t="n">
        <v>7</v>
      </c>
      <c r="J5" s="37" t="n">
        <v>8</v>
      </c>
      <c r="K5" s="35" t="n">
        <v>9</v>
      </c>
      <c r="L5" s="35" t="n">
        <v>10</v>
      </c>
      <c r="M5" s="35" t="n">
        <v>11</v>
      </c>
      <c r="N5" s="35" t="n">
        <v>12</v>
      </c>
      <c r="O5" s="35" t="n">
        <v>13</v>
      </c>
      <c r="P5" s="36" t="n">
        <v>14</v>
      </c>
    </row>
    <row r="6" customFormat="false" ht="15.75" hidden="false" customHeight="true" outlineLevel="0" collapsed="false">
      <c r="A6" s="62" t="s">
        <v>39</v>
      </c>
      <c r="B6" s="39" t="str">
        <f aca="false">CONCATENATE(Setup!$B$7, ", ", LEFT(Setup!$C$7,2))</f>
        <v>Eck, ME</v>
      </c>
      <c r="C6" s="40" t="n">
        <v>0</v>
      </c>
      <c r="D6" s="40" t="n">
        <v>0</v>
      </c>
      <c r="E6" s="40" t="n">
        <v>0</v>
      </c>
      <c r="F6" s="40" t="n">
        <v>0</v>
      </c>
      <c r="G6" s="40" t="n">
        <v>0</v>
      </c>
      <c r="H6" s="40" t="n">
        <v>0</v>
      </c>
      <c r="I6" s="40" t="n">
        <v>0</v>
      </c>
      <c r="J6" s="40" t="n">
        <v>0</v>
      </c>
      <c r="K6" s="41" t="n">
        <v>0</v>
      </c>
      <c r="L6" s="41" t="n">
        <v>0</v>
      </c>
      <c r="M6" s="41" t="n">
        <v>0</v>
      </c>
      <c r="N6" s="41" t="n">
        <v>0</v>
      </c>
      <c r="O6" s="41" t="n">
        <v>0</v>
      </c>
      <c r="P6" s="42" t="n">
        <v>0</v>
      </c>
    </row>
    <row r="7" customFormat="false" ht="15.75" hidden="false" customHeight="false" outlineLevel="0" collapsed="false">
      <c r="A7" s="62"/>
      <c r="B7" s="39" t="str">
        <f aca="false">CONCATENATE(Setup!$B$8, ", ", LEFT(Setup!$C$8,2))</f>
        <v>Schroeder, RS</v>
      </c>
      <c r="C7" s="40" t="n">
        <v>0</v>
      </c>
      <c r="D7" s="40" t="n">
        <v>0</v>
      </c>
      <c r="E7" s="40" t="n">
        <v>0</v>
      </c>
      <c r="F7" s="40" t="n">
        <v>0</v>
      </c>
      <c r="G7" s="40" t="n">
        <v>0</v>
      </c>
      <c r="H7" s="40" t="n">
        <v>0</v>
      </c>
      <c r="I7" s="40" t="n">
        <v>0</v>
      </c>
      <c r="J7" s="40" t="n">
        <v>0</v>
      </c>
      <c r="K7" s="41" t="n">
        <v>0</v>
      </c>
      <c r="L7" s="41" t="n">
        <v>0</v>
      </c>
      <c r="M7" s="41" t="n">
        <v>0</v>
      </c>
      <c r="N7" s="41" t="n">
        <v>0</v>
      </c>
      <c r="O7" s="41" t="n">
        <v>0</v>
      </c>
      <c r="P7" s="42" t="n">
        <v>0</v>
      </c>
    </row>
    <row r="8" customFormat="false" ht="15.75" hidden="false" customHeight="false" outlineLevel="0" collapsed="false">
      <c r="A8" s="62"/>
      <c r="B8" s="39" t="str">
        <f aca="false">CONCATENATE(Setup!$B$9, ", ", LEFT(Setup!$C$9,2))</f>
        <v>Martz, NM</v>
      </c>
      <c r="C8" s="40" t="n">
        <v>0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1" t="n">
        <v>0</v>
      </c>
      <c r="L8" s="41" t="n">
        <v>0</v>
      </c>
      <c r="M8" s="41" t="n">
        <v>0</v>
      </c>
      <c r="N8" s="41" t="n">
        <v>0</v>
      </c>
      <c r="O8" s="41" t="n">
        <v>0</v>
      </c>
      <c r="P8" s="42" t="n">
        <v>0</v>
      </c>
    </row>
    <row r="9" customFormat="false" ht="15.75" hidden="false" customHeight="false" outlineLevel="0" collapsed="false">
      <c r="A9" s="62"/>
      <c r="B9" s="39" t="str">
        <f aca="false">CONCATENATE(Setup!$B$10, ", ", LEFT(Setup!$C$10,2))</f>
        <v>Glosecki, MG</v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1" t="n">
        <v>0</v>
      </c>
      <c r="L9" s="41" t="n">
        <v>0</v>
      </c>
      <c r="M9" s="41" t="n">
        <v>0</v>
      </c>
      <c r="N9" s="41" t="n">
        <v>0</v>
      </c>
      <c r="O9" s="41" t="n">
        <v>0</v>
      </c>
      <c r="P9" s="42" t="n">
        <v>0</v>
      </c>
    </row>
    <row r="10" customFormat="false" ht="16.5" hidden="false" customHeight="false" outlineLevel="0" collapsed="false">
      <c r="A10" s="62"/>
      <c r="B10" s="52" t="s">
        <v>19</v>
      </c>
      <c r="C10" s="19" t="n">
        <f aca="false">SUM(C6:C9)</f>
        <v>0</v>
      </c>
      <c r="D10" s="19" t="n">
        <f aca="false">SUM(D6:D9)</f>
        <v>0</v>
      </c>
      <c r="E10" s="19" t="n">
        <f aca="false">SUM(E6:E9)</f>
        <v>0</v>
      </c>
      <c r="F10" s="19" t="n">
        <f aca="false">SUM(F6:F9)</f>
        <v>0</v>
      </c>
      <c r="G10" s="19" t="n">
        <f aca="false">SUM(G6:G9)</f>
        <v>0</v>
      </c>
      <c r="H10" s="19" t="n">
        <f aca="false">SUM(H6:H9)</f>
        <v>0</v>
      </c>
      <c r="I10" s="53" t="n">
        <f aca="false">SUM(I6:I9)</f>
        <v>0</v>
      </c>
      <c r="J10" s="54" t="n">
        <f aca="false">SUM(J6:J9)</f>
        <v>0</v>
      </c>
      <c r="K10" s="19" t="n">
        <f aca="false">SUM(K6:K9)</f>
        <v>0</v>
      </c>
      <c r="L10" s="19" t="n">
        <f aca="false">SUM(L6:L9)</f>
        <v>0</v>
      </c>
      <c r="M10" s="19" t="n">
        <f aca="false">SUM(M6:M9)</f>
        <v>0</v>
      </c>
      <c r="N10" s="19" t="n">
        <f aca="false">SUM(N6:N9)</f>
        <v>0</v>
      </c>
      <c r="O10" s="19" t="n">
        <f aca="false">SUM(O6:O9)</f>
        <v>0</v>
      </c>
      <c r="P10" s="53" t="n">
        <f aca="false">SUM(P6:P9)</f>
        <v>0</v>
      </c>
    </row>
    <row r="11" customFormat="false" ht="16.5" hidden="false" customHeight="false" outlineLevel="0" collapsed="false">
      <c r="A11" s="55"/>
      <c r="B11" s="24"/>
      <c r="C11" s="19"/>
      <c r="D11" s="19"/>
      <c r="E11" s="19"/>
      <c r="F11" s="19"/>
      <c r="G11" s="19"/>
      <c r="H11" s="19"/>
      <c r="I11" s="53"/>
      <c r="J11" s="54"/>
      <c r="K11" s="19"/>
      <c r="L11" s="19"/>
      <c r="M11" s="19"/>
      <c r="N11" s="19"/>
      <c r="O11" s="19"/>
      <c r="P11" s="53"/>
    </row>
    <row r="12" customFormat="false" ht="15.75" hidden="false" customHeight="true" outlineLevel="0" collapsed="false">
      <c r="A12" s="62" t="s">
        <v>40</v>
      </c>
      <c r="B12" s="39" t="str">
        <f aca="false">CONCATENATE(Setup!$B$7, ", ", LEFT(Setup!$C$7,2))</f>
        <v>Eck, ME</v>
      </c>
      <c r="C12" s="17" t="n">
        <f aca="false">$C6</f>
        <v>0</v>
      </c>
      <c r="D12" s="17" t="n">
        <f aca="false">C$12 + D$6</f>
        <v>0</v>
      </c>
      <c r="E12" s="17" t="n">
        <f aca="false">D$12 + E$6</f>
        <v>0</v>
      </c>
      <c r="F12" s="17" t="n">
        <f aca="false">E$12 + F$6</f>
        <v>0</v>
      </c>
      <c r="G12" s="17" t="n">
        <f aca="false">F$12 + G$6</f>
        <v>0</v>
      </c>
      <c r="H12" s="17" t="n">
        <f aca="false">G$12 + H$6</f>
        <v>0</v>
      </c>
      <c r="I12" s="56" t="n">
        <f aca="false">H$12 + I$6</f>
        <v>0</v>
      </c>
      <c r="J12" s="57" t="n">
        <f aca="false">I$12 + J$6</f>
        <v>0</v>
      </c>
      <c r="K12" s="17" t="n">
        <f aca="false">J$12 + K$6</f>
        <v>0</v>
      </c>
      <c r="L12" s="17" t="n">
        <f aca="false">K$12 + L$6</f>
        <v>0</v>
      </c>
      <c r="M12" s="17" t="n">
        <f aca="false">L$12 + M$6</f>
        <v>0</v>
      </c>
      <c r="N12" s="17" t="n">
        <f aca="false">M$12 + N$6</f>
        <v>0</v>
      </c>
      <c r="O12" s="17" t="n">
        <f aca="false">N$12 + O$6</f>
        <v>0</v>
      </c>
      <c r="P12" s="56" t="n">
        <f aca="false">O$12 + P$6</f>
        <v>0</v>
      </c>
    </row>
    <row r="13" customFormat="false" ht="15.75" hidden="false" customHeight="false" outlineLevel="0" collapsed="false">
      <c r="A13" s="62"/>
      <c r="B13" s="39" t="str">
        <f aca="false">CONCATENATE(Setup!$B$8, ", ", LEFT(Setup!$C$8,2))</f>
        <v>Schroeder, RS</v>
      </c>
      <c r="C13" s="17" t="n">
        <f aca="false">$C7</f>
        <v>0</v>
      </c>
      <c r="D13" s="17" t="n">
        <f aca="false">C$13 + D$7</f>
        <v>0</v>
      </c>
      <c r="E13" s="17" t="n">
        <f aca="false">D$13 + E$7</f>
        <v>0</v>
      </c>
      <c r="F13" s="17" t="n">
        <f aca="false">E$13 + F$7</f>
        <v>0</v>
      </c>
      <c r="G13" s="17" t="n">
        <f aca="false">F$13 + G$7</f>
        <v>0</v>
      </c>
      <c r="H13" s="17" t="n">
        <f aca="false">G$13 + H$7</f>
        <v>0</v>
      </c>
      <c r="I13" s="56" t="n">
        <f aca="false">H$13 + I$7</f>
        <v>0</v>
      </c>
      <c r="J13" s="57" t="n">
        <f aca="false">I$13 + J$7</f>
        <v>0</v>
      </c>
      <c r="K13" s="17" t="n">
        <f aca="false">J$13 + K$7</f>
        <v>0</v>
      </c>
      <c r="L13" s="17" t="n">
        <f aca="false">K$13 + L$7</f>
        <v>0</v>
      </c>
      <c r="M13" s="17" t="n">
        <f aca="false">L$13 + M$7</f>
        <v>0</v>
      </c>
      <c r="N13" s="17" t="n">
        <f aca="false">M$13 + N$7</f>
        <v>0</v>
      </c>
      <c r="O13" s="17" t="n">
        <f aca="false">N$13 + O$7</f>
        <v>0</v>
      </c>
      <c r="P13" s="56" t="n">
        <f aca="false">O$13 + P$7</f>
        <v>0</v>
      </c>
    </row>
    <row r="14" customFormat="false" ht="15.75" hidden="false" customHeight="false" outlineLevel="0" collapsed="false">
      <c r="A14" s="62"/>
      <c r="B14" s="39" t="str">
        <f aca="false">CONCATENATE(Setup!$B$9, ", ", LEFT(Setup!$C$9,2))</f>
        <v>Martz, NM</v>
      </c>
      <c r="C14" s="17" t="n">
        <f aca="false">$C8</f>
        <v>0</v>
      </c>
      <c r="D14" s="17" t="n">
        <f aca="false">C$14 + D$8</f>
        <v>0</v>
      </c>
      <c r="E14" s="17" t="n">
        <f aca="false">D$14 + E$8</f>
        <v>0</v>
      </c>
      <c r="F14" s="17" t="n">
        <f aca="false">E$14 + F$8</f>
        <v>0</v>
      </c>
      <c r="G14" s="17" t="n">
        <f aca="false">F$14 + G$8</f>
        <v>0</v>
      </c>
      <c r="H14" s="17" t="n">
        <f aca="false">G$14 + H$8</f>
        <v>0</v>
      </c>
      <c r="I14" s="56" t="n">
        <f aca="false">H$14 + I$8</f>
        <v>0</v>
      </c>
      <c r="J14" s="57" t="n">
        <f aca="false">I$14 + J$8</f>
        <v>0</v>
      </c>
      <c r="K14" s="17" t="n">
        <f aca="false">J$14 + K$8</f>
        <v>0</v>
      </c>
      <c r="L14" s="17" t="n">
        <f aca="false">K$14 + L$8</f>
        <v>0</v>
      </c>
      <c r="M14" s="17" t="n">
        <f aca="false">L$14 + M$8</f>
        <v>0</v>
      </c>
      <c r="N14" s="17" t="n">
        <f aca="false">M$14 + N$8</f>
        <v>0</v>
      </c>
      <c r="O14" s="17" t="n">
        <f aca="false">N$14 + O$8</f>
        <v>0</v>
      </c>
      <c r="P14" s="56" t="n">
        <f aca="false">O$14 + P$8</f>
        <v>0</v>
      </c>
    </row>
    <row r="15" customFormat="false" ht="15.75" hidden="false" customHeight="false" outlineLevel="0" collapsed="false">
      <c r="A15" s="62"/>
      <c r="B15" s="39" t="str">
        <f aca="false">CONCATENATE(Setup!$B$10, ", ", LEFT(Setup!$C$10,2))</f>
        <v>Glosecki, MG</v>
      </c>
      <c r="C15" s="17" t="n">
        <f aca="false">$C9</f>
        <v>0</v>
      </c>
      <c r="D15" s="17" t="n">
        <f aca="false">C$15 + D$9</f>
        <v>0</v>
      </c>
      <c r="E15" s="17" t="n">
        <f aca="false">D$15 + E$9</f>
        <v>0</v>
      </c>
      <c r="F15" s="17" t="n">
        <f aca="false">E$15 + F$9</f>
        <v>0</v>
      </c>
      <c r="G15" s="17" t="n">
        <f aca="false">F$15 + G$9</f>
        <v>0</v>
      </c>
      <c r="H15" s="17" t="n">
        <f aca="false">G$15 + H$9</f>
        <v>0</v>
      </c>
      <c r="I15" s="56" t="n">
        <f aca="false">H$15 + I$9</f>
        <v>0</v>
      </c>
      <c r="J15" s="57" t="n">
        <f aca="false">I$15 + J$9</f>
        <v>0</v>
      </c>
      <c r="K15" s="17" t="n">
        <f aca="false">J$15 + K$9</f>
        <v>0</v>
      </c>
      <c r="L15" s="17" t="n">
        <f aca="false">K$15 + L$9</f>
        <v>0</v>
      </c>
      <c r="M15" s="17" t="n">
        <f aca="false">L$15 + M$9</f>
        <v>0</v>
      </c>
      <c r="N15" s="17" t="n">
        <f aca="false">M$15 + N$9</f>
        <v>0</v>
      </c>
      <c r="O15" s="17" t="n">
        <f aca="false">N$15 + O$9</f>
        <v>0</v>
      </c>
      <c r="P15" s="56" t="n">
        <f aca="false">O$15 + P$9</f>
        <v>0</v>
      </c>
    </row>
    <row r="16" customFormat="false" ht="16.5" hidden="false" customHeight="false" outlineLevel="0" collapsed="false">
      <c r="A16" s="62"/>
      <c r="B16" s="52" t="s">
        <v>19</v>
      </c>
      <c r="C16" s="19" t="n">
        <f aca="false">SUM(C12:C15)</f>
        <v>0</v>
      </c>
      <c r="D16" s="19" t="n">
        <f aca="false">SUM(D12:D15)</f>
        <v>0</v>
      </c>
      <c r="E16" s="19" t="n">
        <f aca="false">SUM(E12:E15)</f>
        <v>0</v>
      </c>
      <c r="F16" s="19" t="n">
        <f aca="false">SUM(F12:F15)</f>
        <v>0</v>
      </c>
      <c r="G16" s="19" t="n">
        <f aca="false">SUM(G12:G15)</f>
        <v>0</v>
      </c>
      <c r="H16" s="19" t="n">
        <f aca="false">SUM(H12:H15)</f>
        <v>0</v>
      </c>
      <c r="I16" s="53" t="n">
        <f aca="false">SUM(I12:I15)</f>
        <v>0</v>
      </c>
      <c r="J16" s="54" t="n">
        <f aca="false">SUM(J12:J15)</f>
        <v>0</v>
      </c>
      <c r="K16" s="19" t="n">
        <f aca="false">SUM(K12:K15)</f>
        <v>0</v>
      </c>
      <c r="L16" s="19" t="n">
        <f aca="false">SUM(L12:L15)</f>
        <v>0</v>
      </c>
      <c r="M16" s="19" t="n">
        <f aca="false">SUM(M12:M15)</f>
        <v>0</v>
      </c>
      <c r="N16" s="19" t="n">
        <f aca="false">SUM(N12:N15)</f>
        <v>0</v>
      </c>
      <c r="O16" s="19" t="n">
        <f aca="false">SUM(O12:O15)</f>
        <v>0</v>
      </c>
      <c r="P16" s="53" t="n">
        <f aca="false">SUM(P12:P15)</f>
        <v>0</v>
      </c>
    </row>
    <row r="17" customFormat="false" ht="16.5" hidden="false" customHeight="false" outlineLevel="0" collapsed="false">
      <c r="A17" s="55"/>
      <c r="B17" s="24"/>
      <c r="C17" s="19"/>
      <c r="D17" s="19"/>
      <c r="E17" s="19"/>
      <c r="F17" s="19"/>
      <c r="G17" s="19"/>
      <c r="H17" s="19"/>
      <c r="I17" s="53"/>
      <c r="J17" s="54"/>
      <c r="K17" s="19"/>
      <c r="L17" s="19"/>
      <c r="M17" s="19"/>
      <c r="N17" s="19"/>
      <c r="O17" s="19"/>
      <c r="P17" s="53"/>
    </row>
    <row r="18" customFormat="false" ht="15.75" hidden="false" customHeight="true" outlineLevel="0" collapsed="false">
      <c r="A18" s="38" t="s">
        <v>41</v>
      </c>
      <c r="B18" s="39" t="str">
        <f aca="false">CONCATENATE(Setup!$B$7, ", ", LEFT(Setup!$C$7,2))</f>
        <v>Eck, ME</v>
      </c>
      <c r="C18" s="40" t="n">
        <v>0</v>
      </c>
      <c r="D18" s="40" t="n">
        <v>0</v>
      </c>
      <c r="E18" s="40" t="n">
        <v>0</v>
      </c>
      <c r="F18" s="40" t="n">
        <v>0</v>
      </c>
      <c r="G18" s="40" t="n">
        <v>0</v>
      </c>
      <c r="H18" s="40" t="n">
        <v>0</v>
      </c>
      <c r="I18" s="40" t="n">
        <v>0</v>
      </c>
      <c r="J18" s="40" t="n">
        <v>0</v>
      </c>
      <c r="K18" s="41" t="n">
        <v>0</v>
      </c>
      <c r="L18" s="41" t="n">
        <v>0</v>
      </c>
      <c r="M18" s="41" t="n">
        <v>0</v>
      </c>
      <c r="N18" s="41" t="n">
        <v>0</v>
      </c>
      <c r="O18" s="41" t="n">
        <v>0</v>
      </c>
      <c r="P18" s="42" t="n">
        <v>0</v>
      </c>
    </row>
    <row r="19" customFormat="false" ht="15.75" hidden="false" customHeight="false" outlineLevel="0" collapsed="false">
      <c r="A19" s="38"/>
      <c r="B19" s="39" t="str">
        <f aca="false">CONCATENATE(Setup!$B$8, ", ", LEFT(Setup!$C$8,2))</f>
        <v>Schroeder, RS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0</v>
      </c>
      <c r="H19" s="40" t="n">
        <v>0</v>
      </c>
      <c r="I19" s="40" t="n">
        <v>0</v>
      </c>
      <c r="J19" s="40" t="n">
        <v>0</v>
      </c>
      <c r="K19" s="41" t="n">
        <v>0</v>
      </c>
      <c r="L19" s="41" t="n">
        <v>0</v>
      </c>
      <c r="M19" s="41" t="n">
        <v>0</v>
      </c>
      <c r="N19" s="41" t="n">
        <v>0</v>
      </c>
      <c r="O19" s="41" t="n">
        <v>0</v>
      </c>
      <c r="P19" s="42" t="n">
        <v>0</v>
      </c>
    </row>
    <row r="20" customFormat="false" ht="15.75" hidden="false" customHeight="false" outlineLevel="0" collapsed="false">
      <c r="A20" s="38"/>
      <c r="B20" s="39" t="str">
        <f aca="false">CONCATENATE(Setup!$B$9, ", ", LEFT(Setup!$C$9,2))</f>
        <v>Martz, NM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0</v>
      </c>
      <c r="H20" s="40" t="n">
        <v>0</v>
      </c>
      <c r="I20" s="40" t="n">
        <v>0</v>
      </c>
      <c r="J20" s="40" t="n">
        <v>0</v>
      </c>
      <c r="K20" s="41" t="n">
        <v>0</v>
      </c>
      <c r="L20" s="41" t="n">
        <v>0</v>
      </c>
      <c r="M20" s="41" t="n">
        <v>0</v>
      </c>
      <c r="N20" s="41" t="n">
        <v>0</v>
      </c>
      <c r="O20" s="41" t="n">
        <v>0</v>
      </c>
      <c r="P20" s="42" t="n">
        <v>0</v>
      </c>
    </row>
    <row r="21" customFormat="false" ht="15.75" hidden="false" customHeight="false" outlineLevel="0" collapsed="false">
      <c r="A21" s="38"/>
      <c r="B21" s="39" t="str">
        <f aca="false">CONCATENATE(Setup!$B$10, ", ", LEFT(Setup!$C$10,2))</f>
        <v>Glosecki, MG</v>
      </c>
      <c r="C21" s="40" t="n">
        <v>0</v>
      </c>
      <c r="D21" s="40" t="n">
        <v>0</v>
      </c>
      <c r="E21" s="40" t="n">
        <v>0</v>
      </c>
      <c r="F21" s="40" t="n">
        <v>0</v>
      </c>
      <c r="G21" s="40" t="n">
        <v>0</v>
      </c>
      <c r="H21" s="40" t="n">
        <v>0</v>
      </c>
      <c r="I21" s="40" t="n">
        <v>0</v>
      </c>
      <c r="J21" s="40" t="n">
        <v>0</v>
      </c>
      <c r="K21" s="41" t="n">
        <v>0</v>
      </c>
      <c r="L21" s="41" t="n">
        <v>0</v>
      </c>
      <c r="M21" s="41" t="n">
        <v>0</v>
      </c>
      <c r="N21" s="41" t="n">
        <v>0</v>
      </c>
      <c r="O21" s="41" t="n">
        <v>0</v>
      </c>
      <c r="P21" s="42" t="n">
        <v>0</v>
      </c>
    </row>
    <row r="22" customFormat="false" ht="16.5" hidden="false" customHeight="false" outlineLevel="0" collapsed="false">
      <c r="A22" s="38"/>
      <c r="B22" s="52" t="s">
        <v>19</v>
      </c>
      <c r="C22" s="19" t="n">
        <f aca="false">SUM(C18:C21)</f>
        <v>0</v>
      </c>
      <c r="D22" s="19" t="n">
        <f aca="false">SUM(D18:D21)</f>
        <v>0</v>
      </c>
      <c r="E22" s="19" t="n">
        <f aca="false">SUM(E18:E21)</f>
        <v>0</v>
      </c>
      <c r="F22" s="19" t="n">
        <f aca="false">SUM(F18:F21)</f>
        <v>0</v>
      </c>
      <c r="G22" s="19" t="n">
        <f aca="false">SUM(G18:G21)</f>
        <v>0</v>
      </c>
      <c r="H22" s="19" t="n">
        <f aca="false">SUM(H18:H21)</f>
        <v>0</v>
      </c>
      <c r="I22" s="53" t="n">
        <f aca="false">SUM(I18:I21)</f>
        <v>0</v>
      </c>
      <c r="J22" s="54" t="n">
        <f aca="false">SUM(J18:J21)</f>
        <v>0</v>
      </c>
      <c r="K22" s="19" t="n">
        <f aca="false">SUM(K18:K21)</f>
        <v>0</v>
      </c>
      <c r="L22" s="19" t="n">
        <f aca="false">SUM(L18:L21)</f>
        <v>0</v>
      </c>
      <c r="M22" s="19" t="n">
        <f aca="false">SUM(M18:M21)</f>
        <v>0</v>
      </c>
      <c r="N22" s="19" t="n">
        <f aca="false">SUM(N18:N21)</f>
        <v>0</v>
      </c>
      <c r="O22" s="19" t="n">
        <f aca="false">SUM(O18:O21)</f>
        <v>0</v>
      </c>
      <c r="P22" s="53" t="n">
        <f aca="false">SUM(P18:P21)</f>
        <v>0</v>
      </c>
    </row>
    <row r="23" customFormat="false" ht="16.5" hidden="false" customHeight="false" outlineLevel="0" collapsed="false">
      <c r="A23" s="55"/>
      <c r="B23" s="24"/>
      <c r="C23" s="19"/>
      <c r="D23" s="19"/>
      <c r="E23" s="19"/>
      <c r="F23" s="19"/>
      <c r="G23" s="19"/>
      <c r="H23" s="19"/>
      <c r="I23" s="53"/>
      <c r="J23" s="54"/>
      <c r="K23" s="19"/>
      <c r="L23" s="19"/>
      <c r="M23" s="19"/>
      <c r="N23" s="19"/>
      <c r="O23" s="19"/>
      <c r="P23" s="53"/>
    </row>
    <row r="24" customFormat="false" ht="15.75" hidden="false" customHeight="true" outlineLevel="0" collapsed="false">
      <c r="A24" s="38" t="s">
        <v>42</v>
      </c>
      <c r="B24" s="39" t="str">
        <f aca="false">CONCATENATE(Setup!$B$7, ", ", LEFT(Setup!$C$7,2))</f>
        <v>Eck, ME</v>
      </c>
      <c r="C24" s="17" t="n">
        <f aca="false">$C18</f>
        <v>0</v>
      </c>
      <c r="D24" s="17" t="n">
        <f aca="false">C$24 + D$18</f>
        <v>0</v>
      </c>
      <c r="E24" s="17" t="n">
        <f aca="false">D$24 + E$18</f>
        <v>0</v>
      </c>
      <c r="F24" s="17" t="n">
        <f aca="false">E$24 + F$18</f>
        <v>0</v>
      </c>
      <c r="G24" s="17" t="n">
        <f aca="false">F$24 + G$18</f>
        <v>0</v>
      </c>
      <c r="H24" s="17" t="n">
        <f aca="false">G$24 + H$18</f>
        <v>0</v>
      </c>
      <c r="I24" s="56" t="n">
        <f aca="false">H$24 + I$18</f>
        <v>0</v>
      </c>
      <c r="J24" s="57" t="n">
        <f aca="false">I$24 + J$18</f>
        <v>0</v>
      </c>
      <c r="K24" s="17" t="n">
        <f aca="false">J$24 + K$18</f>
        <v>0</v>
      </c>
      <c r="L24" s="17" t="n">
        <f aca="false">K$24 + L$18</f>
        <v>0</v>
      </c>
      <c r="M24" s="17" t="n">
        <f aca="false">L$24 + M$18</f>
        <v>0</v>
      </c>
      <c r="N24" s="17" t="n">
        <f aca="false">M$24 + N$18</f>
        <v>0</v>
      </c>
      <c r="O24" s="17" t="n">
        <f aca="false">N$24 + O$18</f>
        <v>0</v>
      </c>
      <c r="P24" s="56" t="n">
        <f aca="false">O$24 + P$18</f>
        <v>0</v>
      </c>
    </row>
    <row r="25" customFormat="false" ht="15.75" hidden="false" customHeight="false" outlineLevel="0" collapsed="false">
      <c r="A25" s="38"/>
      <c r="B25" s="39" t="str">
        <f aca="false">CONCATENATE(Setup!$B$8, ", ", LEFT(Setup!$C$8,2))</f>
        <v>Schroeder, RS</v>
      </c>
      <c r="C25" s="17" t="n">
        <f aca="false">$C19</f>
        <v>0</v>
      </c>
      <c r="D25" s="17" t="n">
        <f aca="false">C$25 + D$19</f>
        <v>0</v>
      </c>
      <c r="E25" s="17" t="n">
        <f aca="false">D$25 + E$19</f>
        <v>0</v>
      </c>
      <c r="F25" s="17" t="n">
        <f aca="false">E$25 + F$19</f>
        <v>0</v>
      </c>
      <c r="G25" s="17" t="n">
        <f aca="false">F$25 + G$19</f>
        <v>0</v>
      </c>
      <c r="H25" s="17" t="n">
        <f aca="false">G$25 + H$19</f>
        <v>0</v>
      </c>
      <c r="I25" s="56" t="n">
        <f aca="false">H$25 + I$19</f>
        <v>0</v>
      </c>
      <c r="J25" s="57" t="n">
        <f aca="false">I$25 + J$19</f>
        <v>0</v>
      </c>
      <c r="K25" s="17" t="n">
        <f aca="false">J$25 + K$19</f>
        <v>0</v>
      </c>
      <c r="L25" s="17" t="n">
        <f aca="false">K$25 + L$19</f>
        <v>0</v>
      </c>
      <c r="M25" s="17" t="n">
        <f aca="false">L$25 + M$19</f>
        <v>0</v>
      </c>
      <c r="N25" s="17" t="n">
        <f aca="false">M$25 + N$19</f>
        <v>0</v>
      </c>
      <c r="O25" s="17" t="n">
        <f aca="false">N$25 + O$19</f>
        <v>0</v>
      </c>
      <c r="P25" s="56" t="n">
        <f aca="false">O$25 + P$19</f>
        <v>0</v>
      </c>
    </row>
    <row r="26" customFormat="false" ht="15.75" hidden="false" customHeight="false" outlineLevel="0" collapsed="false">
      <c r="A26" s="38"/>
      <c r="B26" s="39" t="str">
        <f aca="false">CONCATENATE(Setup!$B$9, ", ", LEFT(Setup!$C$9,2))</f>
        <v>Martz, NM</v>
      </c>
      <c r="C26" s="17" t="n">
        <f aca="false">$C20</f>
        <v>0</v>
      </c>
      <c r="D26" s="17" t="n">
        <f aca="false">C$26 + D$20</f>
        <v>0</v>
      </c>
      <c r="E26" s="17" t="n">
        <f aca="false">D$26 + E$20</f>
        <v>0</v>
      </c>
      <c r="F26" s="17" t="n">
        <f aca="false">E$26 + F$20</f>
        <v>0</v>
      </c>
      <c r="G26" s="17" t="n">
        <f aca="false">F$26 + G$20</f>
        <v>0</v>
      </c>
      <c r="H26" s="17" t="n">
        <f aca="false">G$26 + H$20</f>
        <v>0</v>
      </c>
      <c r="I26" s="56" t="n">
        <f aca="false">H$26 + I$20</f>
        <v>0</v>
      </c>
      <c r="J26" s="57" t="n">
        <f aca="false">I$26 + J$20</f>
        <v>0</v>
      </c>
      <c r="K26" s="17" t="n">
        <f aca="false">J$26 + K$20</f>
        <v>0</v>
      </c>
      <c r="L26" s="17" t="n">
        <f aca="false">K$26 + L$20</f>
        <v>0</v>
      </c>
      <c r="M26" s="17" t="n">
        <f aca="false">L$26 + M$20</f>
        <v>0</v>
      </c>
      <c r="N26" s="17" t="n">
        <f aca="false">M$26 + N$20</f>
        <v>0</v>
      </c>
      <c r="O26" s="17" t="n">
        <f aca="false">N$26 + O$20</f>
        <v>0</v>
      </c>
      <c r="P26" s="56" t="n">
        <f aca="false">O$26 + P$20</f>
        <v>0</v>
      </c>
    </row>
    <row r="27" customFormat="false" ht="15.75" hidden="false" customHeight="false" outlineLevel="0" collapsed="false">
      <c r="A27" s="38"/>
      <c r="B27" s="39" t="str">
        <f aca="false">CONCATENATE(Setup!$B$10, ", ", LEFT(Setup!$C$10,2))</f>
        <v>Glosecki, MG</v>
      </c>
      <c r="C27" s="17" t="n">
        <f aca="false">$C21</f>
        <v>0</v>
      </c>
      <c r="D27" s="17" t="n">
        <f aca="false">C$27 + D$21</f>
        <v>0</v>
      </c>
      <c r="E27" s="17" t="n">
        <f aca="false">D$27 + E$21</f>
        <v>0</v>
      </c>
      <c r="F27" s="17" t="n">
        <f aca="false">E$27 + F$21</f>
        <v>0</v>
      </c>
      <c r="G27" s="17" t="n">
        <f aca="false">F$27 + G$21</f>
        <v>0</v>
      </c>
      <c r="H27" s="17" t="n">
        <f aca="false">G$27 + H$21</f>
        <v>0</v>
      </c>
      <c r="I27" s="56" t="n">
        <f aca="false">H$27 + I$21</f>
        <v>0</v>
      </c>
      <c r="J27" s="57" t="n">
        <f aca="false">I$27 + J$21</f>
        <v>0</v>
      </c>
      <c r="K27" s="17" t="n">
        <f aca="false">J$27 + K$21</f>
        <v>0</v>
      </c>
      <c r="L27" s="17" t="n">
        <f aca="false">K$27 + L$21</f>
        <v>0</v>
      </c>
      <c r="M27" s="17" t="n">
        <f aca="false">L$27 + M$21</f>
        <v>0</v>
      </c>
      <c r="N27" s="17" t="n">
        <f aca="false">M$27 + N$21</f>
        <v>0</v>
      </c>
      <c r="O27" s="17" t="n">
        <f aca="false">N$27 + O$21</f>
        <v>0</v>
      </c>
      <c r="P27" s="56" t="n">
        <f aca="false">O$27 + P$21</f>
        <v>0</v>
      </c>
    </row>
    <row r="28" customFormat="false" ht="16.5" hidden="false" customHeight="false" outlineLevel="0" collapsed="false">
      <c r="A28" s="38"/>
      <c r="B28" s="52" t="s">
        <v>19</v>
      </c>
      <c r="C28" s="19" t="n">
        <f aca="false">SUM(C24:C27)</f>
        <v>0</v>
      </c>
      <c r="D28" s="19" t="n">
        <f aca="false">SUM(D24:D27)</f>
        <v>0</v>
      </c>
      <c r="E28" s="19" t="n">
        <f aca="false">SUM(E24:E27)</f>
        <v>0</v>
      </c>
      <c r="F28" s="19" t="n">
        <f aca="false">SUM(F24:F27)</f>
        <v>0</v>
      </c>
      <c r="G28" s="19" t="n">
        <f aca="false">SUM(G24:G27)</f>
        <v>0</v>
      </c>
      <c r="H28" s="19" t="n">
        <f aca="false">SUM(H24:H27)</f>
        <v>0</v>
      </c>
      <c r="I28" s="53" t="n">
        <f aca="false">SUM(I24:I27)</f>
        <v>0</v>
      </c>
      <c r="J28" s="54" t="n">
        <f aca="false">SUM(J24:J27)</f>
        <v>0</v>
      </c>
      <c r="K28" s="19" t="n">
        <f aca="false">SUM(K24:K27)</f>
        <v>0</v>
      </c>
      <c r="L28" s="19" t="n">
        <f aca="false">SUM(L24:L27)</f>
        <v>0</v>
      </c>
      <c r="M28" s="19" t="n">
        <f aca="false">SUM(M24:M27)</f>
        <v>0</v>
      </c>
      <c r="N28" s="19" t="n">
        <f aca="false">SUM(N24:N27)</f>
        <v>0</v>
      </c>
      <c r="O28" s="19" t="n">
        <f aca="false">SUM(O24:O27)</f>
        <v>0</v>
      </c>
      <c r="P28" s="53" t="n">
        <f aca="false">SUM(P24:P27)</f>
        <v>0</v>
      </c>
    </row>
    <row r="29" customFormat="false" ht="16.5" hidden="false" customHeight="false" outlineLevel="0" collapsed="false">
      <c r="A29" s="55"/>
      <c r="B29" s="24"/>
      <c r="C29" s="19"/>
      <c r="D29" s="19"/>
      <c r="E29" s="19"/>
      <c r="F29" s="19"/>
      <c r="G29" s="19"/>
      <c r="H29" s="19"/>
      <c r="I29" s="53"/>
      <c r="J29" s="54"/>
      <c r="K29" s="19"/>
      <c r="L29" s="19"/>
      <c r="M29" s="19"/>
      <c r="N29" s="19"/>
      <c r="O29" s="19"/>
      <c r="P29" s="53"/>
    </row>
    <row r="30" customFormat="false" ht="15.75" hidden="false" customHeight="true" outlineLevel="0" collapsed="false">
      <c r="A30" s="58" t="s">
        <v>43</v>
      </c>
      <c r="B30" s="39" t="str">
        <f aca="false">CONCATENATE(Setup!$B$7, ", ", LEFT(Setup!$C$7,2))</f>
        <v>Eck, ME</v>
      </c>
      <c r="C30" s="17" t="n">
        <f aca="false">(C$12 + C$24) / C$5</f>
        <v>0</v>
      </c>
      <c r="D30" s="17" t="n">
        <f aca="false">(D$12 + D$24) / D$5</f>
        <v>0</v>
      </c>
      <c r="E30" s="17" t="n">
        <f aca="false">(E$12 + E$24) / E$5</f>
        <v>0</v>
      </c>
      <c r="F30" s="17" t="n">
        <f aca="false">(F$12 + F$24) / F$5</f>
        <v>0</v>
      </c>
      <c r="G30" s="17" t="n">
        <f aca="false">(G$12 + G$24) / G$5</f>
        <v>0</v>
      </c>
      <c r="H30" s="17" t="n">
        <f aca="false">(H$12 + H$24) / H$5</f>
        <v>0</v>
      </c>
      <c r="I30" s="56" t="n">
        <f aca="false">(I$12 + I$24) / I$5</f>
        <v>0</v>
      </c>
      <c r="J30" s="57" t="n">
        <f aca="false">(J$12 + J$24) / J$5</f>
        <v>0</v>
      </c>
      <c r="K30" s="17" t="n">
        <f aca="false">(K$12 + K$24) / K$5</f>
        <v>0</v>
      </c>
      <c r="L30" s="17" t="n">
        <f aca="false">(L$12 + L$24) / L$5</f>
        <v>0</v>
      </c>
      <c r="M30" s="17" t="n">
        <f aca="false">(M$12 + M$24) / M$5</f>
        <v>0</v>
      </c>
      <c r="N30" s="17" t="n">
        <f aca="false">(N$12 + N$24) / N$5</f>
        <v>0</v>
      </c>
      <c r="O30" s="17" t="n">
        <f aca="false">(O$12 + O$24) / O$5</f>
        <v>0</v>
      </c>
      <c r="P30" s="56" t="n">
        <f aca="false">(P$12 + P$24) / P$5</f>
        <v>0</v>
      </c>
    </row>
    <row r="31" customFormat="false" ht="15.75" hidden="false" customHeight="false" outlineLevel="0" collapsed="false">
      <c r="A31" s="58"/>
      <c r="B31" s="39" t="str">
        <f aca="false">CONCATENATE(Setup!$B$8, ", ", LEFT(Setup!$C$8,2))</f>
        <v>Schroeder, RS</v>
      </c>
      <c r="C31" s="17" t="n">
        <f aca="false">(C$13 + C$25) / C$5</f>
        <v>0</v>
      </c>
      <c r="D31" s="17" t="n">
        <f aca="false">(D$13 + D$25) / D$5</f>
        <v>0</v>
      </c>
      <c r="E31" s="17" t="n">
        <f aca="false">(E$13 + E$25) / E$5</f>
        <v>0</v>
      </c>
      <c r="F31" s="17" t="n">
        <f aca="false">(F$13 + F$25) / F$5</f>
        <v>0</v>
      </c>
      <c r="G31" s="17" t="n">
        <f aca="false">(G$13 + G$25) / G$5</f>
        <v>0</v>
      </c>
      <c r="H31" s="17" t="n">
        <f aca="false">(H$13 + H$25) / H$5</f>
        <v>0</v>
      </c>
      <c r="I31" s="56" t="n">
        <f aca="false">(I$13 + I$25) / I$5</f>
        <v>0</v>
      </c>
      <c r="J31" s="57" t="n">
        <f aca="false">(J$13 + J$25) / J$5</f>
        <v>0</v>
      </c>
      <c r="K31" s="17" t="n">
        <f aca="false">(K$13 + K$25) / K$5</f>
        <v>0</v>
      </c>
      <c r="L31" s="17" t="n">
        <f aca="false">(L$13 + L$25) / L$5</f>
        <v>0</v>
      </c>
      <c r="M31" s="17" t="n">
        <f aca="false">(M$13 + M$25) / M$5</f>
        <v>0</v>
      </c>
      <c r="N31" s="17" t="n">
        <f aca="false">(N$13 + N$25) / N$5</f>
        <v>0</v>
      </c>
      <c r="O31" s="17" t="n">
        <f aca="false">(O$13 + O$25) / O$5</f>
        <v>0</v>
      </c>
      <c r="P31" s="56" t="n">
        <f aca="false">(P$13 + P$25) / P$5</f>
        <v>0</v>
      </c>
    </row>
    <row r="32" customFormat="false" ht="15.75" hidden="false" customHeight="false" outlineLevel="0" collapsed="false">
      <c r="A32" s="58"/>
      <c r="B32" s="39" t="str">
        <f aca="false">CONCATENATE(Setup!$B$9, ", ", LEFT(Setup!$C$9,2))</f>
        <v>Martz, NM</v>
      </c>
      <c r="C32" s="17" t="n">
        <f aca="false">(C$14 + C$26) / C$5</f>
        <v>0</v>
      </c>
      <c r="D32" s="17" t="n">
        <f aca="false">(D$14 + D$26) / D$5</f>
        <v>0</v>
      </c>
      <c r="E32" s="17" t="n">
        <f aca="false">(E$14 + E$26) / E$5</f>
        <v>0</v>
      </c>
      <c r="F32" s="17" t="n">
        <f aca="false">(F$14 + F$26) / F$5</f>
        <v>0</v>
      </c>
      <c r="G32" s="17" t="n">
        <f aca="false">(G$14 + G$26) / G$5</f>
        <v>0</v>
      </c>
      <c r="H32" s="17" t="n">
        <f aca="false">(H$14 + H$26) / H$5</f>
        <v>0</v>
      </c>
      <c r="I32" s="56" t="n">
        <f aca="false">(I$14 + I$26) / I$5</f>
        <v>0</v>
      </c>
      <c r="J32" s="57" t="n">
        <f aca="false">(J$14 + J$26) / J$5</f>
        <v>0</v>
      </c>
      <c r="K32" s="17" t="n">
        <f aca="false">(K$14 + K$26) / K$5</f>
        <v>0</v>
      </c>
      <c r="L32" s="17" t="n">
        <f aca="false">(L$14 + L$26) / L$5</f>
        <v>0</v>
      </c>
      <c r="M32" s="17" t="n">
        <f aca="false">(M$14 + M$26) / M$5</f>
        <v>0</v>
      </c>
      <c r="N32" s="17" t="n">
        <f aca="false">(N$14 + N$26) / N$5</f>
        <v>0</v>
      </c>
      <c r="O32" s="17" t="n">
        <f aca="false">(O$14 + O$26) / O$5</f>
        <v>0</v>
      </c>
      <c r="P32" s="56" t="n">
        <f aca="false">(P$14 + P$26) / P$5</f>
        <v>0</v>
      </c>
    </row>
    <row r="33" customFormat="false" ht="15.75" hidden="false" customHeight="false" outlineLevel="0" collapsed="false">
      <c r="A33" s="58"/>
      <c r="B33" s="39" t="str">
        <f aca="false">CONCATENATE(Setup!$B$10, ", ", LEFT(Setup!$C$10,2))</f>
        <v>Glosecki, MG</v>
      </c>
      <c r="C33" s="17" t="n">
        <f aca="false">(C$15 + C$27) / C$5</f>
        <v>0</v>
      </c>
      <c r="D33" s="17" t="n">
        <f aca="false">(D$15 + D$27) / D$5</f>
        <v>0</v>
      </c>
      <c r="E33" s="17" t="n">
        <f aca="false">(E$15 + E$27) / E$5</f>
        <v>0</v>
      </c>
      <c r="F33" s="17" t="n">
        <f aca="false">(F$15 + F$27) / F$5</f>
        <v>0</v>
      </c>
      <c r="G33" s="17" t="n">
        <f aca="false">(G$15 + G$27) / G$5</f>
        <v>0</v>
      </c>
      <c r="H33" s="17" t="n">
        <f aca="false">(H$15 + H$27) / H$5</f>
        <v>0</v>
      </c>
      <c r="I33" s="56" t="n">
        <f aca="false">(I$15 + I$27) / I$5</f>
        <v>0</v>
      </c>
      <c r="J33" s="57" t="n">
        <f aca="false">(J$15 + J$27) / J$5</f>
        <v>0</v>
      </c>
      <c r="K33" s="17" t="n">
        <f aca="false">(K$15 + K$27) / K$5</f>
        <v>0</v>
      </c>
      <c r="L33" s="17" t="n">
        <f aca="false">(L$15 + L$27) / L$5</f>
        <v>0</v>
      </c>
      <c r="M33" s="17" t="n">
        <f aca="false">(M$15 + M$27) / M$5</f>
        <v>0</v>
      </c>
      <c r="N33" s="17" t="n">
        <f aca="false">(N$15 + N$27) / N$5</f>
        <v>0</v>
      </c>
      <c r="O33" s="17" t="n">
        <f aca="false">(O$15 + O$27) / O$5</f>
        <v>0</v>
      </c>
      <c r="P33" s="56" t="n">
        <f aca="false">(P$15 + P$27) / P$5</f>
        <v>0</v>
      </c>
    </row>
    <row r="34" customFormat="false" ht="16.5" hidden="false" customHeight="false" outlineLevel="0" collapsed="false">
      <c r="A34" s="58"/>
      <c r="B34" s="52" t="s">
        <v>19</v>
      </c>
      <c r="C34" s="19" t="n">
        <f aca="false">SUM(C30:C33)</f>
        <v>0</v>
      </c>
      <c r="D34" s="19" t="n">
        <f aca="false">SUM(D30:D33)</f>
        <v>0</v>
      </c>
      <c r="E34" s="19" t="n">
        <f aca="false">SUM(E30:E33)</f>
        <v>0</v>
      </c>
      <c r="F34" s="19" t="n">
        <f aca="false">SUM(F30:F33)</f>
        <v>0</v>
      </c>
      <c r="G34" s="19" t="n">
        <f aca="false">SUM(G30:G33)</f>
        <v>0</v>
      </c>
      <c r="H34" s="19" t="n">
        <f aca="false">SUM(H30:H33)</f>
        <v>0</v>
      </c>
      <c r="I34" s="53" t="n">
        <f aca="false">SUM(I30:I33)</f>
        <v>0</v>
      </c>
      <c r="J34" s="54" t="n">
        <f aca="false">SUM(J30:J33)</f>
        <v>0</v>
      </c>
      <c r="K34" s="19" t="n">
        <f aca="false">SUM(K30:K33)</f>
        <v>0</v>
      </c>
      <c r="L34" s="19" t="n">
        <f aca="false">SUM(L30:L33)</f>
        <v>0</v>
      </c>
      <c r="M34" s="19" t="n">
        <f aca="false">SUM(M30:M33)</f>
        <v>0</v>
      </c>
      <c r="N34" s="19" t="n">
        <f aca="false">SUM(N30:N33)</f>
        <v>0</v>
      </c>
      <c r="O34" s="19" t="n">
        <f aca="false">SUM(O30:O33)</f>
        <v>0</v>
      </c>
      <c r="P34" s="53" t="n">
        <f aca="false">SUM(P30:P33)</f>
        <v>0</v>
      </c>
    </row>
    <row r="35" customFormat="false" ht="15.75" hidden="false" customHeight="false" outlineLevel="0" collapsed="false">
      <c r="A35" s="23"/>
      <c r="B35" s="24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customFormat="false" ht="15.75" hidden="false" customHeight="false" outlineLevel="0" collapsed="false">
      <c r="B36" s="59" t="s">
        <v>44</v>
      </c>
      <c r="C36" s="60" t="n">
        <v>1</v>
      </c>
      <c r="D36" s="60" t="n">
        <v>2</v>
      </c>
      <c r="E36" s="60" t="s">
        <v>45</v>
      </c>
    </row>
    <row r="37" customFormat="false" ht="15.75" hidden="false" customHeight="true" outlineLevel="0" collapsed="false">
      <c r="A37" s="58" t="s">
        <v>46</v>
      </c>
      <c r="B37" s="39" t="str">
        <f aca="false">CONCATENATE(Setup!$B$7, ", ", LEFT(Setup!$C$7,2))</f>
        <v>Eck, ME</v>
      </c>
      <c r="C37" s="16" t="n">
        <f aca="false">SUM(C6:I6) + SUM(C18:I18)</f>
        <v>0</v>
      </c>
      <c r="D37" s="16" t="n">
        <f aca="false">SUM(J6:P6) + SUM(J18:P18)</f>
        <v>0</v>
      </c>
      <c r="E37" s="16" t="n">
        <f aca="false">SUM(C37:D37)</f>
        <v>0</v>
      </c>
    </row>
    <row r="38" customFormat="false" ht="15.75" hidden="false" customHeight="false" outlineLevel="0" collapsed="false">
      <c r="A38" s="58"/>
      <c r="B38" s="39" t="str">
        <f aca="false">CONCATENATE(Setup!$B$8, ", ", LEFT(Setup!$C$8,2))</f>
        <v>Schroeder, RS</v>
      </c>
      <c r="C38" s="16" t="n">
        <f aca="false">SUM(C7:I7) + SUM(C19:I19)</f>
        <v>0</v>
      </c>
      <c r="D38" s="16" t="n">
        <f aca="false">SUM(J7:P7) + SUM(J19:P19)</f>
        <v>0</v>
      </c>
      <c r="E38" s="16" t="n">
        <f aca="false">SUM(C38:D38)</f>
        <v>0</v>
      </c>
    </row>
    <row r="39" customFormat="false" ht="15.75" hidden="false" customHeight="false" outlineLevel="0" collapsed="false">
      <c r="A39" s="58"/>
      <c r="B39" s="39" t="str">
        <f aca="false">CONCATENATE(Setup!$B$9, ", ", LEFT(Setup!$C$9,2))</f>
        <v>Martz, NM</v>
      </c>
      <c r="C39" s="16" t="n">
        <f aca="false">SUM(C8:I8) + SUM(C20:I20)</f>
        <v>0</v>
      </c>
      <c r="D39" s="16" t="n">
        <f aca="false">SUM(J8:P8) + SUM(J20:P20)</f>
        <v>0</v>
      </c>
      <c r="E39" s="16" t="n">
        <f aca="false">SUM(C39:D39)</f>
        <v>0</v>
      </c>
    </row>
    <row r="40" customFormat="false" ht="15.75" hidden="false" customHeight="false" outlineLevel="0" collapsed="false">
      <c r="A40" s="58"/>
      <c r="B40" s="39" t="str">
        <f aca="false">CONCATENATE(Setup!$B$10, ", ", LEFT(Setup!$C$10,2))</f>
        <v>Glosecki, MG</v>
      </c>
      <c r="C40" s="16" t="n">
        <f aca="false">SUM(C9:I9) + SUM(C21:I21)</f>
        <v>0</v>
      </c>
      <c r="D40" s="16" t="n">
        <f aca="false">SUM(J9:P9) + SUM(J21:P21)</f>
        <v>0</v>
      </c>
      <c r="E40" s="16" t="n">
        <f aca="false">SUM(C40:D40)</f>
        <v>0</v>
      </c>
    </row>
    <row r="41" customFormat="false" ht="16.5" hidden="false" customHeight="false" outlineLevel="0" collapsed="false">
      <c r="A41" s="58"/>
      <c r="B41" s="52" t="s">
        <v>19</v>
      </c>
      <c r="C41" s="19" t="n">
        <f aca="false">SUM(C37:C40)</f>
        <v>0</v>
      </c>
      <c r="D41" s="19" t="n">
        <f aca="false">SUM(D37:D40)</f>
        <v>0</v>
      </c>
      <c r="E41" s="19" t="n">
        <f aca="false">SUM(C41:D41)</f>
        <v>0</v>
      </c>
    </row>
    <row r="42" customFormat="false" ht="15.75" hidden="false" customHeight="false" outlineLevel="0" collapsed="false">
      <c r="A42" s="23"/>
    </row>
    <row r="43" customFormat="false" ht="15.75" hidden="false" customHeight="true" outlineLevel="0" collapsed="false">
      <c r="A43" s="58" t="s">
        <v>22</v>
      </c>
      <c r="B43" s="39" t="str">
        <f aca="false">CONCATENATE(Setup!$B$7, ", ", LEFT(Setup!$C$7,2))</f>
        <v>Eck, ME</v>
      </c>
      <c r="C43" s="16" t="n">
        <f aca="false">C37 / C$36</f>
        <v>0</v>
      </c>
      <c r="D43" s="16" t="n">
        <f aca="false">SUM(C37:D37) / D$36</f>
        <v>0</v>
      </c>
    </row>
    <row r="44" customFormat="false" ht="15.75" hidden="false" customHeight="false" outlineLevel="0" collapsed="false">
      <c r="A44" s="58"/>
      <c r="B44" s="39" t="str">
        <f aca="false">CONCATENATE(Setup!$B$8, ", ", LEFT(Setup!$C$8,2))</f>
        <v>Schroeder, RS</v>
      </c>
      <c r="C44" s="16" t="n">
        <f aca="false">C38 / C$36</f>
        <v>0</v>
      </c>
      <c r="D44" s="16" t="n">
        <f aca="false">SUM(C38:D38) / D$36</f>
        <v>0</v>
      </c>
    </row>
    <row r="45" customFormat="false" ht="15.75" hidden="false" customHeight="false" outlineLevel="0" collapsed="false">
      <c r="A45" s="58"/>
      <c r="B45" s="39" t="str">
        <f aca="false">CONCATENATE(Setup!$B$9, ", ", LEFT(Setup!$C$9,2))</f>
        <v>Martz, NM</v>
      </c>
      <c r="C45" s="16" t="n">
        <f aca="false">C39 / C$36</f>
        <v>0</v>
      </c>
      <c r="D45" s="16" t="n">
        <f aca="false">SUM(C39:D39) / D$36</f>
        <v>0</v>
      </c>
    </row>
    <row r="46" customFormat="false" ht="15.75" hidden="false" customHeight="false" outlineLevel="0" collapsed="false">
      <c r="A46" s="58"/>
      <c r="B46" s="39" t="str">
        <f aca="false">CONCATENATE(Setup!$B$10, ", ", LEFT(Setup!$C$10,2))</f>
        <v>Glosecki, MG</v>
      </c>
      <c r="C46" s="16" t="n">
        <f aca="false">C40 / C$36</f>
        <v>0</v>
      </c>
      <c r="D46" s="16" t="n">
        <f aca="false">SUM(C40:D40) / D$36</f>
        <v>0</v>
      </c>
    </row>
    <row r="47" customFormat="false" ht="16.5" hidden="false" customHeight="false" outlineLevel="0" collapsed="false">
      <c r="A47" s="58"/>
      <c r="B47" s="52" t="s">
        <v>19</v>
      </c>
      <c r="C47" s="19" t="n">
        <f aca="false">SUM(C43:C46)</f>
        <v>0</v>
      </c>
      <c r="D47" s="19" t="n">
        <f aca="false">SUM(D43:D46)</f>
        <v>0</v>
      </c>
    </row>
  </sheetData>
  <mergeCells count="9">
    <mergeCell ref="C3:I3"/>
    <mergeCell ref="J3:P3"/>
    <mergeCell ref="A6:A10"/>
    <mergeCell ref="A12:A16"/>
    <mergeCell ref="A18:A22"/>
    <mergeCell ref="A24:A28"/>
    <mergeCell ref="A30:A34"/>
    <mergeCell ref="A37:A41"/>
    <mergeCell ref="A43:A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9.10526315789474"/>
    <col collapsed="false" hidden="false" max="2" min="2" style="0" width="15.7449392712551"/>
    <col collapsed="false" hidden="false" max="1025" min="3" style="0" width="8.78542510121457"/>
  </cols>
  <sheetData>
    <row r="1" customFormat="false" ht="18.75" hidden="false" customHeight="false" outlineLevel="0" collapsed="false">
      <c r="C1" s="26" t="s">
        <v>32</v>
      </c>
    </row>
    <row r="2" customFormat="false" ht="18.75" hidden="false" customHeight="false" outlineLevel="0" collapsed="false">
      <c r="B2" s="27" t="e">
        <f aca="false">SheetName</f>
        <v>#NAME?</v>
      </c>
      <c r="C2" s="28" t="s">
        <v>33</v>
      </c>
    </row>
    <row r="3" customFormat="false" ht="15" hidden="false" customHeight="false" outlineLevel="0" collapsed="false">
      <c r="B3" s="5" t="s">
        <v>2</v>
      </c>
      <c r="C3" s="61" t="s">
        <v>34</v>
      </c>
      <c r="D3" s="61"/>
      <c r="E3" s="61"/>
      <c r="F3" s="61"/>
      <c r="G3" s="61"/>
      <c r="H3" s="61"/>
      <c r="I3" s="61"/>
      <c r="J3" s="30" t="s">
        <v>35</v>
      </c>
      <c r="K3" s="30"/>
      <c r="L3" s="30"/>
      <c r="M3" s="30"/>
      <c r="N3" s="30"/>
      <c r="O3" s="30"/>
      <c r="P3" s="30"/>
    </row>
    <row r="4" customFormat="false" ht="15" hidden="false" customHeight="false" outlineLevel="0" collapsed="false">
      <c r="B4" s="9" t="s">
        <v>37</v>
      </c>
      <c r="C4" s="32" t="n">
        <f aca="false">Setup!$B$4 +28</f>
        <v>42408</v>
      </c>
      <c r="D4" s="32" t="n">
        <f aca="false">C$4 + 1</f>
        <v>42409</v>
      </c>
      <c r="E4" s="32" t="n">
        <f aca="false">D$4 + 1</f>
        <v>42410</v>
      </c>
      <c r="F4" s="32" t="n">
        <f aca="false">E$4 + 1</f>
        <v>42411</v>
      </c>
      <c r="G4" s="32" t="n">
        <f aca="false">F$4 + 1</f>
        <v>42412</v>
      </c>
      <c r="H4" s="32" t="n">
        <f aca="false">G$4 + 1</f>
        <v>42413</v>
      </c>
      <c r="I4" s="33" t="n">
        <f aca="false">H$4 + 1</f>
        <v>42414</v>
      </c>
      <c r="J4" s="34" t="n">
        <f aca="false">I$4 + 1</f>
        <v>42415</v>
      </c>
      <c r="K4" s="32" t="n">
        <f aca="false">J$4 + 1</f>
        <v>42416</v>
      </c>
      <c r="L4" s="32" t="n">
        <f aca="false">K$4 + 1</f>
        <v>42417</v>
      </c>
      <c r="M4" s="32" t="n">
        <f aca="false">L$4 + 1</f>
        <v>42418</v>
      </c>
      <c r="N4" s="32" t="n">
        <f aca="false">M$4 + 1</f>
        <v>42419</v>
      </c>
      <c r="O4" s="32" t="n">
        <f aca="false">N$4 + 1</f>
        <v>42420</v>
      </c>
      <c r="P4" s="33" t="n">
        <f aca="false">O$4 + 1</f>
        <v>42421</v>
      </c>
    </row>
    <row r="5" customFormat="false" ht="15.75" hidden="false" customHeight="false" outlineLevel="0" collapsed="false">
      <c r="B5" s="9" t="s">
        <v>38</v>
      </c>
      <c r="C5" s="35" t="n">
        <v>1</v>
      </c>
      <c r="D5" s="35" t="n">
        <v>2</v>
      </c>
      <c r="E5" s="35" t="n">
        <v>3</v>
      </c>
      <c r="F5" s="35" t="n">
        <v>4</v>
      </c>
      <c r="G5" s="35" t="n">
        <v>5</v>
      </c>
      <c r="H5" s="35" t="n">
        <v>6</v>
      </c>
      <c r="I5" s="36" t="n">
        <v>7</v>
      </c>
      <c r="J5" s="37" t="n">
        <v>8</v>
      </c>
      <c r="K5" s="35" t="n">
        <v>9</v>
      </c>
      <c r="L5" s="35" t="n">
        <v>10</v>
      </c>
      <c r="M5" s="35" t="n">
        <v>11</v>
      </c>
      <c r="N5" s="35" t="n">
        <v>12</v>
      </c>
      <c r="O5" s="35" t="n">
        <v>13</v>
      </c>
      <c r="P5" s="36" t="n">
        <v>14</v>
      </c>
    </row>
    <row r="6" customFormat="false" ht="15.75" hidden="false" customHeight="true" outlineLevel="0" collapsed="false">
      <c r="A6" s="62" t="s">
        <v>39</v>
      </c>
      <c r="B6" s="39" t="str">
        <f aca="false">CONCATENATE(Setup!$B$7, ", ", LEFT(Setup!$C$7,2))</f>
        <v>Eck, ME</v>
      </c>
      <c r="C6" s="40" t="n">
        <v>0</v>
      </c>
      <c r="D6" s="40" t="n">
        <v>0</v>
      </c>
      <c r="E6" s="40" t="n">
        <v>0</v>
      </c>
      <c r="F6" s="40" t="n">
        <v>0</v>
      </c>
      <c r="G6" s="40" t="n">
        <v>0</v>
      </c>
      <c r="H6" s="40" t="n">
        <v>0</v>
      </c>
      <c r="I6" s="40" t="n">
        <v>0</v>
      </c>
      <c r="J6" s="40" t="n">
        <v>0</v>
      </c>
      <c r="K6" s="41" t="n">
        <v>0</v>
      </c>
      <c r="L6" s="41" t="n">
        <v>0</v>
      </c>
      <c r="M6" s="41" t="n">
        <v>0</v>
      </c>
      <c r="N6" s="41" t="n">
        <v>0</v>
      </c>
      <c r="O6" s="41" t="n">
        <v>0</v>
      </c>
      <c r="P6" s="42" t="n">
        <v>0</v>
      </c>
    </row>
    <row r="7" customFormat="false" ht="15.75" hidden="false" customHeight="false" outlineLevel="0" collapsed="false">
      <c r="A7" s="62"/>
      <c r="B7" s="39" t="str">
        <f aca="false">CONCATENATE(Setup!$B$8, ", ", LEFT(Setup!$C$8,2))</f>
        <v>Schroeder, RS</v>
      </c>
      <c r="C7" s="40" t="n">
        <v>0</v>
      </c>
      <c r="D7" s="40" t="n">
        <v>0</v>
      </c>
      <c r="E7" s="40" t="n">
        <v>0</v>
      </c>
      <c r="F7" s="40" t="n">
        <v>0</v>
      </c>
      <c r="G7" s="40" t="n">
        <v>0</v>
      </c>
      <c r="H7" s="40" t="n">
        <v>0</v>
      </c>
      <c r="I7" s="40" t="n">
        <v>0</v>
      </c>
      <c r="J7" s="40" t="n">
        <v>0</v>
      </c>
      <c r="K7" s="41" t="n">
        <v>0</v>
      </c>
      <c r="L7" s="41" t="n">
        <v>0</v>
      </c>
      <c r="M7" s="41" t="n">
        <v>0</v>
      </c>
      <c r="N7" s="41" t="n">
        <v>0</v>
      </c>
      <c r="O7" s="41" t="n">
        <v>0</v>
      </c>
      <c r="P7" s="42" t="n">
        <v>0</v>
      </c>
    </row>
    <row r="8" customFormat="false" ht="15.75" hidden="false" customHeight="false" outlineLevel="0" collapsed="false">
      <c r="A8" s="62"/>
      <c r="B8" s="39" t="str">
        <f aca="false">CONCATENATE(Setup!$B$9, ", ", LEFT(Setup!$C$9,2))</f>
        <v>Martz, NM</v>
      </c>
      <c r="C8" s="40" t="n">
        <v>0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1" t="n">
        <v>0</v>
      </c>
      <c r="L8" s="41" t="n">
        <v>0</v>
      </c>
      <c r="M8" s="41" t="n">
        <v>0</v>
      </c>
      <c r="N8" s="41" t="n">
        <v>0</v>
      </c>
      <c r="O8" s="41" t="n">
        <v>0</v>
      </c>
      <c r="P8" s="42" t="n">
        <v>0</v>
      </c>
    </row>
    <row r="9" customFormat="false" ht="15.75" hidden="false" customHeight="false" outlineLevel="0" collapsed="false">
      <c r="A9" s="62"/>
      <c r="B9" s="39" t="str">
        <f aca="false">CONCATENATE(Setup!$B$10, ", ", LEFT(Setup!$C$10,2))</f>
        <v>Glosecki, MG</v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1" t="n">
        <v>0</v>
      </c>
      <c r="L9" s="41" t="n">
        <v>0</v>
      </c>
      <c r="M9" s="41" t="n">
        <v>0</v>
      </c>
      <c r="N9" s="41" t="n">
        <v>0</v>
      </c>
      <c r="O9" s="41" t="n">
        <v>0</v>
      </c>
      <c r="P9" s="42" t="n">
        <v>0</v>
      </c>
    </row>
    <row r="10" customFormat="false" ht="16.5" hidden="false" customHeight="false" outlineLevel="0" collapsed="false">
      <c r="A10" s="62"/>
      <c r="B10" s="52" t="s">
        <v>19</v>
      </c>
      <c r="C10" s="19" t="n">
        <f aca="false">SUM(C6:C9)</f>
        <v>0</v>
      </c>
      <c r="D10" s="19" t="n">
        <f aca="false">SUM(D6:D9)</f>
        <v>0</v>
      </c>
      <c r="E10" s="19" t="n">
        <f aca="false">SUM(E6:E9)</f>
        <v>0</v>
      </c>
      <c r="F10" s="19" t="n">
        <f aca="false">SUM(F6:F9)</f>
        <v>0</v>
      </c>
      <c r="G10" s="19" t="n">
        <f aca="false">SUM(G6:G9)</f>
        <v>0</v>
      </c>
      <c r="H10" s="19" t="n">
        <f aca="false">SUM(H6:H9)</f>
        <v>0</v>
      </c>
      <c r="I10" s="53" t="n">
        <f aca="false">SUM(I6:I9)</f>
        <v>0</v>
      </c>
      <c r="J10" s="54" t="n">
        <f aca="false">SUM(J6:J9)</f>
        <v>0</v>
      </c>
      <c r="K10" s="19" t="n">
        <f aca="false">SUM(K6:K9)</f>
        <v>0</v>
      </c>
      <c r="L10" s="19" t="n">
        <f aca="false">SUM(L6:L9)</f>
        <v>0</v>
      </c>
      <c r="M10" s="19" t="n">
        <f aca="false">SUM(M6:M9)</f>
        <v>0</v>
      </c>
      <c r="N10" s="19" t="n">
        <f aca="false">SUM(N6:N9)</f>
        <v>0</v>
      </c>
      <c r="O10" s="19" t="n">
        <f aca="false">SUM(O6:O9)</f>
        <v>0</v>
      </c>
      <c r="P10" s="53" t="n">
        <f aca="false">SUM(P6:P9)</f>
        <v>0</v>
      </c>
    </row>
    <row r="11" customFormat="false" ht="16.5" hidden="false" customHeight="false" outlineLevel="0" collapsed="false">
      <c r="A11" s="55"/>
      <c r="B11" s="24"/>
      <c r="C11" s="19"/>
      <c r="D11" s="19"/>
      <c r="E11" s="19"/>
      <c r="F11" s="19"/>
      <c r="G11" s="19"/>
      <c r="H11" s="19"/>
      <c r="I11" s="53"/>
      <c r="J11" s="54"/>
      <c r="K11" s="19"/>
      <c r="L11" s="19"/>
      <c r="M11" s="19"/>
      <c r="N11" s="19"/>
      <c r="O11" s="19"/>
      <c r="P11" s="53"/>
    </row>
    <row r="12" customFormat="false" ht="15.75" hidden="false" customHeight="true" outlineLevel="0" collapsed="false">
      <c r="A12" s="62" t="s">
        <v>40</v>
      </c>
      <c r="B12" s="39" t="str">
        <f aca="false">CONCATENATE(Setup!$B$7, ", ", LEFT(Setup!$C$7,2))</f>
        <v>Eck, ME</v>
      </c>
      <c r="C12" s="17" t="n">
        <f aca="false">$C6</f>
        <v>0</v>
      </c>
      <c r="D12" s="17" t="n">
        <f aca="false">C$12 + D$6</f>
        <v>0</v>
      </c>
      <c r="E12" s="17" t="n">
        <f aca="false">D$12 + E$6</f>
        <v>0</v>
      </c>
      <c r="F12" s="17" t="n">
        <f aca="false">E$12 + F$6</f>
        <v>0</v>
      </c>
      <c r="G12" s="17" t="n">
        <f aca="false">F$12 + G$6</f>
        <v>0</v>
      </c>
      <c r="H12" s="17" t="n">
        <f aca="false">G$12 + H$6</f>
        <v>0</v>
      </c>
      <c r="I12" s="56" t="n">
        <f aca="false">H$12 + I$6</f>
        <v>0</v>
      </c>
      <c r="J12" s="57" t="n">
        <f aca="false">I$12 + J$6</f>
        <v>0</v>
      </c>
      <c r="K12" s="17" t="n">
        <f aca="false">J$12 + K$6</f>
        <v>0</v>
      </c>
      <c r="L12" s="17" t="n">
        <f aca="false">K$12 + L$6</f>
        <v>0</v>
      </c>
      <c r="M12" s="17" t="n">
        <f aca="false">L$12 + M$6</f>
        <v>0</v>
      </c>
      <c r="N12" s="17" t="n">
        <f aca="false">M$12 + N$6</f>
        <v>0</v>
      </c>
      <c r="O12" s="17" t="n">
        <f aca="false">N$12 + O$6</f>
        <v>0</v>
      </c>
      <c r="P12" s="56" t="n">
        <f aca="false">O$12 + P$6</f>
        <v>0</v>
      </c>
    </row>
    <row r="13" customFormat="false" ht="15.75" hidden="false" customHeight="false" outlineLevel="0" collapsed="false">
      <c r="A13" s="62"/>
      <c r="B13" s="39" t="str">
        <f aca="false">CONCATENATE(Setup!$B$8, ", ", LEFT(Setup!$C$8,2))</f>
        <v>Schroeder, RS</v>
      </c>
      <c r="C13" s="17" t="n">
        <f aca="false">$C7</f>
        <v>0</v>
      </c>
      <c r="D13" s="17" t="n">
        <f aca="false">C$13 + D$7</f>
        <v>0</v>
      </c>
      <c r="E13" s="17" t="n">
        <f aca="false">D$13 + E$7</f>
        <v>0</v>
      </c>
      <c r="F13" s="17" t="n">
        <f aca="false">E$13 + F$7</f>
        <v>0</v>
      </c>
      <c r="G13" s="17" t="n">
        <f aca="false">F$13 + G$7</f>
        <v>0</v>
      </c>
      <c r="H13" s="17" t="n">
        <f aca="false">G$13 + H$7</f>
        <v>0</v>
      </c>
      <c r="I13" s="56" t="n">
        <f aca="false">H$13 + I$7</f>
        <v>0</v>
      </c>
      <c r="J13" s="57" t="n">
        <f aca="false">I$13 + J$7</f>
        <v>0</v>
      </c>
      <c r="K13" s="17" t="n">
        <f aca="false">J$13 + K$7</f>
        <v>0</v>
      </c>
      <c r="L13" s="17" t="n">
        <f aca="false">K$13 + L$7</f>
        <v>0</v>
      </c>
      <c r="M13" s="17" t="n">
        <f aca="false">L$13 + M$7</f>
        <v>0</v>
      </c>
      <c r="N13" s="17" t="n">
        <f aca="false">M$13 + N$7</f>
        <v>0</v>
      </c>
      <c r="O13" s="17" t="n">
        <f aca="false">N$13 + O$7</f>
        <v>0</v>
      </c>
      <c r="P13" s="56" t="n">
        <f aca="false">O$13 + P$7</f>
        <v>0</v>
      </c>
    </row>
    <row r="14" customFormat="false" ht="15.75" hidden="false" customHeight="false" outlineLevel="0" collapsed="false">
      <c r="A14" s="62"/>
      <c r="B14" s="39" t="str">
        <f aca="false">CONCATENATE(Setup!$B$9, ", ", LEFT(Setup!$C$9,2))</f>
        <v>Martz, NM</v>
      </c>
      <c r="C14" s="17" t="n">
        <f aca="false">$C8</f>
        <v>0</v>
      </c>
      <c r="D14" s="17" t="n">
        <f aca="false">C$14 + D$8</f>
        <v>0</v>
      </c>
      <c r="E14" s="17" t="n">
        <f aca="false">D$14 + E$8</f>
        <v>0</v>
      </c>
      <c r="F14" s="17" t="n">
        <f aca="false">E$14 + F$8</f>
        <v>0</v>
      </c>
      <c r="G14" s="17" t="n">
        <f aca="false">F$14 + G$8</f>
        <v>0</v>
      </c>
      <c r="H14" s="17" t="n">
        <f aca="false">G$14 + H$8</f>
        <v>0</v>
      </c>
      <c r="I14" s="56" t="n">
        <f aca="false">H$14 + I$8</f>
        <v>0</v>
      </c>
      <c r="J14" s="57" t="n">
        <f aca="false">I$14 + J$8</f>
        <v>0</v>
      </c>
      <c r="K14" s="17" t="n">
        <f aca="false">J$14 + K$8</f>
        <v>0</v>
      </c>
      <c r="L14" s="17" t="n">
        <f aca="false">K$14 + L$8</f>
        <v>0</v>
      </c>
      <c r="M14" s="17" t="n">
        <f aca="false">L$14 + M$8</f>
        <v>0</v>
      </c>
      <c r="N14" s="17" t="n">
        <f aca="false">M$14 + N$8</f>
        <v>0</v>
      </c>
      <c r="O14" s="17" t="n">
        <f aca="false">N$14 + O$8</f>
        <v>0</v>
      </c>
      <c r="P14" s="56" t="n">
        <f aca="false">O$14 + P$8</f>
        <v>0</v>
      </c>
    </row>
    <row r="15" customFormat="false" ht="15.75" hidden="false" customHeight="false" outlineLevel="0" collapsed="false">
      <c r="A15" s="62"/>
      <c r="B15" s="39" t="str">
        <f aca="false">CONCATENATE(Setup!$B$10, ", ", LEFT(Setup!$C$10,2))</f>
        <v>Glosecki, MG</v>
      </c>
      <c r="C15" s="17" t="n">
        <f aca="false">$C9</f>
        <v>0</v>
      </c>
      <c r="D15" s="17" t="n">
        <f aca="false">C$15 + D$9</f>
        <v>0</v>
      </c>
      <c r="E15" s="17" t="n">
        <f aca="false">D$15 + E$9</f>
        <v>0</v>
      </c>
      <c r="F15" s="17" t="n">
        <f aca="false">E$15 + F$9</f>
        <v>0</v>
      </c>
      <c r="G15" s="17" t="n">
        <f aca="false">F$15 + G$9</f>
        <v>0</v>
      </c>
      <c r="H15" s="17" t="n">
        <f aca="false">G$15 + H$9</f>
        <v>0</v>
      </c>
      <c r="I15" s="56" t="n">
        <f aca="false">H$15 + I$9</f>
        <v>0</v>
      </c>
      <c r="J15" s="57" t="n">
        <f aca="false">I$15 + J$9</f>
        <v>0</v>
      </c>
      <c r="K15" s="17" t="n">
        <f aca="false">J$15 + K$9</f>
        <v>0</v>
      </c>
      <c r="L15" s="17" t="n">
        <f aca="false">K$15 + L$9</f>
        <v>0</v>
      </c>
      <c r="M15" s="17" t="n">
        <f aca="false">L$15 + M$9</f>
        <v>0</v>
      </c>
      <c r="N15" s="17" t="n">
        <f aca="false">M$15 + N$9</f>
        <v>0</v>
      </c>
      <c r="O15" s="17" t="n">
        <f aca="false">N$15 + O$9</f>
        <v>0</v>
      </c>
      <c r="P15" s="56" t="n">
        <f aca="false">O$15 + P$9</f>
        <v>0</v>
      </c>
    </row>
    <row r="16" customFormat="false" ht="16.5" hidden="false" customHeight="false" outlineLevel="0" collapsed="false">
      <c r="A16" s="62"/>
      <c r="B16" s="52" t="s">
        <v>19</v>
      </c>
      <c r="C16" s="19" t="n">
        <f aca="false">SUM(C12:C15)</f>
        <v>0</v>
      </c>
      <c r="D16" s="19" t="n">
        <f aca="false">SUM(D12:D15)</f>
        <v>0</v>
      </c>
      <c r="E16" s="19" t="n">
        <f aca="false">SUM(E12:E15)</f>
        <v>0</v>
      </c>
      <c r="F16" s="19" t="n">
        <f aca="false">SUM(F12:F15)</f>
        <v>0</v>
      </c>
      <c r="G16" s="19" t="n">
        <f aca="false">SUM(G12:G15)</f>
        <v>0</v>
      </c>
      <c r="H16" s="19" t="n">
        <f aca="false">SUM(H12:H15)</f>
        <v>0</v>
      </c>
      <c r="I16" s="53" t="n">
        <f aca="false">SUM(I12:I15)</f>
        <v>0</v>
      </c>
      <c r="J16" s="54" t="n">
        <f aca="false">SUM(J12:J15)</f>
        <v>0</v>
      </c>
      <c r="K16" s="19" t="n">
        <f aca="false">SUM(K12:K15)</f>
        <v>0</v>
      </c>
      <c r="L16" s="19" t="n">
        <f aca="false">SUM(L12:L15)</f>
        <v>0</v>
      </c>
      <c r="M16" s="19" t="n">
        <f aca="false">SUM(M12:M15)</f>
        <v>0</v>
      </c>
      <c r="N16" s="19" t="n">
        <f aca="false">SUM(N12:N15)</f>
        <v>0</v>
      </c>
      <c r="O16" s="19" t="n">
        <f aca="false">SUM(O12:O15)</f>
        <v>0</v>
      </c>
      <c r="P16" s="53" t="n">
        <f aca="false">SUM(P12:P15)</f>
        <v>0</v>
      </c>
    </row>
    <row r="17" customFormat="false" ht="16.5" hidden="false" customHeight="false" outlineLevel="0" collapsed="false">
      <c r="A17" s="55"/>
      <c r="B17" s="24"/>
      <c r="C17" s="19"/>
      <c r="D17" s="19"/>
      <c r="E17" s="19"/>
      <c r="F17" s="19"/>
      <c r="G17" s="19"/>
      <c r="H17" s="19"/>
      <c r="I17" s="53"/>
      <c r="J17" s="54"/>
      <c r="K17" s="19"/>
      <c r="L17" s="19"/>
      <c r="M17" s="19"/>
      <c r="N17" s="19"/>
      <c r="O17" s="19"/>
      <c r="P17" s="53"/>
    </row>
    <row r="18" customFormat="false" ht="15.75" hidden="false" customHeight="true" outlineLevel="0" collapsed="false">
      <c r="A18" s="38" t="s">
        <v>41</v>
      </c>
      <c r="B18" s="39" t="str">
        <f aca="false">CONCATENATE(Setup!$B$7, ", ", LEFT(Setup!$C$7,2))</f>
        <v>Eck, ME</v>
      </c>
      <c r="C18" s="40" t="n">
        <v>0</v>
      </c>
      <c r="D18" s="40" t="n">
        <v>0</v>
      </c>
      <c r="E18" s="40" t="n">
        <v>0</v>
      </c>
      <c r="F18" s="40" t="n">
        <v>0</v>
      </c>
      <c r="G18" s="40" t="n">
        <v>0</v>
      </c>
      <c r="H18" s="40" t="n">
        <v>0</v>
      </c>
      <c r="I18" s="40" t="n">
        <v>0</v>
      </c>
      <c r="J18" s="40" t="n">
        <v>0</v>
      </c>
      <c r="K18" s="41" t="n">
        <v>0</v>
      </c>
      <c r="L18" s="41" t="n">
        <v>0</v>
      </c>
      <c r="M18" s="41" t="n">
        <v>0</v>
      </c>
      <c r="N18" s="41" t="n">
        <v>0</v>
      </c>
      <c r="O18" s="41" t="n">
        <v>0</v>
      </c>
      <c r="P18" s="42" t="n">
        <v>0</v>
      </c>
    </row>
    <row r="19" customFormat="false" ht="15.75" hidden="false" customHeight="false" outlineLevel="0" collapsed="false">
      <c r="A19" s="38"/>
      <c r="B19" s="39" t="str">
        <f aca="false">CONCATENATE(Setup!$B$8, ", ", LEFT(Setup!$C$8,2))</f>
        <v>Schroeder, RS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0</v>
      </c>
      <c r="H19" s="40" t="n">
        <v>0</v>
      </c>
      <c r="I19" s="40" t="n">
        <v>0</v>
      </c>
      <c r="J19" s="40" t="n">
        <v>0</v>
      </c>
      <c r="K19" s="41" t="n">
        <v>0</v>
      </c>
      <c r="L19" s="41" t="n">
        <v>0</v>
      </c>
      <c r="M19" s="41" t="n">
        <v>0</v>
      </c>
      <c r="N19" s="41" t="n">
        <v>0</v>
      </c>
      <c r="O19" s="41" t="n">
        <v>0</v>
      </c>
      <c r="P19" s="42" t="n">
        <v>0</v>
      </c>
    </row>
    <row r="20" customFormat="false" ht="15.75" hidden="false" customHeight="false" outlineLevel="0" collapsed="false">
      <c r="A20" s="38"/>
      <c r="B20" s="39" t="str">
        <f aca="false">CONCATENATE(Setup!$B$9, ", ", LEFT(Setup!$C$9,2))</f>
        <v>Martz, NM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0</v>
      </c>
      <c r="H20" s="40" t="n">
        <v>0</v>
      </c>
      <c r="I20" s="40" t="n">
        <v>0</v>
      </c>
      <c r="J20" s="40" t="n">
        <v>0</v>
      </c>
      <c r="K20" s="41" t="n">
        <v>0</v>
      </c>
      <c r="L20" s="41" t="n">
        <v>0</v>
      </c>
      <c r="M20" s="41" t="n">
        <v>0</v>
      </c>
      <c r="N20" s="41" t="n">
        <v>0</v>
      </c>
      <c r="O20" s="41" t="n">
        <v>0</v>
      </c>
      <c r="P20" s="42" t="n">
        <v>0</v>
      </c>
    </row>
    <row r="21" customFormat="false" ht="15.75" hidden="false" customHeight="false" outlineLevel="0" collapsed="false">
      <c r="A21" s="38"/>
      <c r="B21" s="39" t="str">
        <f aca="false">CONCATENATE(Setup!$B$10, ", ", LEFT(Setup!$C$10,2))</f>
        <v>Glosecki, MG</v>
      </c>
      <c r="C21" s="40" t="n">
        <v>0</v>
      </c>
      <c r="D21" s="40" t="n">
        <v>0</v>
      </c>
      <c r="E21" s="40" t="n">
        <v>0</v>
      </c>
      <c r="F21" s="40" t="n">
        <v>0</v>
      </c>
      <c r="G21" s="40" t="n">
        <v>0</v>
      </c>
      <c r="H21" s="40" t="n">
        <v>0</v>
      </c>
      <c r="I21" s="40" t="n">
        <v>0</v>
      </c>
      <c r="J21" s="40" t="n">
        <v>0</v>
      </c>
      <c r="K21" s="41" t="n">
        <v>0</v>
      </c>
      <c r="L21" s="41" t="n">
        <v>0</v>
      </c>
      <c r="M21" s="41" t="n">
        <v>0</v>
      </c>
      <c r="N21" s="41" t="n">
        <v>0</v>
      </c>
      <c r="O21" s="41" t="n">
        <v>0</v>
      </c>
      <c r="P21" s="42" t="n">
        <v>0</v>
      </c>
    </row>
    <row r="22" customFormat="false" ht="16.5" hidden="false" customHeight="false" outlineLevel="0" collapsed="false">
      <c r="A22" s="38"/>
      <c r="B22" s="52" t="s">
        <v>19</v>
      </c>
      <c r="C22" s="19" t="n">
        <f aca="false">SUM(C18:C21)</f>
        <v>0</v>
      </c>
      <c r="D22" s="19" t="n">
        <f aca="false">SUM(D18:D21)</f>
        <v>0</v>
      </c>
      <c r="E22" s="19" t="n">
        <f aca="false">SUM(E18:E21)</f>
        <v>0</v>
      </c>
      <c r="F22" s="19" t="n">
        <f aca="false">SUM(F18:F21)</f>
        <v>0</v>
      </c>
      <c r="G22" s="19" t="n">
        <f aca="false">SUM(G18:G21)</f>
        <v>0</v>
      </c>
      <c r="H22" s="19" t="n">
        <f aca="false">SUM(H18:H21)</f>
        <v>0</v>
      </c>
      <c r="I22" s="53" t="n">
        <f aca="false">SUM(I18:I21)</f>
        <v>0</v>
      </c>
      <c r="J22" s="54" t="n">
        <f aca="false">SUM(J18:J21)</f>
        <v>0</v>
      </c>
      <c r="K22" s="19" t="n">
        <f aca="false">SUM(K18:K21)</f>
        <v>0</v>
      </c>
      <c r="L22" s="19" t="n">
        <f aca="false">SUM(L18:L21)</f>
        <v>0</v>
      </c>
      <c r="M22" s="19" t="n">
        <f aca="false">SUM(M18:M21)</f>
        <v>0</v>
      </c>
      <c r="N22" s="19" t="n">
        <f aca="false">SUM(N18:N21)</f>
        <v>0</v>
      </c>
      <c r="O22" s="19" t="n">
        <f aca="false">SUM(O18:O21)</f>
        <v>0</v>
      </c>
      <c r="P22" s="53" t="n">
        <f aca="false">SUM(P18:P21)</f>
        <v>0</v>
      </c>
    </row>
    <row r="23" customFormat="false" ht="16.5" hidden="false" customHeight="false" outlineLevel="0" collapsed="false">
      <c r="A23" s="55"/>
      <c r="B23" s="24"/>
      <c r="C23" s="19"/>
      <c r="D23" s="19"/>
      <c r="E23" s="19"/>
      <c r="F23" s="19"/>
      <c r="G23" s="19"/>
      <c r="H23" s="19"/>
      <c r="I23" s="53"/>
      <c r="J23" s="54"/>
      <c r="K23" s="19"/>
      <c r="L23" s="19"/>
      <c r="M23" s="19"/>
      <c r="N23" s="19"/>
      <c r="O23" s="19"/>
      <c r="P23" s="53"/>
    </row>
    <row r="24" customFormat="false" ht="15.75" hidden="false" customHeight="true" outlineLevel="0" collapsed="false">
      <c r="A24" s="38" t="s">
        <v>42</v>
      </c>
      <c r="B24" s="39" t="str">
        <f aca="false">CONCATENATE(Setup!$B$7, ", ", LEFT(Setup!$C$7,2))</f>
        <v>Eck, ME</v>
      </c>
      <c r="C24" s="17" t="n">
        <f aca="false">$C18</f>
        <v>0</v>
      </c>
      <c r="D24" s="17" t="n">
        <f aca="false">C$24 + D$18</f>
        <v>0</v>
      </c>
      <c r="E24" s="17" t="n">
        <f aca="false">D$24 + E$18</f>
        <v>0</v>
      </c>
      <c r="F24" s="17" t="n">
        <f aca="false">E$24 + F$18</f>
        <v>0</v>
      </c>
      <c r="G24" s="17" t="n">
        <f aca="false">F$24 + G$18</f>
        <v>0</v>
      </c>
      <c r="H24" s="17" t="n">
        <f aca="false">G$24 + H$18</f>
        <v>0</v>
      </c>
      <c r="I24" s="56" t="n">
        <f aca="false">H$24 + I$18</f>
        <v>0</v>
      </c>
      <c r="J24" s="57" t="n">
        <f aca="false">I$24 + J$18</f>
        <v>0</v>
      </c>
      <c r="K24" s="17" t="n">
        <f aca="false">J$24 + K$18</f>
        <v>0</v>
      </c>
      <c r="L24" s="17" t="n">
        <f aca="false">K$24 + L$18</f>
        <v>0</v>
      </c>
      <c r="M24" s="17" t="n">
        <f aca="false">L$24 + M$18</f>
        <v>0</v>
      </c>
      <c r="N24" s="17" t="n">
        <f aca="false">M$24 + N$18</f>
        <v>0</v>
      </c>
      <c r="O24" s="17" t="n">
        <f aca="false">N$24 + O$18</f>
        <v>0</v>
      </c>
      <c r="P24" s="56" t="n">
        <f aca="false">O$24 + P$18</f>
        <v>0</v>
      </c>
    </row>
    <row r="25" customFormat="false" ht="15.75" hidden="false" customHeight="false" outlineLevel="0" collapsed="false">
      <c r="A25" s="38"/>
      <c r="B25" s="39" t="str">
        <f aca="false">CONCATENATE(Setup!$B$8, ", ", LEFT(Setup!$C$8,2))</f>
        <v>Schroeder, RS</v>
      </c>
      <c r="C25" s="17" t="n">
        <f aca="false">$C19</f>
        <v>0</v>
      </c>
      <c r="D25" s="17" t="n">
        <f aca="false">C$25 + D$19</f>
        <v>0</v>
      </c>
      <c r="E25" s="17" t="n">
        <f aca="false">D$25 + E$19</f>
        <v>0</v>
      </c>
      <c r="F25" s="17" t="n">
        <f aca="false">E$25 + F$19</f>
        <v>0</v>
      </c>
      <c r="G25" s="17" t="n">
        <f aca="false">F$25 + G$19</f>
        <v>0</v>
      </c>
      <c r="H25" s="17" t="n">
        <f aca="false">G$25 + H$19</f>
        <v>0</v>
      </c>
      <c r="I25" s="56" t="n">
        <f aca="false">H$25 + I$19</f>
        <v>0</v>
      </c>
      <c r="J25" s="57" t="n">
        <f aca="false">I$25 + J$19</f>
        <v>0</v>
      </c>
      <c r="K25" s="17" t="n">
        <f aca="false">J$25 + K$19</f>
        <v>0</v>
      </c>
      <c r="L25" s="17" t="n">
        <f aca="false">K$25 + L$19</f>
        <v>0</v>
      </c>
      <c r="M25" s="17" t="n">
        <f aca="false">L$25 + M$19</f>
        <v>0</v>
      </c>
      <c r="N25" s="17" t="n">
        <f aca="false">M$25 + N$19</f>
        <v>0</v>
      </c>
      <c r="O25" s="17" t="n">
        <f aca="false">N$25 + O$19</f>
        <v>0</v>
      </c>
      <c r="P25" s="56" t="n">
        <f aca="false">O$25 + P$19</f>
        <v>0</v>
      </c>
    </row>
    <row r="26" customFormat="false" ht="15.75" hidden="false" customHeight="false" outlineLevel="0" collapsed="false">
      <c r="A26" s="38"/>
      <c r="B26" s="39" t="str">
        <f aca="false">CONCATENATE(Setup!$B$9, ", ", LEFT(Setup!$C$9,2))</f>
        <v>Martz, NM</v>
      </c>
      <c r="C26" s="17" t="n">
        <f aca="false">$C20</f>
        <v>0</v>
      </c>
      <c r="D26" s="17" t="n">
        <f aca="false">C$26 + D$20</f>
        <v>0</v>
      </c>
      <c r="E26" s="17" t="n">
        <f aca="false">D$26 + E$20</f>
        <v>0</v>
      </c>
      <c r="F26" s="17" t="n">
        <f aca="false">E$26 + F$20</f>
        <v>0</v>
      </c>
      <c r="G26" s="17" t="n">
        <f aca="false">F$26 + G$20</f>
        <v>0</v>
      </c>
      <c r="H26" s="17" t="n">
        <f aca="false">G$26 + H$20</f>
        <v>0</v>
      </c>
      <c r="I26" s="56" t="n">
        <f aca="false">H$26 + I$20</f>
        <v>0</v>
      </c>
      <c r="J26" s="57" t="n">
        <f aca="false">I$26 + J$20</f>
        <v>0</v>
      </c>
      <c r="K26" s="17" t="n">
        <f aca="false">J$26 + K$20</f>
        <v>0</v>
      </c>
      <c r="L26" s="17" t="n">
        <f aca="false">K$26 + L$20</f>
        <v>0</v>
      </c>
      <c r="M26" s="17" t="n">
        <f aca="false">L$26 + M$20</f>
        <v>0</v>
      </c>
      <c r="N26" s="17" t="n">
        <f aca="false">M$26 + N$20</f>
        <v>0</v>
      </c>
      <c r="O26" s="17" t="n">
        <f aca="false">N$26 + O$20</f>
        <v>0</v>
      </c>
      <c r="P26" s="56" t="n">
        <f aca="false">O$26 + P$20</f>
        <v>0</v>
      </c>
    </row>
    <row r="27" customFormat="false" ht="15.75" hidden="false" customHeight="false" outlineLevel="0" collapsed="false">
      <c r="A27" s="38"/>
      <c r="B27" s="39" t="str">
        <f aca="false">CONCATENATE(Setup!$B$10, ", ", LEFT(Setup!$C$10,2))</f>
        <v>Glosecki, MG</v>
      </c>
      <c r="C27" s="17" t="n">
        <f aca="false">$C21</f>
        <v>0</v>
      </c>
      <c r="D27" s="17" t="n">
        <f aca="false">C$27 + D$21</f>
        <v>0</v>
      </c>
      <c r="E27" s="17" t="n">
        <f aca="false">D$27 + E$21</f>
        <v>0</v>
      </c>
      <c r="F27" s="17" t="n">
        <f aca="false">E$27 + F$21</f>
        <v>0</v>
      </c>
      <c r="G27" s="17" t="n">
        <f aca="false">F$27 + G$21</f>
        <v>0</v>
      </c>
      <c r="H27" s="17" t="n">
        <f aca="false">G$27 + H$21</f>
        <v>0</v>
      </c>
      <c r="I27" s="56" t="n">
        <f aca="false">H$27 + I$21</f>
        <v>0</v>
      </c>
      <c r="J27" s="57" t="n">
        <f aca="false">I$27 + J$21</f>
        <v>0</v>
      </c>
      <c r="K27" s="17" t="n">
        <f aca="false">J$27 + K$21</f>
        <v>0</v>
      </c>
      <c r="L27" s="17" t="n">
        <f aca="false">K$27 + L$21</f>
        <v>0</v>
      </c>
      <c r="M27" s="17" t="n">
        <f aca="false">L$27 + M$21</f>
        <v>0</v>
      </c>
      <c r="N27" s="17" t="n">
        <f aca="false">M$27 + N$21</f>
        <v>0</v>
      </c>
      <c r="O27" s="17" t="n">
        <f aca="false">N$27 + O$21</f>
        <v>0</v>
      </c>
      <c r="P27" s="56" t="n">
        <f aca="false">O$27 + P$21</f>
        <v>0</v>
      </c>
    </row>
    <row r="28" customFormat="false" ht="16.5" hidden="false" customHeight="false" outlineLevel="0" collapsed="false">
      <c r="A28" s="38"/>
      <c r="B28" s="52" t="s">
        <v>19</v>
      </c>
      <c r="C28" s="19" t="n">
        <f aca="false">SUM(C24:C27)</f>
        <v>0</v>
      </c>
      <c r="D28" s="19" t="n">
        <f aca="false">SUM(D24:D27)</f>
        <v>0</v>
      </c>
      <c r="E28" s="19" t="n">
        <f aca="false">SUM(E24:E27)</f>
        <v>0</v>
      </c>
      <c r="F28" s="19" t="n">
        <f aca="false">SUM(F24:F27)</f>
        <v>0</v>
      </c>
      <c r="G28" s="19" t="n">
        <f aca="false">SUM(G24:G27)</f>
        <v>0</v>
      </c>
      <c r="H28" s="19" t="n">
        <f aca="false">SUM(H24:H27)</f>
        <v>0</v>
      </c>
      <c r="I28" s="53" t="n">
        <f aca="false">SUM(I24:I27)</f>
        <v>0</v>
      </c>
      <c r="J28" s="54" t="n">
        <f aca="false">SUM(J24:J27)</f>
        <v>0</v>
      </c>
      <c r="K28" s="19" t="n">
        <f aca="false">SUM(K24:K27)</f>
        <v>0</v>
      </c>
      <c r="L28" s="19" t="n">
        <f aca="false">SUM(L24:L27)</f>
        <v>0</v>
      </c>
      <c r="M28" s="19" t="n">
        <f aca="false">SUM(M24:M27)</f>
        <v>0</v>
      </c>
      <c r="N28" s="19" t="n">
        <f aca="false">SUM(N24:N27)</f>
        <v>0</v>
      </c>
      <c r="O28" s="19" t="n">
        <f aca="false">SUM(O24:O27)</f>
        <v>0</v>
      </c>
      <c r="P28" s="53" t="n">
        <f aca="false">SUM(P24:P27)</f>
        <v>0</v>
      </c>
    </row>
    <row r="29" customFormat="false" ht="16.5" hidden="false" customHeight="false" outlineLevel="0" collapsed="false">
      <c r="A29" s="55"/>
      <c r="B29" s="24"/>
      <c r="C29" s="19"/>
      <c r="D29" s="19"/>
      <c r="E29" s="19"/>
      <c r="F29" s="19"/>
      <c r="G29" s="19"/>
      <c r="H29" s="19"/>
      <c r="I29" s="53"/>
      <c r="J29" s="54"/>
      <c r="K29" s="19"/>
      <c r="L29" s="19"/>
      <c r="M29" s="19"/>
      <c r="N29" s="19"/>
      <c r="O29" s="19"/>
      <c r="P29" s="53"/>
    </row>
    <row r="30" customFormat="false" ht="15.75" hidden="false" customHeight="true" outlineLevel="0" collapsed="false">
      <c r="A30" s="58" t="s">
        <v>43</v>
      </c>
      <c r="B30" s="39" t="str">
        <f aca="false">CONCATENATE(Setup!$B$7, ", ", LEFT(Setup!$C$7,2))</f>
        <v>Eck, ME</v>
      </c>
      <c r="C30" s="17" t="n">
        <f aca="false">(C$12 + C$24) / C$5</f>
        <v>0</v>
      </c>
      <c r="D30" s="17" t="n">
        <f aca="false">(D$12 + D$24) / D$5</f>
        <v>0</v>
      </c>
      <c r="E30" s="17" t="n">
        <f aca="false">(E$12 + E$24) / E$5</f>
        <v>0</v>
      </c>
      <c r="F30" s="17" t="n">
        <f aca="false">(F$12 + F$24) / F$5</f>
        <v>0</v>
      </c>
      <c r="G30" s="17" t="n">
        <f aca="false">(G$12 + G$24) / G$5</f>
        <v>0</v>
      </c>
      <c r="H30" s="17" t="n">
        <f aca="false">(H$12 + H$24) / H$5</f>
        <v>0</v>
      </c>
      <c r="I30" s="56" t="n">
        <f aca="false">(I$12 + I$24) / I$5</f>
        <v>0</v>
      </c>
      <c r="J30" s="57" t="n">
        <f aca="false">(J$12 + J$24) / J$5</f>
        <v>0</v>
      </c>
      <c r="K30" s="17" t="n">
        <f aca="false">(K$12 + K$24) / K$5</f>
        <v>0</v>
      </c>
      <c r="L30" s="17" t="n">
        <f aca="false">(L$12 + L$24) / L$5</f>
        <v>0</v>
      </c>
      <c r="M30" s="17" t="n">
        <f aca="false">(M$12 + M$24) / M$5</f>
        <v>0</v>
      </c>
      <c r="N30" s="17" t="n">
        <f aca="false">(N$12 + N$24) / N$5</f>
        <v>0</v>
      </c>
      <c r="O30" s="17" t="n">
        <f aca="false">(O$12 + O$24) / O$5</f>
        <v>0</v>
      </c>
      <c r="P30" s="56" t="n">
        <f aca="false">(P$12 + P$24) / P$5</f>
        <v>0</v>
      </c>
    </row>
    <row r="31" customFormat="false" ht="15.75" hidden="false" customHeight="false" outlineLevel="0" collapsed="false">
      <c r="A31" s="58"/>
      <c r="B31" s="39" t="str">
        <f aca="false">CONCATENATE(Setup!$B$8, ", ", LEFT(Setup!$C$8,2))</f>
        <v>Schroeder, RS</v>
      </c>
      <c r="C31" s="17" t="n">
        <f aca="false">(C$13 + C$25) / C$5</f>
        <v>0</v>
      </c>
      <c r="D31" s="17" t="n">
        <f aca="false">(D$13 + D$25) / D$5</f>
        <v>0</v>
      </c>
      <c r="E31" s="17" t="n">
        <f aca="false">(E$13 + E$25) / E$5</f>
        <v>0</v>
      </c>
      <c r="F31" s="17" t="n">
        <f aca="false">(F$13 + F$25) / F$5</f>
        <v>0</v>
      </c>
      <c r="G31" s="17" t="n">
        <f aca="false">(G$13 + G$25) / G$5</f>
        <v>0</v>
      </c>
      <c r="H31" s="17" t="n">
        <f aca="false">(H$13 + H$25) / H$5</f>
        <v>0</v>
      </c>
      <c r="I31" s="56" t="n">
        <f aca="false">(I$13 + I$25) / I$5</f>
        <v>0</v>
      </c>
      <c r="J31" s="57" t="n">
        <f aca="false">(J$13 + J$25) / J$5</f>
        <v>0</v>
      </c>
      <c r="K31" s="17" t="n">
        <f aca="false">(K$13 + K$25) / K$5</f>
        <v>0</v>
      </c>
      <c r="L31" s="17" t="n">
        <f aca="false">(L$13 + L$25) / L$5</f>
        <v>0</v>
      </c>
      <c r="M31" s="17" t="n">
        <f aca="false">(M$13 + M$25) / M$5</f>
        <v>0</v>
      </c>
      <c r="N31" s="17" t="n">
        <f aca="false">(N$13 + N$25) / N$5</f>
        <v>0</v>
      </c>
      <c r="O31" s="17" t="n">
        <f aca="false">(O$13 + O$25) / O$5</f>
        <v>0</v>
      </c>
      <c r="P31" s="56" t="n">
        <f aca="false">(P$13 + P$25) / P$5</f>
        <v>0</v>
      </c>
    </row>
    <row r="32" customFormat="false" ht="15.75" hidden="false" customHeight="false" outlineLevel="0" collapsed="false">
      <c r="A32" s="58"/>
      <c r="B32" s="39" t="str">
        <f aca="false">CONCATENATE(Setup!$B$9, ", ", LEFT(Setup!$C$9,2))</f>
        <v>Martz, NM</v>
      </c>
      <c r="C32" s="17" t="n">
        <f aca="false">(C$14 + C$26) / C$5</f>
        <v>0</v>
      </c>
      <c r="D32" s="17" t="n">
        <f aca="false">(D$14 + D$26) / D$5</f>
        <v>0</v>
      </c>
      <c r="E32" s="17" t="n">
        <f aca="false">(E$14 + E$26) / E$5</f>
        <v>0</v>
      </c>
      <c r="F32" s="17" t="n">
        <f aca="false">(F$14 + F$26) / F$5</f>
        <v>0</v>
      </c>
      <c r="G32" s="17" t="n">
        <f aca="false">(G$14 + G$26) / G$5</f>
        <v>0</v>
      </c>
      <c r="H32" s="17" t="n">
        <f aca="false">(H$14 + H$26) / H$5</f>
        <v>0</v>
      </c>
      <c r="I32" s="56" t="n">
        <f aca="false">(I$14 + I$26) / I$5</f>
        <v>0</v>
      </c>
      <c r="J32" s="57" t="n">
        <f aca="false">(J$14 + J$26) / J$5</f>
        <v>0</v>
      </c>
      <c r="K32" s="17" t="n">
        <f aca="false">(K$14 + K$26) / K$5</f>
        <v>0</v>
      </c>
      <c r="L32" s="17" t="n">
        <f aca="false">(L$14 + L$26) / L$5</f>
        <v>0</v>
      </c>
      <c r="M32" s="17" t="n">
        <f aca="false">(M$14 + M$26) / M$5</f>
        <v>0</v>
      </c>
      <c r="N32" s="17" t="n">
        <f aca="false">(N$14 + N$26) / N$5</f>
        <v>0</v>
      </c>
      <c r="O32" s="17" t="n">
        <f aca="false">(O$14 + O$26) / O$5</f>
        <v>0</v>
      </c>
      <c r="P32" s="56" t="n">
        <f aca="false">(P$14 + P$26) / P$5</f>
        <v>0</v>
      </c>
    </row>
    <row r="33" customFormat="false" ht="15.75" hidden="false" customHeight="false" outlineLevel="0" collapsed="false">
      <c r="A33" s="58"/>
      <c r="B33" s="39" t="str">
        <f aca="false">CONCATENATE(Setup!$B$10, ", ", LEFT(Setup!$C$10,2))</f>
        <v>Glosecki, MG</v>
      </c>
      <c r="C33" s="17" t="n">
        <f aca="false">(C$15 + C$27) / C$5</f>
        <v>0</v>
      </c>
      <c r="D33" s="17" t="n">
        <f aca="false">(D$15 + D$27) / D$5</f>
        <v>0</v>
      </c>
      <c r="E33" s="17" t="n">
        <f aca="false">(E$15 + E$27) / E$5</f>
        <v>0</v>
      </c>
      <c r="F33" s="17" t="n">
        <f aca="false">(F$15 + F$27) / F$5</f>
        <v>0</v>
      </c>
      <c r="G33" s="17" t="n">
        <f aca="false">(G$15 + G$27) / G$5</f>
        <v>0</v>
      </c>
      <c r="H33" s="17" t="n">
        <f aca="false">(H$15 + H$27) / H$5</f>
        <v>0</v>
      </c>
      <c r="I33" s="56" t="n">
        <f aca="false">(I$15 + I$27) / I$5</f>
        <v>0</v>
      </c>
      <c r="J33" s="57" t="n">
        <f aca="false">(J$15 + J$27) / J$5</f>
        <v>0</v>
      </c>
      <c r="K33" s="17" t="n">
        <f aca="false">(K$15 + K$27) / K$5</f>
        <v>0</v>
      </c>
      <c r="L33" s="17" t="n">
        <f aca="false">(L$15 + L$27) / L$5</f>
        <v>0</v>
      </c>
      <c r="M33" s="17" t="n">
        <f aca="false">(M$15 + M$27) / M$5</f>
        <v>0</v>
      </c>
      <c r="N33" s="17" t="n">
        <f aca="false">(N$15 + N$27) / N$5</f>
        <v>0</v>
      </c>
      <c r="O33" s="17" t="n">
        <f aca="false">(O$15 + O$27) / O$5</f>
        <v>0</v>
      </c>
      <c r="P33" s="56" t="n">
        <f aca="false">(P$15 + P$27) / P$5</f>
        <v>0</v>
      </c>
    </row>
    <row r="34" customFormat="false" ht="16.5" hidden="false" customHeight="false" outlineLevel="0" collapsed="false">
      <c r="A34" s="58"/>
      <c r="B34" s="52" t="s">
        <v>19</v>
      </c>
      <c r="C34" s="19" t="n">
        <f aca="false">SUM(C30:C33)</f>
        <v>0</v>
      </c>
      <c r="D34" s="19" t="n">
        <f aca="false">SUM(D30:D33)</f>
        <v>0</v>
      </c>
      <c r="E34" s="19" t="n">
        <f aca="false">SUM(E30:E33)</f>
        <v>0</v>
      </c>
      <c r="F34" s="19" t="n">
        <f aca="false">SUM(F30:F33)</f>
        <v>0</v>
      </c>
      <c r="G34" s="19" t="n">
        <f aca="false">SUM(G30:G33)</f>
        <v>0</v>
      </c>
      <c r="H34" s="19" t="n">
        <f aca="false">SUM(H30:H33)</f>
        <v>0</v>
      </c>
      <c r="I34" s="53" t="n">
        <f aca="false">SUM(I30:I33)</f>
        <v>0</v>
      </c>
      <c r="J34" s="54" t="n">
        <f aca="false">SUM(J30:J33)</f>
        <v>0</v>
      </c>
      <c r="K34" s="19" t="n">
        <f aca="false">SUM(K30:K33)</f>
        <v>0</v>
      </c>
      <c r="L34" s="19" t="n">
        <f aca="false">SUM(L30:L33)</f>
        <v>0</v>
      </c>
      <c r="M34" s="19" t="n">
        <f aca="false">SUM(M30:M33)</f>
        <v>0</v>
      </c>
      <c r="N34" s="19" t="n">
        <f aca="false">SUM(N30:N33)</f>
        <v>0</v>
      </c>
      <c r="O34" s="19" t="n">
        <f aca="false">SUM(O30:O33)</f>
        <v>0</v>
      </c>
      <c r="P34" s="53" t="n">
        <f aca="false">SUM(P30:P33)</f>
        <v>0</v>
      </c>
    </row>
    <row r="35" customFormat="false" ht="15.75" hidden="false" customHeight="false" outlineLevel="0" collapsed="false">
      <c r="A35" s="23"/>
      <c r="B35" s="24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customFormat="false" ht="15.75" hidden="false" customHeight="false" outlineLevel="0" collapsed="false">
      <c r="B36" s="59" t="s">
        <v>44</v>
      </c>
      <c r="C36" s="60" t="n">
        <v>1</v>
      </c>
      <c r="D36" s="60" t="n">
        <v>2</v>
      </c>
      <c r="E36" s="60" t="s">
        <v>45</v>
      </c>
    </row>
    <row r="37" customFormat="false" ht="15.75" hidden="false" customHeight="true" outlineLevel="0" collapsed="false">
      <c r="A37" s="58" t="s">
        <v>46</v>
      </c>
      <c r="B37" s="39" t="str">
        <f aca="false">CONCATENATE(Setup!$B$7, ", ", LEFT(Setup!$C$7,2))</f>
        <v>Eck, ME</v>
      </c>
      <c r="C37" s="16" t="n">
        <f aca="false">SUM(C6:I6) + SUM(C18:I18)</f>
        <v>0</v>
      </c>
      <c r="D37" s="16" t="n">
        <f aca="false">SUM(J6:P6) + SUM(J18:P18)</f>
        <v>0</v>
      </c>
      <c r="E37" s="16" t="n">
        <f aca="false">SUM(C37:D37)</f>
        <v>0</v>
      </c>
    </row>
    <row r="38" customFormat="false" ht="15.75" hidden="false" customHeight="false" outlineLevel="0" collapsed="false">
      <c r="A38" s="58"/>
      <c r="B38" s="39" t="str">
        <f aca="false">CONCATENATE(Setup!$B$8, ", ", LEFT(Setup!$C$8,2))</f>
        <v>Schroeder, RS</v>
      </c>
      <c r="C38" s="16" t="n">
        <f aca="false">SUM(C7:I7) + SUM(C19:I19)</f>
        <v>0</v>
      </c>
      <c r="D38" s="16" t="n">
        <f aca="false">SUM(J7:P7) + SUM(J19:P19)</f>
        <v>0</v>
      </c>
      <c r="E38" s="16" t="n">
        <f aca="false">SUM(C38:D38)</f>
        <v>0</v>
      </c>
    </row>
    <row r="39" customFormat="false" ht="15.75" hidden="false" customHeight="false" outlineLevel="0" collapsed="false">
      <c r="A39" s="58"/>
      <c r="B39" s="39" t="str">
        <f aca="false">CONCATENATE(Setup!$B$9, ", ", LEFT(Setup!$C$9,2))</f>
        <v>Martz, NM</v>
      </c>
      <c r="C39" s="16" t="n">
        <f aca="false">SUM(C8:I8) + SUM(C20:I20)</f>
        <v>0</v>
      </c>
      <c r="D39" s="16" t="n">
        <f aca="false">SUM(J8:P8) + SUM(J20:P20)</f>
        <v>0</v>
      </c>
      <c r="E39" s="16" t="n">
        <f aca="false">SUM(C39:D39)</f>
        <v>0</v>
      </c>
    </row>
    <row r="40" customFormat="false" ht="15.75" hidden="false" customHeight="false" outlineLevel="0" collapsed="false">
      <c r="A40" s="58"/>
      <c r="B40" s="39" t="str">
        <f aca="false">CONCATENATE(Setup!$B$10, ", ", LEFT(Setup!$C$10,2))</f>
        <v>Glosecki, MG</v>
      </c>
      <c r="C40" s="16" t="n">
        <f aca="false">SUM(C9:I9) + SUM(C21:I21)</f>
        <v>0</v>
      </c>
      <c r="D40" s="16" t="n">
        <f aca="false">SUM(J9:P9) + SUM(J21:P21)</f>
        <v>0</v>
      </c>
      <c r="E40" s="16" t="n">
        <f aca="false">SUM(C40:D40)</f>
        <v>0</v>
      </c>
    </row>
    <row r="41" customFormat="false" ht="16.5" hidden="false" customHeight="false" outlineLevel="0" collapsed="false">
      <c r="A41" s="58"/>
      <c r="B41" s="52" t="s">
        <v>19</v>
      </c>
      <c r="C41" s="19" t="n">
        <f aca="false">SUM(C37:C40)</f>
        <v>0</v>
      </c>
      <c r="D41" s="19" t="n">
        <f aca="false">SUM(D37:D40)</f>
        <v>0</v>
      </c>
      <c r="E41" s="19" t="n">
        <f aca="false">SUM(C41:D41)</f>
        <v>0</v>
      </c>
    </row>
    <row r="42" customFormat="false" ht="15.75" hidden="false" customHeight="false" outlineLevel="0" collapsed="false">
      <c r="A42" s="23"/>
    </row>
    <row r="43" customFormat="false" ht="15.75" hidden="false" customHeight="true" outlineLevel="0" collapsed="false">
      <c r="A43" s="58" t="s">
        <v>22</v>
      </c>
      <c r="B43" s="39" t="str">
        <f aca="false">CONCATENATE(Setup!$B$7, ", ", LEFT(Setup!$C$7,2))</f>
        <v>Eck, ME</v>
      </c>
      <c r="C43" s="16" t="n">
        <f aca="false">C37 / C$36</f>
        <v>0</v>
      </c>
      <c r="D43" s="16" t="n">
        <f aca="false">SUM(C37:D37) / D$36</f>
        <v>0</v>
      </c>
    </row>
    <row r="44" customFormat="false" ht="15.75" hidden="false" customHeight="false" outlineLevel="0" collapsed="false">
      <c r="A44" s="58"/>
      <c r="B44" s="39" t="str">
        <f aca="false">CONCATENATE(Setup!$B$8, ", ", LEFT(Setup!$C$8,2))</f>
        <v>Schroeder, RS</v>
      </c>
      <c r="C44" s="16" t="n">
        <f aca="false">C38 / C$36</f>
        <v>0</v>
      </c>
      <c r="D44" s="16" t="n">
        <f aca="false">SUM(C38:D38) / D$36</f>
        <v>0</v>
      </c>
    </row>
    <row r="45" customFormat="false" ht="15.75" hidden="false" customHeight="false" outlineLevel="0" collapsed="false">
      <c r="A45" s="58"/>
      <c r="B45" s="39" t="str">
        <f aca="false">CONCATENATE(Setup!$B$9, ", ", LEFT(Setup!$C$9,2))</f>
        <v>Martz, NM</v>
      </c>
      <c r="C45" s="16" t="n">
        <f aca="false">C39 / C$36</f>
        <v>0</v>
      </c>
      <c r="D45" s="16" t="n">
        <f aca="false">SUM(C39:D39) / D$36</f>
        <v>0</v>
      </c>
    </row>
    <row r="46" customFormat="false" ht="15.75" hidden="false" customHeight="false" outlineLevel="0" collapsed="false">
      <c r="A46" s="58"/>
      <c r="B46" s="39" t="str">
        <f aca="false">CONCATENATE(Setup!$B$10, ", ", LEFT(Setup!$C$10,2))</f>
        <v>Glosecki, MG</v>
      </c>
      <c r="C46" s="16" t="n">
        <f aca="false">C40 / C$36</f>
        <v>0</v>
      </c>
      <c r="D46" s="16" t="n">
        <f aca="false">SUM(C40:D40) / D$36</f>
        <v>0</v>
      </c>
    </row>
    <row r="47" customFormat="false" ht="16.5" hidden="false" customHeight="false" outlineLevel="0" collapsed="false">
      <c r="A47" s="58"/>
      <c r="B47" s="52" t="s">
        <v>19</v>
      </c>
      <c r="C47" s="19" t="n">
        <f aca="false">SUM(C43:C46)</f>
        <v>0</v>
      </c>
      <c r="D47" s="19" t="n">
        <f aca="false">SUM(D43:D46)</f>
        <v>0</v>
      </c>
    </row>
  </sheetData>
  <mergeCells count="9">
    <mergeCell ref="C3:I3"/>
    <mergeCell ref="J3:P3"/>
    <mergeCell ref="A6:A10"/>
    <mergeCell ref="A12:A16"/>
    <mergeCell ref="A18:A22"/>
    <mergeCell ref="A24:A28"/>
    <mergeCell ref="A30:A34"/>
    <mergeCell ref="A37:A41"/>
    <mergeCell ref="A43:A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2015-12-06T20:37:12Z</dcterms:modified>
  <cp:revision>1</cp:revision>
</cp:coreProperties>
</file>