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20" yWindow="210" windowWidth="10170" windowHeight="5895"/>
  </bookViews>
  <sheets>
    <sheet name="DISCLAIMER" sheetId="34" r:id="rId1"/>
    <sheet name="MUISCA DATA" sheetId="26" r:id="rId2"/>
    <sheet name="OFFERINGS" sheetId="7" r:id="rId3"/>
    <sheet name="NATIVE Au" sheetId="15" r:id="rId4"/>
    <sheet name="C14 dates" sheetId="32" r:id="rId5"/>
    <sheet name="REFERENCES" sheetId="33" r:id="rId6"/>
  </sheets>
  <definedNames>
    <definedName name="_xlnm.Print_Area" localSheetId="2">OFFERINGS!$A$1:$S$121</definedName>
  </definedNames>
  <calcPr calcId="125725" concurrentCalc="0"/>
</workbook>
</file>

<file path=xl/calcChain.xml><?xml version="1.0" encoding="utf-8"?>
<calcChain xmlns="http://schemas.openxmlformats.org/spreadsheetml/2006/main">
  <c r="L37" i="15"/>
  <c r="M37"/>
  <c r="L36"/>
  <c r="N36"/>
  <c r="L35"/>
  <c r="M35"/>
  <c r="L34"/>
  <c r="N34"/>
  <c r="L33"/>
  <c r="M33"/>
  <c r="L32"/>
  <c r="N32"/>
  <c r="L31"/>
  <c r="N31"/>
  <c r="L30"/>
  <c r="N30"/>
  <c r="L29"/>
  <c r="M29"/>
  <c r="L28"/>
  <c r="N28"/>
  <c r="L27"/>
  <c r="M27"/>
  <c r="N27"/>
  <c r="L26"/>
  <c r="N26"/>
  <c r="L25"/>
  <c r="M25"/>
  <c r="L23"/>
  <c r="N23"/>
  <c r="L22"/>
  <c r="L21"/>
  <c r="N21"/>
  <c r="M31"/>
  <c r="M23"/>
  <c r="L24"/>
  <c r="N24"/>
  <c r="L20"/>
  <c r="M20"/>
  <c r="L19"/>
  <c r="P217" i="26"/>
  <c r="Q217"/>
  <c r="R217"/>
  <c r="P163"/>
  <c r="R163"/>
  <c r="Q163"/>
  <c r="P31"/>
  <c r="R31"/>
  <c r="P18"/>
  <c r="R18"/>
  <c r="P13"/>
  <c r="L18" i="15"/>
  <c r="L17"/>
  <c r="L16"/>
  <c r="L15"/>
  <c r="L14"/>
  <c r="L13"/>
  <c r="L12"/>
  <c r="L11"/>
  <c r="L3"/>
  <c r="M3"/>
  <c r="L4"/>
  <c r="M4"/>
  <c r="L5"/>
  <c r="L6"/>
  <c r="N6"/>
  <c r="L7"/>
  <c r="M7"/>
  <c r="L8"/>
  <c r="M8"/>
  <c r="L9"/>
  <c r="L10"/>
  <c r="N10"/>
  <c r="P4" i="7"/>
  <c r="Q4"/>
  <c r="P5"/>
  <c r="R5"/>
  <c r="P6"/>
  <c r="S6"/>
  <c r="P7"/>
  <c r="R7"/>
  <c r="P8"/>
  <c r="Q8"/>
  <c r="P9"/>
  <c r="Q9"/>
  <c r="R9"/>
  <c r="P10"/>
  <c r="S10"/>
  <c r="Q10"/>
  <c r="P11"/>
  <c r="R11"/>
  <c r="P12"/>
  <c r="Q12"/>
  <c r="P13"/>
  <c r="R13"/>
  <c r="Q13"/>
  <c r="P14"/>
  <c r="S14"/>
  <c r="Q14"/>
  <c r="P15"/>
  <c r="R15"/>
  <c r="Q15"/>
  <c r="T15"/>
  <c r="P16"/>
  <c r="Q16"/>
  <c r="T16"/>
  <c r="R16"/>
  <c r="P17"/>
  <c r="Q17"/>
  <c r="P18"/>
  <c r="S18"/>
  <c r="P19"/>
  <c r="R19"/>
  <c r="P20"/>
  <c r="Q20"/>
  <c r="P21"/>
  <c r="P22"/>
  <c r="P25"/>
  <c r="Q25"/>
  <c r="P26"/>
  <c r="R26"/>
  <c r="P27"/>
  <c r="Q27"/>
  <c r="P29"/>
  <c r="P30"/>
  <c r="Q30"/>
  <c r="P31"/>
  <c r="Q31"/>
  <c r="P32"/>
  <c r="R32"/>
  <c r="P33"/>
  <c r="R33"/>
  <c r="P35"/>
  <c r="R35"/>
  <c r="Q35"/>
  <c r="P36"/>
  <c r="R36"/>
  <c r="Q36"/>
  <c r="S36"/>
  <c r="P37"/>
  <c r="Q37"/>
  <c r="P38"/>
  <c r="R38"/>
  <c r="P39"/>
  <c r="R39"/>
  <c r="P41"/>
  <c r="R41"/>
  <c r="T41"/>
  <c r="Q41"/>
  <c r="S41"/>
  <c r="P42"/>
  <c r="R42"/>
  <c r="Q42"/>
  <c r="T42"/>
  <c r="S42"/>
  <c r="P43"/>
  <c r="R43"/>
  <c r="P44"/>
  <c r="R44"/>
  <c r="Q44"/>
  <c r="P45"/>
  <c r="R45"/>
  <c r="T45"/>
  <c r="Q45"/>
  <c r="P47"/>
  <c r="P48"/>
  <c r="P49"/>
  <c r="R49"/>
  <c r="P50"/>
  <c r="Q50"/>
  <c r="P51"/>
  <c r="R51"/>
  <c r="P52"/>
  <c r="P53"/>
  <c r="R53"/>
  <c r="Q53"/>
  <c r="P55"/>
  <c r="R55"/>
  <c r="Q55"/>
  <c r="P56"/>
  <c r="P57"/>
  <c r="P59"/>
  <c r="P60"/>
  <c r="P61"/>
  <c r="S61"/>
  <c r="P69"/>
  <c r="R69"/>
  <c r="P70"/>
  <c r="P71"/>
  <c r="S71"/>
  <c r="P72"/>
  <c r="S72"/>
  <c r="P73"/>
  <c r="R73"/>
  <c r="P74"/>
  <c r="P75"/>
  <c r="R75"/>
  <c r="P77"/>
  <c r="R77"/>
  <c r="P78"/>
  <c r="Q78"/>
  <c r="T78"/>
  <c r="P79"/>
  <c r="P81"/>
  <c r="S81"/>
  <c r="P82"/>
  <c r="P88"/>
  <c r="R88"/>
  <c r="P89"/>
  <c r="P91"/>
  <c r="P92"/>
  <c r="P96"/>
  <c r="P99"/>
  <c r="P101"/>
  <c r="R101"/>
  <c r="P102"/>
  <c r="P105"/>
  <c r="R105"/>
  <c r="P106"/>
  <c r="P107"/>
  <c r="R107"/>
  <c r="P109"/>
  <c r="R109"/>
  <c r="P112"/>
  <c r="S112"/>
  <c r="P113"/>
  <c r="P114"/>
  <c r="S114"/>
  <c r="P115"/>
  <c r="P116"/>
  <c r="S116"/>
  <c r="P117"/>
  <c r="P118"/>
  <c r="S118"/>
  <c r="P120"/>
  <c r="R120"/>
  <c r="P121"/>
  <c r="P3" i="26"/>
  <c r="R3"/>
  <c r="P4"/>
  <c r="S4"/>
  <c r="P5"/>
  <c r="R5"/>
  <c r="P6"/>
  <c r="Q6"/>
  <c r="P7"/>
  <c r="P8"/>
  <c r="S8"/>
  <c r="P9"/>
  <c r="R9"/>
  <c r="P10"/>
  <c r="Q10"/>
  <c r="P11"/>
  <c r="R11"/>
  <c r="P12"/>
  <c r="S12"/>
  <c r="P14"/>
  <c r="S14"/>
  <c r="P15"/>
  <c r="P16"/>
  <c r="P17"/>
  <c r="P19"/>
  <c r="P20"/>
  <c r="S20"/>
  <c r="P21"/>
  <c r="P22"/>
  <c r="P23"/>
  <c r="P24"/>
  <c r="P25"/>
  <c r="P26"/>
  <c r="S26"/>
  <c r="P27"/>
  <c r="R27"/>
  <c r="P28"/>
  <c r="Q28"/>
  <c r="P29"/>
  <c r="R29"/>
  <c r="P30"/>
  <c r="S30"/>
  <c r="P32"/>
  <c r="P33"/>
  <c r="P34"/>
  <c r="S34"/>
  <c r="P35"/>
  <c r="P36"/>
  <c r="P37"/>
  <c r="P38"/>
  <c r="P39"/>
  <c r="P40"/>
  <c r="P41"/>
  <c r="P42"/>
  <c r="P43"/>
  <c r="P44"/>
  <c r="Q44"/>
  <c r="P45"/>
  <c r="P46"/>
  <c r="P47"/>
  <c r="P48"/>
  <c r="P49"/>
  <c r="P50"/>
  <c r="P51"/>
  <c r="P52"/>
  <c r="P53"/>
  <c r="P54"/>
  <c r="Q54"/>
  <c r="P55"/>
  <c r="P56"/>
  <c r="Q56"/>
  <c r="P57"/>
  <c r="P58"/>
  <c r="P59"/>
  <c r="P60"/>
  <c r="P61"/>
  <c r="P62"/>
  <c r="P63"/>
  <c r="P64"/>
  <c r="P65"/>
  <c r="P66"/>
  <c r="S66"/>
  <c r="P67"/>
  <c r="P68"/>
  <c r="P69"/>
  <c r="P70"/>
  <c r="P71"/>
  <c r="P72"/>
  <c r="P73"/>
  <c r="P74"/>
  <c r="P75"/>
  <c r="P76"/>
  <c r="Q76"/>
  <c r="P77"/>
  <c r="P78"/>
  <c r="P79"/>
  <c r="R79"/>
  <c r="Q79"/>
  <c r="T79"/>
  <c r="P80"/>
  <c r="S80"/>
  <c r="P81"/>
  <c r="P82"/>
  <c r="R82"/>
  <c r="P83"/>
  <c r="P84"/>
  <c r="P85"/>
  <c r="P86"/>
  <c r="P87"/>
  <c r="Q87"/>
  <c r="P88"/>
  <c r="R88"/>
  <c r="P89"/>
  <c r="Q89"/>
  <c r="P90"/>
  <c r="R90"/>
  <c r="P91"/>
  <c r="R91"/>
  <c r="P92"/>
  <c r="Q92"/>
  <c r="P93"/>
  <c r="P94"/>
  <c r="P95"/>
  <c r="P96"/>
  <c r="Q96"/>
  <c r="S96"/>
  <c r="P97"/>
  <c r="P98"/>
  <c r="R98"/>
  <c r="P99"/>
  <c r="P100"/>
  <c r="R100"/>
  <c r="P101"/>
  <c r="P102"/>
  <c r="Q102"/>
  <c r="P103"/>
  <c r="P104"/>
  <c r="P105"/>
  <c r="P106"/>
  <c r="Q106"/>
  <c r="P107"/>
  <c r="R107"/>
  <c r="P108"/>
  <c r="R108"/>
  <c r="P109"/>
  <c r="P110"/>
  <c r="Q110"/>
  <c r="P111"/>
  <c r="S111"/>
  <c r="P112"/>
  <c r="R112"/>
  <c r="P113"/>
  <c r="P114"/>
  <c r="Q114"/>
  <c r="P115"/>
  <c r="P116"/>
  <c r="R116"/>
  <c r="P117"/>
  <c r="P118"/>
  <c r="Q118"/>
  <c r="P119"/>
  <c r="P120"/>
  <c r="P121"/>
  <c r="Q121"/>
  <c r="P122"/>
  <c r="Q122"/>
  <c r="P123"/>
  <c r="S123"/>
  <c r="P124"/>
  <c r="R124"/>
  <c r="P125"/>
  <c r="S125"/>
  <c r="P126"/>
  <c r="Q126"/>
  <c r="P127"/>
  <c r="P128"/>
  <c r="R128"/>
  <c r="P129"/>
  <c r="P130"/>
  <c r="Q130"/>
  <c r="P131"/>
  <c r="P132"/>
  <c r="R132"/>
  <c r="P133"/>
  <c r="P134"/>
  <c r="Q134"/>
  <c r="P135"/>
  <c r="P136"/>
  <c r="P137"/>
  <c r="P138"/>
  <c r="Q138"/>
  <c r="P139"/>
  <c r="R139"/>
  <c r="P140"/>
  <c r="R140"/>
  <c r="P141"/>
  <c r="P142"/>
  <c r="Q142"/>
  <c r="P143"/>
  <c r="P144"/>
  <c r="Q144"/>
  <c r="S144"/>
  <c r="P145"/>
  <c r="Q145"/>
  <c r="R145"/>
  <c r="P146"/>
  <c r="S146"/>
  <c r="R146"/>
  <c r="P147"/>
  <c r="P148"/>
  <c r="Q148"/>
  <c r="S148"/>
  <c r="P149"/>
  <c r="Q149"/>
  <c r="R149"/>
  <c r="T149"/>
  <c r="P150"/>
  <c r="S150"/>
  <c r="R150"/>
  <c r="P151"/>
  <c r="P152"/>
  <c r="Q152"/>
  <c r="S152"/>
  <c r="P153"/>
  <c r="Q153"/>
  <c r="R153"/>
  <c r="P154"/>
  <c r="S154"/>
  <c r="R154"/>
  <c r="P155"/>
  <c r="P156"/>
  <c r="Q156"/>
  <c r="S156"/>
  <c r="P157"/>
  <c r="Q157"/>
  <c r="R157"/>
  <c r="T157"/>
  <c r="P158"/>
  <c r="S158"/>
  <c r="R158"/>
  <c r="P159"/>
  <c r="P160"/>
  <c r="Q160"/>
  <c r="S160"/>
  <c r="P161"/>
  <c r="Q161"/>
  <c r="R161"/>
  <c r="P162"/>
  <c r="S162"/>
  <c r="R162"/>
  <c r="S163"/>
  <c r="P164"/>
  <c r="Q164"/>
  <c r="R164"/>
  <c r="P165"/>
  <c r="P166"/>
  <c r="S166"/>
  <c r="R166"/>
  <c r="P167"/>
  <c r="R167"/>
  <c r="Q167"/>
  <c r="T167"/>
  <c r="S167"/>
  <c r="P168"/>
  <c r="P169"/>
  <c r="R169"/>
  <c r="Q169"/>
  <c r="P170"/>
  <c r="S170"/>
  <c r="Q170"/>
  <c r="T170"/>
  <c r="P171"/>
  <c r="R171"/>
  <c r="S171"/>
  <c r="P172"/>
  <c r="P173"/>
  <c r="P174"/>
  <c r="P175"/>
  <c r="P176"/>
  <c r="P177"/>
  <c r="R177"/>
  <c r="P178"/>
  <c r="S178"/>
  <c r="Q178"/>
  <c r="T178"/>
  <c r="R178"/>
  <c r="P179"/>
  <c r="Q179"/>
  <c r="P180"/>
  <c r="Q180"/>
  <c r="R180"/>
  <c r="T180"/>
  <c r="P181"/>
  <c r="Q181"/>
  <c r="R181"/>
  <c r="T181"/>
  <c r="P182"/>
  <c r="S182"/>
  <c r="R182"/>
  <c r="P183"/>
  <c r="P184"/>
  <c r="P185"/>
  <c r="P186"/>
  <c r="P187"/>
  <c r="P188"/>
  <c r="P189"/>
  <c r="Q189"/>
  <c r="P190"/>
  <c r="P191"/>
  <c r="P192"/>
  <c r="P193"/>
  <c r="R193"/>
  <c r="P194"/>
  <c r="S194"/>
  <c r="Q194"/>
  <c r="T194"/>
  <c r="R194"/>
  <c r="P195"/>
  <c r="P196"/>
  <c r="R196"/>
  <c r="P197"/>
  <c r="P198"/>
  <c r="P199"/>
  <c r="S199"/>
  <c r="P200"/>
  <c r="R200"/>
  <c r="P201"/>
  <c r="P202"/>
  <c r="P203"/>
  <c r="R203"/>
  <c r="P204"/>
  <c r="P205"/>
  <c r="P206"/>
  <c r="P207"/>
  <c r="P208"/>
  <c r="P209"/>
  <c r="R209"/>
  <c r="P210"/>
  <c r="P211"/>
  <c r="Q211"/>
  <c r="P212"/>
  <c r="P215"/>
  <c r="S217"/>
  <c r="Q120" i="7"/>
  <c r="R117"/>
  <c r="Q113"/>
  <c r="Q109"/>
  <c r="T109"/>
  <c r="Q106"/>
  <c r="R106"/>
  <c r="Q99"/>
  <c r="R99"/>
  <c r="S99"/>
  <c r="Q89"/>
  <c r="R89"/>
  <c r="S89"/>
  <c r="Q105"/>
  <c r="T105"/>
  <c r="R96"/>
  <c r="S88"/>
  <c r="Q75"/>
  <c r="T75"/>
  <c r="S75"/>
  <c r="R56"/>
  <c r="Q56"/>
  <c r="T56"/>
  <c r="S56"/>
  <c r="R121"/>
  <c r="R118"/>
  <c r="R116"/>
  <c r="R114"/>
  <c r="R112"/>
  <c r="Q102"/>
  <c r="T102"/>
  <c r="R102"/>
  <c r="S102"/>
  <c r="Q92"/>
  <c r="S92"/>
  <c r="R92"/>
  <c r="T92"/>
  <c r="S50"/>
  <c r="S120"/>
  <c r="S115"/>
  <c r="S109"/>
  <c r="S106"/>
  <c r="Q101"/>
  <c r="R91"/>
  <c r="R59"/>
  <c r="Q59"/>
  <c r="S31"/>
  <c r="S13"/>
  <c r="S5"/>
  <c r="S79"/>
  <c r="S77"/>
  <c r="S51"/>
  <c r="S45"/>
  <c r="S32"/>
  <c r="S26"/>
  <c r="Q190" i="26"/>
  <c r="R211"/>
  <c r="S206"/>
  <c r="Q206"/>
  <c r="R206"/>
  <c r="S200"/>
  <c r="R179"/>
  <c r="S179"/>
  <c r="Q174"/>
  <c r="S168"/>
  <c r="Q137"/>
  <c r="R121"/>
  <c r="T121"/>
  <c r="Q105"/>
  <c r="S205"/>
  <c r="Q173"/>
  <c r="Q184"/>
  <c r="T184"/>
  <c r="R184"/>
  <c r="S184"/>
  <c r="R129"/>
  <c r="Q129"/>
  <c r="S129"/>
  <c r="R113"/>
  <c r="Q113"/>
  <c r="S113"/>
  <c r="R101"/>
  <c r="Q101"/>
  <c r="T101"/>
  <c r="S101"/>
  <c r="S189"/>
  <c r="R189"/>
  <c r="R133"/>
  <c r="Q133"/>
  <c r="S133"/>
  <c r="R117"/>
  <c r="T117"/>
  <c r="Q117"/>
  <c r="S117"/>
  <c r="S139"/>
  <c r="R135"/>
  <c r="S135"/>
  <c r="R131"/>
  <c r="S131"/>
  <c r="R119"/>
  <c r="S119"/>
  <c r="R115"/>
  <c r="S115"/>
  <c r="R111"/>
  <c r="S107"/>
  <c r="R103"/>
  <c r="S103"/>
  <c r="R99"/>
  <c r="S99"/>
  <c r="S94"/>
  <c r="Q94"/>
  <c r="S92"/>
  <c r="R76"/>
  <c r="S72"/>
  <c r="Q64"/>
  <c r="Q60"/>
  <c r="R56"/>
  <c r="S52"/>
  <c r="R44"/>
  <c r="S40"/>
  <c r="Q32"/>
  <c r="Q24"/>
  <c r="S24"/>
  <c r="R24"/>
  <c r="Q15"/>
  <c r="S15"/>
  <c r="R15"/>
  <c r="Q13"/>
  <c r="S13"/>
  <c r="R13"/>
  <c r="S207"/>
  <c r="S197"/>
  <c r="S191"/>
  <c r="R186"/>
  <c r="S181"/>
  <c r="S180"/>
  <c r="S175"/>
  <c r="R170"/>
  <c r="S165"/>
  <c r="S164"/>
  <c r="S161"/>
  <c r="S157"/>
  <c r="S153"/>
  <c r="S149"/>
  <c r="S145"/>
  <c r="Q140"/>
  <c r="T140"/>
  <c r="S140"/>
  <c r="Q132"/>
  <c r="T132"/>
  <c r="Q128"/>
  <c r="S128"/>
  <c r="Q124"/>
  <c r="T124"/>
  <c r="S124"/>
  <c r="Q116"/>
  <c r="T116"/>
  <c r="Q112"/>
  <c r="S112"/>
  <c r="Q108"/>
  <c r="T108"/>
  <c r="S108"/>
  <c r="Q100"/>
  <c r="T100"/>
  <c r="R92"/>
  <c r="T92"/>
  <c r="Q84"/>
  <c r="Q82"/>
  <c r="T82"/>
  <c r="R75"/>
  <c r="Q75"/>
  <c r="S75"/>
  <c r="R71"/>
  <c r="Q71"/>
  <c r="S71"/>
  <c r="R67"/>
  <c r="Q67"/>
  <c r="T67"/>
  <c r="S67"/>
  <c r="R63"/>
  <c r="Q63"/>
  <c r="T63"/>
  <c r="S63"/>
  <c r="R59"/>
  <c r="Q59"/>
  <c r="S59"/>
  <c r="R55"/>
  <c r="Q55"/>
  <c r="T55"/>
  <c r="S55"/>
  <c r="R51"/>
  <c r="T51"/>
  <c r="Q51"/>
  <c r="S51"/>
  <c r="R47"/>
  <c r="Q47"/>
  <c r="T47"/>
  <c r="S47"/>
  <c r="R43"/>
  <c r="Q43"/>
  <c r="S43"/>
  <c r="R39"/>
  <c r="Q39"/>
  <c r="S39"/>
  <c r="R35"/>
  <c r="Q35"/>
  <c r="S35"/>
  <c r="R23"/>
  <c r="Q14"/>
  <c r="R14"/>
  <c r="S95"/>
  <c r="S90"/>
  <c r="Q90"/>
  <c r="T90"/>
  <c r="R87"/>
  <c r="T87"/>
  <c r="S87"/>
  <c r="Q80"/>
  <c r="R80"/>
  <c r="S74"/>
  <c r="Q70"/>
  <c r="Q66"/>
  <c r="R62"/>
  <c r="S54"/>
  <c r="R50"/>
  <c r="S42"/>
  <c r="Q38"/>
  <c r="Q34"/>
  <c r="R22"/>
  <c r="Q22"/>
  <c r="S22"/>
  <c r="R17"/>
  <c r="Q17"/>
  <c r="S17"/>
  <c r="Q203"/>
  <c r="T203"/>
  <c r="R192"/>
  <c r="Q187"/>
  <c r="Q182"/>
  <c r="T182"/>
  <c r="R176"/>
  <c r="Q171"/>
  <c r="T171"/>
  <c r="Q166"/>
  <c r="T166"/>
  <c r="T164"/>
  <c r="Q162"/>
  <c r="T162"/>
  <c r="R160"/>
  <c r="T160"/>
  <c r="Q158"/>
  <c r="T158"/>
  <c r="R156"/>
  <c r="T156"/>
  <c r="Q155"/>
  <c r="Q154"/>
  <c r="T154"/>
  <c r="R152"/>
  <c r="T152"/>
  <c r="Q150"/>
  <c r="T150"/>
  <c r="R148"/>
  <c r="T148"/>
  <c r="Q147"/>
  <c r="Q146"/>
  <c r="T146"/>
  <c r="R144"/>
  <c r="T144"/>
  <c r="S142"/>
  <c r="R142"/>
  <c r="T142"/>
  <c r="Q139"/>
  <c r="T139"/>
  <c r="S138"/>
  <c r="R138"/>
  <c r="T138"/>
  <c r="Q135"/>
  <c r="T135"/>
  <c r="S134"/>
  <c r="Q131"/>
  <c r="Q127"/>
  <c r="S126"/>
  <c r="R126"/>
  <c r="T126"/>
  <c r="S122"/>
  <c r="R122"/>
  <c r="T122"/>
  <c r="Q119"/>
  <c r="T119"/>
  <c r="S118"/>
  <c r="R118"/>
  <c r="T118"/>
  <c r="Q115"/>
  <c r="R114"/>
  <c r="S110"/>
  <c r="R110"/>
  <c r="T110"/>
  <c r="Q107"/>
  <c r="S106"/>
  <c r="R106"/>
  <c r="T106"/>
  <c r="Q103"/>
  <c r="T103"/>
  <c r="S102"/>
  <c r="Q99"/>
  <c r="R96"/>
  <c r="T96"/>
  <c r="R94"/>
  <c r="T94"/>
  <c r="Q77"/>
  <c r="S77"/>
  <c r="R77"/>
  <c r="Q73"/>
  <c r="S73"/>
  <c r="R73"/>
  <c r="Q69"/>
  <c r="S69"/>
  <c r="R69"/>
  <c r="Q65"/>
  <c r="S65"/>
  <c r="R65"/>
  <c r="Q61"/>
  <c r="S61"/>
  <c r="R61"/>
  <c r="Q57"/>
  <c r="S57"/>
  <c r="R57"/>
  <c r="Q53"/>
  <c r="S53"/>
  <c r="R53"/>
  <c r="Q49"/>
  <c r="S49"/>
  <c r="R49"/>
  <c r="Q45"/>
  <c r="S45"/>
  <c r="R45"/>
  <c r="Q41"/>
  <c r="S41"/>
  <c r="R41"/>
  <c r="Q37"/>
  <c r="S37"/>
  <c r="R37"/>
  <c r="Q33"/>
  <c r="S33"/>
  <c r="R33"/>
  <c r="S25"/>
  <c r="Q25"/>
  <c r="R25"/>
  <c r="S21"/>
  <c r="Q21"/>
  <c r="T21"/>
  <c r="R21"/>
  <c r="S16"/>
  <c r="Q16"/>
  <c r="T16"/>
  <c r="R16"/>
  <c r="S83"/>
  <c r="S79"/>
  <c r="S29"/>
  <c r="Q31"/>
  <c r="T31"/>
  <c r="S31"/>
  <c r="T217"/>
  <c r="S11"/>
  <c r="Q11"/>
  <c r="T11"/>
  <c r="Q3"/>
  <c r="T3"/>
  <c r="S3"/>
  <c r="R78" i="7"/>
  <c r="T169" i="26"/>
  <c r="R82" i="7"/>
  <c r="Q82"/>
  <c r="S82"/>
  <c r="T163" i="26"/>
  <c r="T161"/>
  <c r="T153"/>
  <c r="T145"/>
  <c r="T129"/>
  <c r="T113"/>
  <c r="T73"/>
  <c r="T65"/>
  <c r="T57"/>
  <c r="T49"/>
  <c r="T41"/>
  <c r="T33"/>
  <c r="R30"/>
  <c r="S28"/>
  <c r="S27"/>
  <c r="R26"/>
  <c r="R12"/>
  <c r="S10"/>
  <c r="S9"/>
  <c r="R8"/>
  <c r="T8"/>
  <c r="S6"/>
  <c r="S5"/>
  <c r="R4"/>
  <c r="S73" i="7"/>
  <c r="S52"/>
  <c r="S38"/>
  <c r="N19" i="15"/>
  <c r="M19"/>
  <c r="N25"/>
  <c r="Q30" i="26"/>
  <c r="T30"/>
  <c r="R28"/>
  <c r="T28"/>
  <c r="Q27"/>
  <c r="T27"/>
  <c r="Q26"/>
  <c r="Q12"/>
  <c r="T12"/>
  <c r="R10"/>
  <c r="T10"/>
  <c r="Q9"/>
  <c r="T9"/>
  <c r="Q8"/>
  <c r="R6"/>
  <c r="T6"/>
  <c r="Q5"/>
  <c r="T5"/>
  <c r="Q4"/>
  <c r="T4"/>
  <c r="S74" i="7"/>
  <c r="Q73"/>
  <c r="S70"/>
  <c r="S59"/>
  <c r="S53"/>
  <c r="S49"/>
  <c r="S44"/>
  <c r="Q43"/>
  <c r="T43"/>
  <c r="Q38"/>
  <c r="S35"/>
  <c r="Q29"/>
  <c r="R22"/>
  <c r="S19"/>
  <c r="R18"/>
  <c r="S16"/>
  <c r="S15"/>
  <c r="R14"/>
  <c r="S11"/>
  <c r="R10"/>
  <c r="S8"/>
  <c r="S4"/>
  <c r="N22" i="15"/>
  <c r="M22"/>
  <c r="N29"/>
  <c r="M9"/>
  <c r="N9"/>
  <c r="M5"/>
  <c r="N5"/>
  <c r="T107" i="26"/>
  <c r="T59"/>
  <c r="T206"/>
  <c r="T115"/>
  <c r="T179"/>
  <c r="T26"/>
  <c r="M28" i="15"/>
  <c r="M34"/>
  <c r="N35"/>
  <c r="N8"/>
  <c r="N7"/>
  <c r="N4"/>
  <c r="N3"/>
  <c r="M21"/>
  <c r="N33"/>
  <c r="N37"/>
  <c r="M10"/>
  <c r="M6"/>
  <c r="R6" i="7"/>
  <c r="S12"/>
  <c r="Q33"/>
  <c r="T33"/>
  <c r="Q69"/>
  <c r="S33"/>
  <c r="S43"/>
  <c r="S69"/>
  <c r="T82"/>
  <c r="S78"/>
  <c r="R31"/>
  <c r="S101"/>
  <c r="R50"/>
  <c r="Q112"/>
  <c r="T112"/>
  <c r="Q114"/>
  <c r="T114"/>
  <c r="Q116"/>
  <c r="Q118"/>
  <c r="T118"/>
  <c r="Q88"/>
  <c r="T88"/>
  <c r="S105"/>
  <c r="T99"/>
  <c r="T106"/>
  <c r="Q77"/>
  <c r="T77"/>
  <c r="Q49"/>
  <c r="T49"/>
  <c r="T9"/>
  <c r="M24" i="15"/>
  <c r="N20"/>
  <c r="O24"/>
  <c r="M26"/>
  <c r="M30"/>
  <c r="M32"/>
  <c r="M36"/>
  <c r="S121" i="7"/>
  <c r="Q121"/>
  <c r="T121"/>
  <c r="Q117"/>
  <c r="T117"/>
  <c r="S117"/>
  <c r="Q115"/>
  <c r="R115"/>
  <c r="R113"/>
  <c r="T113"/>
  <c r="S113"/>
  <c r="Q79"/>
  <c r="T79"/>
  <c r="R79"/>
  <c r="R72"/>
  <c r="Q72"/>
  <c r="R70"/>
  <c r="T70"/>
  <c r="Q70"/>
  <c r="R60"/>
  <c r="T60"/>
  <c r="Q60"/>
  <c r="R57"/>
  <c r="S57"/>
  <c r="Q57"/>
  <c r="T57"/>
  <c r="R52"/>
  <c r="Q52"/>
  <c r="T52"/>
  <c r="R47"/>
  <c r="S47"/>
  <c r="Q39"/>
  <c r="S39"/>
  <c r="R37"/>
  <c r="S37"/>
  <c r="T31"/>
  <c r="R30"/>
  <c r="T30"/>
  <c r="S30"/>
  <c r="Q26"/>
  <c r="T26"/>
  <c r="S22"/>
  <c r="Q22"/>
  <c r="T22"/>
  <c r="T37"/>
  <c r="S107"/>
  <c r="Q107"/>
  <c r="T107"/>
  <c r="Q96"/>
  <c r="S96"/>
  <c r="Q91"/>
  <c r="T91"/>
  <c r="S91"/>
  <c r="Q81"/>
  <c r="T81"/>
  <c r="R81"/>
  <c r="R74"/>
  <c r="Q74"/>
  <c r="R71"/>
  <c r="T71"/>
  <c r="Q71"/>
  <c r="R61"/>
  <c r="Q61"/>
  <c r="R48"/>
  <c r="S48"/>
  <c r="Q48"/>
  <c r="T48"/>
  <c r="R29"/>
  <c r="T29"/>
  <c r="S29"/>
  <c r="R27"/>
  <c r="S27"/>
  <c r="R25"/>
  <c r="T25"/>
  <c r="S25"/>
  <c r="R21"/>
  <c r="T21"/>
  <c r="Q21"/>
  <c r="S21"/>
  <c r="T14"/>
  <c r="T10"/>
  <c r="S7"/>
  <c r="S20"/>
  <c r="T59"/>
  <c r="T116"/>
  <c r="T89"/>
  <c r="T73"/>
  <c r="R20"/>
  <c r="T20"/>
  <c r="Q19"/>
  <c r="T19"/>
  <c r="T13"/>
  <c r="S9"/>
  <c r="R8"/>
  <c r="Q7"/>
  <c r="Q6"/>
  <c r="Q5"/>
  <c r="T74"/>
  <c r="T5"/>
  <c r="T101"/>
  <c r="T50"/>
  <c r="T96"/>
  <c r="T39"/>
  <c r="T120"/>
  <c r="Q51"/>
  <c r="T51"/>
  <c r="Q47"/>
  <c r="T47"/>
  <c r="T38"/>
  <c r="Q32"/>
  <c r="T32"/>
  <c r="T27"/>
  <c r="Q18"/>
  <c r="R17"/>
  <c r="R12"/>
  <c r="Q11"/>
  <c r="T11"/>
  <c r="T8"/>
  <c r="R4"/>
  <c r="T18"/>
  <c r="T69"/>
  <c r="T17"/>
  <c r="T12"/>
  <c r="T4"/>
  <c r="T72"/>
  <c r="T61"/>
  <c r="T55"/>
  <c r="T53"/>
  <c r="T44"/>
  <c r="T36"/>
  <c r="T35"/>
  <c r="T7"/>
  <c r="S60"/>
  <c r="S55"/>
  <c r="S17"/>
  <c r="T37" i="26"/>
  <c r="T45"/>
  <c r="T53"/>
  <c r="T61"/>
  <c r="T69"/>
  <c r="T77"/>
  <c r="T127"/>
  <c r="Q215"/>
  <c r="S215"/>
  <c r="S210"/>
  <c r="Q210"/>
  <c r="T210"/>
  <c r="R201"/>
  <c r="Q201"/>
  <c r="T201"/>
  <c r="S198"/>
  <c r="R198"/>
  <c r="Q192"/>
  <c r="T192"/>
  <c r="S192"/>
  <c r="Q188"/>
  <c r="R188"/>
  <c r="T188"/>
  <c r="R136"/>
  <c r="Q136"/>
  <c r="T136"/>
  <c r="S136"/>
  <c r="S127"/>
  <c r="R127"/>
  <c r="R104"/>
  <c r="Q104"/>
  <c r="S104"/>
  <c r="Q95"/>
  <c r="R95"/>
  <c r="T95"/>
  <c r="S86"/>
  <c r="Q86"/>
  <c r="S84"/>
  <c r="R84"/>
  <c r="R102"/>
  <c r="T102"/>
  <c r="Q123"/>
  <c r="S130"/>
  <c r="R134"/>
  <c r="T134"/>
  <c r="Q198"/>
  <c r="T198"/>
  <c r="Q98"/>
  <c r="T98"/>
  <c r="T14"/>
  <c r="T13"/>
  <c r="T24"/>
  <c r="S91"/>
  <c r="R123"/>
  <c r="Q125"/>
  <c r="S121"/>
  <c r="Q212"/>
  <c r="T212"/>
  <c r="R212"/>
  <c r="S212"/>
  <c r="R210"/>
  <c r="Q205"/>
  <c r="T205"/>
  <c r="R205"/>
  <c r="S203"/>
  <c r="S202"/>
  <c r="Q202"/>
  <c r="T202"/>
  <c r="R202"/>
  <c r="R199"/>
  <c r="Q199"/>
  <c r="Q196"/>
  <c r="T196"/>
  <c r="S196"/>
  <c r="Q193"/>
  <c r="T193"/>
  <c r="S193"/>
  <c r="R191"/>
  <c r="Q191"/>
  <c r="T189"/>
  <c r="R187"/>
  <c r="T187"/>
  <c r="S187"/>
  <c r="S174"/>
  <c r="R174"/>
  <c r="T174"/>
  <c r="S141"/>
  <c r="Q141"/>
  <c r="R137"/>
  <c r="T137"/>
  <c r="S137"/>
  <c r="R120"/>
  <c r="Q120"/>
  <c r="T120"/>
  <c r="S120"/>
  <c r="R109"/>
  <c r="S109"/>
  <c r="R105"/>
  <c r="T105"/>
  <c r="S105"/>
  <c r="R83"/>
  <c r="Q83"/>
  <c r="R78"/>
  <c r="Q78"/>
  <c r="T76"/>
  <c r="Q74"/>
  <c r="R74"/>
  <c r="R72"/>
  <c r="Q72"/>
  <c r="S70"/>
  <c r="R70"/>
  <c r="T70"/>
  <c r="Q68"/>
  <c r="R68"/>
  <c r="S64"/>
  <c r="R64"/>
  <c r="T64"/>
  <c r="Q62"/>
  <c r="T62"/>
  <c r="S62"/>
  <c r="R60"/>
  <c r="T60"/>
  <c r="S60"/>
  <c r="S58"/>
  <c r="Q58"/>
  <c r="T56"/>
  <c r="R52"/>
  <c r="T52"/>
  <c r="Q52"/>
  <c r="Q50"/>
  <c r="T50"/>
  <c r="S50"/>
  <c r="Q48"/>
  <c r="S48"/>
  <c r="S46"/>
  <c r="Q46"/>
  <c r="T44"/>
  <c r="Q42"/>
  <c r="R42"/>
  <c r="R40"/>
  <c r="Q40"/>
  <c r="T40"/>
  <c r="S38"/>
  <c r="R38"/>
  <c r="T38"/>
  <c r="Q36"/>
  <c r="R36"/>
  <c r="S32"/>
  <c r="R32"/>
  <c r="T32"/>
  <c r="Q23"/>
  <c r="T23"/>
  <c r="S23"/>
  <c r="T17"/>
  <c r="T80"/>
  <c r="T35"/>
  <c r="T112"/>
  <c r="T128"/>
  <c r="T133"/>
  <c r="Q204"/>
  <c r="R204"/>
  <c r="S186"/>
  <c r="Q186"/>
  <c r="T186"/>
  <c r="Q176"/>
  <c r="T176"/>
  <c r="S176"/>
  <c r="Q168"/>
  <c r="T168"/>
  <c r="R168"/>
  <c r="R159"/>
  <c r="S159"/>
  <c r="R155"/>
  <c r="T155"/>
  <c r="S155"/>
  <c r="R151"/>
  <c r="S151"/>
  <c r="R147"/>
  <c r="T147"/>
  <c r="S147"/>
  <c r="R143"/>
  <c r="S143"/>
  <c r="T114"/>
  <c r="S93"/>
  <c r="Q93"/>
  <c r="Q88"/>
  <c r="T88"/>
  <c r="S88"/>
  <c r="S85"/>
  <c r="R85"/>
  <c r="S81"/>
  <c r="R81"/>
  <c r="R19"/>
  <c r="S19"/>
  <c r="Q7"/>
  <c r="R7"/>
  <c r="Q208"/>
  <c r="S208"/>
  <c r="Q197"/>
  <c r="R197"/>
  <c r="R195"/>
  <c r="T195"/>
  <c r="Q195"/>
  <c r="S190"/>
  <c r="R190"/>
  <c r="T190"/>
  <c r="R183"/>
  <c r="T183"/>
  <c r="Q183"/>
  <c r="Q172"/>
  <c r="T172"/>
  <c r="R172"/>
  <c r="Q165"/>
  <c r="T165"/>
  <c r="R165"/>
  <c r="R20"/>
  <c r="Q29"/>
  <c r="T29"/>
  <c r="R86"/>
  <c r="T86"/>
  <c r="Q91"/>
  <c r="T91"/>
  <c r="T99"/>
  <c r="Q111"/>
  <c r="T111"/>
  <c r="S114"/>
  <c r="R130"/>
  <c r="T130"/>
  <c r="T131"/>
  <c r="Q143"/>
  <c r="Q151"/>
  <c r="T151"/>
  <c r="Q159"/>
  <c r="R208"/>
  <c r="T22"/>
  <c r="R34"/>
  <c r="T34"/>
  <c r="R46"/>
  <c r="T46"/>
  <c r="R54"/>
  <c r="T54"/>
  <c r="R58"/>
  <c r="R66"/>
  <c r="T66"/>
  <c r="S78"/>
  <c r="S98"/>
  <c r="T39"/>
  <c r="T43"/>
  <c r="T71"/>
  <c r="T75"/>
  <c r="S82"/>
  <c r="T84"/>
  <c r="S100"/>
  <c r="S116"/>
  <c r="S132"/>
  <c r="T15"/>
  <c r="S36"/>
  <c r="S44"/>
  <c r="R48"/>
  <c r="S56"/>
  <c r="S68"/>
  <c r="S76"/>
  <c r="Q109"/>
  <c r="R125"/>
  <c r="T125"/>
  <c r="R141"/>
  <c r="Q200"/>
  <c r="T200"/>
  <c r="S195"/>
  <c r="Q209"/>
  <c r="T209"/>
  <c r="S209"/>
  <c r="R207"/>
  <c r="Q207"/>
  <c r="R185"/>
  <c r="Q185"/>
  <c r="S183"/>
  <c r="Q177"/>
  <c r="T177"/>
  <c r="S177"/>
  <c r="R175"/>
  <c r="Q175"/>
  <c r="S173"/>
  <c r="R173"/>
  <c r="T173"/>
  <c r="S97"/>
  <c r="Q97"/>
  <c r="S89"/>
  <c r="R89"/>
  <c r="T89"/>
  <c r="Q85"/>
  <c r="Q81"/>
  <c r="T81"/>
  <c r="Q20"/>
  <c r="Q19"/>
  <c r="T19"/>
  <c r="Q18"/>
  <c r="T18"/>
  <c r="S18"/>
  <c r="T211"/>
  <c r="T72"/>
  <c r="T207"/>
  <c r="T175"/>
  <c r="S211"/>
  <c r="S204"/>
  <c r="S201"/>
  <c r="S188"/>
  <c r="S185"/>
  <c r="S172"/>
  <c r="S169"/>
  <c r="R97"/>
  <c r="T97"/>
  <c r="R93"/>
  <c r="S7"/>
  <c r="T6" i="7"/>
  <c r="T115"/>
  <c r="T123" i="26"/>
  <c r="T93"/>
  <c r="T85"/>
  <c r="T141"/>
  <c r="T109"/>
  <c r="T48"/>
  <c r="T58"/>
  <c r="T159"/>
  <c r="T143"/>
  <c r="T7"/>
  <c r="T36"/>
  <c r="T42"/>
  <c r="T68"/>
  <c r="T74"/>
  <c r="T78"/>
  <c r="T83"/>
  <c r="T191"/>
  <c r="T199"/>
  <c r="T104"/>
  <c r="T197"/>
  <c r="T208"/>
  <c r="T185"/>
  <c r="T204"/>
</calcChain>
</file>

<file path=xl/sharedStrings.xml><?xml version="1.0" encoding="utf-8"?>
<sst xmlns="http://schemas.openxmlformats.org/spreadsheetml/2006/main" count="3987" uniqueCount="963">
  <si>
    <t>Zoomorphic votive figure - jaguar</t>
  </si>
  <si>
    <t>Zoomorphic votive figure - jaguar  pelt</t>
  </si>
  <si>
    <t>Zoomorphic votive figure - bird</t>
  </si>
  <si>
    <t>Triangular nose adornment</t>
  </si>
  <si>
    <t>Rectangular nose adornment</t>
  </si>
  <si>
    <t>Anthropomorphic votive figure - man</t>
  </si>
  <si>
    <t>Pyramidal bead necklace</t>
  </si>
  <si>
    <t>Anthropomorphic bead necklace</t>
  </si>
  <si>
    <t xml:space="preserve">Rectangular ear pendant with danglers </t>
  </si>
  <si>
    <t>Zoomorphic bead necklace</t>
  </si>
  <si>
    <t>Belt</t>
  </si>
  <si>
    <t>Circular nose ring</t>
  </si>
  <si>
    <t>Cylindrical beads with danglers</t>
  </si>
  <si>
    <t>Anthropomorphic beads with danglers</t>
  </si>
  <si>
    <t>Rectangular textile appliqués</t>
  </si>
  <si>
    <t>O33892</t>
  </si>
  <si>
    <t>O33894</t>
  </si>
  <si>
    <t>O33895</t>
  </si>
  <si>
    <t>O33896</t>
  </si>
  <si>
    <t>O33897</t>
  </si>
  <si>
    <t>D</t>
  </si>
  <si>
    <t>O33898</t>
  </si>
  <si>
    <t>O33894-01</t>
  </si>
  <si>
    <t>O33895-01</t>
  </si>
  <si>
    <t>O33896-01</t>
  </si>
  <si>
    <t>O33897-01</t>
  </si>
  <si>
    <t>O33898-01</t>
  </si>
  <si>
    <t>O80039</t>
  </si>
  <si>
    <t>O80040</t>
  </si>
  <si>
    <t>O80042</t>
  </si>
  <si>
    <t>O80044</t>
  </si>
  <si>
    <t>O80045</t>
  </si>
  <si>
    <t>MFA</t>
  </si>
  <si>
    <t>O80048</t>
  </si>
  <si>
    <t>O80049</t>
  </si>
  <si>
    <t>O80050</t>
  </si>
  <si>
    <t>O80052</t>
  </si>
  <si>
    <t>O80056</t>
  </si>
  <si>
    <t>O80059</t>
  </si>
  <si>
    <t>O80060</t>
  </si>
  <si>
    <t>O80062</t>
  </si>
  <si>
    <t>O80064</t>
  </si>
  <si>
    <t>O80065</t>
  </si>
  <si>
    <t>O80069</t>
  </si>
  <si>
    <t>O80070</t>
  </si>
  <si>
    <t>O80071</t>
  </si>
  <si>
    <t>O80077</t>
  </si>
  <si>
    <t>O33760-a</t>
  </si>
  <si>
    <t>O33760-b</t>
  </si>
  <si>
    <t>O33761-a</t>
  </si>
  <si>
    <t>O33761-b</t>
  </si>
  <si>
    <t>O33771-a</t>
  </si>
  <si>
    <t>O33771-b</t>
  </si>
  <si>
    <t>O33772-a</t>
  </si>
  <si>
    <t>O33772-b</t>
  </si>
  <si>
    <t>O80078</t>
  </si>
  <si>
    <t>O80079</t>
  </si>
  <si>
    <t>O80080</t>
  </si>
  <si>
    <t>O80082</t>
  </si>
  <si>
    <t>Analytic total</t>
  </si>
  <si>
    <t>Gold nugget</t>
  </si>
  <si>
    <t>Additional information and references</t>
  </si>
  <si>
    <t>O24250-a</t>
  </si>
  <si>
    <t>O24250-c</t>
  </si>
  <si>
    <t>O24979-a</t>
  </si>
  <si>
    <t>O80083</t>
  </si>
  <si>
    <t>O80087</t>
  </si>
  <si>
    <t>O80094</t>
  </si>
  <si>
    <t>O80128</t>
  </si>
  <si>
    <t>O80131</t>
  </si>
  <si>
    <t>% Au Norm</t>
  </si>
  <si>
    <t>% Ag Norm</t>
  </si>
  <si>
    <t>% Cu Norm</t>
  </si>
  <si>
    <t>Function-Form</t>
  </si>
  <si>
    <t>Storing code</t>
  </si>
  <si>
    <t>Sample code</t>
  </si>
  <si>
    <t>Collection</t>
  </si>
  <si>
    <t>Provenance (Department)</t>
  </si>
  <si>
    <t>Provenance (Municipality)</t>
  </si>
  <si>
    <t>Provenance (Locality)</t>
  </si>
  <si>
    <t>Manufacture Technique</t>
  </si>
  <si>
    <t>Unknown</t>
  </si>
  <si>
    <t>Anthropomorphic votive figure</t>
  </si>
  <si>
    <t>Wire</t>
  </si>
  <si>
    <t>25-30</t>
  </si>
  <si>
    <t>40-50</t>
  </si>
  <si>
    <t>70-80</t>
  </si>
  <si>
    <t>Pasca offering (type 1)</t>
  </si>
  <si>
    <t>Al, Si, Cu, (K, Fe)</t>
  </si>
  <si>
    <t>Al, Si, Cu, (K, Ca, Cu, Au)</t>
  </si>
  <si>
    <t>Al, Si, (Na, K, Ca, Ti, Fe)</t>
  </si>
  <si>
    <t>Al, Si, (K, Fe)</t>
  </si>
  <si>
    <t>Al, Si, (K, Ca, Fe, Cu, Au)</t>
  </si>
  <si>
    <t>Al, Si, (K, Fe, Ti)</t>
  </si>
  <si>
    <t>Al, Si, (K, Ca, Fe, Cu)</t>
  </si>
  <si>
    <t>Al, Si, Cl (Na, K,  Fe, Au)</t>
  </si>
  <si>
    <t>Al, Si, (Na, Cl, Fe, Cu, Ag, Au)</t>
  </si>
  <si>
    <t>Al, Si, (K, Ca, Fe)</t>
  </si>
  <si>
    <t>Al, Si, (Na, S, K, Fe)</t>
  </si>
  <si>
    <t>Al, Si, (Fe)</t>
  </si>
  <si>
    <t>Al, Si, (K, Ti, Fe)</t>
  </si>
  <si>
    <t>Al, Si, Cl (Na, K,  Ca, Ti, Fe)</t>
  </si>
  <si>
    <t>Al, Si, (S, K, Ca, Ti, Fe)</t>
  </si>
  <si>
    <t>Al, Si, (K, Ca, Fe, S)</t>
  </si>
  <si>
    <t xml:space="preserve">Zoomorphic bead </t>
  </si>
  <si>
    <t>Zoomorphic bead</t>
  </si>
  <si>
    <t>Not analysed</t>
  </si>
  <si>
    <t>% Au</t>
  </si>
  <si>
    <t>% Ag</t>
  </si>
  <si>
    <t>% Cu</t>
  </si>
  <si>
    <t>Cundinamarca</t>
  </si>
  <si>
    <t>Guatavita</t>
  </si>
  <si>
    <t xml:space="preserve">MO-ER Museo del Oro, External researcher </t>
  </si>
  <si>
    <t>MO-DB Museo del Oro, Database of other collections</t>
  </si>
  <si>
    <t/>
  </si>
  <si>
    <t xml:space="preserve">Radiocarbon date BC/AD </t>
  </si>
  <si>
    <t xml:space="preserve">Calibrated date (2-sigma) </t>
  </si>
  <si>
    <t>Sample laboratory no.</t>
  </si>
  <si>
    <t xml:space="preserve">Provenance </t>
  </si>
  <si>
    <t>References</t>
  </si>
  <si>
    <t>350 ± 50 AD</t>
  </si>
  <si>
    <t>370 - 570 AD</t>
  </si>
  <si>
    <t>MO O01917</t>
  </si>
  <si>
    <t>Snail votive figure</t>
  </si>
  <si>
    <t>400 ± 50 AD</t>
  </si>
  <si>
    <t>410 - 625 AD</t>
  </si>
  <si>
    <t>MO O06916</t>
  </si>
  <si>
    <t>Guatavita, Cundinamarca</t>
  </si>
  <si>
    <t>645 ± 95 AD</t>
  </si>
  <si>
    <t>MO O01255</t>
  </si>
  <si>
    <t>Circular openwork pendant</t>
  </si>
  <si>
    <t>Plazas 1975, 53</t>
  </si>
  <si>
    <t>665 - 905 AD; 920 - 950 AD</t>
  </si>
  <si>
    <t>MO O01247</t>
  </si>
  <si>
    <t>Muzo, Boyacá</t>
  </si>
  <si>
    <t>740 ± 40 AD</t>
  </si>
  <si>
    <t>700 - 900 AD</t>
  </si>
  <si>
    <t>MOO25846</t>
  </si>
  <si>
    <t>MO Archives</t>
  </si>
  <si>
    <t>800 ± 80 AD</t>
  </si>
  <si>
    <t>Guasca, Cundinamarca</t>
  </si>
  <si>
    <t>Falchetti 1989, 8</t>
  </si>
  <si>
    <t>840 ± 60 AD</t>
  </si>
  <si>
    <t xml:space="preserve">Snail votive figure </t>
  </si>
  <si>
    <t>Vogel and Lerman 1969, 370</t>
  </si>
  <si>
    <t>1055 ± 59 AD</t>
  </si>
  <si>
    <t>CMAA 46.22</t>
  </si>
  <si>
    <t>Bray 1978, 122</t>
  </si>
  <si>
    <t>1080 ± 40 AD</t>
  </si>
  <si>
    <t>1040 - 1260 AD</t>
  </si>
  <si>
    <t>MO O33767-8, O33771-2</t>
  </si>
  <si>
    <t>1175 - 1295 AD</t>
  </si>
  <si>
    <t>MO O01115</t>
  </si>
  <si>
    <t xml:space="preserve">Jaguar votive figure </t>
  </si>
  <si>
    <t>1230 ± 110 AD</t>
  </si>
  <si>
    <t>GX 18841</t>
  </si>
  <si>
    <t xml:space="preserve">Cylindrical bead </t>
  </si>
  <si>
    <t>Therrien and Enciso 1991, 130</t>
  </si>
  <si>
    <t>1320 ± 125 AD</t>
  </si>
  <si>
    <t>Beta 8622</t>
  </si>
  <si>
    <t xml:space="preserve">ICANH 60143-59 </t>
  </si>
  <si>
    <t>McBride 1985</t>
  </si>
  <si>
    <t>1300 - 1420 AD</t>
  </si>
  <si>
    <t>MO O33904</t>
  </si>
  <si>
    <t>Beta 121614</t>
  </si>
  <si>
    <t>MO-ER  O60050, O60051</t>
  </si>
  <si>
    <t>Crescent nose ring and cylindrical bead</t>
  </si>
  <si>
    <t>Vda Santo Ecce Homo, Sutamarchán, Boyacá</t>
  </si>
  <si>
    <t>Rivera 1999</t>
  </si>
  <si>
    <t>1520 ± 100 AD</t>
  </si>
  <si>
    <t>OxA 2833</t>
  </si>
  <si>
    <t>MO O025663</t>
  </si>
  <si>
    <t>Pisba, Boyacá</t>
  </si>
  <si>
    <t>1800 ± 50 AD</t>
  </si>
  <si>
    <t>1650 - 1950 AD</t>
  </si>
  <si>
    <t>Beta 159534</t>
  </si>
  <si>
    <t>MO O33908-47</t>
  </si>
  <si>
    <t>Anthropomorphic votive figures</t>
  </si>
  <si>
    <t>Meeks 1998, 123</t>
  </si>
  <si>
    <t>Alluvial grain</t>
  </si>
  <si>
    <t>Chía</t>
  </si>
  <si>
    <t>Cajicá</t>
  </si>
  <si>
    <t>Boyacá</t>
  </si>
  <si>
    <t>Sopó</t>
  </si>
  <si>
    <t>Guasca</t>
  </si>
  <si>
    <t>Muzo</t>
  </si>
  <si>
    <t>Cota</t>
  </si>
  <si>
    <t>O01079</t>
  </si>
  <si>
    <t>Surface enrichement was determined by comparisson of surface and core analyses. Registration no. BM S1326 (La Niece 1998, 144)</t>
  </si>
  <si>
    <t>700 ± 60 AD (Beta 82929)</t>
  </si>
  <si>
    <t>1160 ± 50 AD (Beta 82924)</t>
  </si>
  <si>
    <t>(DTI-MO 2007)</t>
  </si>
  <si>
    <t>(Plazas 1998, 70; DTI-MO 2007)</t>
  </si>
  <si>
    <t>(Plazas 1998, 69; DTI-MO 2007)</t>
  </si>
  <si>
    <t>Manufacturing Technique</t>
  </si>
  <si>
    <t>Part of offering O06091-111 (No. 7 in Lleras-Pérez 1999, 305; DTI-MO 2007)</t>
  </si>
  <si>
    <t>Part of offering O20451-6 (No. 30 in Lleras-Lleras-Pérez 1999, 306; DTI-MO 2007)</t>
  </si>
  <si>
    <t xml:space="preserve">Part of offering O30623-43 found in open site inside ceramic vessel (No. 56 in Lleras-Pérez 1999, 307; Londoño 1986; DTI-MO 2007) </t>
  </si>
  <si>
    <t>With emerald inlay. Part of offering O33636-8 found in cave inside ceramic vessel (No. 65 in Lleras-Pérez 1999, 308; DTI-MO 2007)</t>
  </si>
  <si>
    <t>Part of offering O33636-8 found in cave inside ceramic vessel (No. 65 in Lleras-Pérez 1999, 308; DTI-MO 2007)</t>
  </si>
  <si>
    <t>Part of offering O33693-7 (No. 71 in Lleras 2007; DTI-MO 2007)</t>
  </si>
  <si>
    <t>1080  ± 40 AD (Beta 147999)</t>
  </si>
  <si>
    <t>740  ± 40 AD (Beta 159532)</t>
  </si>
  <si>
    <t>Analyses of beads. Part of burial hoard O33760-73, O33780, O33825-7 and O52866 (DTI-MO 2007)</t>
  </si>
  <si>
    <t>Part of burial hoard O33760-73, O33780, O33825-7 and O52866 (DTI-MO 2007)</t>
  </si>
  <si>
    <t>Analysis of dangler. Part of burial hoard O33760-73, O33780, O33825-7 and O52866 (DTI-MO 2007)</t>
  </si>
  <si>
    <t>Part of offering O33781-4 found inside ceramic vessel (DTI-MO 2007)</t>
  </si>
  <si>
    <t>Analysis of flat bead. Part of offering O33781-4 found inside ceramic vessel  (DTI-MO 2007)</t>
  </si>
  <si>
    <t>Analysis of yellow bead. Part of offering O33781-4 found inside ceramic vessel  (DTI-MO 2007)</t>
  </si>
  <si>
    <t>Found with O33819 (DTI-MO 2007)</t>
  </si>
  <si>
    <t>Found with O33818 (DTI-MO 2007)</t>
  </si>
  <si>
    <t>Part of necklace O33761. Part of burial hoard O33760-73, O33780, O33825-7 and O52866 (DTI-MO 2007)</t>
  </si>
  <si>
    <t>Part of necklace O33770. Part of burial hoard O33760-73, O33780, O33825-7 and O52866  (DTI-MO 2007)</t>
  </si>
  <si>
    <t>Analysis of back side of item (DTI-MO 2007)</t>
  </si>
  <si>
    <t>Analysis of front side of item (DTI-MO 2007)</t>
  </si>
  <si>
    <t>Analysis of ear pendant-body (DTI-MO 2007)</t>
  </si>
  <si>
    <t>Analysis of dangler (DTI-MO 2007)</t>
  </si>
  <si>
    <t>Analysis of bead-body. Part of necklace O33769 found with burial hoard O33760-73, O33780, O33825-7 and O52866 (DTI-MO 2007)</t>
  </si>
  <si>
    <t>O01115</t>
  </si>
  <si>
    <t>O01247</t>
  </si>
  <si>
    <t>Fúquene</t>
  </si>
  <si>
    <t>O01844</t>
  </si>
  <si>
    <t>Tocancipá</t>
  </si>
  <si>
    <t>O01878</t>
  </si>
  <si>
    <t>Quetame</t>
  </si>
  <si>
    <t>O23989</t>
  </si>
  <si>
    <t>Sucre</t>
  </si>
  <si>
    <t>San Benito Abad</t>
  </si>
  <si>
    <t>Valle del Cauca</t>
  </si>
  <si>
    <t>Restrepo</t>
  </si>
  <si>
    <t>O26042</t>
  </si>
  <si>
    <t>Chocó</t>
  </si>
  <si>
    <t>Quibdó</t>
  </si>
  <si>
    <t>O30478</t>
  </si>
  <si>
    <t>Quindío</t>
  </si>
  <si>
    <t>Armenia</t>
  </si>
  <si>
    <t>Part of offering O33878-80 (DTI-MO 2007)</t>
  </si>
  <si>
    <t xml:space="preserve">Found with O60051 in burial hoard in archaeological excavation (Rivera 1999; DTI-MO 2007) </t>
  </si>
  <si>
    <t xml:space="preserve">Found with O60050 in burial hoard in archaeological excavation (Rivera 1999; DTI-MO 2007) </t>
  </si>
  <si>
    <t>Registration no. MO R184-8 (DTI-MO 2007)</t>
  </si>
  <si>
    <t>Part of offering of metal items and ceramic vessels (ICANH 60143-59) placed in open site, found in archaeological excavation (No. 64 in Lleras-Pérez 1999, 308; McBride 1985; DTI-MO 2007)</t>
  </si>
  <si>
    <r>
      <t xml:space="preserve">Registration no. MFA 1975.39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216 )</t>
    </r>
  </si>
  <si>
    <r>
      <t xml:space="preserve">Registration no. MFA 1975.40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</si>
  <si>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1975.42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</si>
  <si>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1975.44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</si>
  <si>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1975.45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</si>
  <si>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1975.48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219)</t>
    </r>
  </si>
  <si>
    <r>
      <t xml:space="preserve">Registration no. MFA 1975.49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</si>
  <si>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1975.50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</si>
  <si>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1975.52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</si>
  <si>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1975.56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</si>
  <si>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1975.59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</si>
  <si>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1975.60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</si>
  <si>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1975.62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</si>
  <si>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1975.64) 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</si>
  <si>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1975.65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</si>
  <si>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1975.69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</si>
  <si>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1975.70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</si>
  <si>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1975.71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213)</t>
    </r>
  </si>
  <si>
    <r>
      <t xml:space="preserve">Registration no. MFA 1975.77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212)</t>
    </r>
  </si>
  <si>
    <r>
      <t xml:space="preserve">Registration no. MFA 1975.78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212)</t>
    </r>
  </si>
  <si>
    <r>
      <t xml:space="preserve">Registration no. MFA 1975.79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213)</t>
    </r>
  </si>
  <si>
    <r>
      <t xml:space="preserve">Registration no. MFA 1975.80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</si>
  <si>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1975.82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212)</t>
    </r>
  </si>
  <si>
    <r>
      <t xml:space="preserve">Registration no. MFA 1975.83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</si>
  <si>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1975.87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</si>
  <si>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1975.94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</si>
  <si>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1975.28) 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</si>
  <si>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r>
      <t xml:space="preserve">Registration no. MFA 1975.31 (Newman </t>
    </r>
    <r>
      <rPr>
        <i/>
        <sz val="9"/>
        <rFont val="Times New Roman"/>
        <family val="1"/>
      </rPr>
      <t>et al</t>
    </r>
    <r>
      <rPr>
        <sz val="9"/>
        <rFont val="Times New Roman"/>
        <family val="1"/>
      </rPr>
      <t>. 1991, 216)</t>
    </r>
  </si>
  <si>
    <t>MO-RC</t>
  </si>
  <si>
    <t>O32565</t>
  </si>
  <si>
    <t>Antioquia</t>
  </si>
  <si>
    <t>Caucasia</t>
  </si>
  <si>
    <t>O40097</t>
  </si>
  <si>
    <t>Moniquirá</t>
  </si>
  <si>
    <t>Sogamoso</t>
  </si>
  <si>
    <t>O05098</t>
  </si>
  <si>
    <t>Semilunar dangler</t>
  </si>
  <si>
    <t>Melting ingots</t>
  </si>
  <si>
    <t xml:space="preserve">Cylindrical ear pendant (?) </t>
  </si>
  <si>
    <t>Tolima</t>
  </si>
  <si>
    <t>O06092</t>
  </si>
  <si>
    <t>O06092-01</t>
  </si>
  <si>
    <t>San Miguel</t>
  </si>
  <si>
    <t>O06093</t>
  </si>
  <si>
    <t>O06094</t>
  </si>
  <si>
    <t>O06094-01</t>
  </si>
  <si>
    <t>O06095</t>
  </si>
  <si>
    <t>O06097</t>
  </si>
  <si>
    <t>O06097-01</t>
  </si>
  <si>
    <t>O06098</t>
  </si>
  <si>
    <t>O06098-01</t>
  </si>
  <si>
    <t>O06102</t>
  </si>
  <si>
    <t>O06102-01</t>
  </si>
  <si>
    <t>O06103</t>
  </si>
  <si>
    <t>O06103-01</t>
  </si>
  <si>
    <t>O06106</t>
  </si>
  <si>
    <t>O06106-01</t>
  </si>
  <si>
    <t>Gold nugget no.1</t>
  </si>
  <si>
    <t>Alcaldía Bogotá</t>
  </si>
  <si>
    <t>Gold nugget no.3</t>
  </si>
  <si>
    <t>Cauca river</t>
  </si>
  <si>
    <t>Provenance (Municipality or others)</t>
  </si>
  <si>
    <t>Object no.</t>
  </si>
  <si>
    <t>DTI-MO 2007</t>
  </si>
  <si>
    <t>1958,Am3.53 a&amp;c</t>
  </si>
  <si>
    <t>Alluvial gold</t>
  </si>
  <si>
    <t>San Matías</t>
  </si>
  <si>
    <t>Nechí</t>
  </si>
  <si>
    <t>Nus</t>
  </si>
  <si>
    <t>Riachón</t>
  </si>
  <si>
    <t>Titiribí</t>
  </si>
  <si>
    <t>La Honda</t>
  </si>
  <si>
    <t>Carnicerías</t>
  </si>
  <si>
    <t>Zaragoza</t>
  </si>
  <si>
    <t>Sta Rosa de Osos</t>
  </si>
  <si>
    <t>Quiebralomo</t>
  </si>
  <si>
    <t>Supía</t>
  </si>
  <si>
    <t>Caldas</t>
  </si>
  <si>
    <t>Marmato</t>
  </si>
  <si>
    <t>Malpaso</t>
  </si>
  <si>
    <t>Rio Sucio</t>
  </si>
  <si>
    <t>Bucaramanga</t>
  </si>
  <si>
    <t>Girón</t>
  </si>
  <si>
    <t>La Baja</t>
  </si>
  <si>
    <t>Rivet et Arsandaux 1946, 35</t>
  </si>
  <si>
    <t>Rivet et Arsandaux 1946, 36</t>
  </si>
  <si>
    <t>Rivet et Arsandaux 1946, 37</t>
  </si>
  <si>
    <t>Offering</t>
  </si>
  <si>
    <t xml:space="preserve">Context </t>
  </si>
  <si>
    <t>Votive figure - litter</t>
  </si>
  <si>
    <t>O08771</t>
  </si>
  <si>
    <t>Menguí</t>
  </si>
  <si>
    <t>Ca (&lt;1), K (3), S (11), Cl (15)</t>
  </si>
  <si>
    <t>O09069</t>
  </si>
  <si>
    <t>Susa</t>
  </si>
  <si>
    <t>Laguna de Fúquene</t>
  </si>
  <si>
    <t>Ca (&lt;1), K (3), S (9), Cl (14)</t>
  </si>
  <si>
    <t>Fe</t>
  </si>
  <si>
    <t>O09071</t>
  </si>
  <si>
    <t>Ca (3), K (5), S (24)</t>
  </si>
  <si>
    <t>O09072</t>
  </si>
  <si>
    <t>Anthropomorphic votive figure seated holding knees</t>
  </si>
  <si>
    <t>Jaguar votive figure</t>
  </si>
  <si>
    <t>Litter votive figure?</t>
  </si>
  <si>
    <t>Bird pendant</t>
  </si>
  <si>
    <t>Jaguar pelt votive figure</t>
  </si>
  <si>
    <t>Sacrificial post votive figure</t>
  </si>
  <si>
    <t xml:space="preserve">Cylindrical openwork item </t>
  </si>
  <si>
    <t>Fish bead</t>
  </si>
  <si>
    <t xml:space="preserve">Spearthrower votive figure </t>
  </si>
  <si>
    <t>Snake votive figure</t>
  </si>
  <si>
    <t xml:space="preserve">Enclosure votive figure </t>
  </si>
  <si>
    <t>Penannular nose ring</t>
  </si>
  <si>
    <t>Ca (2), K (4), S (20)</t>
  </si>
  <si>
    <t>O09687</t>
  </si>
  <si>
    <t>Buenavista</t>
  </si>
  <si>
    <t>Vereda El Toro, La Cascada</t>
  </si>
  <si>
    <t>Ca (3), K (6), S (17)</t>
  </si>
  <si>
    <t>O14780</t>
  </si>
  <si>
    <t>Santo Domingo</t>
  </si>
  <si>
    <t>Ca (&lt;1), K (&lt;1), S (3), Cl (10), Fe (&lt;1)</t>
  </si>
  <si>
    <t>O18005</t>
  </si>
  <si>
    <t>Sutamarchán</t>
  </si>
  <si>
    <t>Pb (0,1)</t>
  </si>
  <si>
    <t>O22750</t>
  </si>
  <si>
    <t>Santander</t>
  </si>
  <si>
    <t>Vélez</t>
  </si>
  <si>
    <t>O30624</t>
  </si>
  <si>
    <t>O30624-01</t>
  </si>
  <si>
    <t>Fontibón</t>
  </si>
  <si>
    <t>O30625</t>
  </si>
  <si>
    <t>O30625-01</t>
  </si>
  <si>
    <t>O30626</t>
  </si>
  <si>
    <t>O30626-01</t>
  </si>
  <si>
    <t>1160 ± 50 AD</t>
  </si>
  <si>
    <t>700 ± 60 AD</t>
  </si>
  <si>
    <t>Zoomorphic figure</t>
  </si>
  <si>
    <t>A slight surface enrichement was determined by comparisson of surface and core analyses. Registration no. BM S1323 (La Niece 1998, 144)</t>
  </si>
  <si>
    <t>Registration no. BM RL 6732-43-R (La Niece 1998, 144)</t>
  </si>
  <si>
    <t>n.d.</t>
  </si>
  <si>
    <t>(25-30)</t>
  </si>
  <si>
    <t>(33-42)</t>
  </si>
  <si>
    <t>(&gt;83)</t>
  </si>
  <si>
    <t>(16-25)</t>
  </si>
  <si>
    <t>(75- 83)</t>
  </si>
  <si>
    <t>(40-50)</t>
  </si>
  <si>
    <t>(70-80)</t>
  </si>
  <si>
    <t>Miscellaneous beads</t>
  </si>
  <si>
    <t>Valdivia</t>
  </si>
  <si>
    <t>Registration no. BM S1322 (La Niece 1998, 144)</t>
  </si>
  <si>
    <t>Registration no. BM S1324 (La Niece 1998, 144)</t>
  </si>
  <si>
    <t>Registration no. BM S1327 (La Niece 1998, 144)</t>
  </si>
  <si>
    <t>Registration no. BM S1328 (La Niece 1998, 144)</t>
  </si>
  <si>
    <t>Registration no. BM 1937-7-5.11 (La Niece 1998, 144)</t>
  </si>
  <si>
    <t>Sample 13 (Scott 1982, II: 377)</t>
  </si>
  <si>
    <t>Sample 14 (Scott 1982, II: 380)</t>
  </si>
  <si>
    <t>Sample 199 (Scott 1982, III: 804)</t>
  </si>
  <si>
    <t>Other elements</t>
  </si>
  <si>
    <t>Additional information and References</t>
  </si>
  <si>
    <t>Bird breastplate with danglers</t>
  </si>
  <si>
    <t>Heart breastplate with danglers</t>
  </si>
  <si>
    <t>Spearthrower votive figure</t>
  </si>
  <si>
    <t>Bird breastplate</t>
  </si>
  <si>
    <t>Heart breastplate</t>
  </si>
  <si>
    <t xml:space="preserve">Bird breastplate with danglers </t>
  </si>
  <si>
    <t>Rectangular openwork fragment</t>
  </si>
  <si>
    <t>Shield votive figure</t>
  </si>
  <si>
    <t>Bird votive figure</t>
  </si>
  <si>
    <t>Bag votive figure</t>
  </si>
  <si>
    <t>Crescent nose adornment</t>
  </si>
  <si>
    <t>Bird beak votive figure</t>
  </si>
  <si>
    <t>Snail pendant</t>
  </si>
  <si>
    <t>O52865</t>
  </si>
  <si>
    <t>O52866</t>
  </si>
  <si>
    <t>O51848</t>
  </si>
  <si>
    <t>O52851</t>
  </si>
  <si>
    <t>O52852</t>
  </si>
  <si>
    <t>O52853</t>
  </si>
  <si>
    <t>O52854</t>
  </si>
  <si>
    <t>O52855</t>
  </si>
  <si>
    <t>O71326</t>
  </si>
  <si>
    <t>O71324</t>
  </si>
  <si>
    <t>O71327</t>
  </si>
  <si>
    <t>O71328</t>
  </si>
  <si>
    <t>O76732</t>
  </si>
  <si>
    <t>O71323</t>
  </si>
  <si>
    <t>O71322</t>
  </si>
  <si>
    <t>BM</t>
  </si>
  <si>
    <t>O71937</t>
  </si>
  <si>
    <t>EDX</t>
  </si>
  <si>
    <t>O30627</t>
  </si>
  <si>
    <t>O30627-01</t>
  </si>
  <si>
    <t>O30628</t>
  </si>
  <si>
    <t>O30628-01</t>
  </si>
  <si>
    <t>O30629</t>
  </si>
  <si>
    <t>O30629-01</t>
  </si>
  <si>
    <t>O30630</t>
  </si>
  <si>
    <t>O30630-01</t>
  </si>
  <si>
    <t>O30631</t>
  </si>
  <si>
    <t>O30631-01</t>
  </si>
  <si>
    <t>O30632</t>
  </si>
  <si>
    <t>O30632-01</t>
  </si>
  <si>
    <t>O30633</t>
  </si>
  <si>
    <t>O30633-01</t>
  </si>
  <si>
    <t>O30634</t>
  </si>
  <si>
    <t>O30634-01</t>
  </si>
  <si>
    <t>O30635</t>
  </si>
  <si>
    <t>O30635-01</t>
  </si>
  <si>
    <t>O30636</t>
  </si>
  <si>
    <t>Anthropomorphic bead with dangler necklace</t>
  </si>
  <si>
    <t>O30636-01</t>
  </si>
  <si>
    <t>O30637</t>
  </si>
  <si>
    <t>O30637-01</t>
  </si>
  <si>
    <t>O30638</t>
  </si>
  <si>
    <t>O30638-01</t>
  </si>
  <si>
    <t>O30639</t>
  </si>
  <si>
    <t>O30639-01</t>
  </si>
  <si>
    <t>O30640</t>
  </si>
  <si>
    <t>O30640-01</t>
  </si>
  <si>
    <t>O30641</t>
  </si>
  <si>
    <t>O30641-01</t>
  </si>
  <si>
    <t>O30642</t>
  </si>
  <si>
    <t>O30642-01</t>
  </si>
  <si>
    <t>O30643</t>
  </si>
  <si>
    <t>O30643-01</t>
  </si>
  <si>
    <t>O33636</t>
  </si>
  <si>
    <t>O33636-01</t>
  </si>
  <si>
    <t>Pasca</t>
  </si>
  <si>
    <t>O33637</t>
  </si>
  <si>
    <t>O33637-01</t>
  </si>
  <si>
    <t>O33638</t>
  </si>
  <si>
    <t>O33638-01</t>
  </si>
  <si>
    <t>O33674</t>
  </si>
  <si>
    <t>Jenesano</t>
  </si>
  <si>
    <t>O33675</t>
  </si>
  <si>
    <t>O33685</t>
  </si>
  <si>
    <t>O33688</t>
  </si>
  <si>
    <t>O33693</t>
  </si>
  <si>
    <t>O33693-01</t>
  </si>
  <si>
    <t>O33694</t>
  </si>
  <si>
    <t>O33694-01</t>
  </si>
  <si>
    <t>O33695</t>
  </si>
  <si>
    <t>O33695-01</t>
  </si>
  <si>
    <t>O33696</t>
  </si>
  <si>
    <t>O33696-01</t>
  </si>
  <si>
    <t>O33697</t>
  </si>
  <si>
    <t>O33697-01</t>
  </si>
  <si>
    <t>O33701</t>
  </si>
  <si>
    <t>O33702</t>
  </si>
  <si>
    <t>O33703</t>
  </si>
  <si>
    <t>O33704</t>
  </si>
  <si>
    <t>O33705</t>
  </si>
  <si>
    <t>O33706</t>
  </si>
  <si>
    <t>O40014</t>
  </si>
  <si>
    <t>O40013</t>
  </si>
  <si>
    <t>O40199</t>
  </si>
  <si>
    <t>Radiocarbon date</t>
  </si>
  <si>
    <t>Anthropomorphic votive figure - woman with child seated holding knees</t>
  </si>
  <si>
    <t>Anthropomorphic votive figure - man heavily adorned</t>
  </si>
  <si>
    <t>Anthropomorphic votive figure - woman with child</t>
  </si>
  <si>
    <t>Anthropomorphic votive figure - woman seated holding knees</t>
  </si>
  <si>
    <t>O33707</t>
  </si>
  <si>
    <t>O33708</t>
  </si>
  <si>
    <t>O33720</t>
  </si>
  <si>
    <t>O33721</t>
  </si>
  <si>
    <t>O33722</t>
  </si>
  <si>
    <t>O33723</t>
  </si>
  <si>
    <t>O33724</t>
  </si>
  <si>
    <t>O33725</t>
  </si>
  <si>
    <t>O33726</t>
  </si>
  <si>
    <t>O33727</t>
  </si>
  <si>
    <t>O33728</t>
  </si>
  <si>
    <t>O33729</t>
  </si>
  <si>
    <t>O33730</t>
  </si>
  <si>
    <t>O33731</t>
  </si>
  <si>
    <t>O33733</t>
  </si>
  <si>
    <t>O33740</t>
  </si>
  <si>
    <t>O33741</t>
  </si>
  <si>
    <t>O33742</t>
  </si>
  <si>
    <t>O33744</t>
  </si>
  <si>
    <t>O33745</t>
  </si>
  <si>
    <t>O33760-02</t>
  </si>
  <si>
    <t>Chiquinquirá</t>
  </si>
  <si>
    <t>O33760-01</t>
  </si>
  <si>
    <t>O33761-01</t>
  </si>
  <si>
    <t>Fe (&lt;0,2), Si (&lt;0,2)</t>
  </si>
  <si>
    <t>O33762</t>
  </si>
  <si>
    <t>O33762-01</t>
  </si>
  <si>
    <t>O33763</t>
  </si>
  <si>
    <t>O33763-01</t>
  </si>
  <si>
    <t>Fe (&lt;0,1), Si (&lt;0,1)</t>
  </si>
  <si>
    <t>O33764</t>
  </si>
  <si>
    <t>O33764-01</t>
  </si>
  <si>
    <t>O33765</t>
  </si>
  <si>
    <t>O33765-01</t>
  </si>
  <si>
    <t>Fe (&lt;1), Si (&lt;1)</t>
  </si>
  <si>
    <t>O33766</t>
  </si>
  <si>
    <t>O33766-01</t>
  </si>
  <si>
    <t>O33767</t>
  </si>
  <si>
    <t>O33767-01</t>
  </si>
  <si>
    <t>O33768</t>
  </si>
  <si>
    <t>O33768-01</t>
  </si>
  <si>
    <t>O33769</t>
  </si>
  <si>
    <t>O33769-01</t>
  </si>
  <si>
    <t>O33770</t>
  </si>
  <si>
    <t>O33770-01</t>
  </si>
  <si>
    <t>O33771-02</t>
  </si>
  <si>
    <t>O33771-01</t>
  </si>
  <si>
    <t>O33772-01</t>
  </si>
  <si>
    <t>O33772-02</t>
  </si>
  <si>
    <t>O33773</t>
  </si>
  <si>
    <t>O33773-01</t>
  </si>
  <si>
    <t>O33780</t>
  </si>
  <si>
    <t>O33780-01</t>
  </si>
  <si>
    <t>Fe (&lt;1), Si (&lt;1), Al (&lt;1)</t>
  </si>
  <si>
    <t>O33781</t>
  </si>
  <si>
    <t>O33781-01</t>
  </si>
  <si>
    <t>Al (&lt;0,1%), Fe (&lt;0,1%), Si (&lt;0,1%)</t>
  </si>
  <si>
    <t>O33782</t>
  </si>
  <si>
    <t>O33782-01</t>
  </si>
  <si>
    <t>O33783</t>
  </si>
  <si>
    <t>O33783-01</t>
  </si>
  <si>
    <t>O33784-02</t>
  </si>
  <si>
    <t>O33784-01</t>
  </si>
  <si>
    <t>Minor and other elements</t>
  </si>
  <si>
    <t>O33785</t>
  </si>
  <si>
    <t>Choleche</t>
  </si>
  <si>
    <t>Cu (&lt;1), Si (&lt;0,1), Al (&lt;0,1), Fe (&lt;0,1)</t>
  </si>
  <si>
    <t>O33809</t>
  </si>
  <si>
    <t>O33809-01</t>
  </si>
  <si>
    <t>Tenjo</t>
  </si>
  <si>
    <t>O33810</t>
  </si>
  <si>
    <t>O33810-01</t>
  </si>
  <si>
    <t>O33811</t>
  </si>
  <si>
    <t>O33811-01</t>
  </si>
  <si>
    <t>O33812</t>
  </si>
  <si>
    <t>O33812-01</t>
  </si>
  <si>
    <t>O33813</t>
  </si>
  <si>
    <t>O33813-01</t>
  </si>
  <si>
    <t>O33818</t>
  </si>
  <si>
    <t>O33818-01</t>
  </si>
  <si>
    <t>Tenza</t>
  </si>
  <si>
    <t>O33819</t>
  </si>
  <si>
    <t>O33819-01</t>
  </si>
  <si>
    <t>O33820</t>
  </si>
  <si>
    <t>Chipaque</t>
  </si>
  <si>
    <t>Cerezos Grandes</t>
  </si>
  <si>
    <t>O33825</t>
  </si>
  <si>
    <t>Fe, Ca, K, S, Cl</t>
  </si>
  <si>
    <t>O33825-01</t>
  </si>
  <si>
    <t>O33826-02</t>
  </si>
  <si>
    <t>Fe, Ca, K, S, Cl, Ni</t>
  </si>
  <si>
    <t>O33826-03</t>
  </si>
  <si>
    <t>O33826-01</t>
  </si>
  <si>
    <t>O33827</t>
  </si>
  <si>
    <t>O33827-01</t>
  </si>
  <si>
    <t>O33828</t>
  </si>
  <si>
    <t>Fe, Ca, K</t>
  </si>
  <si>
    <t>O33829</t>
  </si>
  <si>
    <t>Fe, S, Cl, K, Ca</t>
  </si>
  <si>
    <t>O33831</t>
  </si>
  <si>
    <t>O33833</t>
  </si>
  <si>
    <t>O33833-01</t>
  </si>
  <si>
    <t>Sesquilé</t>
  </si>
  <si>
    <t>O33834</t>
  </si>
  <si>
    <t>O33835</t>
  </si>
  <si>
    <t>O33835-01</t>
  </si>
  <si>
    <t>Fe, S, Cl, Ca, K</t>
  </si>
  <si>
    <t>O33836</t>
  </si>
  <si>
    <t>O33836-01</t>
  </si>
  <si>
    <t>O33837</t>
  </si>
  <si>
    <t>Fe, K, Cr</t>
  </si>
  <si>
    <t>O33838</t>
  </si>
  <si>
    <t>O33838-01</t>
  </si>
  <si>
    <t>O33839</t>
  </si>
  <si>
    <t>O33839-01</t>
  </si>
  <si>
    <t>O33840</t>
  </si>
  <si>
    <t>Guchipas</t>
  </si>
  <si>
    <t>Fe, K, Ca, S, Cl</t>
  </si>
  <si>
    <t>O33846</t>
  </si>
  <si>
    <t>O33847</t>
  </si>
  <si>
    <t>O33848</t>
  </si>
  <si>
    <t>O33849</t>
  </si>
  <si>
    <t>O33851</t>
  </si>
  <si>
    <t>O33852</t>
  </si>
  <si>
    <t>Melting ingot</t>
  </si>
  <si>
    <t>O33855</t>
  </si>
  <si>
    <t>O33858</t>
  </si>
  <si>
    <t>O33868</t>
  </si>
  <si>
    <t>Nueva Granada</t>
  </si>
  <si>
    <t>Carmen de Carupa</t>
  </si>
  <si>
    <t>Charquira</t>
  </si>
  <si>
    <t>O33877</t>
  </si>
  <si>
    <t>Fusagasugá</t>
  </si>
  <si>
    <t>El Carmen</t>
  </si>
  <si>
    <t>Fe, Cr, Cl</t>
  </si>
  <si>
    <t>O33878</t>
  </si>
  <si>
    <t>O33878-01</t>
  </si>
  <si>
    <t>Fe, K, Ca</t>
  </si>
  <si>
    <t>O33879</t>
  </si>
  <si>
    <t>O33879-01</t>
  </si>
  <si>
    <t>O33880</t>
  </si>
  <si>
    <t>O33880-01</t>
  </si>
  <si>
    <t>O33882</t>
  </si>
  <si>
    <t>Circular ear pendants; bird and heart breastplates</t>
  </si>
  <si>
    <t xml:space="preserve">Burial </t>
  </si>
  <si>
    <t>Burial</t>
  </si>
  <si>
    <t>Offering in cave</t>
  </si>
  <si>
    <t>Mummy burial</t>
  </si>
  <si>
    <t>Bird ornament fragments</t>
  </si>
  <si>
    <t>Votive figures, hallucinogen tray and beads</t>
  </si>
  <si>
    <t>Offering in open site</t>
  </si>
  <si>
    <t>Chisacá, Cundinamarca</t>
  </si>
  <si>
    <t>Soacha, Cundinamarca</t>
  </si>
  <si>
    <t>Function &amp; Form</t>
  </si>
  <si>
    <t xml:space="preserve">1400 -1630 AD      (1-sigma) </t>
  </si>
  <si>
    <t>Plazas 1998, 69</t>
  </si>
  <si>
    <t>Plazas 1998, 70</t>
  </si>
  <si>
    <t>Dated item No.</t>
  </si>
  <si>
    <t>O33883</t>
  </si>
  <si>
    <t>O33884</t>
  </si>
  <si>
    <t>O33884-01</t>
  </si>
  <si>
    <t>Zipaquirá</t>
  </si>
  <si>
    <t>O33885</t>
  </si>
  <si>
    <t>O33886</t>
  </si>
  <si>
    <t>Yerbabuena</t>
  </si>
  <si>
    <t>O33890</t>
  </si>
  <si>
    <t>O33893</t>
  </si>
  <si>
    <t>Paipa</t>
  </si>
  <si>
    <t>Venta del Llano</t>
  </si>
  <si>
    <t>O33899</t>
  </si>
  <si>
    <t>O33900</t>
  </si>
  <si>
    <t>Gutiérrez</t>
  </si>
  <si>
    <t>El Hoyo</t>
  </si>
  <si>
    <t>O33901</t>
  </si>
  <si>
    <t>O33902</t>
  </si>
  <si>
    <t>O33903</t>
  </si>
  <si>
    <t>O33904</t>
  </si>
  <si>
    <t>O33905</t>
  </si>
  <si>
    <t>O33906</t>
  </si>
  <si>
    <t>O33906-01</t>
  </si>
  <si>
    <t>Ni (0,15)</t>
  </si>
  <si>
    <t>›83</t>
  </si>
  <si>
    <t>75-83</t>
  </si>
  <si>
    <t>16-26</t>
  </si>
  <si>
    <t>O50000</t>
  </si>
  <si>
    <t>Crescent breastplate</t>
  </si>
  <si>
    <t>Crescent dangler</t>
  </si>
  <si>
    <t>Crescent breastplate with dangler</t>
  </si>
  <si>
    <t>Analysis of dangler. Part of necklace O33769 found with burial hoard O33760-73, O33780, O33825-7 and O52866 ( DTI-MO 2007)</t>
  </si>
  <si>
    <t>Part of offering O33884-6 (No. 74 in Lleras 2007; DTI-MO 2007)</t>
  </si>
  <si>
    <t>Registration no. MO R285-1 (DTI-MO 2007)</t>
  </si>
  <si>
    <t>Registration no. MO R285-2 (DTI-MO 2007)</t>
  </si>
  <si>
    <t>Registration no. MO R285-3 (DTI-MO 2007)</t>
  </si>
  <si>
    <t>Registration no. MO R285-4 (DTI-MO 2007)</t>
  </si>
  <si>
    <t>Registration no. MO R285-5 (DTI-MO 2007)</t>
  </si>
  <si>
    <t>Registration no. MO R286-5 (DTI-MO 2007)</t>
  </si>
  <si>
    <t>Found in archaeological excavation (DTI-MO 2007)</t>
  </si>
  <si>
    <t xml:space="preserve">Part of offering O30623-43 found in open site inside ceramic vessel (No. 56 in Lleras-Pérez 1999, 307; DTI-MO 2007) </t>
  </si>
  <si>
    <t>Pat of offering O06091-111 (No. 7 in Lleras-Pérez 1999, 305; Pérez de Barradas 1958,  262; DTI-MO 2007)</t>
  </si>
  <si>
    <t>Analysis of breastplate-body. Part of burial hoard O33760-73, O33780, O33825-7 and O52866 (DTI-MO 2007)</t>
  </si>
  <si>
    <t>Part of offering O33894-8 found in open site inside ceramic vessel with European glass beads, ceramic beads and emeralds (No. 76 in Lleras-Pérez 2007; DTI-MO 2007)</t>
  </si>
  <si>
    <t>Part of necklace O33769 and O33826 found with burial hoard O33760-73, O33780, O33825-7 and O52866. Registration no. MO R286-6 (DTI-MO 2007)</t>
  </si>
  <si>
    <t>1430 ± 70 AD (Beta 121614)</t>
  </si>
  <si>
    <t>1320 ± 125 AD (Beta 8622)</t>
  </si>
  <si>
    <t>Heart shaped breastplate with danglers</t>
  </si>
  <si>
    <t>Anthropomorphic bead with dangler</t>
  </si>
  <si>
    <t>Semilunar breastplate with dangle</t>
  </si>
  <si>
    <t>TS Touchstone</t>
  </si>
  <si>
    <t>D Density</t>
  </si>
  <si>
    <t>Tenza funerary hoard (probably part of a burial hoard)</t>
  </si>
  <si>
    <t>O60049</t>
  </si>
  <si>
    <t>Suesca</t>
  </si>
  <si>
    <t>O60050</t>
  </si>
  <si>
    <t>O60050-01</t>
  </si>
  <si>
    <t>Vda. Santo Ecce Homo</t>
  </si>
  <si>
    <t>O60051</t>
  </si>
  <si>
    <t>O60051-01</t>
  </si>
  <si>
    <t>O60077</t>
  </si>
  <si>
    <t>San Carlos</t>
  </si>
  <si>
    <t>%Ag/(Au+Ag)</t>
  </si>
  <si>
    <t>O60092</t>
  </si>
  <si>
    <t>1360 ± 40 AD</t>
  </si>
  <si>
    <t>1430 ± 70 AD</t>
  </si>
  <si>
    <t>Rectangular hallucinogen tray with jaguar</t>
  </si>
  <si>
    <t xml:space="preserve">Anthropomorphic votive figure with staff </t>
  </si>
  <si>
    <t>Anthropomorphic votive figure with weapons and mask</t>
  </si>
  <si>
    <t>AA Atomic Absorption</t>
  </si>
  <si>
    <t>LWCwc Lost wax casting with core</t>
  </si>
  <si>
    <t>LWCwm Lost wax casting with matrix</t>
  </si>
  <si>
    <t xml:space="preserve"> Length (cm)</t>
  </si>
  <si>
    <t>Analytical Method</t>
  </si>
  <si>
    <t>Total analytic</t>
  </si>
  <si>
    <t>Vda Pedregal Alto</t>
  </si>
  <si>
    <t>Vda Varela</t>
  </si>
  <si>
    <t>Vda Briceño</t>
  </si>
  <si>
    <t>Vda Chince</t>
  </si>
  <si>
    <t>Vda Piedras Largas</t>
  </si>
  <si>
    <t>Vda Santo Ecce Homo</t>
  </si>
  <si>
    <t>Samacá</t>
  </si>
  <si>
    <t>Sample 193 (Scott 1982, III: 800 )</t>
  </si>
  <si>
    <t>O70082</t>
  </si>
  <si>
    <t>O70082-01</t>
  </si>
  <si>
    <t>Fe, K, Ca, S, Cl, Ni</t>
  </si>
  <si>
    <t xml:space="preserve">EPMA </t>
  </si>
  <si>
    <t>EPMA Electron Probe Microanalysis</t>
  </si>
  <si>
    <t>LWCwc</t>
  </si>
  <si>
    <t>LWCwm</t>
  </si>
  <si>
    <t>LWC</t>
  </si>
  <si>
    <t>HAM</t>
  </si>
  <si>
    <t>MEL</t>
  </si>
  <si>
    <t>Unkn</t>
  </si>
  <si>
    <t>LWC Lost wax casting</t>
  </si>
  <si>
    <t>HAM Hammering</t>
  </si>
  <si>
    <t>Unkn Unknown</t>
  </si>
  <si>
    <t>MEL Melting</t>
  </si>
  <si>
    <t>Pb (0,35), Ni (0,06)</t>
  </si>
  <si>
    <t>Anthropomorphic votive figure - seated holding knees</t>
  </si>
  <si>
    <t>Anthropomorphic votive figure - woman with staffs</t>
  </si>
  <si>
    <t>Anthropomorphic votive figure - woman with staff and child</t>
  </si>
  <si>
    <t>O00254</t>
  </si>
  <si>
    <t>O00261</t>
  </si>
  <si>
    <t>Ubaté</t>
  </si>
  <si>
    <t>O01879</t>
  </si>
  <si>
    <t>O02065</t>
  </si>
  <si>
    <t>O03192</t>
  </si>
  <si>
    <t>O06091</t>
  </si>
  <si>
    <t>O06595</t>
  </si>
  <si>
    <t>O06599</t>
  </si>
  <si>
    <t>O08767</t>
  </si>
  <si>
    <t>O19545</t>
  </si>
  <si>
    <t>Soacha</t>
  </si>
  <si>
    <t>O20454</t>
  </si>
  <si>
    <t>O20455</t>
  </si>
  <si>
    <t>O25838</t>
  </si>
  <si>
    <t>XRF</t>
  </si>
  <si>
    <t>O33830-a</t>
  </si>
  <si>
    <t>O33830-b</t>
  </si>
  <si>
    <t>O33834-01-02</t>
  </si>
  <si>
    <t>O33885-01-02</t>
  </si>
  <si>
    <t>O33886-01-02</t>
  </si>
  <si>
    <t>O33900-01-02</t>
  </si>
  <si>
    <t>O33901-01-02</t>
  </si>
  <si>
    <t>O33902-01-02</t>
  </si>
  <si>
    <t>O33903-01-02</t>
  </si>
  <si>
    <t>O33904-01-02</t>
  </si>
  <si>
    <t>O33905-01-02-03</t>
  </si>
  <si>
    <t>Function and Form</t>
  </si>
  <si>
    <t>&gt;83</t>
  </si>
  <si>
    <t>33-42</t>
  </si>
  <si>
    <t>16-25</t>
  </si>
  <si>
    <t>75- 83</t>
  </si>
  <si>
    <t>Staff votive figure</t>
  </si>
  <si>
    <t>Lime container votive figure</t>
  </si>
  <si>
    <t>O33832-a</t>
  </si>
  <si>
    <t>O33832-b</t>
  </si>
  <si>
    <t>O33837-01-02</t>
  </si>
  <si>
    <t>AA</t>
  </si>
  <si>
    <t>O33784-a</t>
  </si>
  <si>
    <t>O33784-b</t>
  </si>
  <si>
    <t>O33826-a</t>
  </si>
  <si>
    <t>O33826-b</t>
  </si>
  <si>
    <t>mXRF</t>
  </si>
  <si>
    <t>mXRF Micro X-Ray Fluorescence</t>
  </si>
  <si>
    <t>Tenjo, Vda Chince offering (type 2)</t>
  </si>
  <si>
    <t>Carmen de Carupa, Charquira offering (type 1)</t>
  </si>
  <si>
    <t>Soacha offering (type 2)</t>
  </si>
  <si>
    <t>FA</t>
  </si>
  <si>
    <t>Zoomorphic votive figure - bird beak</t>
  </si>
  <si>
    <t xml:space="preserve">Zoomorphic votive figure - bird </t>
  </si>
  <si>
    <t>Zoomorphic pendant - snail</t>
  </si>
  <si>
    <t>FA Fire Assay</t>
  </si>
  <si>
    <t xml:space="preserve"> Weight (gm)</t>
  </si>
  <si>
    <t>Analytical method</t>
  </si>
  <si>
    <t>Cylindrical bead</t>
  </si>
  <si>
    <t>Anthropomorphic votive figure - man with staff</t>
  </si>
  <si>
    <t>La India</t>
  </si>
  <si>
    <t>Landázuri</t>
  </si>
  <si>
    <t>Anthropomorphic votive figure with staff</t>
  </si>
  <si>
    <t>Anthropomorphic votive figure - seated</t>
  </si>
  <si>
    <t>Anthropomorphic votive figure with lime container</t>
  </si>
  <si>
    <t>Anthropomorphic votive figure with weapons</t>
  </si>
  <si>
    <t xml:space="preserve">Zoomorphic breastplate - bird </t>
  </si>
  <si>
    <t>Anthropomorphic votive figure - man with weapons and lime container</t>
  </si>
  <si>
    <t xml:space="preserve">Diadem </t>
  </si>
  <si>
    <t>Rectangular hallucinogen tray with jajuar</t>
  </si>
  <si>
    <t>Beads of various forms</t>
  </si>
  <si>
    <t>Anthropomorphic votive figure - man with lime container</t>
  </si>
  <si>
    <t>Zoomorphic votive figure - deer-snake</t>
  </si>
  <si>
    <t>Circular dangler</t>
  </si>
  <si>
    <t>Votive figure - handbag</t>
  </si>
  <si>
    <t>Semilunar nose adornment</t>
  </si>
  <si>
    <t>Anthropomorphic votive figure with child</t>
  </si>
  <si>
    <t>Anthropomorphic votive figure - heavily adorned</t>
  </si>
  <si>
    <t>Pendant</t>
  </si>
  <si>
    <t>Antropomorphic bead with dangler</t>
  </si>
  <si>
    <t>Rectangular hallucinogen tray with anthropomorphic figures</t>
  </si>
  <si>
    <t>Rectangular hallucinogen tray with anthropomorphic figure</t>
  </si>
  <si>
    <t>Anthropomorphic beads with dangler</t>
  </si>
  <si>
    <t>Cylindrical bead with danglers</t>
  </si>
  <si>
    <t>Circular ear pendant with danglers</t>
  </si>
  <si>
    <t>Circular danglers</t>
  </si>
  <si>
    <t>Bogotá DC</t>
  </si>
  <si>
    <t>MO</t>
  </si>
  <si>
    <t>TS</t>
  </si>
  <si>
    <t>MO-ER</t>
  </si>
  <si>
    <t>MO-DB</t>
  </si>
  <si>
    <t xml:space="preserve">MO-ER Museo del Oro, External Researcher </t>
  </si>
  <si>
    <t>XRF X-Ray Fluorescence Spectrometry</t>
  </si>
  <si>
    <t>MFA Museum of Fine Arts, Boston</t>
  </si>
  <si>
    <t xml:space="preserve"> Lenght (cm)</t>
  </si>
  <si>
    <t>Width (cm)</t>
  </si>
  <si>
    <t>O33761-02</t>
  </si>
  <si>
    <t>O33826-c</t>
  </si>
  <si>
    <t>Anthropomorphic votive figure - man with weapons</t>
  </si>
  <si>
    <t xml:space="preserve">Votive figure - staff </t>
  </si>
  <si>
    <t>Votive figure - staff</t>
  </si>
  <si>
    <t xml:space="preserve">Votive figure - staff  </t>
  </si>
  <si>
    <t xml:space="preserve">Votive figure - spearthrower </t>
  </si>
  <si>
    <t>Votive figure - sacrificial post</t>
  </si>
  <si>
    <t>Spearthrower</t>
  </si>
  <si>
    <t>Zoomorphic votive figure - snake</t>
  </si>
  <si>
    <t>Circular ear pendant</t>
  </si>
  <si>
    <t>Anthropomorphic votive figure - woman with staff</t>
  </si>
  <si>
    <t>Anthropomorphic votive figure - woman</t>
  </si>
  <si>
    <t>Fragment</t>
  </si>
  <si>
    <t xml:space="preserve">Votive figure - lime container </t>
  </si>
  <si>
    <t>Analytical Total</t>
  </si>
  <si>
    <t>MUISCA METALWORK: QUANTITATIVE CHEMICAL ANALYSES</t>
  </si>
  <si>
    <t>MUISCA METALWORK: QUALITATIVE OR SEMIQUANTITATIVE CHEMICAL ANALYSES</t>
  </si>
  <si>
    <t>CHEMICAL ANALYSES OF NATIVE GOLD FROM COLOMBIA</t>
  </si>
  <si>
    <t>Zoomorphic breastplate with danglers- bird  (dangler)</t>
  </si>
  <si>
    <t>Zoomorphic breastplate with danglers- bird  (body)</t>
  </si>
  <si>
    <t>* Data of casting core in artefact</t>
  </si>
  <si>
    <r>
      <t xml:space="preserve">Plazas, C. 1975. </t>
    </r>
    <r>
      <rPr>
        <i/>
        <sz val="11"/>
        <rFont val="Times New Roman"/>
        <family val="1"/>
      </rPr>
      <t>Nueva metodología para la clasificación de orfebrería prehispánica: aplicación en una muestra de figuras antropomorfas (tunjos)</t>
    </r>
    <r>
      <rPr>
        <sz val="11"/>
        <rFont val="Times New Roman"/>
        <family val="1"/>
      </rPr>
      <t>. Bogotá: Plazas Editor.</t>
    </r>
  </si>
  <si>
    <r>
      <t xml:space="preserve">Plazas, C. 1998. Cronología de la metalurgia colombiana. </t>
    </r>
    <r>
      <rPr>
        <i/>
        <sz val="11"/>
        <rFont val="Times New Roman"/>
        <family val="1"/>
      </rPr>
      <t>Boletín Museo delOro</t>
    </r>
    <r>
      <rPr>
        <sz val="11"/>
        <rFont val="Times New Roman"/>
        <family val="1"/>
      </rPr>
      <t xml:space="preserve"> 44-5: 3-77.</t>
    </r>
  </si>
  <si>
    <t>MO Archives**</t>
  </si>
  <si>
    <t>** MO Archives: Archives of the Museo del Oro del Banco de la República, Bogotá, Colombia</t>
  </si>
  <si>
    <r>
      <t xml:space="preserve">Bray, W. 1978. </t>
    </r>
    <r>
      <rPr>
        <i/>
        <sz val="11"/>
        <rFont val="Times New Roman"/>
        <family val="1"/>
      </rPr>
      <t>The Gold of El Dorado (exhibition catalogue).</t>
    </r>
    <r>
      <rPr>
        <sz val="11"/>
        <rFont val="Times New Roman"/>
        <family val="1"/>
      </rPr>
      <t xml:space="preserve"> London: Times Newspapers Limited and The Royal Academy of Arts. </t>
    </r>
  </si>
  <si>
    <r>
      <t xml:space="preserve">McBride, J. 1985. </t>
    </r>
    <r>
      <rPr>
        <i/>
        <sz val="11"/>
        <rFont val="Times New Roman"/>
        <family val="1"/>
      </rPr>
      <t>San Carlos, Excavación de un sitio ceremonial muisca en Cota, Cundinamarca.</t>
    </r>
    <r>
      <rPr>
        <sz val="11"/>
        <rFont val="Times New Roman"/>
        <family val="1"/>
      </rPr>
      <t xml:space="preserve"> Unpublished Field Semester Report, Departamento de Antropología, Universidad de los Andes, Bogotá.</t>
    </r>
  </si>
  <si>
    <r>
      <t xml:space="preserve">Rivera, S. 1999. </t>
    </r>
    <r>
      <rPr>
        <i/>
        <sz val="11"/>
        <rFont val="Times New Roman"/>
        <family val="1"/>
      </rPr>
      <t>Fax letter to the Museo del Oro, Chiquinquirá 6/5/1999</t>
    </r>
    <r>
      <rPr>
        <sz val="11"/>
        <rFont val="Times New Roman"/>
        <family val="1"/>
      </rPr>
      <t xml:space="preserve">. Unpublished letter, Museo del Oro, Bogotá. </t>
    </r>
  </si>
  <si>
    <r>
      <t xml:space="preserve">Cárdenas, F. 1990. La momia de Pisba, Boyacá. </t>
    </r>
    <r>
      <rPr>
        <i/>
        <sz val="11"/>
        <rFont val="Times New Roman"/>
        <family val="1"/>
      </rPr>
      <t>Boletín Museo del Oro</t>
    </r>
    <r>
      <rPr>
        <sz val="11"/>
        <rFont val="Times New Roman"/>
        <family val="1"/>
      </rPr>
      <t xml:space="preserve"> 27: 3-14. </t>
    </r>
  </si>
  <si>
    <t>RADIOCARBON DATES ASSOCIATED TO MUISCA METALWORK</t>
  </si>
  <si>
    <r>
      <t xml:space="preserve">Lleras-Pérez, R. 1999. </t>
    </r>
    <r>
      <rPr>
        <i/>
        <sz val="11"/>
        <rFont val="Times New Roman"/>
        <family val="1"/>
      </rPr>
      <t>Prehispanic Metallurgy and Votive Offerings in the Eastern Cordillera Colombia.</t>
    </r>
    <r>
      <rPr>
        <sz val="11"/>
        <rFont val="Times New Roman"/>
        <family val="1"/>
      </rPr>
      <t xml:space="preserve"> BAR International Series 778. Oxford: Archaeopress.</t>
    </r>
  </si>
  <si>
    <r>
      <t xml:space="preserve">Londoño, E. 1986. Un mensaje del tiempo de los Muiscas: el caso de un ofrendatario Muisca encontrado en Fontibón. </t>
    </r>
    <r>
      <rPr>
        <i/>
        <sz val="11"/>
        <rFont val="Times New Roman"/>
        <family val="1"/>
      </rPr>
      <t>Boletín Museo del Oro</t>
    </r>
    <r>
      <rPr>
        <sz val="11"/>
        <rFont val="Times New Roman"/>
        <family val="1"/>
      </rPr>
      <t xml:space="preserve"> 16: 48-57.</t>
    </r>
  </si>
  <si>
    <r>
      <t xml:space="preserve">Scott, D A. 1982. </t>
    </r>
    <r>
      <rPr>
        <i/>
        <sz val="11"/>
        <rFont val="Times New Roman"/>
        <family val="1"/>
      </rPr>
      <t>Pre-Hispanic Colombian metallurgy: studies of some gold and platinum alloys.</t>
    </r>
    <r>
      <rPr>
        <sz val="11"/>
        <rFont val="Times New Roman"/>
        <family val="1"/>
      </rPr>
      <t xml:space="preserve"> 3 Vols. Unpublished PhD Thesis, University of London. </t>
    </r>
  </si>
  <si>
    <t>Analytical total</t>
  </si>
  <si>
    <t>Beta 159533*</t>
  </si>
  <si>
    <t>Beta 129143*</t>
  </si>
  <si>
    <t>Isotopes 1953*</t>
  </si>
  <si>
    <t>Beta 82929*</t>
  </si>
  <si>
    <t>Beta 159532*</t>
  </si>
  <si>
    <t>IAN 42*</t>
  </si>
  <si>
    <t>GrN 4004*</t>
  </si>
  <si>
    <t>BM 807*</t>
  </si>
  <si>
    <t>Beta 147999*</t>
  </si>
  <si>
    <t>Beta 82924*</t>
  </si>
  <si>
    <t>Beta 160927*</t>
  </si>
  <si>
    <t>Unnumbered</t>
  </si>
  <si>
    <r>
      <t xml:space="preserve">Meeks, N. 1998. Pre-Hispanic goldwork in the British Museum’s collections: Some recent technological studies. </t>
    </r>
    <r>
      <rPr>
        <i/>
        <sz val="11"/>
        <rFont val="Times New Roman"/>
        <family val="1"/>
      </rPr>
      <t>Boletín Museo del Oro</t>
    </r>
    <r>
      <rPr>
        <sz val="11"/>
        <rFont val="Times New Roman"/>
        <family val="1"/>
      </rPr>
      <t xml:space="preserve"> 44-5: 107-137.</t>
    </r>
  </si>
  <si>
    <t>MUISCA METALLURGY Database: Offerings and funerary hoards only</t>
  </si>
  <si>
    <t>REFERENCES CITED IN THIS DATABASE</t>
  </si>
  <si>
    <r>
      <t xml:space="preserve">Lleras, R. 2007. </t>
    </r>
    <r>
      <rPr>
        <i/>
        <sz val="11"/>
        <rFont val="Times New Roman"/>
        <family val="1"/>
      </rPr>
      <t>Cordillera Oriental</t>
    </r>
    <r>
      <rPr>
        <sz val="11"/>
        <rFont val="Times New Roman"/>
        <family val="1"/>
      </rPr>
      <t xml:space="preserve">. Unpublished ACCESS database. Museo del Oro, Banco de la República, Bogotá. </t>
    </r>
  </si>
  <si>
    <t>n.d.: not detected</t>
  </si>
  <si>
    <t>You are free to share, distribute, mix, and adapt its content under the following condition:</t>
  </si>
  <si>
    <t>Attribution: You must attribute the work to the licensors (María Alicia Uribe Villegas and Marcos Martinón-Torres) and make reference to the metadata published in the Journal of Open Archaeology Data,</t>
  </si>
  <si>
    <t>and, where relevant, to the specific references as detailed under the References tab of this file.</t>
  </si>
  <si>
    <t>In addition, we would be grateful if you could inform us of any reuse of this work.</t>
  </si>
  <si>
    <t>María Alicia Uribe Villegas (muribevi@banrep.gov.co) and Marcos Martinón-Torres (m.martinon-torres@ucl.ac.uk)</t>
  </si>
  <si>
    <t>Released in February 2012</t>
  </si>
  <si>
    <t>Cárdenas 1990, 4</t>
  </si>
  <si>
    <t>Vda Corrales, Pasca, Cundinamarca</t>
  </si>
  <si>
    <t>Vda Canavita</t>
  </si>
  <si>
    <t>El Hoyo, Gutiérrez, Cundinamarca</t>
  </si>
  <si>
    <t>Vda Varela, Chiquinquirá, Boyacá</t>
  </si>
  <si>
    <t>Vda Tilatá</t>
  </si>
  <si>
    <t>Part of offering O33900-6 with bone and shell needles (No. 77 in  Lleras 2007; DTI-MO 2007)</t>
  </si>
  <si>
    <t>Vda Corrales</t>
  </si>
  <si>
    <t>San Carlos, Cota, Cundinamarca</t>
  </si>
  <si>
    <t>Part of offering O33809-13 found inside ceramic vessel with emerald  in open site (No. 72 in Lleras 2007; DTI-MO 2007)</t>
  </si>
  <si>
    <t>Part of offering O33833-9 with ceramic vessel and emeralds found in cave (No. 73 in Lleras 2007; DTI-MO 2007)</t>
  </si>
  <si>
    <t>Cajicá offering (type 2)</t>
  </si>
  <si>
    <t>Fontibón offering (type 2)</t>
  </si>
  <si>
    <t>Sesquilé, Vda Tilatá offering (type 2)</t>
  </si>
  <si>
    <t>Tocancipá, Vda Canavita offering (Type 1)</t>
  </si>
  <si>
    <t>Chiquinquira, Vda Briceño offering (type 2)</t>
  </si>
  <si>
    <t xml:space="preserve">Zipaquirá offering (type 2)  </t>
  </si>
  <si>
    <t>Gutiérrez, El Hoyo offering (type 1)</t>
  </si>
  <si>
    <t>Fusagasugá, San Miguel offering (type 1)</t>
  </si>
  <si>
    <t xml:space="preserve">Sutamarchán, Santo Ecce Homo funerary hoard (excavated by Sergio Rivera, 1999) </t>
  </si>
  <si>
    <t>Chiquinquirá, Vda Varela funerary hoard</t>
  </si>
  <si>
    <t>DTI Departamento Técnico Industrial, Banco de la República, Bogotá, Colombia</t>
  </si>
  <si>
    <t>MO Museo del Oro, Banco de la República, Bogotá, Colombia</t>
  </si>
  <si>
    <t>DTI Departamento Técnico Industrial, Banco de la República, Bogotá</t>
  </si>
  <si>
    <t>MO-RC Museo del Oro, Research collection</t>
  </si>
  <si>
    <t>BM Bristish Museum, London</t>
  </si>
  <si>
    <t>BM British Museum, London</t>
  </si>
  <si>
    <t>EDX Energy Dispersive X-Ray analyses in Scanning electron mycroscope</t>
  </si>
  <si>
    <t>ICANH Instituto Colombiano de Antropología e Historia, Bogotá</t>
  </si>
  <si>
    <r>
      <t>Vda</t>
    </r>
    <r>
      <rPr>
        <i/>
        <sz val="9"/>
        <rFont val="Times New Roman"/>
        <family val="1"/>
      </rPr>
      <t xml:space="preserve"> Vereda</t>
    </r>
    <r>
      <rPr>
        <sz val="9"/>
        <rFont val="Times New Roman"/>
        <family val="1"/>
      </rPr>
      <t xml:space="preserve"> </t>
    </r>
  </si>
  <si>
    <t>Metallographic examination / Enriched surface</t>
  </si>
  <si>
    <r>
      <t xml:space="preserve">Vda </t>
    </r>
    <r>
      <rPr>
        <i/>
        <sz val="9"/>
        <rFont val="Microsoft Sans Serif"/>
        <family val="2"/>
      </rPr>
      <t>Vereda</t>
    </r>
  </si>
  <si>
    <t>Storage code</t>
  </si>
  <si>
    <t>EDX Energy Dispersive X-Ray Spectrometry on a Scanning Electron Microscope</t>
  </si>
  <si>
    <t>Yes / No</t>
  </si>
  <si>
    <t>No</t>
  </si>
  <si>
    <t>Slight</t>
  </si>
  <si>
    <t>Yes</t>
  </si>
  <si>
    <t>Metallography showed Au enriched surface?</t>
  </si>
  <si>
    <t xml:space="preserve">This database is released under a Creative Commons By License (CC BY 3.0). </t>
  </si>
  <si>
    <t>Your attribution should not in any way suggest that the licensors endorse you or your use of the work.</t>
  </si>
  <si>
    <t>PUBLICATIONS BASED ON THESE DATA</t>
  </si>
  <si>
    <t>FURTHER INFORMATION ON THIS DATASET, INCLUDING HOW IT WAS CREATED AND ITS REUSE POTENTIAL, ARE AVAILABLE IN THE FOLLOWING OPEN ACCESS PAPER</t>
  </si>
  <si>
    <r>
      <t xml:space="preserve">Falchetti, A. M. 1989. Orfebrería prehispánica en el altiplano central colombiano. </t>
    </r>
    <r>
      <rPr>
        <i/>
        <sz val="11"/>
        <rFont val="Times New Roman"/>
        <family val="1"/>
      </rPr>
      <t>Boletín Museo del Oro</t>
    </r>
    <r>
      <rPr>
        <sz val="11"/>
        <rFont val="Times New Roman"/>
        <family val="1"/>
      </rPr>
      <t xml:space="preserve"> 25: 3-42.</t>
    </r>
  </si>
  <si>
    <r>
      <t>La Niece, S. 1998. Metallurgical Case Studies from the British Museum's Collections of pre-Hispanic Gold.</t>
    </r>
    <r>
      <rPr>
        <b/>
        <sz val="11"/>
        <rFont val="Times New Roman"/>
        <family val="1"/>
      </rPr>
      <t xml:space="preserve"> </t>
    </r>
    <r>
      <rPr>
        <i/>
        <sz val="11"/>
        <rFont val="Times New Roman"/>
        <family val="1"/>
      </rPr>
      <t>Boletín Museo del Oro</t>
    </r>
    <r>
      <rPr>
        <sz val="11"/>
        <rFont val="Times New Roman"/>
        <family val="1"/>
      </rPr>
      <t xml:space="preserve"> 44-5: 139-59.</t>
    </r>
  </si>
  <si>
    <r>
      <t xml:space="preserve">Newman, R, C. Hill and D. Wang. 1991. Pre-Columbian Muisca Tunjos: A Technical Re-examination. </t>
    </r>
    <r>
      <rPr>
        <i/>
        <sz val="11"/>
        <rFont val="Times New Roman"/>
        <family val="1"/>
      </rPr>
      <t>Archeomaterials</t>
    </r>
    <r>
      <rPr>
        <sz val="11"/>
        <rFont val="Times New Roman"/>
        <family val="1"/>
      </rPr>
      <t xml:space="preserve"> 5: 209-29.</t>
    </r>
  </si>
  <si>
    <r>
      <t xml:space="preserve">Rivet, P. and H. Arsandaux. 1946. </t>
    </r>
    <r>
      <rPr>
        <i/>
        <sz val="11"/>
        <rFont val="Times New Roman"/>
        <family val="1"/>
      </rPr>
      <t>La métallurgie en Amérique précolombienne</t>
    </r>
    <r>
      <rPr>
        <sz val="11"/>
        <rFont val="Times New Roman"/>
        <family val="1"/>
      </rPr>
      <t>. Travaux et Mémoires de l’Institute d’Ethnologie, XXXIX. Paris: Institut d’Ethnologie.</t>
    </r>
  </si>
  <si>
    <r>
      <t xml:space="preserve">Therrien, M. and B. Enciso. 1991. Una reinvestigación arqueológica en la Sabana de Bogotá. </t>
    </r>
    <r>
      <rPr>
        <i/>
        <sz val="11"/>
        <rFont val="Times New Roman"/>
        <family val="1"/>
      </rPr>
      <t>Boletín Museo del Oro</t>
    </r>
    <r>
      <rPr>
        <sz val="11"/>
        <rFont val="Times New Roman"/>
        <family val="1"/>
      </rPr>
      <t xml:space="preserve"> 31: 130-131.</t>
    </r>
  </si>
  <si>
    <r>
      <t xml:space="preserve">Vogel, J. C. and J. C. Lerman. 1969. Groningen Radiocarbon dates VIII. </t>
    </r>
    <r>
      <rPr>
        <i/>
        <sz val="11"/>
        <rFont val="Times New Roman"/>
        <family val="1"/>
      </rPr>
      <t>Radiocarbon</t>
    </r>
    <r>
      <rPr>
        <sz val="11"/>
        <rFont val="Times New Roman"/>
        <family val="1"/>
      </rPr>
      <t xml:space="preserve"> 11/2: 351-90. </t>
    </r>
  </si>
  <si>
    <r>
      <t xml:space="preserve">Uribe Villegas, M. A. in press 2012. </t>
    </r>
    <r>
      <rPr>
        <i/>
        <sz val="11"/>
        <rFont val="Times New Roman"/>
        <family val="1"/>
      </rPr>
      <t>Contexto, significado y color en la selección de materiales en la orfebrería muisca. Un estudio analítico e interpretativo de la composición química de artefactos muiscas de metal.</t>
    </r>
    <r>
      <rPr>
        <sz val="11"/>
        <rFont val="Times New Roman"/>
        <family val="1"/>
      </rPr>
      <t xml:space="preserve"> Bogotá</t>
    </r>
    <r>
      <rPr>
        <i/>
        <sz val="11"/>
        <rFont val="Times New Roman"/>
        <family val="1"/>
      </rPr>
      <t xml:space="preserve">: </t>
    </r>
    <r>
      <rPr>
        <sz val="11"/>
        <rFont val="Times New Roman"/>
        <family val="1"/>
      </rPr>
      <t xml:space="preserve">Boletín de Arqueología, Fundación de Investigaciones Arqueológicas Nacionales, Banco de la República, Bogotá. </t>
    </r>
  </si>
  <si>
    <r>
      <t xml:space="preserve">Uribe Villegas, M. A. and M. Martinón-Torres. 2012. Composition, colour and context in Muisca votive metalwork (Colombia, AD 600-1800). </t>
    </r>
    <r>
      <rPr>
        <i/>
        <sz val="11"/>
        <rFont val="Times New Roman"/>
        <family val="1"/>
      </rPr>
      <t xml:space="preserve">Antiquity </t>
    </r>
    <r>
      <rPr>
        <sz val="11"/>
        <rFont val="Times New Roman"/>
        <family val="1"/>
      </rPr>
      <t>86.</t>
    </r>
  </si>
  <si>
    <r>
      <t xml:space="preserve">Uribe Villegas, M. A. and M. Martinón-Torres. 2012. Typology, technology, composition and context of Muisca metalwork (Colombia, AD 600-1800): a database. </t>
    </r>
    <r>
      <rPr>
        <i/>
        <sz val="12"/>
        <rFont val="Times New Roman"/>
        <family val="1"/>
      </rPr>
      <t xml:space="preserve">Journal of Open Archaeology Data </t>
    </r>
    <r>
      <rPr>
        <sz val="12"/>
        <rFont val="Times New Roman"/>
        <family val="1"/>
      </rPr>
      <t xml:space="preserve">1(1), DOI: http://dx.doi.org/10.5334/4f50fda6b0df6 </t>
    </r>
  </si>
</sst>
</file>

<file path=xl/styles.xml><?xml version="1.0" encoding="utf-8"?>
<styleSheet xmlns="http://schemas.openxmlformats.org/spreadsheetml/2006/main">
  <numFmts count="2">
    <numFmt numFmtId="44" formatCode="_-&quot;£&quot;* #,##0.00_-;\-&quot;£&quot;* #,##0.00_-;_-&quot;£&quot;* &quot;-&quot;??_-;_-@_-"/>
    <numFmt numFmtId="164" formatCode="0.0"/>
  </numFmts>
  <fonts count="26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9"/>
      <name val="Microsoft Sans Serif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  <font>
      <sz val="11"/>
      <color indexed="8"/>
      <name val="Times New Roman"/>
      <family val="1"/>
    </font>
    <font>
      <b/>
      <sz val="9"/>
      <color indexed="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i/>
      <sz val="9"/>
      <name val="Microsoft Sans Serif"/>
      <family val="2"/>
    </font>
    <font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</cellStyleXfs>
  <cellXfs count="114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164" fontId="4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Border="1"/>
    <xf numFmtId="0" fontId="8" fillId="0" borderId="0" xfId="0" applyFont="1" applyBorder="1" applyAlignment="1">
      <alignment wrapText="1"/>
    </xf>
    <xf numFmtId="0" fontId="8" fillId="0" borderId="0" xfId="0" applyFont="1"/>
    <xf numFmtId="0" fontId="8" fillId="0" borderId="0" xfId="0" applyFont="1" applyFill="1" applyAlignment="1">
      <alignment wrapText="1"/>
    </xf>
    <xf numFmtId="0" fontId="11" fillId="0" borderId="0" xfId="3" applyFont="1" applyFill="1" applyBorder="1" applyAlignment="1">
      <alignment wrapText="1"/>
    </xf>
    <xf numFmtId="0" fontId="8" fillId="0" borderId="0" xfId="0" applyFont="1" applyAlignment="1">
      <alignment horizontal="left" wrapText="1"/>
    </xf>
    <xf numFmtId="0" fontId="11" fillId="0" borderId="0" xfId="4" applyFont="1" applyFill="1" applyBorder="1" applyAlignment="1">
      <alignment wrapText="1"/>
    </xf>
    <xf numFmtId="164" fontId="8" fillId="0" borderId="0" xfId="0" applyNumberFormat="1" applyFont="1" applyBorder="1" applyAlignment="1">
      <alignment wrapText="1"/>
    </xf>
    <xf numFmtId="0" fontId="8" fillId="0" borderId="0" xfId="0" applyFont="1" applyBorder="1" applyAlignment="1"/>
    <xf numFmtId="0" fontId="8" fillId="0" borderId="0" xfId="0" applyFont="1" applyBorder="1"/>
    <xf numFmtId="164" fontId="8" fillId="0" borderId="0" xfId="0" applyNumberFormat="1" applyFont="1" applyBorder="1" applyAlignment="1"/>
    <xf numFmtId="0" fontId="11" fillId="0" borderId="0" xfId="4" applyFont="1" applyFill="1" applyBorder="1" applyAlignment="1">
      <alignment horizontal="center" wrapText="1"/>
    </xf>
    <xf numFmtId="2" fontId="11" fillId="0" borderId="0" xfId="4" applyNumberFormat="1" applyFont="1" applyFill="1" applyBorder="1" applyAlignment="1">
      <alignment horizontal="right" wrapText="1"/>
    </xf>
    <xf numFmtId="0" fontId="12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12" fillId="0" borderId="0" xfId="0" applyFont="1" applyFill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center"/>
    </xf>
    <xf numFmtId="0" fontId="12" fillId="0" borderId="0" xfId="0" applyFont="1" applyBorder="1"/>
    <xf numFmtId="0" fontId="9" fillId="0" borderId="0" xfId="0" applyFont="1" applyFill="1" applyBorder="1" applyAlignment="1">
      <alignment horizontal="left" wrapText="1"/>
    </xf>
    <xf numFmtId="0" fontId="13" fillId="0" borderId="0" xfId="4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2" fontId="13" fillId="0" borderId="0" xfId="4" applyNumberFormat="1" applyFont="1" applyFill="1" applyBorder="1" applyAlignment="1">
      <alignment horizontal="center" wrapText="1"/>
    </xf>
    <xf numFmtId="0" fontId="13" fillId="0" borderId="0" xfId="4" applyFont="1" applyFill="1" applyBorder="1" applyAlignment="1">
      <alignment horizontal="left" wrapText="1"/>
    </xf>
    <xf numFmtId="0" fontId="13" fillId="0" borderId="0" xfId="4" applyFont="1" applyFill="1" applyBorder="1" applyAlignment="1">
      <alignment wrapText="1"/>
    </xf>
    <xf numFmtId="164" fontId="9" fillId="0" borderId="0" xfId="0" applyNumberFormat="1" applyFont="1" applyFill="1" applyBorder="1" applyAlignment="1">
      <alignment horizontal="right" wrapText="1"/>
    </xf>
    <xf numFmtId="2" fontId="13" fillId="0" borderId="0" xfId="4" applyNumberFormat="1" applyFont="1" applyFill="1" applyBorder="1" applyAlignment="1">
      <alignment horizontal="right" wrapText="1"/>
    </xf>
    <xf numFmtId="0" fontId="9" fillId="0" borderId="0" xfId="0" applyFont="1" applyFill="1" applyBorder="1" applyAlignment="1">
      <alignment wrapText="1"/>
    </xf>
    <xf numFmtId="164" fontId="9" fillId="0" borderId="0" xfId="0" applyNumberFormat="1" applyFont="1" applyBorder="1" applyAlignment="1"/>
    <xf numFmtId="0" fontId="9" fillId="0" borderId="0" xfId="0" applyFont="1" applyBorder="1" applyAlignment="1"/>
    <xf numFmtId="164" fontId="9" fillId="0" borderId="0" xfId="0" applyNumberFormat="1" applyFont="1" applyBorder="1"/>
    <xf numFmtId="164" fontId="9" fillId="0" borderId="0" xfId="0" applyNumberFormat="1" applyFont="1" applyBorder="1" applyAlignment="1">
      <alignment wrapText="1"/>
    </xf>
    <xf numFmtId="0" fontId="9" fillId="0" borderId="0" xfId="0" applyFont="1" applyBorder="1" applyAlignment="1">
      <alignment horizontal="center" wrapText="1"/>
    </xf>
    <xf numFmtId="2" fontId="9" fillId="0" borderId="0" xfId="4" applyNumberFormat="1" applyFont="1" applyFill="1" applyBorder="1" applyAlignment="1">
      <alignment horizontal="right" wrapText="1"/>
    </xf>
    <xf numFmtId="164" fontId="9" fillId="0" borderId="0" xfId="0" applyNumberFormat="1" applyFont="1" applyFill="1" applyBorder="1" applyAlignment="1">
      <alignment wrapText="1"/>
    </xf>
    <xf numFmtId="164" fontId="9" fillId="0" borderId="0" xfId="0" applyNumberFormat="1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2" fontId="9" fillId="0" borderId="0" xfId="0" applyNumberFormat="1" applyFont="1" applyFill="1" applyBorder="1" applyAlignment="1">
      <alignment horizontal="right"/>
    </xf>
    <xf numFmtId="2" fontId="13" fillId="0" borderId="0" xfId="4" applyNumberFormat="1" applyFont="1" applyFill="1" applyBorder="1" applyAlignment="1">
      <alignment horizontal="right"/>
    </xf>
    <xf numFmtId="0" fontId="13" fillId="0" borderId="2" xfId="4" applyFont="1" applyFill="1" applyBorder="1" applyAlignment="1">
      <alignment wrapText="1"/>
    </xf>
    <xf numFmtId="0" fontId="9" fillId="0" borderId="0" xfId="0" applyFont="1"/>
    <xf numFmtId="0" fontId="13" fillId="0" borderId="0" xfId="4" applyFont="1" applyFill="1" applyBorder="1" applyAlignment="1">
      <alignment horizontal="right" wrapText="1"/>
    </xf>
    <xf numFmtId="0" fontId="9" fillId="0" borderId="0" xfId="0" applyFont="1" applyFill="1" applyBorder="1" applyAlignment="1">
      <alignment horizontal="right"/>
    </xf>
    <xf numFmtId="0" fontId="13" fillId="0" borderId="0" xfId="4" applyFont="1" applyFill="1" applyBorder="1" applyAlignment="1">
      <alignment horizontal="right"/>
    </xf>
    <xf numFmtId="0" fontId="8" fillId="0" borderId="0" xfId="0" applyFont="1" applyFill="1" applyBorder="1" applyAlignment="1">
      <alignment wrapText="1"/>
    </xf>
    <xf numFmtId="0" fontId="8" fillId="0" borderId="0" xfId="0" applyFont="1" applyBorder="1" applyAlignment="1">
      <alignment horizontal="left"/>
    </xf>
    <xf numFmtId="0" fontId="11" fillId="0" borderId="0" xfId="3" applyFont="1" applyFill="1" applyBorder="1" applyAlignment="1">
      <alignment horizontal="center" wrapText="1"/>
    </xf>
    <xf numFmtId="0" fontId="11" fillId="0" borderId="0" xfId="3" applyFont="1" applyFill="1" applyBorder="1" applyAlignment="1">
      <alignment horizontal="left" wrapText="1"/>
    </xf>
    <xf numFmtId="44" fontId="11" fillId="0" borderId="0" xfId="1" applyFont="1" applyFill="1" applyBorder="1" applyAlignment="1">
      <alignment wrapText="1"/>
    </xf>
    <xf numFmtId="0" fontId="8" fillId="0" borderId="0" xfId="3" applyFont="1" applyFill="1" applyBorder="1" applyAlignment="1">
      <alignment horizontal="left" wrapText="1"/>
    </xf>
    <xf numFmtId="164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2" fontId="8" fillId="0" borderId="0" xfId="0" applyNumberFormat="1" applyFont="1" applyBorder="1"/>
    <xf numFmtId="164" fontId="8" fillId="0" borderId="0" xfId="0" applyNumberFormat="1" applyFont="1" applyFill="1" applyBorder="1" applyAlignment="1">
      <alignment horizontal="center" wrapText="1"/>
    </xf>
    <xf numFmtId="2" fontId="11" fillId="0" borderId="0" xfId="4" applyNumberFormat="1" applyFont="1" applyFill="1" applyBorder="1" applyAlignment="1">
      <alignment horizontal="center" wrapText="1"/>
    </xf>
    <xf numFmtId="164" fontId="11" fillId="0" borderId="0" xfId="4" applyNumberFormat="1" applyFont="1" applyFill="1" applyBorder="1" applyAlignment="1">
      <alignment horizontal="center" wrapText="1"/>
    </xf>
    <xf numFmtId="0" fontId="11" fillId="0" borderId="0" xfId="4" applyFont="1" applyBorder="1" applyAlignment="1">
      <alignment horizontal="right"/>
    </xf>
    <xf numFmtId="2" fontId="11" fillId="0" borderId="0" xfId="4" applyNumberFormat="1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/>
    <xf numFmtId="0" fontId="17" fillId="0" borderId="0" xfId="0" applyFont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vertical="center"/>
    </xf>
    <xf numFmtId="0" fontId="19" fillId="0" borderId="0" xfId="4" applyFont="1" applyFill="1" applyBorder="1" applyAlignment="1">
      <alignment horizontal="left" wrapText="1"/>
    </xf>
    <xf numFmtId="0" fontId="17" fillId="0" borderId="0" xfId="0" applyFont="1" applyBorder="1"/>
    <xf numFmtId="0" fontId="14" fillId="0" borderId="0" xfId="0" applyFont="1" applyFill="1" applyBorder="1" applyAlignment="1">
      <alignment wrapText="1"/>
    </xf>
    <xf numFmtId="0" fontId="15" fillId="0" borderId="0" xfId="0" applyFont="1" applyBorder="1" applyAlignment="1">
      <alignment horizontal="left"/>
    </xf>
    <xf numFmtId="0" fontId="21" fillId="0" borderId="0" xfId="4" applyFont="1" applyFill="1" applyBorder="1" applyAlignment="1">
      <alignment wrapText="1"/>
    </xf>
    <xf numFmtId="2" fontId="21" fillId="0" borderId="0" xfId="4" applyNumberFormat="1" applyFont="1" applyFill="1" applyBorder="1" applyAlignment="1">
      <alignment horizontal="center" wrapText="1"/>
    </xf>
    <xf numFmtId="0" fontId="15" fillId="0" borderId="0" xfId="0" applyFont="1" applyBorder="1" applyAlignment="1">
      <alignment wrapText="1"/>
    </xf>
    <xf numFmtId="0" fontId="15" fillId="0" borderId="0" xfId="0" applyFont="1" applyBorder="1" applyAlignment="1"/>
    <xf numFmtId="164" fontId="8" fillId="0" borderId="0" xfId="0" applyNumberFormat="1" applyFont="1" applyBorder="1"/>
    <xf numFmtId="0" fontId="11" fillId="0" borderId="0" xfId="4" applyFont="1" applyBorder="1"/>
    <xf numFmtId="0" fontId="22" fillId="0" borderId="0" xfId="0" applyFont="1" applyAlignment="1">
      <alignment wrapText="1"/>
    </xf>
    <xf numFmtId="0" fontId="13" fillId="0" borderId="1" xfId="4" applyFont="1" applyFill="1" applyBorder="1" applyAlignment="1">
      <alignment wrapText="1"/>
    </xf>
    <xf numFmtId="0" fontId="13" fillId="0" borderId="1" xfId="4" applyFont="1" applyFill="1" applyBorder="1" applyAlignment="1">
      <alignment horizontal="center" wrapText="1"/>
    </xf>
    <xf numFmtId="2" fontId="13" fillId="0" borderId="1" xfId="4" applyNumberFormat="1" applyFont="1" applyFill="1" applyBorder="1" applyAlignment="1">
      <alignment horizontal="right" wrapText="1"/>
    </xf>
    <xf numFmtId="0" fontId="13" fillId="0" borderId="0" xfId="4" applyFont="1" applyAlignment="1">
      <alignment wrapText="1"/>
    </xf>
    <xf numFmtId="0" fontId="21" fillId="0" borderId="1" xfId="4" applyFont="1" applyFill="1" applyBorder="1" applyAlignment="1">
      <alignment wrapText="1"/>
    </xf>
    <xf numFmtId="0" fontId="15" fillId="0" borderId="0" xfId="0" applyFont="1" applyAlignment="1">
      <alignment wrapText="1"/>
    </xf>
    <xf numFmtId="0" fontId="22" fillId="0" borderId="0" xfId="0" applyFont="1" applyBorder="1"/>
    <xf numFmtId="0" fontId="13" fillId="0" borderId="0" xfId="4" applyFont="1" applyBorder="1"/>
    <xf numFmtId="164" fontId="15" fillId="0" borderId="0" xfId="0" applyNumberFormat="1" applyFont="1" applyBorder="1" applyAlignment="1"/>
    <xf numFmtId="0" fontId="14" fillId="0" borderId="0" xfId="0" applyFont="1" applyBorder="1"/>
    <xf numFmtId="2" fontId="11" fillId="0" borderId="0" xfId="4" applyNumberFormat="1" applyFont="1"/>
    <xf numFmtId="0" fontId="11" fillId="0" borderId="0" xfId="4" applyFont="1"/>
    <xf numFmtId="0" fontId="21" fillId="0" borderId="0" xfId="4" applyFont="1" applyFill="1" applyBorder="1" applyAlignment="1">
      <alignment horizontal="center" wrapText="1"/>
    </xf>
    <xf numFmtId="0" fontId="15" fillId="0" borderId="0" xfId="0" applyFont="1" applyBorder="1"/>
    <xf numFmtId="0" fontId="17" fillId="0" borderId="0" xfId="0" applyFont="1" applyBorder="1" applyAlignment="1"/>
    <xf numFmtId="0" fontId="17" fillId="0" borderId="0" xfId="0" applyFont="1"/>
    <xf numFmtId="0" fontId="5" fillId="0" borderId="0" xfId="0" applyFont="1"/>
    <xf numFmtId="0" fontId="5" fillId="0" borderId="0" xfId="0" applyNumberFormat="1" applyFont="1"/>
    <xf numFmtId="2" fontId="13" fillId="2" borderId="0" xfId="4" applyNumberFormat="1" applyFont="1" applyFill="1" applyBorder="1" applyAlignment="1">
      <alignment horizontal="right" wrapText="1"/>
    </xf>
    <xf numFmtId="0" fontId="6" fillId="0" borderId="0" xfId="2" applyAlignment="1" applyProtection="1">
      <alignment horizontal="left" indent="3"/>
    </xf>
    <xf numFmtId="0" fontId="24" fillId="0" borderId="0" xfId="0" applyFont="1"/>
    <xf numFmtId="0" fontId="17" fillId="0" borderId="0" xfId="0" applyFont="1" applyFill="1" applyBorder="1" applyAlignment="1">
      <alignment horizontal="left" wrapText="1"/>
    </xf>
    <xf numFmtId="0" fontId="20" fillId="0" borderId="0" xfId="4" applyFont="1" applyFill="1" applyBorder="1" applyAlignment="1">
      <alignment horizontal="left" wrapText="1"/>
    </xf>
    <xf numFmtId="0" fontId="20" fillId="0" borderId="3" xfId="4" applyFont="1" applyFill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17" fillId="0" borderId="0" xfId="0" applyFont="1" applyBorder="1" applyAlignment="1"/>
  </cellXfs>
  <cellStyles count="5">
    <cellStyle name="Currency" xfId="1" builtinId="4"/>
    <cellStyle name="Hyperlink" xfId="2" builtinId="8"/>
    <cellStyle name="Normal" xfId="0" builtinId="0"/>
    <cellStyle name="Normal_Hoja1" xfId="3"/>
    <cellStyle name="Normal_Sheet1" xfId="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10"/>
  <sheetViews>
    <sheetView tabSelected="1" workbookViewId="0">
      <selection activeCell="B32" sqref="B32"/>
    </sheetView>
  </sheetViews>
  <sheetFormatPr defaultColWidth="11.42578125" defaultRowHeight="12.75"/>
  <sheetData>
    <row r="2" spans="1:1">
      <c r="A2" s="102" t="s">
        <v>950</v>
      </c>
    </row>
    <row r="3" spans="1:1">
      <c r="A3" s="102" t="s">
        <v>905</v>
      </c>
    </row>
    <row r="4" spans="1:1">
      <c r="A4" s="102" t="s">
        <v>906</v>
      </c>
    </row>
    <row r="5" spans="1:1">
      <c r="A5" s="102" t="s">
        <v>907</v>
      </c>
    </row>
    <row r="6" spans="1:1">
      <c r="A6" t="s">
        <v>951</v>
      </c>
    </row>
    <row r="8" spans="1:1">
      <c r="A8" s="102" t="s">
        <v>908</v>
      </c>
    </row>
    <row r="9" spans="1:1">
      <c r="A9" s="102" t="s">
        <v>909</v>
      </c>
    </row>
    <row r="10" spans="1:1">
      <c r="A10" s="103" t="s">
        <v>910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02"/>
  <sheetViews>
    <sheetView zoomScale="75" zoomScaleNormal="75" workbookViewId="0">
      <selection activeCell="M15" sqref="M15"/>
    </sheetView>
  </sheetViews>
  <sheetFormatPr defaultColWidth="11.42578125" defaultRowHeight="12"/>
  <cols>
    <col min="1" max="1" width="4.42578125" style="24" customWidth="1"/>
    <col min="2" max="2" width="9.5703125" style="45" customWidth="1"/>
    <col min="3" max="3" width="9.85546875" style="26" customWidth="1"/>
    <col min="4" max="4" width="32.85546875" style="8" customWidth="1"/>
    <col min="5" max="6" width="9.140625" style="8" customWidth="1"/>
    <col min="7" max="7" width="12.42578125" style="8" customWidth="1"/>
    <col min="8" max="8" width="13.28515625" style="8" customWidth="1"/>
    <col min="9" max="9" width="11.7109375" style="8" customWidth="1"/>
    <col min="10" max="10" width="9" style="8" customWidth="1"/>
    <col min="11" max="11" width="12" style="28" customWidth="1"/>
    <col min="12" max="12" width="10.140625" style="47" customWidth="1"/>
    <col min="13" max="13" width="6.42578125" style="48" customWidth="1"/>
    <col min="14" max="14" width="5.42578125" style="48" customWidth="1"/>
    <col min="15" max="15" width="5.42578125" style="53" customWidth="1"/>
    <col min="16" max="16" width="6.5703125" style="53" customWidth="1"/>
    <col min="17" max="17" width="7" style="53" customWidth="1"/>
    <col min="18" max="18" width="5.5703125" style="53" customWidth="1"/>
    <col min="19" max="19" width="6.85546875" style="53" customWidth="1"/>
    <col min="20" max="20" width="7.85546875" style="53" customWidth="1"/>
    <col min="21" max="21" width="9.5703125" style="25" customWidth="1"/>
    <col min="22" max="22" width="17.5703125" style="26" customWidth="1"/>
    <col min="23" max="23" width="61.42578125" style="7" customWidth="1"/>
    <col min="24" max="24" width="9.5703125" style="8" customWidth="1"/>
    <col min="25" max="16384" width="11.42578125" style="8"/>
  </cols>
  <sheetData>
    <row r="1" spans="1:25" ht="24" customHeight="1">
      <c r="A1" s="72" t="s">
        <v>869</v>
      </c>
      <c r="B1" s="23"/>
      <c r="C1" s="21"/>
      <c r="X1" s="27"/>
    </row>
    <row r="2" spans="1:25" s="30" customFormat="1" ht="36" customHeight="1">
      <c r="A2" s="28"/>
      <c r="B2" s="29" t="s">
        <v>943</v>
      </c>
      <c r="C2" s="29" t="s">
        <v>76</v>
      </c>
      <c r="D2" s="29" t="s">
        <v>788</v>
      </c>
      <c r="E2" s="30" t="s">
        <v>731</v>
      </c>
      <c r="F2" s="30" t="s">
        <v>852</v>
      </c>
      <c r="G2" s="29" t="s">
        <v>77</v>
      </c>
      <c r="H2" s="29" t="s">
        <v>78</v>
      </c>
      <c r="I2" s="29" t="s">
        <v>79</v>
      </c>
      <c r="J2" s="29" t="s">
        <v>194</v>
      </c>
      <c r="K2" s="30" t="s">
        <v>497</v>
      </c>
      <c r="L2" s="29" t="s">
        <v>732</v>
      </c>
      <c r="M2" s="31" t="s">
        <v>107</v>
      </c>
      <c r="N2" s="31" t="s">
        <v>108</v>
      </c>
      <c r="O2" s="29" t="s">
        <v>109</v>
      </c>
      <c r="P2" s="29" t="s">
        <v>868</v>
      </c>
      <c r="Q2" s="29" t="s">
        <v>70</v>
      </c>
      <c r="R2" s="29" t="s">
        <v>71</v>
      </c>
      <c r="S2" s="29" t="s">
        <v>72</v>
      </c>
      <c r="T2" s="29" t="s">
        <v>721</v>
      </c>
      <c r="U2" s="29" t="s">
        <v>398</v>
      </c>
      <c r="V2" s="29" t="s">
        <v>949</v>
      </c>
      <c r="W2" s="30" t="s">
        <v>399</v>
      </c>
      <c r="X2" s="29"/>
    </row>
    <row r="3" spans="1:25" s="36" customFormat="1" ht="24" customHeight="1">
      <c r="A3" s="28">
        <v>1</v>
      </c>
      <c r="B3" s="32" t="s">
        <v>761</v>
      </c>
      <c r="C3" s="29" t="s">
        <v>844</v>
      </c>
      <c r="D3" s="33" t="s">
        <v>342</v>
      </c>
      <c r="E3" s="34">
        <v>7.6</v>
      </c>
      <c r="F3" s="34">
        <v>6</v>
      </c>
      <c r="G3" s="33" t="s">
        <v>110</v>
      </c>
      <c r="H3" s="32" t="s">
        <v>183</v>
      </c>
      <c r="I3" s="32" t="s">
        <v>183</v>
      </c>
      <c r="J3" s="33" t="s">
        <v>747</v>
      </c>
      <c r="K3" s="28"/>
      <c r="L3" s="32" t="s">
        <v>803</v>
      </c>
      <c r="M3" s="35">
        <v>0.48</v>
      </c>
      <c r="N3" s="35">
        <v>0.4</v>
      </c>
      <c r="O3" s="35">
        <v>99.12</v>
      </c>
      <c r="P3" s="35">
        <f t="shared" ref="P3:P15" si="0">SUM(M3:O3)</f>
        <v>100</v>
      </c>
      <c r="Q3" s="35">
        <f t="shared" ref="Q3:Q15" si="1">PRODUCT(M3,100,1/P3)</f>
        <v>0.48</v>
      </c>
      <c r="R3" s="35">
        <f t="shared" ref="R3:R15" si="2">PRODUCT(N3,100,1/P3)</f>
        <v>0.4</v>
      </c>
      <c r="S3" s="35">
        <f t="shared" ref="S3:S15" si="3">PRODUCT(O3,100,1/P3)</f>
        <v>99.12</v>
      </c>
      <c r="T3" s="35">
        <f t="shared" ref="T3:T67" si="4">PRODUCT(R3,100,1/(Q3+R3))</f>
        <v>45.45454545454546</v>
      </c>
      <c r="U3" s="29"/>
      <c r="V3" s="29"/>
      <c r="W3" s="28" t="s">
        <v>191</v>
      </c>
      <c r="X3" s="32"/>
    </row>
    <row r="4" spans="1:25" s="36" customFormat="1" ht="24" customHeight="1">
      <c r="A4" s="28">
        <v>2</v>
      </c>
      <c r="B4" s="32" t="s">
        <v>762</v>
      </c>
      <c r="C4" s="29" t="s">
        <v>844</v>
      </c>
      <c r="D4" s="33" t="s">
        <v>498</v>
      </c>
      <c r="E4" s="34">
        <v>7.8</v>
      </c>
      <c r="F4" s="34">
        <v>3.1</v>
      </c>
      <c r="G4" s="33" t="s">
        <v>110</v>
      </c>
      <c r="H4" s="32" t="s">
        <v>763</v>
      </c>
      <c r="I4" s="33" t="s">
        <v>336</v>
      </c>
      <c r="J4" s="33" t="s">
        <v>749</v>
      </c>
      <c r="K4" s="28"/>
      <c r="L4" s="32" t="s">
        <v>803</v>
      </c>
      <c r="M4" s="35">
        <v>9.6999999999999993</v>
      </c>
      <c r="N4" s="35">
        <v>2.06</v>
      </c>
      <c r="O4" s="35">
        <v>88.24</v>
      </c>
      <c r="P4" s="35">
        <f t="shared" si="0"/>
        <v>100</v>
      </c>
      <c r="Q4" s="35">
        <f t="shared" si="1"/>
        <v>9.6999999999999993</v>
      </c>
      <c r="R4" s="35">
        <f t="shared" si="2"/>
        <v>2.06</v>
      </c>
      <c r="S4" s="35">
        <f t="shared" si="3"/>
        <v>88.24</v>
      </c>
      <c r="T4" s="35">
        <f t="shared" si="4"/>
        <v>17.517006802721088</v>
      </c>
      <c r="U4" s="29"/>
      <c r="V4" s="29" t="s">
        <v>946</v>
      </c>
      <c r="W4" s="28" t="s">
        <v>191</v>
      </c>
      <c r="X4" s="32"/>
    </row>
    <row r="5" spans="1:25" s="36" customFormat="1" ht="24" customHeight="1">
      <c r="A5" s="28">
        <v>3</v>
      </c>
      <c r="B5" s="32" t="s">
        <v>187</v>
      </c>
      <c r="C5" s="29" t="s">
        <v>844</v>
      </c>
      <c r="D5" s="33" t="s">
        <v>499</v>
      </c>
      <c r="E5" s="34">
        <v>11.5</v>
      </c>
      <c r="F5" s="34">
        <v>4</v>
      </c>
      <c r="G5" s="33" t="s">
        <v>81</v>
      </c>
      <c r="H5" s="33" t="s">
        <v>81</v>
      </c>
      <c r="I5" s="33" t="s">
        <v>81</v>
      </c>
      <c r="J5" s="33" t="s">
        <v>749</v>
      </c>
      <c r="K5" s="28"/>
      <c r="L5" s="32" t="s">
        <v>803</v>
      </c>
      <c r="M5" s="35">
        <v>11.8</v>
      </c>
      <c r="N5" s="35">
        <v>3.63</v>
      </c>
      <c r="O5" s="35">
        <v>84.58</v>
      </c>
      <c r="P5" s="35">
        <f t="shared" si="0"/>
        <v>100.00999999999999</v>
      </c>
      <c r="Q5" s="35">
        <f t="shared" si="1"/>
        <v>11.798820117988202</v>
      </c>
      <c r="R5" s="35">
        <f t="shared" si="2"/>
        <v>3.6296370362963706</v>
      </c>
      <c r="S5" s="35">
        <f t="shared" si="3"/>
        <v>84.571542845715427</v>
      </c>
      <c r="T5" s="35">
        <f t="shared" si="4"/>
        <v>23.52559948152949</v>
      </c>
      <c r="U5" s="29"/>
      <c r="V5" s="29" t="s">
        <v>946</v>
      </c>
      <c r="W5" s="28" t="s">
        <v>191</v>
      </c>
      <c r="X5" s="32"/>
    </row>
    <row r="6" spans="1:25" ht="24" customHeight="1">
      <c r="A6" s="28">
        <v>4</v>
      </c>
      <c r="B6" s="33" t="s">
        <v>218</v>
      </c>
      <c r="C6" s="29" t="s">
        <v>844</v>
      </c>
      <c r="D6" s="33" t="s">
        <v>343</v>
      </c>
      <c r="E6" s="37">
        <v>5.7</v>
      </c>
      <c r="F6" s="37">
        <v>10</v>
      </c>
      <c r="G6" s="33" t="s">
        <v>81</v>
      </c>
      <c r="H6" s="33" t="s">
        <v>81</v>
      </c>
      <c r="I6" s="33" t="s">
        <v>81</v>
      </c>
      <c r="J6" s="33" t="s">
        <v>747</v>
      </c>
      <c r="K6" s="28" t="s">
        <v>190</v>
      </c>
      <c r="L6" s="32" t="s">
        <v>776</v>
      </c>
      <c r="M6" s="35">
        <v>80</v>
      </c>
      <c r="N6" s="35">
        <v>4</v>
      </c>
      <c r="O6" s="35">
        <v>16</v>
      </c>
      <c r="P6" s="35">
        <f t="shared" si="0"/>
        <v>100</v>
      </c>
      <c r="Q6" s="35">
        <f t="shared" si="1"/>
        <v>80</v>
      </c>
      <c r="R6" s="35">
        <f t="shared" si="2"/>
        <v>4</v>
      </c>
      <c r="S6" s="35">
        <f t="shared" si="3"/>
        <v>16</v>
      </c>
      <c r="T6" s="35">
        <f t="shared" si="4"/>
        <v>4.7619047619047619</v>
      </c>
      <c r="U6" s="33" t="s">
        <v>114</v>
      </c>
      <c r="V6" s="29" t="s">
        <v>945</v>
      </c>
      <c r="W6" s="28" t="s">
        <v>192</v>
      </c>
      <c r="X6" s="33"/>
      <c r="Y6" s="38"/>
    </row>
    <row r="7" spans="1:25" ht="24" customHeight="1">
      <c r="A7" s="28">
        <v>5</v>
      </c>
      <c r="B7" s="33" t="s">
        <v>219</v>
      </c>
      <c r="C7" s="29" t="s">
        <v>844</v>
      </c>
      <c r="D7" s="33" t="s">
        <v>861</v>
      </c>
      <c r="E7" s="37">
        <v>16.899999999999999</v>
      </c>
      <c r="F7" s="37">
        <v>2.5</v>
      </c>
      <c r="G7" s="33" t="s">
        <v>182</v>
      </c>
      <c r="H7" s="33" t="s">
        <v>185</v>
      </c>
      <c r="I7" s="33" t="s">
        <v>81</v>
      </c>
      <c r="J7" s="33" t="s">
        <v>747</v>
      </c>
      <c r="K7" s="28" t="s">
        <v>189</v>
      </c>
      <c r="L7" s="32" t="s">
        <v>776</v>
      </c>
      <c r="M7" s="35">
        <v>95</v>
      </c>
      <c r="N7" s="35">
        <v>3</v>
      </c>
      <c r="O7" s="35">
        <v>2</v>
      </c>
      <c r="P7" s="35">
        <f t="shared" si="0"/>
        <v>100</v>
      </c>
      <c r="Q7" s="35">
        <f t="shared" si="1"/>
        <v>95</v>
      </c>
      <c r="R7" s="35">
        <f t="shared" si="2"/>
        <v>3</v>
      </c>
      <c r="S7" s="35">
        <f t="shared" si="3"/>
        <v>2</v>
      </c>
      <c r="T7" s="35">
        <f t="shared" si="4"/>
        <v>3.0612244897959182</v>
      </c>
      <c r="U7" s="33" t="s">
        <v>114</v>
      </c>
      <c r="V7" s="29"/>
      <c r="W7" s="28" t="s">
        <v>193</v>
      </c>
      <c r="X7" s="33"/>
    </row>
    <row r="8" spans="1:25" ht="24" customHeight="1">
      <c r="A8" s="28">
        <v>6</v>
      </c>
      <c r="B8" s="33" t="s">
        <v>221</v>
      </c>
      <c r="C8" s="29" t="s">
        <v>844</v>
      </c>
      <c r="D8" s="33" t="s">
        <v>816</v>
      </c>
      <c r="E8" s="37">
        <v>6.9</v>
      </c>
      <c r="F8" s="37">
        <v>2.2999999999999998</v>
      </c>
      <c r="G8" s="33" t="s">
        <v>110</v>
      </c>
      <c r="H8" s="33" t="s">
        <v>220</v>
      </c>
      <c r="I8" s="33" t="s">
        <v>336</v>
      </c>
      <c r="J8" s="33" t="s">
        <v>749</v>
      </c>
      <c r="L8" s="32" t="s">
        <v>803</v>
      </c>
      <c r="M8" s="35">
        <v>0.78</v>
      </c>
      <c r="N8" s="35">
        <v>0.2</v>
      </c>
      <c r="O8" s="35">
        <v>99.02</v>
      </c>
      <c r="P8" s="35">
        <f t="shared" si="0"/>
        <v>100</v>
      </c>
      <c r="Q8" s="35">
        <f t="shared" si="1"/>
        <v>0.78</v>
      </c>
      <c r="R8" s="35">
        <f t="shared" si="2"/>
        <v>0.2</v>
      </c>
      <c r="S8" s="35">
        <f t="shared" si="3"/>
        <v>99.02</v>
      </c>
      <c r="T8" s="35">
        <f t="shared" si="4"/>
        <v>20.408163265306122</v>
      </c>
      <c r="U8" s="33"/>
      <c r="V8" s="29"/>
      <c r="W8" s="28" t="s">
        <v>191</v>
      </c>
      <c r="X8" s="33"/>
    </row>
    <row r="9" spans="1:25" ht="24" customHeight="1">
      <c r="A9" s="28">
        <v>7</v>
      </c>
      <c r="B9" s="33" t="s">
        <v>223</v>
      </c>
      <c r="C9" s="29" t="s">
        <v>844</v>
      </c>
      <c r="D9" s="33" t="s">
        <v>865</v>
      </c>
      <c r="E9" s="37">
        <v>4.0999999999999996</v>
      </c>
      <c r="F9" s="37">
        <v>2.2000000000000002</v>
      </c>
      <c r="G9" s="33" t="s">
        <v>81</v>
      </c>
      <c r="H9" s="33" t="s">
        <v>81</v>
      </c>
      <c r="I9" s="33" t="s">
        <v>81</v>
      </c>
      <c r="J9" s="33" t="s">
        <v>747</v>
      </c>
      <c r="L9" s="32" t="s">
        <v>803</v>
      </c>
      <c r="M9" s="35">
        <v>0.38</v>
      </c>
      <c r="N9" s="35">
        <v>0.15</v>
      </c>
      <c r="O9" s="35">
        <v>99.45</v>
      </c>
      <c r="P9" s="35">
        <f t="shared" si="0"/>
        <v>99.98</v>
      </c>
      <c r="Q9" s="35">
        <f t="shared" si="1"/>
        <v>0.38007601520304063</v>
      </c>
      <c r="R9" s="35">
        <f t="shared" si="2"/>
        <v>0.15003000600120026</v>
      </c>
      <c r="S9" s="35">
        <f t="shared" si="3"/>
        <v>99.469893978795767</v>
      </c>
      <c r="T9" s="35">
        <f t="shared" si="4"/>
        <v>28.30188679245283</v>
      </c>
      <c r="U9" s="33"/>
      <c r="V9" s="29"/>
      <c r="W9" s="28" t="s">
        <v>191</v>
      </c>
      <c r="X9" s="33"/>
    </row>
    <row r="10" spans="1:25" ht="24" customHeight="1">
      <c r="A10" s="28">
        <v>8</v>
      </c>
      <c r="B10" s="33" t="s">
        <v>764</v>
      </c>
      <c r="C10" s="29" t="s">
        <v>844</v>
      </c>
      <c r="D10" s="33" t="s">
        <v>865</v>
      </c>
      <c r="E10" s="37">
        <v>3.9</v>
      </c>
      <c r="F10" s="37">
        <v>1.5</v>
      </c>
      <c r="G10" s="33" t="s">
        <v>81</v>
      </c>
      <c r="H10" s="33" t="s">
        <v>81</v>
      </c>
      <c r="I10" s="33" t="s">
        <v>81</v>
      </c>
      <c r="J10" s="33" t="s">
        <v>749</v>
      </c>
      <c r="L10" s="32" t="s">
        <v>803</v>
      </c>
      <c r="M10" s="35">
        <v>11.8</v>
      </c>
      <c r="N10" s="35">
        <v>3.63</v>
      </c>
      <c r="O10" s="35">
        <v>84.58</v>
      </c>
      <c r="P10" s="35">
        <f t="shared" si="0"/>
        <v>100.00999999999999</v>
      </c>
      <c r="Q10" s="35">
        <f t="shared" si="1"/>
        <v>11.798820117988202</v>
      </c>
      <c r="R10" s="35">
        <f t="shared" si="2"/>
        <v>3.6296370362963706</v>
      </c>
      <c r="S10" s="35">
        <f t="shared" si="3"/>
        <v>84.571542845715427</v>
      </c>
      <c r="T10" s="35">
        <f t="shared" si="4"/>
        <v>23.52559948152949</v>
      </c>
      <c r="U10" s="33"/>
      <c r="V10" s="29" t="s">
        <v>946</v>
      </c>
      <c r="W10" s="28" t="s">
        <v>191</v>
      </c>
      <c r="X10" s="33"/>
    </row>
    <row r="11" spans="1:25" ht="24" customHeight="1">
      <c r="A11" s="28">
        <v>9</v>
      </c>
      <c r="B11" s="33" t="s">
        <v>765</v>
      </c>
      <c r="C11" s="29" t="s">
        <v>844</v>
      </c>
      <c r="D11" s="33" t="s">
        <v>855</v>
      </c>
      <c r="E11" s="37">
        <v>5.5</v>
      </c>
      <c r="F11" s="37">
        <v>2</v>
      </c>
      <c r="G11" s="33" t="s">
        <v>81</v>
      </c>
      <c r="H11" s="33" t="s">
        <v>81</v>
      </c>
      <c r="I11" s="33" t="s">
        <v>81</v>
      </c>
      <c r="J11" s="33" t="s">
        <v>749</v>
      </c>
      <c r="L11" s="32" t="s">
        <v>803</v>
      </c>
      <c r="M11" s="35">
        <v>5.99</v>
      </c>
      <c r="N11" s="35">
        <v>1.93</v>
      </c>
      <c r="O11" s="35">
        <v>92.08</v>
      </c>
      <c r="P11" s="35">
        <f t="shared" si="0"/>
        <v>100</v>
      </c>
      <c r="Q11" s="35">
        <f t="shared" si="1"/>
        <v>5.99</v>
      </c>
      <c r="R11" s="35">
        <f t="shared" si="2"/>
        <v>1.93</v>
      </c>
      <c r="S11" s="35">
        <f t="shared" si="3"/>
        <v>92.08</v>
      </c>
      <c r="T11" s="35">
        <f t="shared" si="4"/>
        <v>24.368686868686869</v>
      </c>
      <c r="U11" s="33"/>
      <c r="V11" s="29" t="s">
        <v>946</v>
      </c>
      <c r="W11" s="28" t="s">
        <v>191</v>
      </c>
      <c r="X11" s="33"/>
    </row>
    <row r="12" spans="1:25" ht="24" customHeight="1">
      <c r="A12" s="28">
        <v>10</v>
      </c>
      <c r="B12" s="33" t="s">
        <v>766</v>
      </c>
      <c r="C12" s="29" t="s">
        <v>844</v>
      </c>
      <c r="D12" s="33" t="s">
        <v>5</v>
      </c>
      <c r="E12" s="37">
        <v>3.4</v>
      </c>
      <c r="F12" s="37">
        <v>2.1</v>
      </c>
      <c r="G12" s="33" t="s">
        <v>81</v>
      </c>
      <c r="H12" s="33" t="s">
        <v>81</v>
      </c>
      <c r="I12" s="33" t="s">
        <v>81</v>
      </c>
      <c r="J12" s="33" t="s">
        <v>749</v>
      </c>
      <c r="L12" s="32" t="s">
        <v>803</v>
      </c>
      <c r="M12" s="35">
        <v>0.61</v>
      </c>
      <c r="N12" s="35">
        <v>0.16</v>
      </c>
      <c r="O12" s="35">
        <v>99.23</v>
      </c>
      <c r="P12" s="35">
        <f t="shared" si="0"/>
        <v>100</v>
      </c>
      <c r="Q12" s="35">
        <f t="shared" si="1"/>
        <v>0.61</v>
      </c>
      <c r="R12" s="35">
        <f t="shared" si="2"/>
        <v>0.16</v>
      </c>
      <c r="S12" s="35">
        <f t="shared" si="3"/>
        <v>99.23</v>
      </c>
      <c r="T12" s="35">
        <f t="shared" si="4"/>
        <v>20.779220779220779</v>
      </c>
      <c r="U12" s="33"/>
      <c r="V12" s="29"/>
      <c r="W12" s="28" t="s">
        <v>191</v>
      </c>
      <c r="X12" s="33"/>
    </row>
    <row r="13" spans="1:25" ht="24" customHeight="1">
      <c r="A13" s="28">
        <v>11</v>
      </c>
      <c r="B13" s="33" t="s">
        <v>276</v>
      </c>
      <c r="C13" s="29" t="s">
        <v>844</v>
      </c>
      <c r="D13" s="33" t="s">
        <v>500</v>
      </c>
      <c r="E13" s="37">
        <v>7.6</v>
      </c>
      <c r="F13" s="37">
        <v>2.2000000000000002</v>
      </c>
      <c r="G13" s="33" t="s">
        <v>81</v>
      </c>
      <c r="H13" s="33" t="s">
        <v>81</v>
      </c>
      <c r="I13" s="33" t="s">
        <v>81</v>
      </c>
      <c r="J13" s="33" t="s">
        <v>749</v>
      </c>
      <c r="L13" s="32" t="s">
        <v>803</v>
      </c>
      <c r="M13" s="35">
        <v>0.9</v>
      </c>
      <c r="N13" s="35">
        <v>0.61</v>
      </c>
      <c r="O13" s="35">
        <v>98.49</v>
      </c>
      <c r="P13" s="35">
        <f t="shared" si="0"/>
        <v>100</v>
      </c>
      <c r="Q13" s="35">
        <f t="shared" si="1"/>
        <v>0.9</v>
      </c>
      <c r="R13" s="35">
        <f t="shared" si="2"/>
        <v>0.61</v>
      </c>
      <c r="S13" s="35">
        <f t="shared" si="3"/>
        <v>98.490000000000009</v>
      </c>
      <c r="T13" s="35">
        <f t="shared" si="4"/>
        <v>40.397350993377486</v>
      </c>
      <c r="U13" s="33"/>
      <c r="V13" s="29"/>
      <c r="W13" s="28" t="s">
        <v>191</v>
      </c>
      <c r="X13" s="33"/>
    </row>
    <row r="14" spans="1:25" ht="24" customHeight="1">
      <c r="A14" s="28">
        <v>12</v>
      </c>
      <c r="B14" s="33" t="s">
        <v>767</v>
      </c>
      <c r="C14" s="29" t="s">
        <v>844</v>
      </c>
      <c r="D14" s="33" t="s">
        <v>344</v>
      </c>
      <c r="E14" s="37">
        <v>12.6</v>
      </c>
      <c r="F14" s="37">
        <v>8.6</v>
      </c>
      <c r="G14" s="33" t="s">
        <v>110</v>
      </c>
      <c r="H14" s="33" t="s">
        <v>634</v>
      </c>
      <c r="I14" s="33" t="s">
        <v>283</v>
      </c>
      <c r="J14" s="33" t="s">
        <v>749</v>
      </c>
      <c r="L14" s="32" t="s">
        <v>803</v>
      </c>
      <c r="M14" s="35">
        <v>0.53</v>
      </c>
      <c r="N14" s="35">
        <v>0.15</v>
      </c>
      <c r="O14" s="35">
        <v>99.32</v>
      </c>
      <c r="P14" s="35">
        <f t="shared" si="0"/>
        <v>100</v>
      </c>
      <c r="Q14" s="35">
        <f t="shared" si="1"/>
        <v>0.53</v>
      </c>
      <c r="R14" s="35">
        <f t="shared" si="2"/>
        <v>0.15</v>
      </c>
      <c r="S14" s="35">
        <f t="shared" si="3"/>
        <v>99.320000000000007</v>
      </c>
      <c r="T14" s="35">
        <f t="shared" si="4"/>
        <v>22.058823529411764</v>
      </c>
      <c r="U14" s="33"/>
      <c r="V14" s="29"/>
      <c r="W14" s="28" t="s">
        <v>195</v>
      </c>
      <c r="X14" s="33"/>
    </row>
    <row r="15" spans="1:25" ht="24" customHeight="1">
      <c r="A15" s="28">
        <v>13</v>
      </c>
      <c r="B15" s="33" t="s">
        <v>284</v>
      </c>
      <c r="C15" s="29" t="s">
        <v>844</v>
      </c>
      <c r="D15" s="33" t="s">
        <v>342</v>
      </c>
      <c r="E15" s="37">
        <v>5.6</v>
      </c>
      <c r="F15" s="37">
        <v>4.5999999999999996</v>
      </c>
      <c r="G15" s="33" t="s">
        <v>110</v>
      </c>
      <c r="H15" s="33" t="s">
        <v>634</v>
      </c>
      <c r="I15" s="33" t="s">
        <v>283</v>
      </c>
      <c r="J15" s="33" t="s">
        <v>747</v>
      </c>
      <c r="L15" s="32" t="s">
        <v>803</v>
      </c>
      <c r="M15" s="35">
        <v>0.38</v>
      </c>
      <c r="N15" s="35">
        <v>0.11</v>
      </c>
      <c r="O15" s="35">
        <v>99.5</v>
      </c>
      <c r="P15" s="35">
        <f t="shared" si="0"/>
        <v>99.99</v>
      </c>
      <c r="Q15" s="35">
        <f t="shared" si="1"/>
        <v>0.38003800380038005</v>
      </c>
      <c r="R15" s="35">
        <f t="shared" si="2"/>
        <v>0.11001100110011001</v>
      </c>
      <c r="S15" s="35">
        <f t="shared" si="3"/>
        <v>99.509950995099516</v>
      </c>
      <c r="T15" s="35">
        <f t="shared" si="4"/>
        <v>22.448979591836736</v>
      </c>
      <c r="U15" s="33"/>
      <c r="V15" s="29"/>
      <c r="W15" s="28" t="s">
        <v>195</v>
      </c>
      <c r="X15" s="33"/>
    </row>
    <row r="16" spans="1:25" ht="24" customHeight="1">
      <c r="A16" s="28">
        <v>14</v>
      </c>
      <c r="B16" s="33" t="s">
        <v>287</v>
      </c>
      <c r="C16" s="29" t="s">
        <v>844</v>
      </c>
      <c r="D16" s="33" t="s">
        <v>342</v>
      </c>
      <c r="E16" s="37">
        <v>5.0999999999999996</v>
      </c>
      <c r="F16" s="37">
        <v>3.3</v>
      </c>
      <c r="G16" s="33" t="s">
        <v>110</v>
      </c>
      <c r="H16" s="33" t="s">
        <v>634</v>
      </c>
      <c r="I16" s="33" t="s">
        <v>283</v>
      </c>
      <c r="J16" s="33" t="s">
        <v>747</v>
      </c>
      <c r="L16" s="32" t="s">
        <v>803</v>
      </c>
      <c r="M16" s="35">
        <v>2.83</v>
      </c>
      <c r="N16" s="35">
        <v>0.75</v>
      </c>
      <c r="O16" s="35">
        <v>96.42</v>
      </c>
      <c r="P16" s="35">
        <f>SUM(M16:O16)</f>
        <v>100</v>
      </c>
      <c r="Q16" s="35">
        <f>PRODUCT(M16,100,1/P16)</f>
        <v>2.83</v>
      </c>
      <c r="R16" s="35">
        <f>PRODUCT(N16,100,1/P16)</f>
        <v>0.75</v>
      </c>
      <c r="S16" s="35">
        <f>PRODUCT(O16,100,1/P16)</f>
        <v>96.42</v>
      </c>
      <c r="T16" s="35">
        <f t="shared" si="4"/>
        <v>20.949720670391059</v>
      </c>
      <c r="U16" s="33"/>
      <c r="V16" s="29" t="s">
        <v>946</v>
      </c>
      <c r="W16" s="28" t="s">
        <v>195</v>
      </c>
      <c r="X16" s="33"/>
    </row>
    <row r="17" spans="1:24" ht="24" customHeight="1">
      <c r="A17" s="28">
        <v>15</v>
      </c>
      <c r="B17" s="33" t="s">
        <v>768</v>
      </c>
      <c r="C17" s="29" t="s">
        <v>844</v>
      </c>
      <c r="D17" s="33" t="s">
        <v>5</v>
      </c>
      <c r="E17" s="37">
        <v>6.1</v>
      </c>
      <c r="F17" s="37">
        <v>2.1</v>
      </c>
      <c r="G17" s="33" t="s">
        <v>81</v>
      </c>
      <c r="H17" s="33" t="s">
        <v>81</v>
      </c>
      <c r="I17" s="33" t="s">
        <v>81</v>
      </c>
      <c r="J17" s="33" t="s">
        <v>749</v>
      </c>
      <c r="L17" s="32" t="s">
        <v>803</v>
      </c>
      <c r="M17" s="35">
        <v>4.5</v>
      </c>
      <c r="N17" s="35">
        <v>1.45</v>
      </c>
      <c r="O17" s="35">
        <v>94.05</v>
      </c>
      <c r="P17" s="35">
        <f t="shared" ref="P17:P50" si="5">SUM(M17:O17)</f>
        <v>100</v>
      </c>
      <c r="Q17" s="35">
        <f t="shared" ref="Q17:Q50" si="6">PRODUCT(M17,100,1/P17)</f>
        <v>4.5</v>
      </c>
      <c r="R17" s="35">
        <f t="shared" ref="R17:R50" si="7">PRODUCT(N17,100,1/P17)</f>
        <v>1.45</v>
      </c>
      <c r="S17" s="35">
        <f t="shared" ref="S17:S50" si="8">PRODUCT(O17,100,1/P17)</f>
        <v>94.05</v>
      </c>
      <c r="T17" s="35">
        <f t="shared" si="4"/>
        <v>24.369747899159663</v>
      </c>
      <c r="U17" s="33"/>
      <c r="V17" s="29" t="s">
        <v>946</v>
      </c>
      <c r="W17" s="28" t="s">
        <v>191</v>
      </c>
      <c r="X17" s="33"/>
    </row>
    <row r="18" spans="1:24" ht="24" customHeight="1">
      <c r="A18" s="28">
        <v>16</v>
      </c>
      <c r="B18" s="33" t="s">
        <v>769</v>
      </c>
      <c r="C18" s="29" t="s">
        <v>844</v>
      </c>
      <c r="D18" s="33" t="s">
        <v>342</v>
      </c>
      <c r="E18" s="37">
        <v>2.9</v>
      </c>
      <c r="F18" s="37">
        <v>2.9</v>
      </c>
      <c r="G18" s="33" t="s">
        <v>81</v>
      </c>
      <c r="H18" s="33" t="s">
        <v>81</v>
      </c>
      <c r="I18" s="33" t="s">
        <v>81</v>
      </c>
      <c r="J18" s="33" t="s">
        <v>749</v>
      </c>
      <c r="L18" s="32" t="s">
        <v>803</v>
      </c>
      <c r="M18" s="35">
        <v>0.45</v>
      </c>
      <c r="N18" s="35">
        <v>0.45</v>
      </c>
      <c r="O18" s="35">
        <v>99.11</v>
      </c>
      <c r="P18" s="35">
        <f t="shared" si="5"/>
        <v>100.01</v>
      </c>
      <c r="Q18" s="35">
        <f t="shared" si="6"/>
        <v>0.44995500449955</v>
      </c>
      <c r="R18" s="35">
        <f t="shared" si="7"/>
        <v>0.44995500449955</v>
      </c>
      <c r="S18" s="35">
        <f t="shared" si="8"/>
        <v>99.100089991000885</v>
      </c>
      <c r="T18" s="35">
        <f t="shared" si="4"/>
        <v>50</v>
      </c>
      <c r="U18" s="33"/>
      <c r="V18" s="29"/>
      <c r="W18" s="28" t="s">
        <v>191</v>
      </c>
      <c r="X18" s="33"/>
    </row>
    <row r="19" spans="1:24" ht="24" customHeight="1">
      <c r="A19" s="28">
        <v>17</v>
      </c>
      <c r="B19" s="33" t="s">
        <v>770</v>
      </c>
      <c r="C19" s="29" t="s">
        <v>844</v>
      </c>
      <c r="D19" s="33" t="s">
        <v>865</v>
      </c>
      <c r="E19" s="37">
        <v>4</v>
      </c>
      <c r="F19" s="37">
        <v>1.5</v>
      </c>
      <c r="G19" s="33" t="s">
        <v>182</v>
      </c>
      <c r="H19" s="33" t="s">
        <v>274</v>
      </c>
      <c r="I19" s="33" t="s">
        <v>332</v>
      </c>
      <c r="J19" s="33" t="s">
        <v>749</v>
      </c>
      <c r="L19" s="32" t="s">
        <v>803</v>
      </c>
      <c r="M19" s="35">
        <v>5.59</v>
      </c>
      <c r="N19" s="35">
        <v>1.74</v>
      </c>
      <c r="O19" s="35">
        <v>92.67</v>
      </c>
      <c r="P19" s="35">
        <f t="shared" si="5"/>
        <v>100</v>
      </c>
      <c r="Q19" s="35">
        <f t="shared" si="6"/>
        <v>5.59</v>
      </c>
      <c r="R19" s="35">
        <f t="shared" si="7"/>
        <v>1.74</v>
      </c>
      <c r="S19" s="35">
        <f t="shared" si="8"/>
        <v>92.67</v>
      </c>
      <c r="T19" s="35">
        <f t="shared" si="4"/>
        <v>23.73806275579809</v>
      </c>
      <c r="U19" s="33"/>
      <c r="V19" s="29" t="s">
        <v>946</v>
      </c>
      <c r="W19" s="28" t="s">
        <v>191</v>
      </c>
      <c r="X19" s="33"/>
    </row>
    <row r="20" spans="1:24" s="25" customFormat="1" ht="24" customHeight="1">
      <c r="A20" s="28">
        <v>18</v>
      </c>
      <c r="B20" s="33" t="s">
        <v>331</v>
      </c>
      <c r="C20" s="29" t="s">
        <v>844</v>
      </c>
      <c r="D20" s="33" t="s">
        <v>626</v>
      </c>
      <c r="E20" s="39">
        <v>1.7</v>
      </c>
      <c r="F20" s="39"/>
      <c r="G20" s="33" t="s">
        <v>182</v>
      </c>
      <c r="H20" s="33" t="s">
        <v>274</v>
      </c>
      <c r="I20" s="33" t="s">
        <v>332</v>
      </c>
      <c r="J20" s="33" t="s">
        <v>751</v>
      </c>
      <c r="K20" s="28"/>
      <c r="L20" s="32" t="s">
        <v>776</v>
      </c>
      <c r="M20" s="49">
        <v>0</v>
      </c>
      <c r="N20" s="49">
        <v>0</v>
      </c>
      <c r="O20" s="35">
        <v>70</v>
      </c>
      <c r="P20" s="35">
        <f t="shared" si="5"/>
        <v>70</v>
      </c>
      <c r="Q20" s="35">
        <f t="shared" si="6"/>
        <v>0</v>
      </c>
      <c r="R20" s="35">
        <f t="shared" si="7"/>
        <v>0</v>
      </c>
      <c r="S20" s="35">
        <f t="shared" si="8"/>
        <v>100</v>
      </c>
      <c r="T20" s="35"/>
      <c r="U20" s="33" t="s">
        <v>333</v>
      </c>
      <c r="V20" s="29"/>
      <c r="W20" s="28" t="s">
        <v>191</v>
      </c>
      <c r="X20" s="33"/>
    </row>
    <row r="21" spans="1:24" ht="24" customHeight="1">
      <c r="A21" s="28">
        <v>19</v>
      </c>
      <c r="B21" s="33" t="s">
        <v>334</v>
      </c>
      <c r="C21" s="29" t="s">
        <v>844</v>
      </c>
      <c r="D21" s="33" t="s">
        <v>626</v>
      </c>
      <c r="E21" s="39">
        <v>2.4</v>
      </c>
      <c r="F21" s="39"/>
      <c r="G21" s="33" t="s">
        <v>110</v>
      </c>
      <c r="H21" s="33" t="s">
        <v>335</v>
      </c>
      <c r="I21" s="33" t="s">
        <v>336</v>
      </c>
      <c r="J21" s="33" t="s">
        <v>751</v>
      </c>
      <c r="L21" s="32" t="s">
        <v>776</v>
      </c>
      <c r="M21" s="35">
        <v>13</v>
      </c>
      <c r="N21" s="35">
        <v>5</v>
      </c>
      <c r="O21" s="35">
        <v>56</v>
      </c>
      <c r="P21" s="35">
        <f t="shared" si="5"/>
        <v>74</v>
      </c>
      <c r="Q21" s="35">
        <f t="shared" si="6"/>
        <v>17.567567567567568</v>
      </c>
      <c r="R21" s="35">
        <f t="shared" si="7"/>
        <v>6.756756756756757</v>
      </c>
      <c r="S21" s="35">
        <f t="shared" si="8"/>
        <v>75.675675675675677</v>
      </c>
      <c r="T21" s="35">
        <f t="shared" si="4"/>
        <v>27.777777777777775</v>
      </c>
      <c r="U21" s="33" t="s">
        <v>337</v>
      </c>
      <c r="V21" s="29"/>
      <c r="W21" s="28" t="s">
        <v>191</v>
      </c>
      <c r="X21" s="33"/>
    </row>
    <row r="22" spans="1:24" ht="24" customHeight="1">
      <c r="A22" s="28">
        <v>20</v>
      </c>
      <c r="B22" s="33" t="s">
        <v>339</v>
      </c>
      <c r="C22" s="29" t="s">
        <v>844</v>
      </c>
      <c r="D22" s="33" t="s">
        <v>626</v>
      </c>
      <c r="E22" s="39">
        <v>1.4</v>
      </c>
      <c r="F22" s="39"/>
      <c r="G22" s="33" t="s">
        <v>110</v>
      </c>
      <c r="H22" s="33" t="s">
        <v>335</v>
      </c>
      <c r="I22" s="33" t="s">
        <v>336</v>
      </c>
      <c r="J22" s="33" t="s">
        <v>751</v>
      </c>
      <c r="L22" s="32" t="s">
        <v>776</v>
      </c>
      <c r="M22" s="35">
        <v>27</v>
      </c>
      <c r="N22" s="35">
        <v>14</v>
      </c>
      <c r="O22" s="35">
        <v>27</v>
      </c>
      <c r="P22" s="35">
        <f t="shared" si="5"/>
        <v>68</v>
      </c>
      <c r="Q22" s="35">
        <f t="shared" si="6"/>
        <v>39.705882352941174</v>
      </c>
      <c r="R22" s="35">
        <f t="shared" si="7"/>
        <v>20.588235294117649</v>
      </c>
      <c r="S22" s="35">
        <f t="shared" si="8"/>
        <v>39.705882352941174</v>
      </c>
      <c r="T22" s="35">
        <f t="shared" si="4"/>
        <v>34.146341463414636</v>
      </c>
      <c r="U22" s="33" t="s">
        <v>340</v>
      </c>
      <c r="V22" s="29"/>
      <c r="W22" s="28" t="s">
        <v>191</v>
      </c>
      <c r="X22" s="33"/>
    </row>
    <row r="23" spans="1:24" ht="24" customHeight="1">
      <c r="A23" s="28">
        <v>21</v>
      </c>
      <c r="B23" s="33" t="s">
        <v>341</v>
      </c>
      <c r="C23" s="29" t="s">
        <v>844</v>
      </c>
      <c r="D23" s="33" t="s">
        <v>626</v>
      </c>
      <c r="E23" s="39">
        <v>2.6</v>
      </c>
      <c r="F23" s="39"/>
      <c r="G23" s="33" t="s">
        <v>110</v>
      </c>
      <c r="H23" s="33" t="s">
        <v>335</v>
      </c>
      <c r="I23" s="33" t="s">
        <v>336</v>
      </c>
      <c r="J23" s="33" t="s">
        <v>751</v>
      </c>
      <c r="L23" s="32" t="s">
        <v>776</v>
      </c>
      <c r="M23" s="35">
        <v>41</v>
      </c>
      <c r="N23" s="35">
        <v>19</v>
      </c>
      <c r="O23" s="35">
        <v>15</v>
      </c>
      <c r="P23" s="35">
        <f t="shared" si="5"/>
        <v>75</v>
      </c>
      <c r="Q23" s="35">
        <f t="shared" si="6"/>
        <v>54.666666666666671</v>
      </c>
      <c r="R23" s="35">
        <f t="shared" si="7"/>
        <v>25.333333333333336</v>
      </c>
      <c r="S23" s="35">
        <f t="shared" si="8"/>
        <v>20</v>
      </c>
      <c r="T23" s="35">
        <f t="shared" si="4"/>
        <v>31.666666666666671</v>
      </c>
      <c r="U23" s="33" t="s">
        <v>354</v>
      </c>
      <c r="V23" s="29"/>
      <c r="W23" s="28" t="s">
        <v>191</v>
      </c>
      <c r="X23" s="33"/>
    </row>
    <row r="24" spans="1:24" ht="24" customHeight="1">
      <c r="A24" s="28">
        <v>22</v>
      </c>
      <c r="B24" s="33" t="s">
        <v>355</v>
      </c>
      <c r="C24" s="29" t="s">
        <v>844</v>
      </c>
      <c r="D24" s="33" t="s">
        <v>626</v>
      </c>
      <c r="E24" s="39">
        <v>1.1000000000000001</v>
      </c>
      <c r="F24" s="39"/>
      <c r="G24" s="33" t="s">
        <v>182</v>
      </c>
      <c r="H24" s="33" t="s">
        <v>356</v>
      </c>
      <c r="I24" s="33" t="s">
        <v>357</v>
      </c>
      <c r="J24" s="33" t="s">
        <v>751</v>
      </c>
      <c r="L24" s="32" t="s">
        <v>776</v>
      </c>
      <c r="M24" s="35">
        <v>40</v>
      </c>
      <c r="N24" s="35">
        <v>12</v>
      </c>
      <c r="O24" s="35">
        <v>23</v>
      </c>
      <c r="P24" s="35">
        <f t="shared" si="5"/>
        <v>75</v>
      </c>
      <c r="Q24" s="35">
        <f t="shared" si="6"/>
        <v>53.333333333333336</v>
      </c>
      <c r="R24" s="35">
        <f t="shared" si="7"/>
        <v>16</v>
      </c>
      <c r="S24" s="35">
        <f t="shared" si="8"/>
        <v>30.666666666666668</v>
      </c>
      <c r="T24" s="35">
        <f t="shared" si="4"/>
        <v>23.076923076923073</v>
      </c>
      <c r="U24" s="33" t="s">
        <v>358</v>
      </c>
      <c r="V24" s="29"/>
      <c r="W24" s="28" t="s">
        <v>191</v>
      </c>
      <c r="X24" s="33"/>
    </row>
    <row r="25" spans="1:24" ht="24" customHeight="1">
      <c r="A25" s="28">
        <v>23</v>
      </c>
      <c r="B25" s="33" t="s">
        <v>359</v>
      </c>
      <c r="C25" s="29" t="s">
        <v>844</v>
      </c>
      <c r="D25" s="33" t="s">
        <v>626</v>
      </c>
      <c r="E25" s="39">
        <v>3.5</v>
      </c>
      <c r="F25" s="39"/>
      <c r="G25" s="33" t="s">
        <v>182</v>
      </c>
      <c r="H25" s="33" t="s">
        <v>356</v>
      </c>
      <c r="I25" s="33" t="s">
        <v>360</v>
      </c>
      <c r="J25" s="33" t="s">
        <v>751</v>
      </c>
      <c r="L25" s="32" t="s">
        <v>776</v>
      </c>
      <c r="M25" s="49">
        <v>0</v>
      </c>
      <c r="N25" s="49">
        <v>0</v>
      </c>
      <c r="O25" s="35">
        <v>86</v>
      </c>
      <c r="P25" s="35">
        <f t="shared" si="5"/>
        <v>86</v>
      </c>
      <c r="Q25" s="35">
        <f t="shared" si="6"/>
        <v>0</v>
      </c>
      <c r="R25" s="35">
        <f t="shared" si="7"/>
        <v>0</v>
      </c>
      <c r="S25" s="35">
        <f t="shared" si="8"/>
        <v>100</v>
      </c>
      <c r="T25" s="35"/>
      <c r="U25" s="33" t="s">
        <v>361</v>
      </c>
      <c r="V25" s="29"/>
      <c r="W25" s="28" t="s">
        <v>191</v>
      </c>
      <c r="X25" s="33"/>
    </row>
    <row r="26" spans="1:24" ht="24" customHeight="1">
      <c r="A26" s="28">
        <v>24</v>
      </c>
      <c r="B26" s="33" t="s">
        <v>362</v>
      </c>
      <c r="C26" s="29" t="s">
        <v>844</v>
      </c>
      <c r="D26" s="33" t="s">
        <v>345</v>
      </c>
      <c r="E26" s="40">
        <v>7.3</v>
      </c>
      <c r="F26" s="40">
        <v>7.1</v>
      </c>
      <c r="G26" s="33" t="s">
        <v>182</v>
      </c>
      <c r="H26" s="33" t="s">
        <v>363</v>
      </c>
      <c r="I26" s="33" t="s">
        <v>734</v>
      </c>
      <c r="J26" s="33" t="s">
        <v>749</v>
      </c>
      <c r="L26" s="32" t="s">
        <v>798</v>
      </c>
      <c r="M26" s="35">
        <v>27.5</v>
      </c>
      <c r="N26" s="35">
        <v>4</v>
      </c>
      <c r="O26" s="35">
        <v>62.2</v>
      </c>
      <c r="P26" s="35">
        <f t="shared" si="5"/>
        <v>93.7</v>
      </c>
      <c r="Q26" s="35">
        <f t="shared" si="6"/>
        <v>29.34898612593383</v>
      </c>
      <c r="R26" s="35">
        <f t="shared" si="7"/>
        <v>4.2689434364994661</v>
      </c>
      <c r="S26" s="35">
        <f t="shared" si="8"/>
        <v>66.382070437566711</v>
      </c>
      <c r="T26" s="35">
        <f t="shared" si="4"/>
        <v>12.698412698412698</v>
      </c>
      <c r="U26" s="33" t="s">
        <v>364</v>
      </c>
      <c r="V26" s="29"/>
      <c r="W26" s="28" t="s">
        <v>191</v>
      </c>
      <c r="X26" s="33"/>
    </row>
    <row r="27" spans="1:24" ht="24" customHeight="1">
      <c r="A27" s="28">
        <v>25</v>
      </c>
      <c r="B27" s="33" t="s">
        <v>771</v>
      </c>
      <c r="C27" s="29" t="s">
        <v>844</v>
      </c>
      <c r="D27" s="33" t="s">
        <v>865</v>
      </c>
      <c r="E27" s="40">
        <v>7.8</v>
      </c>
      <c r="F27" s="40">
        <v>1.6</v>
      </c>
      <c r="G27" s="33" t="s">
        <v>182</v>
      </c>
      <c r="H27" s="33" t="s">
        <v>275</v>
      </c>
      <c r="I27" s="33" t="s">
        <v>81</v>
      </c>
      <c r="J27" s="33" t="s">
        <v>749</v>
      </c>
      <c r="L27" s="32" t="s">
        <v>803</v>
      </c>
      <c r="M27" s="35">
        <v>8.23</v>
      </c>
      <c r="N27" s="35">
        <v>2.89</v>
      </c>
      <c r="O27" s="35">
        <v>88.88</v>
      </c>
      <c r="P27" s="35">
        <f t="shared" si="5"/>
        <v>100</v>
      </c>
      <c r="Q27" s="35">
        <f t="shared" si="6"/>
        <v>8.23</v>
      </c>
      <c r="R27" s="35">
        <f t="shared" si="7"/>
        <v>2.89</v>
      </c>
      <c r="S27" s="35">
        <f t="shared" si="8"/>
        <v>88.88</v>
      </c>
      <c r="T27" s="35">
        <f t="shared" si="4"/>
        <v>25.989208633093526</v>
      </c>
      <c r="U27" s="33"/>
      <c r="V27" s="29" t="s">
        <v>946</v>
      </c>
      <c r="W27" s="28" t="s">
        <v>191</v>
      </c>
      <c r="X27" s="33"/>
    </row>
    <row r="28" spans="1:24" ht="24" customHeight="1">
      <c r="A28" s="28">
        <v>26</v>
      </c>
      <c r="B28" s="33" t="s">
        <v>773</v>
      </c>
      <c r="C28" s="29" t="s">
        <v>844</v>
      </c>
      <c r="D28" s="33" t="s">
        <v>816</v>
      </c>
      <c r="E28" s="40">
        <v>5.3</v>
      </c>
      <c r="F28" s="40">
        <v>2.6</v>
      </c>
      <c r="G28" s="33" t="s">
        <v>110</v>
      </c>
      <c r="H28" s="33" t="s">
        <v>772</v>
      </c>
      <c r="I28" s="33" t="s">
        <v>81</v>
      </c>
      <c r="J28" s="33" t="s">
        <v>749</v>
      </c>
      <c r="L28" s="32" t="s">
        <v>803</v>
      </c>
      <c r="M28" s="35">
        <v>0.37</v>
      </c>
      <c r="N28" s="35">
        <v>7.0000000000000007E-2</v>
      </c>
      <c r="O28" s="35">
        <v>99.56</v>
      </c>
      <c r="P28" s="35">
        <f t="shared" si="5"/>
        <v>100</v>
      </c>
      <c r="Q28" s="35">
        <f t="shared" si="6"/>
        <v>0.37</v>
      </c>
      <c r="R28" s="35">
        <f t="shared" si="7"/>
        <v>7.0000000000000007E-2</v>
      </c>
      <c r="S28" s="35">
        <f t="shared" si="8"/>
        <v>99.56</v>
      </c>
      <c r="T28" s="35">
        <f t="shared" si="4"/>
        <v>15.909090909090912</v>
      </c>
      <c r="U28" s="33"/>
      <c r="V28" s="29"/>
      <c r="W28" s="7" t="s">
        <v>196</v>
      </c>
      <c r="X28" s="33"/>
    </row>
    <row r="29" spans="1:24" ht="24" customHeight="1">
      <c r="A29" s="28">
        <v>27</v>
      </c>
      <c r="B29" s="33" t="s">
        <v>774</v>
      </c>
      <c r="C29" s="29" t="s">
        <v>844</v>
      </c>
      <c r="D29" s="33" t="s">
        <v>501</v>
      </c>
      <c r="E29" s="40">
        <v>4.4000000000000004</v>
      </c>
      <c r="F29" s="40">
        <v>1.8</v>
      </c>
      <c r="G29" s="33" t="s">
        <v>110</v>
      </c>
      <c r="H29" s="33" t="s">
        <v>772</v>
      </c>
      <c r="I29" s="33" t="s">
        <v>81</v>
      </c>
      <c r="J29" s="33" t="s">
        <v>749</v>
      </c>
      <c r="L29" s="32" t="s">
        <v>803</v>
      </c>
      <c r="M29" s="35">
        <v>5.87</v>
      </c>
      <c r="N29" s="35">
        <v>1.38</v>
      </c>
      <c r="O29" s="35">
        <v>92.75</v>
      </c>
      <c r="P29" s="35">
        <f t="shared" si="5"/>
        <v>100</v>
      </c>
      <c r="Q29" s="35">
        <f t="shared" si="6"/>
        <v>5.87</v>
      </c>
      <c r="R29" s="35">
        <f t="shared" si="7"/>
        <v>1.3800000000000001</v>
      </c>
      <c r="S29" s="35">
        <f t="shared" si="8"/>
        <v>92.75</v>
      </c>
      <c r="T29" s="35">
        <f t="shared" si="4"/>
        <v>19.03448275862069</v>
      </c>
      <c r="U29" s="33"/>
      <c r="V29" s="29" t="s">
        <v>946</v>
      </c>
      <c r="W29" s="7" t="s">
        <v>196</v>
      </c>
      <c r="X29" s="33"/>
    </row>
    <row r="30" spans="1:24" s="25" customFormat="1" ht="24" customHeight="1">
      <c r="A30" s="28">
        <v>28</v>
      </c>
      <c r="B30" s="33" t="s">
        <v>365</v>
      </c>
      <c r="C30" s="29" t="s">
        <v>844</v>
      </c>
      <c r="D30" s="33" t="s">
        <v>82</v>
      </c>
      <c r="E30" s="40">
        <v>7.9</v>
      </c>
      <c r="F30" s="40">
        <v>2</v>
      </c>
      <c r="G30" s="33" t="s">
        <v>110</v>
      </c>
      <c r="H30" s="33" t="s">
        <v>184</v>
      </c>
      <c r="I30" s="33" t="s">
        <v>81</v>
      </c>
      <c r="J30" s="33" t="s">
        <v>749</v>
      </c>
      <c r="K30" s="28"/>
      <c r="L30" s="32" t="s">
        <v>798</v>
      </c>
      <c r="M30" s="35">
        <v>15.2</v>
      </c>
      <c r="N30" s="35">
        <v>6.7</v>
      </c>
      <c r="O30" s="35">
        <v>53.4</v>
      </c>
      <c r="P30" s="35">
        <f t="shared" si="5"/>
        <v>75.3</v>
      </c>
      <c r="Q30" s="35">
        <f t="shared" si="6"/>
        <v>20.185922974767596</v>
      </c>
      <c r="R30" s="35">
        <f t="shared" si="7"/>
        <v>8.897742363877823</v>
      </c>
      <c r="S30" s="35">
        <f t="shared" si="8"/>
        <v>70.916334661354583</v>
      </c>
      <c r="T30" s="35">
        <f t="shared" si="4"/>
        <v>30.593607305936075</v>
      </c>
      <c r="U30" s="33" t="s">
        <v>114</v>
      </c>
      <c r="V30" s="29"/>
      <c r="W30" s="28" t="s">
        <v>741</v>
      </c>
      <c r="X30" s="33"/>
    </row>
    <row r="31" spans="1:24" s="25" customFormat="1" ht="24" customHeight="1">
      <c r="A31" s="28">
        <v>29</v>
      </c>
      <c r="B31" s="33" t="s">
        <v>775</v>
      </c>
      <c r="C31" s="29" t="s">
        <v>844</v>
      </c>
      <c r="D31" s="33" t="s">
        <v>82</v>
      </c>
      <c r="E31" s="40">
        <v>7.6</v>
      </c>
      <c r="F31" s="40">
        <v>6.8</v>
      </c>
      <c r="G31" s="33" t="s">
        <v>110</v>
      </c>
      <c r="H31" s="33" t="s">
        <v>468</v>
      </c>
      <c r="I31" s="33" t="s">
        <v>918</v>
      </c>
      <c r="J31" s="33" t="s">
        <v>747</v>
      </c>
      <c r="K31" s="28" t="s">
        <v>202</v>
      </c>
      <c r="L31" s="32" t="s">
        <v>803</v>
      </c>
      <c r="M31" s="35">
        <v>0.37</v>
      </c>
      <c r="N31" s="35">
        <v>0.28999999999999998</v>
      </c>
      <c r="O31" s="35">
        <v>99.39</v>
      </c>
      <c r="P31" s="35">
        <f t="shared" si="5"/>
        <v>100.05</v>
      </c>
      <c r="Q31" s="35">
        <f t="shared" si="6"/>
        <v>0.36981509245377314</v>
      </c>
      <c r="R31" s="35">
        <f t="shared" si="7"/>
        <v>0.28985507246376807</v>
      </c>
      <c r="S31" s="35">
        <f t="shared" si="8"/>
        <v>99.340329835082457</v>
      </c>
      <c r="T31" s="35">
        <f t="shared" si="4"/>
        <v>43.939393939393938</v>
      </c>
      <c r="U31" s="33"/>
      <c r="V31" s="41"/>
      <c r="W31" s="28" t="s">
        <v>191</v>
      </c>
      <c r="X31" s="33"/>
    </row>
    <row r="32" spans="1:24" s="25" customFormat="1" ht="24" customHeight="1">
      <c r="A32" s="28">
        <v>30</v>
      </c>
      <c r="B32" s="33" t="s">
        <v>368</v>
      </c>
      <c r="C32" s="29" t="s">
        <v>844</v>
      </c>
      <c r="D32" s="33" t="s">
        <v>855</v>
      </c>
      <c r="E32" s="40">
        <v>10.3</v>
      </c>
      <c r="F32" s="40">
        <v>1.6</v>
      </c>
      <c r="G32" s="33" t="s">
        <v>843</v>
      </c>
      <c r="H32" s="33" t="s">
        <v>370</v>
      </c>
      <c r="I32" s="33" t="s">
        <v>81</v>
      </c>
      <c r="J32" s="33" t="s">
        <v>749</v>
      </c>
      <c r="K32" s="28"/>
      <c r="L32" s="32" t="s">
        <v>798</v>
      </c>
      <c r="M32" s="35">
        <v>69.3</v>
      </c>
      <c r="N32" s="35">
        <v>12.5</v>
      </c>
      <c r="O32" s="35">
        <v>5.9</v>
      </c>
      <c r="P32" s="35">
        <f t="shared" si="5"/>
        <v>87.7</v>
      </c>
      <c r="Q32" s="35">
        <f t="shared" si="6"/>
        <v>79.019384264538203</v>
      </c>
      <c r="R32" s="35">
        <f t="shared" si="7"/>
        <v>14.253135689851767</v>
      </c>
      <c r="S32" s="35">
        <f t="shared" si="8"/>
        <v>6.7274800456100348</v>
      </c>
      <c r="T32" s="35">
        <f t="shared" si="4"/>
        <v>15.28117359413203</v>
      </c>
      <c r="U32" s="33" t="s">
        <v>114</v>
      </c>
      <c r="V32" s="29"/>
      <c r="W32" s="7" t="s">
        <v>197</v>
      </c>
      <c r="X32" s="33"/>
    </row>
    <row r="33" spans="1:24" s="25" customFormat="1" ht="24" customHeight="1">
      <c r="A33" s="28">
        <v>31</v>
      </c>
      <c r="B33" s="33" t="s">
        <v>371</v>
      </c>
      <c r="C33" s="29" t="s">
        <v>844</v>
      </c>
      <c r="D33" s="33" t="s">
        <v>855</v>
      </c>
      <c r="E33" s="40">
        <v>9.4</v>
      </c>
      <c r="F33" s="40">
        <v>1.7</v>
      </c>
      <c r="G33" s="33" t="s">
        <v>843</v>
      </c>
      <c r="H33" s="33" t="s">
        <v>370</v>
      </c>
      <c r="I33" s="33" t="s">
        <v>81</v>
      </c>
      <c r="J33" s="33" t="s">
        <v>749</v>
      </c>
      <c r="K33" s="28"/>
      <c r="L33" s="32" t="s">
        <v>798</v>
      </c>
      <c r="M33" s="35">
        <v>57.6</v>
      </c>
      <c r="N33" s="35">
        <v>12.7</v>
      </c>
      <c r="O33" s="35">
        <v>27.8</v>
      </c>
      <c r="P33" s="35">
        <f t="shared" si="5"/>
        <v>98.1</v>
      </c>
      <c r="Q33" s="35">
        <f t="shared" si="6"/>
        <v>58.715596330275233</v>
      </c>
      <c r="R33" s="35">
        <f t="shared" si="7"/>
        <v>12.945973496432213</v>
      </c>
      <c r="S33" s="35">
        <f t="shared" si="8"/>
        <v>28.338430173292561</v>
      </c>
      <c r="T33" s="35">
        <f t="shared" si="4"/>
        <v>18.065433854907539</v>
      </c>
      <c r="U33" s="33" t="s">
        <v>114</v>
      </c>
      <c r="V33" s="29"/>
      <c r="W33" s="7" t="s">
        <v>197</v>
      </c>
      <c r="X33" s="33"/>
    </row>
    <row r="34" spans="1:24" s="25" customFormat="1" ht="24" customHeight="1">
      <c r="A34" s="28">
        <v>32</v>
      </c>
      <c r="B34" s="33" t="s">
        <v>373</v>
      </c>
      <c r="C34" s="29" t="s">
        <v>844</v>
      </c>
      <c r="D34" s="33" t="s">
        <v>816</v>
      </c>
      <c r="E34" s="40">
        <v>8.6999999999999993</v>
      </c>
      <c r="F34" s="40">
        <v>2</v>
      </c>
      <c r="G34" s="33" t="s">
        <v>843</v>
      </c>
      <c r="H34" s="33" t="s">
        <v>370</v>
      </c>
      <c r="I34" s="33" t="s">
        <v>81</v>
      </c>
      <c r="J34" s="33" t="s">
        <v>749</v>
      </c>
      <c r="K34" s="28"/>
      <c r="L34" s="32" t="s">
        <v>798</v>
      </c>
      <c r="M34" s="35">
        <v>76.8</v>
      </c>
      <c r="N34" s="35">
        <v>15.6</v>
      </c>
      <c r="O34" s="35">
        <v>3.5</v>
      </c>
      <c r="P34" s="35">
        <f t="shared" si="5"/>
        <v>95.899999999999991</v>
      </c>
      <c r="Q34" s="35">
        <f t="shared" si="6"/>
        <v>80.083420229405647</v>
      </c>
      <c r="R34" s="35">
        <f t="shared" si="7"/>
        <v>16.266944734098022</v>
      </c>
      <c r="S34" s="35">
        <f t="shared" si="8"/>
        <v>3.6496350364963508</v>
      </c>
      <c r="T34" s="35">
        <f t="shared" si="4"/>
        <v>16.883116883116884</v>
      </c>
      <c r="U34" s="33" t="s">
        <v>114</v>
      </c>
      <c r="V34" s="29"/>
      <c r="W34" s="7" t="s">
        <v>197</v>
      </c>
      <c r="X34" s="33"/>
    </row>
    <row r="35" spans="1:24" s="25" customFormat="1" ht="24" customHeight="1">
      <c r="A35" s="28">
        <v>33</v>
      </c>
      <c r="B35" s="33" t="s">
        <v>431</v>
      </c>
      <c r="C35" s="29" t="s">
        <v>844</v>
      </c>
      <c r="D35" s="33" t="s">
        <v>855</v>
      </c>
      <c r="E35" s="40">
        <v>8.6999999999999993</v>
      </c>
      <c r="F35" s="40">
        <v>1.4</v>
      </c>
      <c r="G35" s="33" t="s">
        <v>843</v>
      </c>
      <c r="H35" s="33" t="s">
        <v>370</v>
      </c>
      <c r="I35" s="33" t="s">
        <v>81</v>
      </c>
      <c r="J35" s="33" t="s">
        <v>749</v>
      </c>
      <c r="K35" s="28"/>
      <c r="L35" s="32" t="s">
        <v>798</v>
      </c>
      <c r="M35" s="35">
        <v>66.2</v>
      </c>
      <c r="N35" s="35">
        <v>14.5</v>
      </c>
      <c r="O35" s="35">
        <v>17.899999999999999</v>
      </c>
      <c r="P35" s="35">
        <f t="shared" si="5"/>
        <v>98.6</v>
      </c>
      <c r="Q35" s="35">
        <f t="shared" si="6"/>
        <v>67.139959432048684</v>
      </c>
      <c r="R35" s="35">
        <f t="shared" si="7"/>
        <v>14.705882352941176</v>
      </c>
      <c r="S35" s="35">
        <f t="shared" si="8"/>
        <v>18.154158215010138</v>
      </c>
      <c r="T35" s="35">
        <f t="shared" si="4"/>
        <v>17.967781908302353</v>
      </c>
      <c r="U35" s="33" t="s">
        <v>114</v>
      </c>
      <c r="V35" s="29"/>
      <c r="W35" s="7" t="s">
        <v>197</v>
      </c>
      <c r="X35" s="33"/>
    </row>
    <row r="36" spans="1:24" s="25" customFormat="1" ht="24" customHeight="1">
      <c r="A36" s="28">
        <v>34</v>
      </c>
      <c r="B36" s="33" t="s">
        <v>433</v>
      </c>
      <c r="C36" s="29" t="s">
        <v>844</v>
      </c>
      <c r="D36" s="33" t="s">
        <v>855</v>
      </c>
      <c r="E36" s="40">
        <v>7</v>
      </c>
      <c r="F36" s="40">
        <v>2</v>
      </c>
      <c r="G36" s="33" t="s">
        <v>843</v>
      </c>
      <c r="H36" s="33" t="s">
        <v>370</v>
      </c>
      <c r="I36" s="33" t="s">
        <v>81</v>
      </c>
      <c r="J36" s="33" t="s">
        <v>749</v>
      </c>
      <c r="K36" s="28"/>
      <c r="L36" s="32" t="s">
        <v>798</v>
      </c>
      <c r="M36" s="35">
        <v>70.599999999999994</v>
      </c>
      <c r="N36" s="35">
        <v>17.600000000000001</v>
      </c>
      <c r="O36" s="35">
        <v>6</v>
      </c>
      <c r="P36" s="35">
        <f t="shared" si="5"/>
        <v>94.199999999999989</v>
      </c>
      <c r="Q36" s="35">
        <f t="shared" si="6"/>
        <v>74.946921443736727</v>
      </c>
      <c r="R36" s="35">
        <f t="shared" si="7"/>
        <v>18.683651804670916</v>
      </c>
      <c r="S36" s="35">
        <f t="shared" si="8"/>
        <v>6.369426751592357</v>
      </c>
      <c r="T36" s="35">
        <f t="shared" si="4"/>
        <v>19.954648526077101</v>
      </c>
      <c r="U36" s="33" t="s">
        <v>114</v>
      </c>
      <c r="V36" s="29"/>
      <c r="W36" s="7" t="s">
        <v>197</v>
      </c>
      <c r="X36" s="33"/>
    </row>
    <row r="37" spans="1:24" s="25" customFormat="1" ht="24" customHeight="1">
      <c r="A37" s="28">
        <v>35</v>
      </c>
      <c r="B37" s="33" t="s">
        <v>435</v>
      </c>
      <c r="C37" s="29" t="s">
        <v>844</v>
      </c>
      <c r="D37" s="33" t="s">
        <v>855</v>
      </c>
      <c r="E37" s="40">
        <v>8.1</v>
      </c>
      <c r="F37" s="40">
        <v>2.1</v>
      </c>
      <c r="G37" s="33" t="s">
        <v>843</v>
      </c>
      <c r="H37" s="33" t="s">
        <v>370</v>
      </c>
      <c r="I37" s="33" t="s">
        <v>81</v>
      </c>
      <c r="J37" s="33" t="s">
        <v>749</v>
      </c>
      <c r="K37" s="28"/>
      <c r="L37" s="32" t="s">
        <v>798</v>
      </c>
      <c r="M37" s="35">
        <v>62.9</v>
      </c>
      <c r="N37" s="35">
        <v>19.399999999999999</v>
      </c>
      <c r="O37" s="35">
        <v>16.8</v>
      </c>
      <c r="P37" s="35">
        <f t="shared" si="5"/>
        <v>99.1</v>
      </c>
      <c r="Q37" s="35">
        <f t="shared" si="6"/>
        <v>63.471241170534817</v>
      </c>
      <c r="R37" s="35">
        <f t="shared" si="7"/>
        <v>19.576185671039354</v>
      </c>
      <c r="S37" s="35">
        <f t="shared" si="8"/>
        <v>16.952573158425832</v>
      </c>
      <c r="T37" s="35">
        <f t="shared" si="4"/>
        <v>23.572296476306196</v>
      </c>
      <c r="U37" s="33" t="s">
        <v>114</v>
      </c>
      <c r="V37" s="29"/>
      <c r="W37" s="7" t="s">
        <v>197</v>
      </c>
      <c r="X37" s="33"/>
    </row>
    <row r="38" spans="1:24" s="25" customFormat="1" ht="24" customHeight="1">
      <c r="A38" s="28">
        <v>36</v>
      </c>
      <c r="B38" s="33" t="s">
        <v>437</v>
      </c>
      <c r="C38" s="29" t="s">
        <v>844</v>
      </c>
      <c r="D38" s="33" t="s">
        <v>816</v>
      </c>
      <c r="E38" s="40">
        <v>5.6</v>
      </c>
      <c r="F38" s="40">
        <v>1.8</v>
      </c>
      <c r="G38" s="33" t="s">
        <v>843</v>
      </c>
      <c r="H38" s="33" t="s">
        <v>370</v>
      </c>
      <c r="I38" s="33" t="s">
        <v>81</v>
      </c>
      <c r="J38" s="33" t="s">
        <v>749</v>
      </c>
      <c r="K38" s="28"/>
      <c r="L38" s="32" t="s">
        <v>798</v>
      </c>
      <c r="M38" s="35">
        <v>68.2</v>
      </c>
      <c r="N38" s="35">
        <v>15.6</v>
      </c>
      <c r="O38" s="35">
        <v>10.5</v>
      </c>
      <c r="P38" s="35">
        <f t="shared" si="5"/>
        <v>94.3</v>
      </c>
      <c r="Q38" s="35">
        <f t="shared" si="6"/>
        <v>72.322375397667031</v>
      </c>
      <c r="R38" s="35">
        <f t="shared" si="7"/>
        <v>16.542948038176036</v>
      </c>
      <c r="S38" s="35">
        <f t="shared" si="8"/>
        <v>11.134676564156946</v>
      </c>
      <c r="T38" s="35">
        <f t="shared" si="4"/>
        <v>18.615751789976134</v>
      </c>
      <c r="U38" s="33" t="s">
        <v>114</v>
      </c>
      <c r="V38" s="29"/>
      <c r="W38" s="7" t="s">
        <v>197</v>
      </c>
      <c r="X38" s="33"/>
    </row>
    <row r="39" spans="1:24" s="25" customFormat="1" ht="24" customHeight="1">
      <c r="A39" s="28">
        <v>37</v>
      </c>
      <c r="B39" s="33" t="s">
        <v>439</v>
      </c>
      <c r="C39" s="29" t="s">
        <v>844</v>
      </c>
      <c r="D39" s="33" t="s">
        <v>346</v>
      </c>
      <c r="E39" s="40">
        <v>5.2</v>
      </c>
      <c r="F39" s="40">
        <v>2.9</v>
      </c>
      <c r="G39" s="33" t="s">
        <v>843</v>
      </c>
      <c r="H39" s="33" t="s">
        <v>370</v>
      </c>
      <c r="I39" s="33" t="s">
        <v>81</v>
      </c>
      <c r="J39" s="33" t="s">
        <v>749</v>
      </c>
      <c r="K39" s="28"/>
      <c r="L39" s="32" t="s">
        <v>798</v>
      </c>
      <c r="M39" s="35">
        <v>45.2</v>
      </c>
      <c r="N39" s="35">
        <v>10.6</v>
      </c>
      <c r="O39" s="35">
        <v>38.5</v>
      </c>
      <c r="P39" s="35">
        <f t="shared" si="5"/>
        <v>94.300000000000011</v>
      </c>
      <c r="Q39" s="35">
        <f t="shared" si="6"/>
        <v>47.932131495227992</v>
      </c>
      <c r="R39" s="35">
        <f t="shared" si="7"/>
        <v>11.240721102863201</v>
      </c>
      <c r="S39" s="35">
        <f t="shared" si="8"/>
        <v>40.827147401908796</v>
      </c>
      <c r="T39" s="35">
        <f t="shared" si="4"/>
        <v>18.996415770609318</v>
      </c>
      <c r="U39" s="33" t="s">
        <v>114</v>
      </c>
      <c r="V39" s="29"/>
      <c r="W39" s="7" t="s">
        <v>197</v>
      </c>
      <c r="X39" s="33"/>
    </row>
    <row r="40" spans="1:24" s="25" customFormat="1" ht="24" customHeight="1">
      <c r="A40" s="28">
        <v>38</v>
      </c>
      <c r="B40" s="33" t="s">
        <v>441</v>
      </c>
      <c r="C40" s="29" t="s">
        <v>844</v>
      </c>
      <c r="D40" s="33" t="s">
        <v>347</v>
      </c>
      <c r="E40" s="40">
        <v>12.5</v>
      </c>
      <c r="F40" s="40">
        <v>1</v>
      </c>
      <c r="G40" s="33" t="s">
        <v>843</v>
      </c>
      <c r="H40" s="33" t="s">
        <v>370</v>
      </c>
      <c r="I40" s="33" t="s">
        <v>81</v>
      </c>
      <c r="J40" s="33" t="s">
        <v>749</v>
      </c>
      <c r="K40" s="28"/>
      <c r="L40" s="32" t="s">
        <v>798</v>
      </c>
      <c r="M40" s="35">
        <v>71.099999999999994</v>
      </c>
      <c r="N40" s="35">
        <v>15.3</v>
      </c>
      <c r="O40" s="35">
        <v>11.1</v>
      </c>
      <c r="P40" s="35">
        <f t="shared" si="5"/>
        <v>97.499999999999986</v>
      </c>
      <c r="Q40" s="35">
        <f t="shared" si="6"/>
        <v>72.92307692307692</v>
      </c>
      <c r="R40" s="35">
        <f t="shared" si="7"/>
        <v>15.692307692307695</v>
      </c>
      <c r="S40" s="35">
        <f t="shared" si="8"/>
        <v>11.384615384615387</v>
      </c>
      <c r="T40" s="35">
        <f t="shared" si="4"/>
        <v>17.708333333333336</v>
      </c>
      <c r="U40" s="33" t="s">
        <v>114</v>
      </c>
      <c r="V40" s="29"/>
      <c r="W40" s="7" t="s">
        <v>197</v>
      </c>
      <c r="X40" s="33"/>
    </row>
    <row r="41" spans="1:24" s="25" customFormat="1" ht="24" customHeight="1">
      <c r="A41" s="28">
        <v>39</v>
      </c>
      <c r="B41" s="33" t="s">
        <v>443</v>
      </c>
      <c r="C41" s="29" t="s">
        <v>844</v>
      </c>
      <c r="D41" s="33" t="s">
        <v>347</v>
      </c>
      <c r="E41" s="40">
        <v>10</v>
      </c>
      <c r="F41" s="40">
        <v>1.2</v>
      </c>
      <c r="G41" s="33" t="s">
        <v>843</v>
      </c>
      <c r="H41" s="33" t="s">
        <v>370</v>
      </c>
      <c r="I41" s="33" t="s">
        <v>81</v>
      </c>
      <c r="J41" s="33" t="s">
        <v>749</v>
      </c>
      <c r="K41" s="28"/>
      <c r="L41" s="32" t="s">
        <v>798</v>
      </c>
      <c r="M41" s="35">
        <v>76.3</v>
      </c>
      <c r="N41" s="35">
        <v>11.9</v>
      </c>
      <c r="O41" s="35">
        <v>11.1</v>
      </c>
      <c r="P41" s="35">
        <f t="shared" si="5"/>
        <v>99.3</v>
      </c>
      <c r="Q41" s="35">
        <f t="shared" si="6"/>
        <v>76.837865055387709</v>
      </c>
      <c r="R41" s="35">
        <f t="shared" si="7"/>
        <v>11.983887210473313</v>
      </c>
      <c r="S41" s="35">
        <f t="shared" si="8"/>
        <v>11.178247734138973</v>
      </c>
      <c r="T41" s="35">
        <f t="shared" si="4"/>
        <v>13.492063492063492</v>
      </c>
      <c r="U41" s="33" t="s">
        <v>114</v>
      </c>
      <c r="V41" s="29"/>
      <c r="W41" s="7" t="s">
        <v>197</v>
      </c>
      <c r="X41" s="33"/>
    </row>
    <row r="42" spans="1:24" s="25" customFormat="1" ht="24" customHeight="1">
      <c r="A42" s="28">
        <v>40</v>
      </c>
      <c r="B42" s="33" t="s">
        <v>445</v>
      </c>
      <c r="C42" s="29" t="s">
        <v>844</v>
      </c>
      <c r="D42" s="33" t="s">
        <v>347</v>
      </c>
      <c r="E42" s="40">
        <v>10.4</v>
      </c>
      <c r="F42" s="40">
        <v>1.6</v>
      </c>
      <c r="G42" s="33" t="s">
        <v>843</v>
      </c>
      <c r="H42" s="33" t="s">
        <v>370</v>
      </c>
      <c r="I42" s="33" t="s">
        <v>81</v>
      </c>
      <c r="J42" s="33" t="s">
        <v>749</v>
      </c>
      <c r="K42" s="28"/>
      <c r="L42" s="32" t="s">
        <v>798</v>
      </c>
      <c r="M42" s="35">
        <v>66.900000000000006</v>
      </c>
      <c r="N42" s="35">
        <v>13.9</v>
      </c>
      <c r="O42" s="35">
        <v>15.6</v>
      </c>
      <c r="P42" s="35">
        <f t="shared" si="5"/>
        <v>96.4</v>
      </c>
      <c r="Q42" s="35">
        <f t="shared" si="6"/>
        <v>69.398340248962668</v>
      </c>
      <c r="R42" s="35">
        <f t="shared" si="7"/>
        <v>14.419087136929461</v>
      </c>
      <c r="S42" s="35">
        <f t="shared" si="8"/>
        <v>16.182572614107883</v>
      </c>
      <c r="T42" s="35">
        <f t="shared" si="4"/>
        <v>17.202970297029701</v>
      </c>
      <c r="U42" s="33" t="s">
        <v>114</v>
      </c>
      <c r="V42" s="29"/>
      <c r="W42" s="7" t="s">
        <v>197</v>
      </c>
      <c r="X42" s="33"/>
    </row>
    <row r="43" spans="1:24" s="25" customFormat="1" ht="24" customHeight="1">
      <c r="A43" s="28">
        <v>41</v>
      </c>
      <c r="B43" s="33" t="s">
        <v>447</v>
      </c>
      <c r="C43" s="29" t="s">
        <v>844</v>
      </c>
      <c r="D43" s="33" t="s">
        <v>347</v>
      </c>
      <c r="E43" s="40">
        <v>10.3</v>
      </c>
      <c r="F43" s="40">
        <v>0.6</v>
      </c>
      <c r="G43" s="33" t="s">
        <v>843</v>
      </c>
      <c r="H43" s="33" t="s">
        <v>370</v>
      </c>
      <c r="I43" s="33" t="s">
        <v>81</v>
      </c>
      <c r="J43" s="33" t="s">
        <v>749</v>
      </c>
      <c r="K43" s="28"/>
      <c r="L43" s="32" t="s">
        <v>798</v>
      </c>
      <c r="M43" s="35">
        <v>67.400000000000006</v>
      </c>
      <c r="N43" s="35">
        <v>12.4</v>
      </c>
      <c r="O43" s="35">
        <v>11.8</v>
      </c>
      <c r="P43" s="35">
        <f t="shared" si="5"/>
        <v>91.600000000000009</v>
      </c>
      <c r="Q43" s="35">
        <f t="shared" si="6"/>
        <v>73.580786026200883</v>
      </c>
      <c r="R43" s="35">
        <f t="shared" si="7"/>
        <v>13.537117903930131</v>
      </c>
      <c r="S43" s="35">
        <f t="shared" si="8"/>
        <v>12.882096069868995</v>
      </c>
      <c r="T43" s="35">
        <f t="shared" si="4"/>
        <v>15.538847117794488</v>
      </c>
      <c r="U43" s="33" t="s">
        <v>114</v>
      </c>
      <c r="V43" s="29"/>
      <c r="W43" s="7" t="s">
        <v>197</v>
      </c>
      <c r="X43" s="33"/>
    </row>
    <row r="44" spans="1:24" s="25" customFormat="1" ht="24" customHeight="1">
      <c r="A44" s="28">
        <v>42</v>
      </c>
      <c r="B44" s="33" t="s">
        <v>449</v>
      </c>
      <c r="C44" s="29" t="s">
        <v>844</v>
      </c>
      <c r="D44" s="33" t="s">
        <v>347</v>
      </c>
      <c r="E44" s="40">
        <v>6.8</v>
      </c>
      <c r="F44" s="40">
        <v>1.2</v>
      </c>
      <c r="G44" s="33" t="s">
        <v>843</v>
      </c>
      <c r="H44" s="33" t="s">
        <v>370</v>
      </c>
      <c r="I44" s="33" t="s">
        <v>81</v>
      </c>
      <c r="J44" s="33" t="s">
        <v>749</v>
      </c>
      <c r="K44" s="28"/>
      <c r="L44" s="32" t="s">
        <v>798</v>
      </c>
      <c r="M44" s="35">
        <v>78.3</v>
      </c>
      <c r="N44" s="35">
        <v>12.2</v>
      </c>
      <c r="O44" s="35">
        <v>0.7</v>
      </c>
      <c r="P44" s="35">
        <f t="shared" si="5"/>
        <v>91.2</v>
      </c>
      <c r="Q44" s="35">
        <f t="shared" si="6"/>
        <v>85.855263157894726</v>
      </c>
      <c r="R44" s="35">
        <f t="shared" si="7"/>
        <v>13.37719298245614</v>
      </c>
      <c r="S44" s="35">
        <f t="shared" si="8"/>
        <v>0.76754385964912275</v>
      </c>
      <c r="T44" s="35">
        <f t="shared" si="4"/>
        <v>13.480662983425415</v>
      </c>
      <c r="U44" s="33" t="s">
        <v>114</v>
      </c>
      <c r="V44" s="29"/>
      <c r="W44" s="7" t="s">
        <v>197</v>
      </c>
      <c r="X44" s="33"/>
    </row>
    <row r="45" spans="1:24" s="25" customFormat="1" ht="24" customHeight="1">
      <c r="A45" s="28">
        <v>43</v>
      </c>
      <c r="B45" s="33" t="s">
        <v>452</v>
      </c>
      <c r="C45" s="29" t="s">
        <v>844</v>
      </c>
      <c r="D45" s="33" t="s">
        <v>793</v>
      </c>
      <c r="E45" s="40">
        <v>6</v>
      </c>
      <c r="F45" s="40">
        <v>0.5</v>
      </c>
      <c r="G45" s="33" t="s">
        <v>843</v>
      </c>
      <c r="H45" s="33" t="s">
        <v>370</v>
      </c>
      <c r="I45" s="33" t="s">
        <v>81</v>
      </c>
      <c r="J45" s="33" t="s">
        <v>749</v>
      </c>
      <c r="K45" s="28"/>
      <c r="L45" s="32" t="s">
        <v>798</v>
      </c>
      <c r="M45" s="35">
        <v>64.900000000000006</v>
      </c>
      <c r="N45" s="35">
        <v>12.2</v>
      </c>
      <c r="O45" s="35">
        <v>16.100000000000001</v>
      </c>
      <c r="P45" s="35">
        <f t="shared" si="5"/>
        <v>93.200000000000017</v>
      </c>
      <c r="Q45" s="35">
        <f t="shared" si="6"/>
        <v>69.63519313304721</v>
      </c>
      <c r="R45" s="35">
        <f t="shared" si="7"/>
        <v>13.090128755364805</v>
      </c>
      <c r="S45" s="35">
        <f t="shared" si="8"/>
        <v>17.274678111587981</v>
      </c>
      <c r="T45" s="35">
        <f t="shared" si="4"/>
        <v>15.823605706874188</v>
      </c>
      <c r="U45" s="33" t="s">
        <v>114</v>
      </c>
      <c r="V45" s="29"/>
      <c r="W45" s="7" t="s">
        <v>197</v>
      </c>
      <c r="X45" s="33"/>
    </row>
    <row r="46" spans="1:24" s="25" customFormat="1" ht="24" customHeight="1">
      <c r="A46" s="28">
        <v>44</v>
      </c>
      <c r="B46" s="33" t="s">
        <v>454</v>
      </c>
      <c r="C46" s="29" t="s">
        <v>844</v>
      </c>
      <c r="D46" s="33" t="s">
        <v>793</v>
      </c>
      <c r="E46" s="40">
        <v>4</v>
      </c>
      <c r="F46" s="40">
        <v>0.3</v>
      </c>
      <c r="G46" s="33" t="s">
        <v>843</v>
      </c>
      <c r="H46" s="33" t="s">
        <v>370</v>
      </c>
      <c r="I46" s="33" t="s">
        <v>81</v>
      </c>
      <c r="J46" s="33" t="s">
        <v>749</v>
      </c>
      <c r="K46" s="28"/>
      <c r="L46" s="32" t="s">
        <v>798</v>
      </c>
      <c r="M46" s="35">
        <v>30.6</v>
      </c>
      <c r="N46" s="35">
        <v>8.4</v>
      </c>
      <c r="O46" s="35">
        <v>56.9</v>
      </c>
      <c r="P46" s="35">
        <f t="shared" si="5"/>
        <v>95.9</v>
      </c>
      <c r="Q46" s="35">
        <f t="shared" si="6"/>
        <v>31.908237747653803</v>
      </c>
      <c r="R46" s="35">
        <f t="shared" si="7"/>
        <v>8.7591240875912408</v>
      </c>
      <c r="S46" s="35">
        <f t="shared" si="8"/>
        <v>59.332638164754947</v>
      </c>
      <c r="T46" s="35">
        <f t="shared" si="4"/>
        <v>21.53846153846154</v>
      </c>
      <c r="U46" s="33" t="s">
        <v>114</v>
      </c>
      <c r="V46" s="29"/>
      <c r="W46" s="7" t="s">
        <v>197</v>
      </c>
      <c r="X46" s="33"/>
    </row>
    <row r="47" spans="1:24" s="25" customFormat="1" ht="24" customHeight="1">
      <c r="A47" s="28">
        <v>45</v>
      </c>
      <c r="B47" s="33" t="s">
        <v>456</v>
      </c>
      <c r="C47" s="29" t="s">
        <v>844</v>
      </c>
      <c r="D47" s="33" t="s">
        <v>793</v>
      </c>
      <c r="E47" s="40">
        <v>3.4</v>
      </c>
      <c r="F47" s="40">
        <v>0.7</v>
      </c>
      <c r="G47" s="33" t="s">
        <v>843</v>
      </c>
      <c r="H47" s="33" t="s">
        <v>370</v>
      </c>
      <c r="I47" s="33" t="s">
        <v>81</v>
      </c>
      <c r="J47" s="33" t="s">
        <v>749</v>
      </c>
      <c r="K47" s="28"/>
      <c r="L47" s="32" t="s">
        <v>798</v>
      </c>
      <c r="M47" s="35">
        <v>30.8</v>
      </c>
      <c r="N47" s="35">
        <v>6.7</v>
      </c>
      <c r="O47" s="35">
        <v>61.6</v>
      </c>
      <c r="P47" s="35">
        <f t="shared" si="5"/>
        <v>99.1</v>
      </c>
      <c r="Q47" s="35">
        <f t="shared" si="6"/>
        <v>31.079717457114029</v>
      </c>
      <c r="R47" s="35">
        <f t="shared" si="7"/>
        <v>6.7608476286579213</v>
      </c>
      <c r="S47" s="35">
        <f t="shared" si="8"/>
        <v>62.159434914228058</v>
      </c>
      <c r="T47" s="35">
        <f t="shared" si="4"/>
        <v>17.866666666666667</v>
      </c>
      <c r="U47" s="33" t="s">
        <v>114</v>
      </c>
      <c r="V47" s="29"/>
      <c r="W47" s="7" t="s">
        <v>197</v>
      </c>
      <c r="X47" s="33"/>
    </row>
    <row r="48" spans="1:24" s="25" customFormat="1" ht="24" customHeight="1">
      <c r="A48" s="28">
        <v>46</v>
      </c>
      <c r="B48" s="33" t="s">
        <v>458</v>
      </c>
      <c r="C48" s="29" t="s">
        <v>844</v>
      </c>
      <c r="D48" s="33" t="s">
        <v>347</v>
      </c>
      <c r="E48" s="40">
        <v>8.1</v>
      </c>
      <c r="F48" s="40">
        <v>1.7</v>
      </c>
      <c r="G48" s="33" t="s">
        <v>843</v>
      </c>
      <c r="H48" s="33" t="s">
        <v>370</v>
      </c>
      <c r="I48" s="33" t="s">
        <v>81</v>
      </c>
      <c r="J48" s="33" t="s">
        <v>749</v>
      </c>
      <c r="K48" s="28"/>
      <c r="L48" s="32" t="s">
        <v>798</v>
      </c>
      <c r="M48" s="35">
        <v>59.9</v>
      </c>
      <c r="N48" s="35">
        <v>10.4</v>
      </c>
      <c r="O48" s="35">
        <v>21.9</v>
      </c>
      <c r="P48" s="35">
        <f t="shared" si="5"/>
        <v>92.199999999999989</v>
      </c>
      <c r="Q48" s="35">
        <f t="shared" si="6"/>
        <v>64.967462039045557</v>
      </c>
      <c r="R48" s="35">
        <f t="shared" si="7"/>
        <v>11.279826464208245</v>
      </c>
      <c r="S48" s="35">
        <f t="shared" si="8"/>
        <v>23.752711496746208</v>
      </c>
      <c r="T48" s="35">
        <f t="shared" si="4"/>
        <v>14.793741109530584</v>
      </c>
      <c r="U48" s="33" t="s">
        <v>114</v>
      </c>
      <c r="V48" s="29"/>
      <c r="W48" s="7" t="s">
        <v>197</v>
      </c>
      <c r="X48" s="33"/>
    </row>
    <row r="49" spans="1:24" s="25" customFormat="1" ht="24" customHeight="1">
      <c r="A49" s="28">
        <v>47</v>
      </c>
      <c r="B49" s="33" t="s">
        <v>460</v>
      </c>
      <c r="C49" s="29" t="s">
        <v>844</v>
      </c>
      <c r="D49" s="33" t="s">
        <v>348</v>
      </c>
      <c r="E49" s="40">
        <v>0.8</v>
      </c>
      <c r="F49" s="40">
        <v>3.1</v>
      </c>
      <c r="G49" s="33" t="s">
        <v>843</v>
      </c>
      <c r="H49" s="33" t="s">
        <v>370</v>
      </c>
      <c r="I49" s="33" t="s">
        <v>81</v>
      </c>
      <c r="J49" s="33" t="s">
        <v>749</v>
      </c>
      <c r="K49" s="28"/>
      <c r="L49" s="32" t="s">
        <v>798</v>
      </c>
      <c r="M49" s="35">
        <v>75</v>
      </c>
      <c r="N49" s="35">
        <v>14.5</v>
      </c>
      <c r="O49" s="35">
        <v>7.8</v>
      </c>
      <c r="P49" s="35">
        <f t="shared" si="5"/>
        <v>97.3</v>
      </c>
      <c r="Q49" s="35">
        <f t="shared" si="6"/>
        <v>77.081192189105863</v>
      </c>
      <c r="R49" s="35">
        <f t="shared" si="7"/>
        <v>14.902363823227132</v>
      </c>
      <c r="S49" s="35">
        <f t="shared" si="8"/>
        <v>8.0164439876670084</v>
      </c>
      <c r="T49" s="35">
        <f t="shared" si="4"/>
        <v>16.201117318435749</v>
      </c>
      <c r="U49" s="33" t="s">
        <v>114</v>
      </c>
      <c r="V49" s="29"/>
      <c r="W49" s="7" t="s">
        <v>197</v>
      </c>
      <c r="X49" s="33"/>
    </row>
    <row r="50" spans="1:24" s="25" customFormat="1" ht="24" customHeight="1">
      <c r="A50" s="28">
        <v>48</v>
      </c>
      <c r="B50" s="33" t="s">
        <v>462</v>
      </c>
      <c r="C50" s="29" t="s">
        <v>844</v>
      </c>
      <c r="D50" s="33" t="s">
        <v>348</v>
      </c>
      <c r="E50" s="40">
        <v>1</v>
      </c>
      <c r="F50" s="40">
        <v>2.5</v>
      </c>
      <c r="G50" s="33" t="s">
        <v>843</v>
      </c>
      <c r="H50" s="33" t="s">
        <v>370</v>
      </c>
      <c r="I50" s="33" t="s">
        <v>81</v>
      </c>
      <c r="J50" s="33" t="s">
        <v>749</v>
      </c>
      <c r="K50" s="28"/>
      <c r="L50" s="32" t="s">
        <v>798</v>
      </c>
      <c r="M50" s="35">
        <v>56.4</v>
      </c>
      <c r="N50" s="35">
        <v>12.7</v>
      </c>
      <c r="O50" s="35">
        <v>28.4</v>
      </c>
      <c r="P50" s="35">
        <f t="shared" si="5"/>
        <v>97.5</v>
      </c>
      <c r="Q50" s="35">
        <f t="shared" si="6"/>
        <v>57.846153846153847</v>
      </c>
      <c r="R50" s="35">
        <f t="shared" si="7"/>
        <v>13.025641025641026</v>
      </c>
      <c r="S50" s="35">
        <f t="shared" si="8"/>
        <v>29.128205128205128</v>
      </c>
      <c r="T50" s="35">
        <f t="shared" si="4"/>
        <v>18.379160636758318</v>
      </c>
      <c r="U50" s="33" t="s">
        <v>114</v>
      </c>
      <c r="V50" s="29"/>
      <c r="W50" s="7" t="s">
        <v>197</v>
      </c>
      <c r="X50" s="33"/>
    </row>
    <row r="51" spans="1:24" ht="24" customHeight="1">
      <c r="A51" s="28">
        <v>49</v>
      </c>
      <c r="B51" s="33" t="s">
        <v>466</v>
      </c>
      <c r="C51" s="29" t="s">
        <v>844</v>
      </c>
      <c r="D51" s="33" t="s">
        <v>865</v>
      </c>
      <c r="E51" s="39">
        <v>7.3</v>
      </c>
      <c r="F51" s="39">
        <v>2</v>
      </c>
      <c r="G51" s="33" t="s">
        <v>110</v>
      </c>
      <c r="H51" s="33" t="s">
        <v>468</v>
      </c>
      <c r="I51" s="33" t="s">
        <v>81</v>
      </c>
      <c r="J51" s="33" t="s">
        <v>749</v>
      </c>
      <c r="L51" s="32" t="s">
        <v>776</v>
      </c>
      <c r="M51" s="35">
        <v>69.5</v>
      </c>
      <c r="N51" s="35">
        <v>8.1</v>
      </c>
      <c r="O51" s="35">
        <v>22.3</v>
      </c>
      <c r="P51" s="35">
        <f t="shared" ref="P51:P88" si="9">SUM(M51:O51)</f>
        <v>99.899999999999991</v>
      </c>
      <c r="Q51" s="35">
        <f t="shared" ref="Q51:Q88" si="10">PRODUCT(M51,100,1/P51)</f>
        <v>69.56956956956958</v>
      </c>
      <c r="R51" s="35">
        <f t="shared" ref="R51:R88" si="11">PRODUCT(N51,100,1/P51)</f>
        <v>8.1081081081081088</v>
      </c>
      <c r="S51" s="35">
        <f t="shared" ref="S51:S88" si="12">PRODUCT(O51,100,1/P51)</f>
        <v>22.322322322322325</v>
      </c>
      <c r="T51" s="35">
        <f t="shared" si="4"/>
        <v>10.438144329896906</v>
      </c>
      <c r="U51" s="33" t="s">
        <v>338</v>
      </c>
      <c r="V51" s="29"/>
      <c r="W51" s="7" t="s">
        <v>198</v>
      </c>
      <c r="X51" s="33"/>
    </row>
    <row r="52" spans="1:24" ht="24" customHeight="1">
      <c r="A52" s="28">
        <v>50</v>
      </c>
      <c r="B52" s="33" t="s">
        <v>469</v>
      </c>
      <c r="C52" s="29" t="s">
        <v>844</v>
      </c>
      <c r="D52" s="33" t="s">
        <v>816</v>
      </c>
      <c r="E52" s="39">
        <v>4.7</v>
      </c>
      <c r="F52" s="39">
        <v>2.2999999999999998</v>
      </c>
      <c r="G52" s="33" t="s">
        <v>110</v>
      </c>
      <c r="H52" s="33" t="s">
        <v>468</v>
      </c>
      <c r="I52" s="33" t="s">
        <v>81</v>
      </c>
      <c r="J52" s="33" t="s">
        <v>749</v>
      </c>
      <c r="L52" s="32" t="s">
        <v>776</v>
      </c>
      <c r="M52" s="35">
        <v>69.5</v>
      </c>
      <c r="N52" s="35">
        <v>8.1</v>
      </c>
      <c r="O52" s="35">
        <v>22.3</v>
      </c>
      <c r="P52" s="35">
        <f t="shared" si="9"/>
        <v>99.899999999999991</v>
      </c>
      <c r="Q52" s="35">
        <f t="shared" si="10"/>
        <v>69.56956956956958</v>
      </c>
      <c r="R52" s="35">
        <f t="shared" si="11"/>
        <v>8.1081081081081088</v>
      </c>
      <c r="S52" s="35">
        <f t="shared" si="12"/>
        <v>22.322322322322325</v>
      </c>
      <c r="T52" s="35">
        <f t="shared" si="4"/>
        <v>10.438144329896906</v>
      </c>
      <c r="U52" s="33" t="s">
        <v>338</v>
      </c>
      <c r="V52" s="29"/>
      <c r="W52" s="7" t="s">
        <v>198</v>
      </c>
      <c r="X52" s="33"/>
    </row>
    <row r="53" spans="1:24" ht="24" customHeight="1">
      <c r="A53" s="28">
        <v>51</v>
      </c>
      <c r="B53" s="33" t="s">
        <v>471</v>
      </c>
      <c r="C53" s="29" t="s">
        <v>844</v>
      </c>
      <c r="D53" s="33" t="s">
        <v>816</v>
      </c>
      <c r="E53" s="39">
        <v>5.8</v>
      </c>
      <c r="F53" s="39">
        <v>3</v>
      </c>
      <c r="G53" s="33" t="s">
        <v>110</v>
      </c>
      <c r="H53" s="33" t="s">
        <v>468</v>
      </c>
      <c r="I53" s="33" t="s">
        <v>81</v>
      </c>
      <c r="J53" s="33" t="s">
        <v>749</v>
      </c>
      <c r="L53" s="32" t="s">
        <v>776</v>
      </c>
      <c r="M53" s="35">
        <v>69.5</v>
      </c>
      <c r="N53" s="35">
        <v>8.1</v>
      </c>
      <c r="O53" s="35">
        <v>22.3</v>
      </c>
      <c r="P53" s="35">
        <f t="shared" si="9"/>
        <v>99.899999999999991</v>
      </c>
      <c r="Q53" s="35">
        <f t="shared" si="10"/>
        <v>69.56956956956958</v>
      </c>
      <c r="R53" s="35">
        <f t="shared" si="11"/>
        <v>8.1081081081081088</v>
      </c>
      <c r="S53" s="35">
        <f t="shared" si="12"/>
        <v>22.322322322322325</v>
      </c>
      <c r="T53" s="35">
        <f t="shared" si="4"/>
        <v>10.438144329896906</v>
      </c>
      <c r="U53" s="33" t="s">
        <v>338</v>
      </c>
      <c r="V53" s="29"/>
      <c r="W53" s="7" t="s">
        <v>199</v>
      </c>
      <c r="X53" s="33"/>
    </row>
    <row r="54" spans="1:24" ht="24" customHeight="1">
      <c r="A54" s="28">
        <v>52</v>
      </c>
      <c r="B54" s="33" t="s">
        <v>473</v>
      </c>
      <c r="C54" s="29" t="s">
        <v>844</v>
      </c>
      <c r="D54" s="33" t="s">
        <v>8</v>
      </c>
      <c r="E54" s="39">
        <v>8.6</v>
      </c>
      <c r="F54" s="39">
        <v>6.5</v>
      </c>
      <c r="G54" s="33" t="s">
        <v>182</v>
      </c>
      <c r="H54" s="33" t="s">
        <v>474</v>
      </c>
      <c r="I54" s="33" t="s">
        <v>81</v>
      </c>
      <c r="J54" s="33" t="s">
        <v>749</v>
      </c>
      <c r="L54" s="32" t="s">
        <v>776</v>
      </c>
      <c r="M54" s="35">
        <v>78</v>
      </c>
      <c r="N54" s="35">
        <v>6.9</v>
      </c>
      <c r="O54" s="35">
        <v>15.1</v>
      </c>
      <c r="P54" s="35">
        <f t="shared" si="9"/>
        <v>100</v>
      </c>
      <c r="Q54" s="35">
        <f t="shared" si="10"/>
        <v>78</v>
      </c>
      <c r="R54" s="35">
        <f t="shared" si="11"/>
        <v>6.9</v>
      </c>
      <c r="S54" s="35">
        <f t="shared" si="12"/>
        <v>15.1</v>
      </c>
      <c r="T54" s="35">
        <f t="shared" si="4"/>
        <v>8.1272084805653702</v>
      </c>
      <c r="U54" s="33" t="s">
        <v>114</v>
      </c>
      <c r="V54" s="29"/>
      <c r="W54" s="28" t="s">
        <v>191</v>
      </c>
      <c r="X54" s="33"/>
    </row>
    <row r="55" spans="1:24" ht="24" customHeight="1">
      <c r="A55" s="28">
        <v>53</v>
      </c>
      <c r="B55" s="33" t="s">
        <v>475</v>
      </c>
      <c r="C55" s="29" t="s">
        <v>844</v>
      </c>
      <c r="D55" s="33" t="s">
        <v>8</v>
      </c>
      <c r="E55" s="39">
        <v>8.4</v>
      </c>
      <c r="F55" s="39">
        <v>6.4</v>
      </c>
      <c r="G55" s="33" t="s">
        <v>182</v>
      </c>
      <c r="H55" s="33" t="s">
        <v>474</v>
      </c>
      <c r="I55" s="33" t="s">
        <v>81</v>
      </c>
      <c r="J55" s="33" t="s">
        <v>749</v>
      </c>
      <c r="L55" s="32" t="s">
        <v>776</v>
      </c>
      <c r="M55" s="35">
        <v>77</v>
      </c>
      <c r="N55" s="35">
        <v>7</v>
      </c>
      <c r="O55" s="35">
        <v>16</v>
      </c>
      <c r="P55" s="35">
        <f t="shared" si="9"/>
        <v>100</v>
      </c>
      <c r="Q55" s="35">
        <f t="shared" si="10"/>
        <v>77</v>
      </c>
      <c r="R55" s="35">
        <f t="shared" si="11"/>
        <v>7</v>
      </c>
      <c r="S55" s="35">
        <f t="shared" si="12"/>
        <v>16</v>
      </c>
      <c r="T55" s="35">
        <f t="shared" si="4"/>
        <v>8.3333333333333321</v>
      </c>
      <c r="U55" s="33" t="s">
        <v>114</v>
      </c>
      <c r="V55" s="29"/>
      <c r="W55" s="28" t="s">
        <v>191</v>
      </c>
      <c r="X55" s="33"/>
    </row>
    <row r="56" spans="1:24" ht="24" customHeight="1">
      <c r="A56" s="28">
        <v>54</v>
      </c>
      <c r="B56" s="33" t="s">
        <v>476</v>
      </c>
      <c r="C56" s="29" t="s">
        <v>844</v>
      </c>
      <c r="D56" s="33" t="s">
        <v>82</v>
      </c>
      <c r="E56" s="39">
        <v>5.3</v>
      </c>
      <c r="F56" s="39">
        <v>1.6</v>
      </c>
      <c r="G56" s="33" t="s">
        <v>110</v>
      </c>
      <c r="H56" s="33" t="s">
        <v>224</v>
      </c>
      <c r="I56" s="33" t="s">
        <v>81</v>
      </c>
      <c r="J56" s="33" t="s">
        <v>749</v>
      </c>
      <c r="L56" s="32" t="s">
        <v>776</v>
      </c>
      <c r="M56" s="35">
        <v>91.3</v>
      </c>
      <c r="N56" s="35">
        <v>5.5</v>
      </c>
      <c r="O56" s="35">
        <v>3.2</v>
      </c>
      <c r="P56" s="35">
        <f t="shared" si="9"/>
        <v>100</v>
      </c>
      <c r="Q56" s="35">
        <f t="shared" si="10"/>
        <v>91.3</v>
      </c>
      <c r="R56" s="35">
        <f t="shared" si="11"/>
        <v>5.5</v>
      </c>
      <c r="S56" s="35">
        <f t="shared" si="12"/>
        <v>3.2</v>
      </c>
      <c r="T56" s="35">
        <f t="shared" si="4"/>
        <v>5.6818181818181817</v>
      </c>
      <c r="U56" s="33" t="s">
        <v>114</v>
      </c>
      <c r="V56" s="29"/>
      <c r="W56" s="28" t="s">
        <v>191</v>
      </c>
      <c r="X56" s="33"/>
    </row>
    <row r="57" spans="1:24" ht="24" customHeight="1">
      <c r="A57" s="28">
        <v>55</v>
      </c>
      <c r="B57" s="33" t="s">
        <v>477</v>
      </c>
      <c r="C57" s="29" t="s">
        <v>844</v>
      </c>
      <c r="D57" s="33" t="s">
        <v>349</v>
      </c>
      <c r="E57" s="39">
        <v>3</v>
      </c>
      <c r="F57" s="39">
        <v>4.0999999999999996</v>
      </c>
      <c r="G57" s="33" t="s">
        <v>182</v>
      </c>
      <c r="H57" s="33" t="s">
        <v>474</v>
      </c>
      <c r="I57" s="33" t="s">
        <v>81</v>
      </c>
      <c r="J57" s="33" t="s">
        <v>749</v>
      </c>
      <c r="L57" s="32" t="s">
        <v>776</v>
      </c>
      <c r="M57" s="35">
        <v>76</v>
      </c>
      <c r="N57" s="35">
        <v>12</v>
      </c>
      <c r="O57" s="35">
        <v>12</v>
      </c>
      <c r="P57" s="35">
        <f t="shared" si="9"/>
        <v>100</v>
      </c>
      <c r="Q57" s="35">
        <f t="shared" si="10"/>
        <v>76</v>
      </c>
      <c r="R57" s="35">
        <f t="shared" si="11"/>
        <v>12</v>
      </c>
      <c r="S57" s="35">
        <f t="shared" si="12"/>
        <v>12</v>
      </c>
      <c r="T57" s="35">
        <f t="shared" si="4"/>
        <v>13.636363636363637</v>
      </c>
      <c r="U57" s="33" t="s">
        <v>114</v>
      </c>
      <c r="V57" s="29"/>
      <c r="W57" s="28" t="s">
        <v>191</v>
      </c>
      <c r="X57" s="33"/>
    </row>
    <row r="58" spans="1:24" ht="24" customHeight="1">
      <c r="A58" s="28">
        <v>56</v>
      </c>
      <c r="B58" s="33" t="s">
        <v>478</v>
      </c>
      <c r="C58" s="29" t="s">
        <v>844</v>
      </c>
      <c r="D58" s="33" t="s">
        <v>82</v>
      </c>
      <c r="E58" s="39">
        <v>4.4000000000000004</v>
      </c>
      <c r="F58" s="39">
        <v>2</v>
      </c>
      <c r="G58" s="33" t="s">
        <v>110</v>
      </c>
      <c r="H58" s="33" t="s">
        <v>181</v>
      </c>
      <c r="I58" s="33" t="s">
        <v>81</v>
      </c>
      <c r="J58" s="33" t="s">
        <v>749</v>
      </c>
      <c r="L58" s="32" t="s">
        <v>776</v>
      </c>
      <c r="M58" s="35">
        <v>79</v>
      </c>
      <c r="N58" s="35">
        <v>5</v>
      </c>
      <c r="O58" s="35">
        <v>16</v>
      </c>
      <c r="P58" s="35">
        <f t="shared" si="9"/>
        <v>100</v>
      </c>
      <c r="Q58" s="35">
        <f t="shared" si="10"/>
        <v>79</v>
      </c>
      <c r="R58" s="35">
        <f t="shared" si="11"/>
        <v>5</v>
      </c>
      <c r="S58" s="35">
        <f t="shared" si="12"/>
        <v>16</v>
      </c>
      <c r="T58" s="35">
        <f t="shared" si="4"/>
        <v>5.9523809523809517</v>
      </c>
      <c r="U58" s="33" t="s">
        <v>114</v>
      </c>
      <c r="V58" s="29"/>
      <c r="W58" s="7" t="s">
        <v>200</v>
      </c>
      <c r="X58" s="33"/>
    </row>
    <row r="59" spans="1:24" ht="24" customHeight="1">
      <c r="A59" s="28">
        <v>57</v>
      </c>
      <c r="B59" s="33" t="s">
        <v>480</v>
      </c>
      <c r="C59" s="29" t="s">
        <v>844</v>
      </c>
      <c r="D59" s="33" t="s">
        <v>793</v>
      </c>
      <c r="E59" s="39">
        <v>5.6</v>
      </c>
      <c r="F59" s="39"/>
      <c r="G59" s="33" t="s">
        <v>110</v>
      </c>
      <c r="H59" s="33" t="s">
        <v>181</v>
      </c>
      <c r="I59" s="33" t="s">
        <v>81</v>
      </c>
      <c r="J59" s="33" t="s">
        <v>749</v>
      </c>
      <c r="L59" s="32" t="s">
        <v>776</v>
      </c>
      <c r="M59" s="35">
        <v>88</v>
      </c>
      <c r="N59" s="35">
        <v>6</v>
      </c>
      <c r="O59" s="35">
        <v>6</v>
      </c>
      <c r="P59" s="35">
        <f t="shared" si="9"/>
        <v>100</v>
      </c>
      <c r="Q59" s="35">
        <f t="shared" si="10"/>
        <v>88</v>
      </c>
      <c r="R59" s="35">
        <f t="shared" si="11"/>
        <v>6</v>
      </c>
      <c r="S59" s="35">
        <f t="shared" si="12"/>
        <v>6</v>
      </c>
      <c r="T59" s="35">
        <f t="shared" si="4"/>
        <v>6.3829787234042552</v>
      </c>
      <c r="U59" s="33" t="s">
        <v>114</v>
      </c>
      <c r="V59" s="29"/>
      <c r="W59" s="7" t="s">
        <v>200</v>
      </c>
      <c r="X59" s="33"/>
    </row>
    <row r="60" spans="1:24" ht="24" customHeight="1">
      <c r="A60" s="28">
        <v>58</v>
      </c>
      <c r="B60" s="33" t="s">
        <v>482</v>
      </c>
      <c r="C60" s="29" t="s">
        <v>844</v>
      </c>
      <c r="D60" s="33" t="s">
        <v>350</v>
      </c>
      <c r="E60" s="39">
        <v>4.5</v>
      </c>
      <c r="F60" s="39"/>
      <c r="G60" s="33" t="s">
        <v>110</v>
      </c>
      <c r="H60" s="33" t="s">
        <v>181</v>
      </c>
      <c r="I60" s="33" t="s">
        <v>81</v>
      </c>
      <c r="J60" s="33" t="s">
        <v>749</v>
      </c>
      <c r="L60" s="32" t="s">
        <v>776</v>
      </c>
      <c r="M60" s="35">
        <v>93</v>
      </c>
      <c r="N60" s="35">
        <v>6</v>
      </c>
      <c r="O60" s="35">
        <v>1</v>
      </c>
      <c r="P60" s="35">
        <f t="shared" si="9"/>
        <v>100</v>
      </c>
      <c r="Q60" s="35">
        <f t="shared" si="10"/>
        <v>93</v>
      </c>
      <c r="R60" s="35">
        <f t="shared" si="11"/>
        <v>6</v>
      </c>
      <c r="S60" s="35">
        <f t="shared" si="12"/>
        <v>1</v>
      </c>
      <c r="T60" s="35">
        <f t="shared" si="4"/>
        <v>6.0606060606060614</v>
      </c>
      <c r="U60" s="33" t="s">
        <v>114</v>
      </c>
      <c r="V60" s="29"/>
      <c r="W60" s="7" t="s">
        <v>200</v>
      </c>
      <c r="X60" s="33"/>
    </row>
    <row r="61" spans="1:24" ht="24" customHeight="1">
      <c r="A61" s="28">
        <v>59</v>
      </c>
      <c r="B61" s="33" t="s">
        <v>484</v>
      </c>
      <c r="C61" s="29" t="s">
        <v>844</v>
      </c>
      <c r="D61" s="33" t="s">
        <v>350</v>
      </c>
      <c r="E61" s="39">
        <v>3.2</v>
      </c>
      <c r="F61" s="39">
        <v>1.9</v>
      </c>
      <c r="G61" s="33" t="s">
        <v>110</v>
      </c>
      <c r="H61" s="33" t="s">
        <v>181</v>
      </c>
      <c r="I61" s="33" t="s">
        <v>81</v>
      </c>
      <c r="J61" s="33" t="s">
        <v>749</v>
      </c>
      <c r="L61" s="32" t="s">
        <v>776</v>
      </c>
      <c r="M61" s="35">
        <v>38</v>
      </c>
      <c r="N61" s="35">
        <v>3</v>
      </c>
      <c r="O61" s="35">
        <v>59</v>
      </c>
      <c r="P61" s="35">
        <f t="shared" si="9"/>
        <v>100</v>
      </c>
      <c r="Q61" s="35">
        <f t="shared" si="10"/>
        <v>38</v>
      </c>
      <c r="R61" s="35">
        <f t="shared" si="11"/>
        <v>3</v>
      </c>
      <c r="S61" s="35">
        <f t="shared" si="12"/>
        <v>59</v>
      </c>
      <c r="T61" s="35">
        <f t="shared" si="4"/>
        <v>7.3170731707317076</v>
      </c>
      <c r="U61" s="33" t="s">
        <v>114</v>
      </c>
      <c r="V61" s="29"/>
      <c r="W61" s="7" t="s">
        <v>200</v>
      </c>
      <c r="X61" s="33"/>
    </row>
    <row r="62" spans="1:24" ht="24" customHeight="1">
      <c r="A62" s="28">
        <v>60</v>
      </c>
      <c r="B62" s="33" t="s">
        <v>486</v>
      </c>
      <c r="C62" s="29" t="s">
        <v>844</v>
      </c>
      <c r="D62" s="33" t="s">
        <v>83</v>
      </c>
      <c r="E62" s="39">
        <v>1.1000000000000001</v>
      </c>
      <c r="F62" s="39">
        <v>2</v>
      </c>
      <c r="G62" s="33" t="s">
        <v>110</v>
      </c>
      <c r="H62" s="33" t="s">
        <v>181</v>
      </c>
      <c r="I62" s="33" t="s">
        <v>81</v>
      </c>
      <c r="J62" s="33" t="s">
        <v>749</v>
      </c>
      <c r="L62" s="32" t="s">
        <v>776</v>
      </c>
      <c r="M62" s="35">
        <v>89</v>
      </c>
      <c r="N62" s="35">
        <v>5</v>
      </c>
      <c r="O62" s="35">
        <v>6</v>
      </c>
      <c r="P62" s="35">
        <f t="shared" si="9"/>
        <v>100</v>
      </c>
      <c r="Q62" s="35">
        <f t="shared" si="10"/>
        <v>89</v>
      </c>
      <c r="R62" s="35">
        <f t="shared" si="11"/>
        <v>5</v>
      </c>
      <c r="S62" s="35">
        <f t="shared" si="12"/>
        <v>6</v>
      </c>
      <c r="T62" s="35">
        <f t="shared" si="4"/>
        <v>5.3191489361702127</v>
      </c>
      <c r="U62" s="33" t="s">
        <v>114</v>
      </c>
      <c r="V62" s="29"/>
      <c r="W62" s="7" t="s">
        <v>200</v>
      </c>
      <c r="X62" s="33"/>
    </row>
    <row r="63" spans="1:24" ht="24" customHeight="1">
      <c r="A63" s="28">
        <v>61</v>
      </c>
      <c r="B63" s="33" t="s">
        <v>488</v>
      </c>
      <c r="C63" s="29" t="s">
        <v>844</v>
      </c>
      <c r="D63" s="33" t="s">
        <v>687</v>
      </c>
      <c r="E63" s="39">
        <v>9.6</v>
      </c>
      <c r="F63" s="39">
        <v>11.6</v>
      </c>
      <c r="G63" s="33" t="s">
        <v>81</v>
      </c>
      <c r="H63" s="33" t="s">
        <v>81</v>
      </c>
      <c r="I63" s="33" t="s">
        <v>81</v>
      </c>
      <c r="J63" s="33" t="s">
        <v>749</v>
      </c>
      <c r="L63" s="32" t="s">
        <v>776</v>
      </c>
      <c r="M63" s="35">
        <v>91</v>
      </c>
      <c r="N63" s="35">
        <v>6</v>
      </c>
      <c r="O63" s="35">
        <v>3</v>
      </c>
      <c r="P63" s="35">
        <f t="shared" si="9"/>
        <v>100</v>
      </c>
      <c r="Q63" s="35">
        <f t="shared" si="10"/>
        <v>91</v>
      </c>
      <c r="R63" s="35">
        <f t="shared" si="11"/>
        <v>6</v>
      </c>
      <c r="S63" s="35">
        <f t="shared" si="12"/>
        <v>3</v>
      </c>
      <c r="T63" s="35">
        <f t="shared" si="4"/>
        <v>6.1855670103092786</v>
      </c>
      <c r="U63" s="33" t="s">
        <v>114</v>
      </c>
      <c r="V63" s="29"/>
      <c r="W63" s="28" t="s">
        <v>191</v>
      </c>
      <c r="X63" s="33"/>
    </row>
    <row r="64" spans="1:24" ht="24" customHeight="1">
      <c r="A64" s="28">
        <v>62</v>
      </c>
      <c r="B64" s="33" t="s">
        <v>489</v>
      </c>
      <c r="C64" s="29" t="s">
        <v>844</v>
      </c>
      <c r="D64" s="33" t="s">
        <v>687</v>
      </c>
      <c r="E64" s="39">
        <v>12.3</v>
      </c>
      <c r="F64" s="39">
        <v>14.6</v>
      </c>
      <c r="G64" s="33" t="s">
        <v>81</v>
      </c>
      <c r="H64" s="33" t="s">
        <v>81</v>
      </c>
      <c r="I64" s="33" t="s">
        <v>81</v>
      </c>
      <c r="J64" s="33" t="s">
        <v>749</v>
      </c>
      <c r="L64" s="32" t="s">
        <v>776</v>
      </c>
      <c r="M64" s="35">
        <v>86</v>
      </c>
      <c r="N64" s="35">
        <v>7</v>
      </c>
      <c r="O64" s="35">
        <v>7</v>
      </c>
      <c r="P64" s="35">
        <f t="shared" si="9"/>
        <v>100</v>
      </c>
      <c r="Q64" s="35">
        <f t="shared" si="10"/>
        <v>86</v>
      </c>
      <c r="R64" s="35">
        <f t="shared" si="11"/>
        <v>7</v>
      </c>
      <c r="S64" s="35">
        <f t="shared" si="12"/>
        <v>7</v>
      </c>
      <c r="T64" s="35">
        <f t="shared" si="4"/>
        <v>7.5268817204301079</v>
      </c>
      <c r="U64" s="33" t="s">
        <v>114</v>
      </c>
      <c r="V64" s="29"/>
      <c r="W64" s="28" t="s">
        <v>191</v>
      </c>
      <c r="X64" s="33"/>
    </row>
    <row r="65" spans="1:24" ht="24" customHeight="1">
      <c r="A65" s="28">
        <v>63</v>
      </c>
      <c r="B65" s="33" t="s">
        <v>490</v>
      </c>
      <c r="C65" s="29" t="s">
        <v>844</v>
      </c>
      <c r="D65" s="33" t="s">
        <v>687</v>
      </c>
      <c r="E65" s="39">
        <v>12.3</v>
      </c>
      <c r="F65" s="39">
        <v>15.5</v>
      </c>
      <c r="G65" s="33" t="s">
        <v>81</v>
      </c>
      <c r="H65" s="33" t="s">
        <v>81</v>
      </c>
      <c r="I65" s="33" t="s">
        <v>81</v>
      </c>
      <c r="J65" s="33" t="s">
        <v>749</v>
      </c>
      <c r="K65" s="36"/>
      <c r="L65" s="32" t="s">
        <v>776</v>
      </c>
      <c r="M65" s="35">
        <v>88</v>
      </c>
      <c r="N65" s="35">
        <v>7</v>
      </c>
      <c r="O65" s="35">
        <v>5</v>
      </c>
      <c r="P65" s="35">
        <f t="shared" si="9"/>
        <v>100</v>
      </c>
      <c r="Q65" s="35">
        <f t="shared" si="10"/>
        <v>88</v>
      </c>
      <c r="R65" s="35">
        <f t="shared" si="11"/>
        <v>7</v>
      </c>
      <c r="S65" s="35">
        <f t="shared" si="12"/>
        <v>5</v>
      </c>
      <c r="T65" s="35">
        <f t="shared" si="4"/>
        <v>7.3684210526315788</v>
      </c>
      <c r="U65" s="8"/>
      <c r="W65" s="28" t="s">
        <v>191</v>
      </c>
    </row>
    <row r="66" spans="1:24" ht="24" customHeight="1">
      <c r="A66" s="28">
        <v>64</v>
      </c>
      <c r="B66" s="33" t="s">
        <v>491</v>
      </c>
      <c r="C66" s="29" t="s">
        <v>844</v>
      </c>
      <c r="D66" s="33" t="s">
        <v>863</v>
      </c>
      <c r="E66" s="39">
        <v>8.5</v>
      </c>
      <c r="F66" s="39">
        <v>9</v>
      </c>
      <c r="G66" s="33" t="s">
        <v>81</v>
      </c>
      <c r="H66" s="33" t="s">
        <v>81</v>
      </c>
      <c r="I66" s="33" t="s">
        <v>81</v>
      </c>
      <c r="J66" s="33" t="s">
        <v>749</v>
      </c>
      <c r="L66" s="32" t="s">
        <v>776</v>
      </c>
      <c r="M66" s="35">
        <v>86</v>
      </c>
      <c r="N66" s="35">
        <v>7</v>
      </c>
      <c r="O66" s="35">
        <v>7</v>
      </c>
      <c r="P66" s="35">
        <f t="shared" si="9"/>
        <v>100</v>
      </c>
      <c r="Q66" s="35">
        <f t="shared" si="10"/>
        <v>86</v>
      </c>
      <c r="R66" s="35">
        <f t="shared" si="11"/>
        <v>7</v>
      </c>
      <c r="S66" s="35">
        <f t="shared" si="12"/>
        <v>7</v>
      </c>
      <c r="T66" s="35">
        <f t="shared" si="4"/>
        <v>7.5268817204301079</v>
      </c>
      <c r="U66" s="33" t="s">
        <v>114</v>
      </c>
      <c r="V66" s="29"/>
      <c r="W66" s="28" t="s">
        <v>191</v>
      </c>
      <c r="X66" s="33"/>
    </row>
    <row r="67" spans="1:24" ht="24" customHeight="1">
      <c r="A67" s="28">
        <v>65</v>
      </c>
      <c r="B67" s="33" t="s">
        <v>492</v>
      </c>
      <c r="C67" s="29" t="s">
        <v>844</v>
      </c>
      <c r="D67" s="33" t="s">
        <v>863</v>
      </c>
      <c r="E67" s="39">
        <v>8.5</v>
      </c>
      <c r="F67" s="39">
        <v>9</v>
      </c>
      <c r="G67" s="33" t="s">
        <v>81</v>
      </c>
      <c r="H67" s="33" t="s">
        <v>81</v>
      </c>
      <c r="I67" s="33" t="s">
        <v>81</v>
      </c>
      <c r="J67" s="33" t="s">
        <v>749</v>
      </c>
      <c r="L67" s="32" t="s">
        <v>776</v>
      </c>
      <c r="M67" s="35">
        <v>85</v>
      </c>
      <c r="N67" s="35">
        <v>7</v>
      </c>
      <c r="O67" s="35">
        <v>8</v>
      </c>
      <c r="P67" s="35">
        <f t="shared" si="9"/>
        <v>100</v>
      </c>
      <c r="Q67" s="35">
        <f t="shared" si="10"/>
        <v>85</v>
      </c>
      <c r="R67" s="35">
        <f t="shared" si="11"/>
        <v>7</v>
      </c>
      <c r="S67" s="35">
        <f t="shared" si="12"/>
        <v>8</v>
      </c>
      <c r="T67" s="35">
        <f t="shared" si="4"/>
        <v>7.6086956521739131</v>
      </c>
      <c r="U67" s="33" t="s">
        <v>114</v>
      </c>
      <c r="V67" s="29"/>
      <c r="W67" s="28" t="s">
        <v>191</v>
      </c>
      <c r="X67" s="33"/>
    </row>
    <row r="68" spans="1:24" ht="24" customHeight="1">
      <c r="A68" s="28">
        <v>66</v>
      </c>
      <c r="B68" s="33" t="s">
        <v>493</v>
      </c>
      <c r="C68" s="29" t="s">
        <v>844</v>
      </c>
      <c r="D68" s="33" t="s">
        <v>6</v>
      </c>
      <c r="E68" s="39">
        <v>1.3</v>
      </c>
      <c r="F68" s="39">
        <v>1.2</v>
      </c>
      <c r="G68" s="33" t="s">
        <v>81</v>
      </c>
      <c r="H68" s="33" t="s">
        <v>81</v>
      </c>
      <c r="I68" s="33" t="s">
        <v>81</v>
      </c>
      <c r="J68" s="33" t="s">
        <v>749</v>
      </c>
      <c r="L68" s="32" t="s">
        <v>776</v>
      </c>
      <c r="M68" s="35">
        <v>84</v>
      </c>
      <c r="N68" s="35">
        <v>11</v>
      </c>
      <c r="O68" s="35">
        <v>5</v>
      </c>
      <c r="P68" s="35">
        <f t="shared" si="9"/>
        <v>100</v>
      </c>
      <c r="Q68" s="35">
        <f t="shared" si="10"/>
        <v>84</v>
      </c>
      <c r="R68" s="35">
        <f t="shared" si="11"/>
        <v>11</v>
      </c>
      <c r="S68" s="35">
        <f t="shared" si="12"/>
        <v>5</v>
      </c>
      <c r="T68" s="35">
        <f t="shared" ref="T68:T131" si="13">PRODUCT(R68,100,1/(Q68+R68))</f>
        <v>11.578947368421053</v>
      </c>
      <c r="U68" s="33" t="s">
        <v>114</v>
      </c>
      <c r="V68" s="29"/>
      <c r="W68" s="28" t="s">
        <v>191</v>
      </c>
      <c r="X68" s="33"/>
    </row>
    <row r="69" spans="1:24" ht="24" customHeight="1">
      <c r="A69" s="28">
        <v>67</v>
      </c>
      <c r="B69" s="33" t="s">
        <v>502</v>
      </c>
      <c r="C69" s="29" t="s">
        <v>844</v>
      </c>
      <c r="D69" s="33" t="s">
        <v>7</v>
      </c>
      <c r="E69" s="39">
        <v>2.2000000000000002</v>
      </c>
      <c r="F69" s="39">
        <v>0.9</v>
      </c>
      <c r="G69" s="33" t="s">
        <v>81</v>
      </c>
      <c r="H69" s="33" t="s">
        <v>81</v>
      </c>
      <c r="I69" s="33" t="s">
        <v>81</v>
      </c>
      <c r="J69" s="33" t="s">
        <v>748</v>
      </c>
      <c r="L69" s="32" t="s">
        <v>776</v>
      </c>
      <c r="M69" s="35">
        <v>85</v>
      </c>
      <c r="N69" s="35">
        <v>9</v>
      </c>
      <c r="O69" s="35">
        <v>6</v>
      </c>
      <c r="P69" s="35">
        <f t="shared" si="9"/>
        <v>100</v>
      </c>
      <c r="Q69" s="35">
        <f t="shared" si="10"/>
        <v>85</v>
      </c>
      <c r="R69" s="35">
        <f t="shared" si="11"/>
        <v>9</v>
      </c>
      <c r="S69" s="35">
        <f t="shared" si="12"/>
        <v>6</v>
      </c>
      <c r="T69" s="35">
        <f t="shared" si="13"/>
        <v>9.5744680851063819</v>
      </c>
      <c r="U69" s="33" t="s">
        <v>114</v>
      </c>
      <c r="V69" s="29"/>
      <c r="W69" s="28" t="s">
        <v>191</v>
      </c>
      <c r="X69" s="33"/>
    </row>
    <row r="70" spans="1:24" ht="24" customHeight="1">
      <c r="A70" s="28">
        <v>68</v>
      </c>
      <c r="B70" s="33" t="s">
        <v>503</v>
      </c>
      <c r="C70" s="29" t="s">
        <v>844</v>
      </c>
      <c r="D70" s="33" t="s">
        <v>9</v>
      </c>
      <c r="E70" s="39">
        <v>2.1</v>
      </c>
      <c r="F70" s="39">
        <v>2.1</v>
      </c>
      <c r="G70" s="33" t="s">
        <v>81</v>
      </c>
      <c r="H70" s="33" t="s">
        <v>81</v>
      </c>
      <c r="I70" s="33" t="s">
        <v>81</v>
      </c>
      <c r="J70" s="33" t="s">
        <v>748</v>
      </c>
      <c r="L70" s="32" t="s">
        <v>776</v>
      </c>
      <c r="M70" s="35">
        <v>79</v>
      </c>
      <c r="N70" s="35">
        <v>14</v>
      </c>
      <c r="O70" s="35">
        <v>7</v>
      </c>
      <c r="P70" s="35">
        <f t="shared" si="9"/>
        <v>100</v>
      </c>
      <c r="Q70" s="35">
        <f t="shared" si="10"/>
        <v>79</v>
      </c>
      <c r="R70" s="35">
        <f t="shared" si="11"/>
        <v>14</v>
      </c>
      <c r="S70" s="35">
        <f t="shared" si="12"/>
        <v>7</v>
      </c>
      <c r="T70" s="35">
        <f t="shared" si="13"/>
        <v>15.053763440860216</v>
      </c>
      <c r="U70" s="33" t="s">
        <v>114</v>
      </c>
      <c r="V70" s="29"/>
      <c r="W70" s="28" t="s">
        <v>191</v>
      </c>
      <c r="X70" s="33"/>
    </row>
    <row r="71" spans="1:24" ht="24" customHeight="1">
      <c r="A71" s="28">
        <v>69</v>
      </c>
      <c r="B71" s="33" t="s">
        <v>504</v>
      </c>
      <c r="C71" s="29" t="s">
        <v>844</v>
      </c>
      <c r="D71" s="33" t="s">
        <v>760</v>
      </c>
      <c r="E71" s="39">
        <v>8</v>
      </c>
      <c r="F71" s="39">
        <v>3</v>
      </c>
      <c r="G71" s="33" t="s">
        <v>81</v>
      </c>
      <c r="H71" s="33" t="s">
        <v>81</v>
      </c>
      <c r="I71" s="33" t="s">
        <v>81</v>
      </c>
      <c r="J71" s="33" t="s">
        <v>747</v>
      </c>
      <c r="L71" s="32" t="s">
        <v>776</v>
      </c>
      <c r="M71" s="35">
        <v>75</v>
      </c>
      <c r="N71" s="35">
        <v>8</v>
      </c>
      <c r="O71" s="35">
        <v>17</v>
      </c>
      <c r="P71" s="35">
        <f t="shared" si="9"/>
        <v>100</v>
      </c>
      <c r="Q71" s="35">
        <f t="shared" si="10"/>
        <v>75</v>
      </c>
      <c r="R71" s="35">
        <f t="shared" si="11"/>
        <v>8</v>
      </c>
      <c r="S71" s="35">
        <f t="shared" si="12"/>
        <v>17</v>
      </c>
      <c r="T71" s="35">
        <f t="shared" si="13"/>
        <v>9.6385542168674707</v>
      </c>
      <c r="U71" s="33" t="s">
        <v>114</v>
      </c>
      <c r="V71" s="29"/>
      <c r="W71" s="28" t="s">
        <v>191</v>
      </c>
      <c r="X71" s="33"/>
    </row>
    <row r="72" spans="1:24" ht="24" customHeight="1">
      <c r="A72" s="28">
        <v>70</v>
      </c>
      <c r="B72" s="33" t="s">
        <v>505</v>
      </c>
      <c r="C72" s="29" t="s">
        <v>844</v>
      </c>
      <c r="D72" s="33" t="s">
        <v>5</v>
      </c>
      <c r="E72" s="39">
        <v>9</v>
      </c>
      <c r="F72" s="39">
        <v>2.6</v>
      </c>
      <c r="G72" s="33" t="s">
        <v>81</v>
      </c>
      <c r="H72" s="33" t="s">
        <v>81</v>
      </c>
      <c r="I72" s="33" t="s">
        <v>81</v>
      </c>
      <c r="J72" s="33" t="s">
        <v>747</v>
      </c>
      <c r="L72" s="32" t="s">
        <v>776</v>
      </c>
      <c r="M72" s="35">
        <v>86</v>
      </c>
      <c r="N72" s="35">
        <v>4</v>
      </c>
      <c r="O72" s="35">
        <v>10</v>
      </c>
      <c r="P72" s="35">
        <f t="shared" si="9"/>
        <v>100</v>
      </c>
      <c r="Q72" s="35">
        <f t="shared" si="10"/>
        <v>86</v>
      </c>
      <c r="R72" s="35">
        <f t="shared" si="11"/>
        <v>4</v>
      </c>
      <c r="S72" s="35">
        <f t="shared" si="12"/>
        <v>10</v>
      </c>
      <c r="T72" s="35">
        <f t="shared" si="13"/>
        <v>4.4444444444444446</v>
      </c>
      <c r="U72" s="33" t="s">
        <v>114</v>
      </c>
      <c r="V72" s="29"/>
      <c r="W72" s="28" t="s">
        <v>191</v>
      </c>
      <c r="X72" s="33"/>
    </row>
    <row r="73" spans="1:24" ht="24" customHeight="1">
      <c r="A73" s="28">
        <v>71</v>
      </c>
      <c r="B73" s="33" t="s">
        <v>506</v>
      </c>
      <c r="C73" s="29" t="s">
        <v>844</v>
      </c>
      <c r="D73" s="33" t="s">
        <v>819</v>
      </c>
      <c r="E73" s="39">
        <v>8</v>
      </c>
      <c r="F73" s="39">
        <v>3</v>
      </c>
      <c r="G73" s="33" t="s">
        <v>81</v>
      </c>
      <c r="H73" s="33" t="s">
        <v>81</v>
      </c>
      <c r="I73" s="33" t="s">
        <v>81</v>
      </c>
      <c r="J73" s="33" t="s">
        <v>747</v>
      </c>
      <c r="L73" s="32" t="s">
        <v>776</v>
      </c>
      <c r="M73" s="35">
        <v>91</v>
      </c>
      <c r="N73" s="35">
        <v>6</v>
      </c>
      <c r="O73" s="35">
        <v>3</v>
      </c>
      <c r="P73" s="35">
        <f t="shared" si="9"/>
        <v>100</v>
      </c>
      <c r="Q73" s="35">
        <f t="shared" si="10"/>
        <v>91</v>
      </c>
      <c r="R73" s="35">
        <f t="shared" si="11"/>
        <v>6</v>
      </c>
      <c r="S73" s="35">
        <f t="shared" si="12"/>
        <v>3</v>
      </c>
      <c r="T73" s="35">
        <f t="shared" si="13"/>
        <v>6.1855670103092786</v>
      </c>
      <c r="U73" s="33" t="s">
        <v>114</v>
      </c>
      <c r="V73" s="29"/>
      <c r="W73" s="28" t="s">
        <v>191</v>
      </c>
      <c r="X73" s="33"/>
    </row>
    <row r="74" spans="1:24" ht="24" customHeight="1">
      <c r="A74" s="28">
        <v>72</v>
      </c>
      <c r="B74" s="33" t="s">
        <v>507</v>
      </c>
      <c r="C74" s="29" t="s">
        <v>844</v>
      </c>
      <c r="D74" s="33" t="s">
        <v>865</v>
      </c>
      <c r="E74" s="39">
        <v>8.8000000000000007</v>
      </c>
      <c r="F74" s="39">
        <v>3.3</v>
      </c>
      <c r="G74" s="33" t="s">
        <v>81</v>
      </c>
      <c r="H74" s="33" t="s">
        <v>81</v>
      </c>
      <c r="I74" s="33" t="s">
        <v>81</v>
      </c>
      <c r="J74" s="33" t="s">
        <v>747</v>
      </c>
      <c r="L74" s="32" t="s">
        <v>776</v>
      </c>
      <c r="M74" s="35">
        <v>77</v>
      </c>
      <c r="N74" s="35">
        <v>8</v>
      </c>
      <c r="O74" s="35">
        <v>15</v>
      </c>
      <c r="P74" s="35">
        <f t="shared" si="9"/>
        <v>100</v>
      </c>
      <c r="Q74" s="35">
        <f t="shared" si="10"/>
        <v>77</v>
      </c>
      <c r="R74" s="35">
        <f t="shared" si="11"/>
        <v>8</v>
      </c>
      <c r="S74" s="35">
        <f t="shared" si="12"/>
        <v>15</v>
      </c>
      <c r="T74" s="35">
        <f t="shared" si="13"/>
        <v>9.4117647058823533</v>
      </c>
      <c r="U74" s="33" t="s">
        <v>114</v>
      </c>
      <c r="V74" s="29"/>
      <c r="W74" s="28" t="s">
        <v>191</v>
      </c>
      <c r="X74" s="33"/>
    </row>
    <row r="75" spans="1:24" ht="24" customHeight="1">
      <c r="A75" s="28">
        <v>73</v>
      </c>
      <c r="B75" s="33" t="s">
        <v>508</v>
      </c>
      <c r="C75" s="29" t="s">
        <v>844</v>
      </c>
      <c r="D75" s="33" t="s">
        <v>855</v>
      </c>
      <c r="E75" s="39">
        <v>9</v>
      </c>
      <c r="F75" s="39">
        <v>2.7</v>
      </c>
      <c r="G75" s="33" t="s">
        <v>81</v>
      </c>
      <c r="H75" s="33" t="s">
        <v>81</v>
      </c>
      <c r="I75" s="33" t="s">
        <v>81</v>
      </c>
      <c r="J75" s="33" t="s">
        <v>747</v>
      </c>
      <c r="L75" s="32" t="s">
        <v>776</v>
      </c>
      <c r="M75" s="35">
        <v>81</v>
      </c>
      <c r="N75" s="35">
        <v>4</v>
      </c>
      <c r="O75" s="35">
        <v>15</v>
      </c>
      <c r="P75" s="35">
        <f t="shared" si="9"/>
        <v>100</v>
      </c>
      <c r="Q75" s="35">
        <f t="shared" si="10"/>
        <v>81</v>
      </c>
      <c r="R75" s="35">
        <f t="shared" si="11"/>
        <v>4</v>
      </c>
      <c r="S75" s="35">
        <f t="shared" si="12"/>
        <v>15</v>
      </c>
      <c r="T75" s="35">
        <f t="shared" si="13"/>
        <v>4.7058823529411766</v>
      </c>
      <c r="U75" s="33" t="s">
        <v>114</v>
      </c>
      <c r="V75" s="29"/>
      <c r="W75" s="28" t="s">
        <v>191</v>
      </c>
      <c r="X75" s="33"/>
    </row>
    <row r="76" spans="1:24" ht="24" customHeight="1">
      <c r="A76" s="28">
        <v>74</v>
      </c>
      <c r="B76" s="33" t="s">
        <v>509</v>
      </c>
      <c r="C76" s="29" t="s">
        <v>844</v>
      </c>
      <c r="D76" s="33" t="s">
        <v>864</v>
      </c>
      <c r="E76" s="39">
        <v>8</v>
      </c>
      <c r="F76" s="39">
        <v>3</v>
      </c>
      <c r="G76" s="33" t="s">
        <v>81</v>
      </c>
      <c r="H76" s="33" t="s">
        <v>81</v>
      </c>
      <c r="I76" s="33" t="s">
        <v>81</v>
      </c>
      <c r="J76" s="33" t="s">
        <v>747</v>
      </c>
      <c r="L76" s="32" t="s">
        <v>776</v>
      </c>
      <c r="M76" s="35">
        <v>48</v>
      </c>
      <c r="N76" s="35">
        <v>32</v>
      </c>
      <c r="O76" s="35">
        <v>20</v>
      </c>
      <c r="P76" s="35">
        <f t="shared" si="9"/>
        <v>100</v>
      </c>
      <c r="Q76" s="35">
        <f t="shared" si="10"/>
        <v>48</v>
      </c>
      <c r="R76" s="35">
        <f t="shared" si="11"/>
        <v>32</v>
      </c>
      <c r="S76" s="35">
        <f t="shared" si="12"/>
        <v>20</v>
      </c>
      <c r="T76" s="35">
        <f t="shared" si="13"/>
        <v>40</v>
      </c>
      <c r="U76" s="33" t="s">
        <v>114</v>
      </c>
      <c r="V76" s="29"/>
      <c r="W76" s="28" t="s">
        <v>191</v>
      </c>
      <c r="X76" s="33"/>
    </row>
    <row r="77" spans="1:24" ht="24" customHeight="1">
      <c r="A77" s="28">
        <v>75</v>
      </c>
      <c r="B77" s="33" t="s">
        <v>510</v>
      </c>
      <c r="C77" s="29" t="s">
        <v>844</v>
      </c>
      <c r="D77" s="33" t="s">
        <v>342</v>
      </c>
      <c r="E77" s="39">
        <v>4</v>
      </c>
      <c r="F77" s="39">
        <v>2.2999999999999998</v>
      </c>
      <c r="G77" s="33" t="s">
        <v>81</v>
      </c>
      <c r="H77" s="33" t="s">
        <v>81</v>
      </c>
      <c r="I77" s="33" t="s">
        <v>81</v>
      </c>
      <c r="J77" s="33" t="s">
        <v>747</v>
      </c>
      <c r="L77" s="32" t="s">
        <v>776</v>
      </c>
      <c r="M77" s="35">
        <v>79</v>
      </c>
      <c r="N77" s="35">
        <v>12</v>
      </c>
      <c r="O77" s="35">
        <v>9</v>
      </c>
      <c r="P77" s="35">
        <f t="shared" si="9"/>
        <v>100</v>
      </c>
      <c r="Q77" s="35">
        <f t="shared" si="10"/>
        <v>79</v>
      </c>
      <c r="R77" s="35">
        <f t="shared" si="11"/>
        <v>12</v>
      </c>
      <c r="S77" s="35">
        <f t="shared" si="12"/>
        <v>9</v>
      </c>
      <c r="T77" s="35">
        <f t="shared" si="13"/>
        <v>13.186813186813188</v>
      </c>
      <c r="U77" s="33" t="s">
        <v>114</v>
      </c>
      <c r="V77" s="29"/>
      <c r="W77" s="28" t="s">
        <v>191</v>
      </c>
      <c r="X77" s="33"/>
    </row>
    <row r="78" spans="1:24" ht="24" customHeight="1">
      <c r="A78" s="28">
        <v>76</v>
      </c>
      <c r="B78" s="33" t="s">
        <v>511</v>
      </c>
      <c r="C78" s="29" t="s">
        <v>844</v>
      </c>
      <c r="D78" s="33" t="s">
        <v>351</v>
      </c>
      <c r="E78" s="39">
        <v>10.7</v>
      </c>
      <c r="F78" s="39">
        <v>2</v>
      </c>
      <c r="G78" s="33" t="s">
        <v>81</v>
      </c>
      <c r="H78" s="33" t="s">
        <v>81</v>
      </c>
      <c r="I78" s="33" t="s">
        <v>81</v>
      </c>
      <c r="J78" s="33" t="s">
        <v>749</v>
      </c>
      <c r="L78" s="32" t="s">
        <v>776</v>
      </c>
      <c r="M78" s="35">
        <v>78</v>
      </c>
      <c r="N78" s="35">
        <v>3</v>
      </c>
      <c r="O78" s="35">
        <v>19</v>
      </c>
      <c r="P78" s="35">
        <f t="shared" si="9"/>
        <v>100</v>
      </c>
      <c r="Q78" s="35">
        <f t="shared" si="10"/>
        <v>78</v>
      </c>
      <c r="R78" s="35">
        <f t="shared" si="11"/>
        <v>3</v>
      </c>
      <c r="S78" s="35">
        <f t="shared" si="12"/>
        <v>19</v>
      </c>
      <c r="T78" s="35">
        <f t="shared" si="13"/>
        <v>3.7037037037037033</v>
      </c>
      <c r="U78" s="33" t="s">
        <v>114</v>
      </c>
      <c r="V78" s="29"/>
      <c r="W78" s="28" t="s">
        <v>191</v>
      </c>
      <c r="X78" s="33"/>
    </row>
    <row r="79" spans="1:24" ht="24" customHeight="1">
      <c r="A79" s="28">
        <v>77</v>
      </c>
      <c r="B79" s="33" t="s">
        <v>512</v>
      </c>
      <c r="C79" s="29" t="s">
        <v>844</v>
      </c>
      <c r="D79" s="33" t="s">
        <v>793</v>
      </c>
      <c r="E79" s="39">
        <v>11.3</v>
      </c>
      <c r="F79" s="39">
        <v>2.5</v>
      </c>
      <c r="G79" s="33" t="s">
        <v>81</v>
      </c>
      <c r="H79" s="33" t="s">
        <v>81</v>
      </c>
      <c r="I79" s="33" t="s">
        <v>81</v>
      </c>
      <c r="J79" s="33" t="s">
        <v>749</v>
      </c>
      <c r="L79" s="32" t="s">
        <v>776</v>
      </c>
      <c r="M79" s="35">
        <v>77</v>
      </c>
      <c r="N79" s="35">
        <v>7</v>
      </c>
      <c r="O79" s="35">
        <v>16</v>
      </c>
      <c r="P79" s="35">
        <f t="shared" si="9"/>
        <v>100</v>
      </c>
      <c r="Q79" s="35">
        <f t="shared" si="10"/>
        <v>77</v>
      </c>
      <c r="R79" s="35">
        <f t="shared" si="11"/>
        <v>7</v>
      </c>
      <c r="S79" s="35">
        <f t="shared" si="12"/>
        <v>16</v>
      </c>
      <c r="T79" s="35">
        <f t="shared" si="13"/>
        <v>8.3333333333333321</v>
      </c>
      <c r="U79" s="33" t="s">
        <v>114</v>
      </c>
      <c r="V79" s="29"/>
      <c r="W79" s="28" t="s">
        <v>191</v>
      </c>
      <c r="X79" s="33"/>
    </row>
    <row r="80" spans="1:24" ht="24" customHeight="1">
      <c r="A80" s="28">
        <v>78</v>
      </c>
      <c r="B80" s="33" t="s">
        <v>513</v>
      </c>
      <c r="C80" s="29" t="s">
        <v>844</v>
      </c>
      <c r="D80" s="33" t="s">
        <v>793</v>
      </c>
      <c r="E80" s="39">
        <v>13.2</v>
      </c>
      <c r="F80" s="39">
        <v>2</v>
      </c>
      <c r="G80" s="33" t="s">
        <v>81</v>
      </c>
      <c r="H80" s="33" t="s">
        <v>81</v>
      </c>
      <c r="I80" s="33" t="s">
        <v>81</v>
      </c>
      <c r="J80" s="33" t="s">
        <v>749</v>
      </c>
      <c r="L80" s="32" t="s">
        <v>776</v>
      </c>
      <c r="M80" s="35">
        <v>86</v>
      </c>
      <c r="N80" s="35">
        <v>5</v>
      </c>
      <c r="O80" s="35">
        <v>9</v>
      </c>
      <c r="P80" s="35">
        <f t="shared" si="9"/>
        <v>100</v>
      </c>
      <c r="Q80" s="35">
        <f t="shared" si="10"/>
        <v>86</v>
      </c>
      <c r="R80" s="35">
        <f t="shared" si="11"/>
        <v>5</v>
      </c>
      <c r="S80" s="35">
        <f t="shared" si="12"/>
        <v>9</v>
      </c>
      <c r="T80" s="35">
        <f t="shared" si="13"/>
        <v>5.4945054945054945</v>
      </c>
      <c r="U80" s="33" t="s">
        <v>114</v>
      </c>
      <c r="V80" s="29"/>
      <c r="W80" s="28" t="s">
        <v>191</v>
      </c>
      <c r="X80" s="33"/>
    </row>
    <row r="81" spans="1:24" ht="24" customHeight="1">
      <c r="A81" s="28">
        <v>79</v>
      </c>
      <c r="B81" s="33" t="s">
        <v>514</v>
      </c>
      <c r="C81" s="29" t="s">
        <v>844</v>
      </c>
      <c r="D81" s="33" t="s">
        <v>793</v>
      </c>
      <c r="E81" s="39">
        <v>11.5</v>
      </c>
      <c r="F81" s="39"/>
      <c r="G81" s="33" t="s">
        <v>81</v>
      </c>
      <c r="H81" s="33" t="s">
        <v>81</v>
      </c>
      <c r="I81" s="33" t="s">
        <v>81</v>
      </c>
      <c r="J81" s="33" t="s">
        <v>749</v>
      </c>
      <c r="L81" s="32" t="s">
        <v>776</v>
      </c>
      <c r="M81" s="35">
        <v>83</v>
      </c>
      <c r="N81" s="35">
        <v>12</v>
      </c>
      <c r="O81" s="35">
        <v>5</v>
      </c>
      <c r="P81" s="35">
        <f t="shared" si="9"/>
        <v>100</v>
      </c>
      <c r="Q81" s="35">
        <f t="shared" si="10"/>
        <v>83</v>
      </c>
      <c r="R81" s="35">
        <f t="shared" si="11"/>
        <v>12</v>
      </c>
      <c r="S81" s="35">
        <f t="shared" si="12"/>
        <v>5</v>
      </c>
      <c r="T81" s="35">
        <f t="shared" si="13"/>
        <v>12.631578947368421</v>
      </c>
      <c r="U81" s="33" t="s">
        <v>114</v>
      </c>
      <c r="V81" s="29"/>
      <c r="W81" s="28" t="s">
        <v>191</v>
      </c>
      <c r="X81" s="33"/>
    </row>
    <row r="82" spans="1:24" ht="24" customHeight="1">
      <c r="A82" s="28">
        <v>80</v>
      </c>
      <c r="B82" s="33" t="s">
        <v>515</v>
      </c>
      <c r="C82" s="29" t="s">
        <v>844</v>
      </c>
      <c r="D82" s="33" t="s">
        <v>352</v>
      </c>
      <c r="E82" s="39">
        <v>2</v>
      </c>
      <c r="F82" s="39"/>
      <c r="G82" s="33" t="s">
        <v>81</v>
      </c>
      <c r="H82" s="33" t="s">
        <v>81</v>
      </c>
      <c r="I82" s="33" t="s">
        <v>81</v>
      </c>
      <c r="J82" s="33" t="s">
        <v>749</v>
      </c>
      <c r="L82" s="32" t="s">
        <v>776</v>
      </c>
      <c r="M82" s="35">
        <v>88</v>
      </c>
      <c r="N82" s="35">
        <v>7</v>
      </c>
      <c r="O82" s="35">
        <v>5</v>
      </c>
      <c r="P82" s="35">
        <f t="shared" si="9"/>
        <v>100</v>
      </c>
      <c r="Q82" s="35">
        <f t="shared" si="10"/>
        <v>88</v>
      </c>
      <c r="R82" s="35">
        <f t="shared" si="11"/>
        <v>7</v>
      </c>
      <c r="S82" s="35">
        <f t="shared" si="12"/>
        <v>5</v>
      </c>
      <c r="T82" s="35">
        <f t="shared" si="13"/>
        <v>7.3684210526315788</v>
      </c>
      <c r="U82" s="33" t="s">
        <v>114</v>
      </c>
      <c r="V82" s="29"/>
      <c r="W82" s="28" t="s">
        <v>191</v>
      </c>
      <c r="X82" s="33"/>
    </row>
    <row r="83" spans="1:24" ht="24" customHeight="1">
      <c r="A83" s="28">
        <v>81</v>
      </c>
      <c r="B83" s="33" t="s">
        <v>516</v>
      </c>
      <c r="C83" s="29" t="s">
        <v>844</v>
      </c>
      <c r="D83" s="33" t="s">
        <v>351</v>
      </c>
      <c r="E83" s="39">
        <v>11.3</v>
      </c>
      <c r="F83" s="39">
        <v>2.5</v>
      </c>
      <c r="G83" s="33" t="s">
        <v>81</v>
      </c>
      <c r="H83" s="33" t="s">
        <v>81</v>
      </c>
      <c r="I83" s="33" t="s">
        <v>81</v>
      </c>
      <c r="J83" s="33" t="s">
        <v>749</v>
      </c>
      <c r="L83" s="32" t="s">
        <v>776</v>
      </c>
      <c r="M83" s="35">
        <v>78</v>
      </c>
      <c r="N83" s="35">
        <v>3</v>
      </c>
      <c r="O83" s="35">
        <v>19</v>
      </c>
      <c r="P83" s="35">
        <f t="shared" si="9"/>
        <v>100</v>
      </c>
      <c r="Q83" s="35">
        <f t="shared" si="10"/>
        <v>78</v>
      </c>
      <c r="R83" s="35">
        <f t="shared" si="11"/>
        <v>3</v>
      </c>
      <c r="S83" s="35">
        <f t="shared" si="12"/>
        <v>19</v>
      </c>
      <c r="T83" s="35">
        <f t="shared" si="13"/>
        <v>3.7037037037037033</v>
      </c>
      <c r="U83" s="33" t="s">
        <v>114</v>
      </c>
      <c r="V83" s="29"/>
      <c r="W83" s="28" t="s">
        <v>191</v>
      </c>
      <c r="X83" s="33"/>
    </row>
    <row r="84" spans="1:24" ht="24" customHeight="1">
      <c r="A84" s="28">
        <v>82</v>
      </c>
      <c r="B84" s="33" t="s">
        <v>517</v>
      </c>
      <c r="C84" s="29" t="s">
        <v>844</v>
      </c>
      <c r="D84" s="33" t="s">
        <v>855</v>
      </c>
      <c r="E84" s="39">
        <v>14.7</v>
      </c>
      <c r="F84" s="39">
        <v>2.1</v>
      </c>
      <c r="G84" s="33" t="s">
        <v>81</v>
      </c>
      <c r="H84" s="33" t="s">
        <v>81</v>
      </c>
      <c r="I84" s="33" t="s">
        <v>81</v>
      </c>
      <c r="J84" s="33" t="s">
        <v>749</v>
      </c>
      <c r="L84" s="32" t="s">
        <v>776</v>
      </c>
      <c r="M84" s="35">
        <v>49</v>
      </c>
      <c r="N84" s="35">
        <v>4</v>
      </c>
      <c r="O84" s="35">
        <v>47</v>
      </c>
      <c r="P84" s="35">
        <f t="shared" si="9"/>
        <v>100</v>
      </c>
      <c r="Q84" s="35">
        <f t="shared" si="10"/>
        <v>49</v>
      </c>
      <c r="R84" s="35">
        <f t="shared" si="11"/>
        <v>4</v>
      </c>
      <c r="S84" s="35">
        <f t="shared" si="12"/>
        <v>47</v>
      </c>
      <c r="T84" s="35">
        <f t="shared" si="13"/>
        <v>7.5471698113207548</v>
      </c>
      <c r="U84" s="33" t="s">
        <v>114</v>
      </c>
      <c r="V84" s="29"/>
      <c r="W84" s="28" t="s">
        <v>191</v>
      </c>
      <c r="X84" s="33"/>
    </row>
    <row r="85" spans="1:24" ht="24" customHeight="1">
      <c r="A85" s="28">
        <v>83</v>
      </c>
      <c r="B85" s="33" t="s">
        <v>518</v>
      </c>
      <c r="C85" s="29" t="s">
        <v>844</v>
      </c>
      <c r="D85" s="33" t="s">
        <v>864</v>
      </c>
      <c r="E85" s="39">
        <v>7.6</v>
      </c>
      <c r="F85" s="39">
        <v>3</v>
      </c>
      <c r="G85" s="33" t="s">
        <v>81</v>
      </c>
      <c r="H85" s="33" t="s">
        <v>81</v>
      </c>
      <c r="I85" s="33" t="s">
        <v>81</v>
      </c>
      <c r="J85" s="33" t="s">
        <v>747</v>
      </c>
      <c r="L85" s="32" t="s">
        <v>776</v>
      </c>
      <c r="M85" s="35">
        <v>87</v>
      </c>
      <c r="N85" s="35">
        <v>10</v>
      </c>
      <c r="O85" s="35">
        <v>4</v>
      </c>
      <c r="P85" s="35">
        <f t="shared" si="9"/>
        <v>101</v>
      </c>
      <c r="Q85" s="35">
        <f t="shared" si="10"/>
        <v>86.138613861386133</v>
      </c>
      <c r="R85" s="35">
        <f t="shared" si="11"/>
        <v>9.9009900990099009</v>
      </c>
      <c r="S85" s="35">
        <f t="shared" si="12"/>
        <v>3.9603960396039604</v>
      </c>
      <c r="T85" s="35">
        <f t="shared" si="13"/>
        <v>10.309278350515465</v>
      </c>
      <c r="U85" s="33" t="s">
        <v>114</v>
      </c>
      <c r="V85" s="29"/>
      <c r="W85" s="28" t="s">
        <v>191</v>
      </c>
      <c r="X85" s="33"/>
    </row>
    <row r="86" spans="1:24" ht="24" customHeight="1">
      <c r="A86" s="28">
        <v>84</v>
      </c>
      <c r="B86" s="33" t="s">
        <v>519</v>
      </c>
      <c r="C86" s="29" t="s">
        <v>844</v>
      </c>
      <c r="D86" s="33" t="s">
        <v>351</v>
      </c>
      <c r="E86" s="39">
        <v>3.5</v>
      </c>
      <c r="F86" s="39">
        <v>1</v>
      </c>
      <c r="G86" s="33" t="s">
        <v>81</v>
      </c>
      <c r="H86" s="33" t="s">
        <v>81</v>
      </c>
      <c r="I86" s="33" t="s">
        <v>81</v>
      </c>
      <c r="J86" s="33" t="s">
        <v>749</v>
      </c>
      <c r="L86" s="32" t="s">
        <v>776</v>
      </c>
      <c r="M86" s="35">
        <v>65</v>
      </c>
      <c r="N86" s="35">
        <v>11</v>
      </c>
      <c r="O86" s="35">
        <v>24</v>
      </c>
      <c r="P86" s="35">
        <f t="shared" si="9"/>
        <v>100</v>
      </c>
      <c r="Q86" s="35">
        <f t="shared" si="10"/>
        <v>65</v>
      </c>
      <c r="R86" s="35">
        <f t="shared" si="11"/>
        <v>11</v>
      </c>
      <c r="S86" s="35">
        <f t="shared" si="12"/>
        <v>24</v>
      </c>
      <c r="T86" s="35">
        <f t="shared" si="13"/>
        <v>14.473684210526315</v>
      </c>
      <c r="U86" s="33" t="s">
        <v>114</v>
      </c>
      <c r="V86" s="29"/>
      <c r="W86" s="28" t="s">
        <v>191</v>
      </c>
      <c r="X86" s="33"/>
    </row>
    <row r="87" spans="1:24" ht="24" customHeight="1">
      <c r="A87" s="28">
        <v>85</v>
      </c>
      <c r="B87" s="33" t="s">
        <v>520</v>
      </c>
      <c r="C87" s="29" t="s">
        <v>844</v>
      </c>
      <c r="D87" s="33" t="s">
        <v>864</v>
      </c>
      <c r="E87" s="39">
        <v>5.2</v>
      </c>
      <c r="F87" s="39">
        <v>2</v>
      </c>
      <c r="G87" s="33" t="s">
        <v>81</v>
      </c>
      <c r="H87" s="33" t="s">
        <v>81</v>
      </c>
      <c r="I87" s="33" t="s">
        <v>81</v>
      </c>
      <c r="J87" s="33" t="s">
        <v>749</v>
      </c>
      <c r="L87" s="32" t="s">
        <v>776</v>
      </c>
      <c r="M87" s="35">
        <v>58</v>
      </c>
      <c r="N87" s="35">
        <v>5</v>
      </c>
      <c r="O87" s="35">
        <v>37</v>
      </c>
      <c r="P87" s="35">
        <f t="shared" si="9"/>
        <v>100</v>
      </c>
      <c r="Q87" s="35">
        <f t="shared" si="10"/>
        <v>58</v>
      </c>
      <c r="R87" s="35">
        <f t="shared" si="11"/>
        <v>5</v>
      </c>
      <c r="S87" s="35">
        <f t="shared" si="12"/>
        <v>37</v>
      </c>
      <c r="T87" s="35">
        <f t="shared" si="13"/>
        <v>7.9365079365079358</v>
      </c>
      <c r="U87" s="33" t="s">
        <v>114</v>
      </c>
      <c r="V87" s="29"/>
      <c r="W87" s="28" t="s">
        <v>191</v>
      </c>
      <c r="X87" s="33"/>
    </row>
    <row r="88" spans="1:24" ht="24" customHeight="1">
      <c r="A88" s="28">
        <v>86</v>
      </c>
      <c r="B88" s="33" t="s">
        <v>521</v>
      </c>
      <c r="C88" s="29" t="s">
        <v>844</v>
      </c>
      <c r="D88" s="33" t="s">
        <v>865</v>
      </c>
      <c r="E88" s="39">
        <v>2.8</v>
      </c>
      <c r="F88" s="39">
        <v>1.4</v>
      </c>
      <c r="G88" s="33" t="s">
        <v>81</v>
      </c>
      <c r="H88" s="33" t="s">
        <v>81</v>
      </c>
      <c r="I88" s="33" t="s">
        <v>81</v>
      </c>
      <c r="J88" s="33" t="s">
        <v>747</v>
      </c>
      <c r="L88" s="32" t="s">
        <v>776</v>
      </c>
      <c r="M88" s="35">
        <v>57</v>
      </c>
      <c r="N88" s="35">
        <v>6</v>
      </c>
      <c r="O88" s="35">
        <v>37</v>
      </c>
      <c r="P88" s="35">
        <f t="shared" si="9"/>
        <v>100</v>
      </c>
      <c r="Q88" s="35">
        <f t="shared" si="10"/>
        <v>57</v>
      </c>
      <c r="R88" s="35">
        <f t="shared" si="11"/>
        <v>6</v>
      </c>
      <c r="S88" s="35">
        <f t="shared" si="12"/>
        <v>37</v>
      </c>
      <c r="T88" s="35">
        <f t="shared" si="13"/>
        <v>9.5238095238095237</v>
      </c>
      <c r="U88" s="33" t="s">
        <v>114</v>
      </c>
      <c r="V88" s="29"/>
      <c r="W88" s="28" t="s">
        <v>191</v>
      </c>
      <c r="X88" s="33"/>
    </row>
    <row r="89" spans="1:24" ht="24" customHeight="1">
      <c r="A89" s="28">
        <v>87</v>
      </c>
      <c r="B89" s="33" t="s">
        <v>49</v>
      </c>
      <c r="C89" s="29" t="s">
        <v>844</v>
      </c>
      <c r="D89" s="33" t="s">
        <v>12</v>
      </c>
      <c r="E89" s="39">
        <v>3.7</v>
      </c>
      <c r="F89" s="39">
        <v>1.2</v>
      </c>
      <c r="G89" s="33" t="s">
        <v>182</v>
      </c>
      <c r="H89" s="33" t="s">
        <v>523</v>
      </c>
      <c r="I89" s="33" t="s">
        <v>735</v>
      </c>
      <c r="J89" s="33" t="s">
        <v>749</v>
      </c>
      <c r="K89" s="28" t="s">
        <v>201</v>
      </c>
      <c r="L89" s="32" t="s">
        <v>776</v>
      </c>
      <c r="M89" s="35">
        <v>81</v>
      </c>
      <c r="N89" s="35">
        <v>11</v>
      </c>
      <c r="O89" s="35">
        <v>8</v>
      </c>
      <c r="P89" s="35">
        <f t="shared" ref="P89:P96" si="14">SUM(M89:O89)</f>
        <v>100</v>
      </c>
      <c r="Q89" s="35">
        <f t="shared" ref="Q89:Q96" si="15">PRODUCT(M89,100,1/P89)</f>
        <v>81</v>
      </c>
      <c r="R89" s="35">
        <f t="shared" ref="R89:R96" si="16">PRODUCT(N89,100,1/P89)</f>
        <v>11</v>
      </c>
      <c r="S89" s="35">
        <f t="shared" ref="S89:S96" si="17">PRODUCT(O89,100,1/P89)</f>
        <v>8</v>
      </c>
      <c r="T89" s="35">
        <f t="shared" si="13"/>
        <v>11.956521739130434</v>
      </c>
      <c r="U89" s="33" t="s">
        <v>526</v>
      </c>
      <c r="V89" s="29"/>
      <c r="W89" s="7" t="s">
        <v>203</v>
      </c>
      <c r="X89" s="33"/>
    </row>
    <row r="90" spans="1:24" ht="24" customHeight="1">
      <c r="A90" s="28">
        <v>88</v>
      </c>
      <c r="B90" s="33" t="s">
        <v>529</v>
      </c>
      <c r="C90" s="29" t="s">
        <v>844</v>
      </c>
      <c r="D90" s="33" t="s">
        <v>9</v>
      </c>
      <c r="E90" s="39">
        <v>2.8</v>
      </c>
      <c r="F90" s="39">
        <v>0.7</v>
      </c>
      <c r="G90" s="33" t="s">
        <v>182</v>
      </c>
      <c r="H90" s="33" t="s">
        <v>523</v>
      </c>
      <c r="I90" s="33" t="s">
        <v>735</v>
      </c>
      <c r="J90" s="33" t="s">
        <v>748</v>
      </c>
      <c r="K90" s="28" t="s">
        <v>201</v>
      </c>
      <c r="L90" s="32" t="s">
        <v>776</v>
      </c>
      <c r="M90" s="35">
        <v>82</v>
      </c>
      <c r="N90" s="35">
        <v>7</v>
      </c>
      <c r="O90" s="35">
        <v>10</v>
      </c>
      <c r="P90" s="35">
        <f t="shared" si="14"/>
        <v>99</v>
      </c>
      <c r="Q90" s="35">
        <f t="shared" si="15"/>
        <v>82.828282828282838</v>
      </c>
      <c r="R90" s="35">
        <f t="shared" si="16"/>
        <v>7.0707070707070709</v>
      </c>
      <c r="S90" s="35">
        <f t="shared" si="17"/>
        <v>10.101010101010102</v>
      </c>
      <c r="T90" s="35">
        <f t="shared" si="13"/>
        <v>7.8651685393258415</v>
      </c>
      <c r="U90" s="33" t="s">
        <v>531</v>
      </c>
      <c r="V90" s="29"/>
      <c r="W90" s="7" t="s">
        <v>204</v>
      </c>
      <c r="X90" s="33"/>
    </row>
    <row r="91" spans="1:24" ht="24" customHeight="1">
      <c r="A91" s="28">
        <v>89</v>
      </c>
      <c r="B91" s="33" t="s">
        <v>534</v>
      </c>
      <c r="C91" s="29" t="s">
        <v>844</v>
      </c>
      <c r="D91" s="33" t="s">
        <v>353</v>
      </c>
      <c r="E91" s="39"/>
      <c r="F91" s="39">
        <v>3.5</v>
      </c>
      <c r="G91" s="33" t="s">
        <v>182</v>
      </c>
      <c r="H91" s="33" t="s">
        <v>523</v>
      </c>
      <c r="I91" s="33" t="s">
        <v>735</v>
      </c>
      <c r="J91" s="33" t="s">
        <v>750</v>
      </c>
      <c r="K91" s="28" t="s">
        <v>201</v>
      </c>
      <c r="L91" s="32" t="s">
        <v>776</v>
      </c>
      <c r="M91" s="35">
        <v>80</v>
      </c>
      <c r="N91" s="35">
        <v>18</v>
      </c>
      <c r="O91" s="35">
        <v>0.5</v>
      </c>
      <c r="P91" s="35">
        <f t="shared" si="14"/>
        <v>98.5</v>
      </c>
      <c r="Q91" s="35">
        <f t="shared" si="15"/>
        <v>81.218274111675115</v>
      </c>
      <c r="R91" s="35">
        <f t="shared" si="16"/>
        <v>18.274111675126903</v>
      </c>
      <c r="S91" s="35">
        <f t="shared" si="17"/>
        <v>0.50761421319796951</v>
      </c>
      <c r="T91" s="35">
        <f t="shared" si="13"/>
        <v>18.367346938775512</v>
      </c>
      <c r="U91" s="33" t="s">
        <v>536</v>
      </c>
      <c r="V91" s="29"/>
      <c r="W91" s="7" t="s">
        <v>204</v>
      </c>
      <c r="X91" s="33"/>
    </row>
    <row r="92" spans="1:24" ht="24" customHeight="1">
      <c r="A92" s="28">
        <v>90</v>
      </c>
      <c r="B92" s="33" t="s">
        <v>537</v>
      </c>
      <c r="C92" s="29" t="s">
        <v>844</v>
      </c>
      <c r="D92" s="33" t="s">
        <v>14</v>
      </c>
      <c r="E92" s="39">
        <v>1.2</v>
      </c>
      <c r="F92" s="39">
        <v>1.7</v>
      </c>
      <c r="G92" s="33" t="s">
        <v>182</v>
      </c>
      <c r="H92" s="33" t="s">
        <v>523</v>
      </c>
      <c r="I92" s="33" t="s">
        <v>735</v>
      </c>
      <c r="J92" s="33" t="s">
        <v>748</v>
      </c>
      <c r="K92" s="28" t="s">
        <v>201</v>
      </c>
      <c r="L92" s="32" t="s">
        <v>776</v>
      </c>
      <c r="M92" s="35">
        <v>82</v>
      </c>
      <c r="N92" s="35">
        <v>10</v>
      </c>
      <c r="O92" s="35">
        <v>8</v>
      </c>
      <c r="P92" s="35">
        <f t="shared" si="14"/>
        <v>100</v>
      </c>
      <c r="Q92" s="35">
        <f t="shared" si="15"/>
        <v>82</v>
      </c>
      <c r="R92" s="35">
        <f t="shared" si="16"/>
        <v>10</v>
      </c>
      <c r="S92" s="35">
        <f t="shared" si="17"/>
        <v>8</v>
      </c>
      <c r="T92" s="35">
        <f t="shared" si="13"/>
        <v>10.869565217391305</v>
      </c>
      <c r="U92" s="33" t="s">
        <v>526</v>
      </c>
      <c r="V92" s="29"/>
      <c r="W92" s="7" t="s">
        <v>204</v>
      </c>
      <c r="X92" s="33"/>
    </row>
    <row r="93" spans="1:24" ht="24" customHeight="1">
      <c r="A93" s="28">
        <v>91</v>
      </c>
      <c r="B93" s="33" t="s">
        <v>543</v>
      </c>
      <c r="C93" s="29" t="s">
        <v>844</v>
      </c>
      <c r="D93" s="33" t="s">
        <v>450</v>
      </c>
      <c r="E93" s="39">
        <v>5.2</v>
      </c>
      <c r="F93" s="39">
        <v>1.6</v>
      </c>
      <c r="G93" s="33" t="s">
        <v>182</v>
      </c>
      <c r="H93" s="33" t="s">
        <v>523</v>
      </c>
      <c r="I93" s="33" t="s">
        <v>735</v>
      </c>
      <c r="J93" s="33" t="s">
        <v>748</v>
      </c>
      <c r="K93" s="28" t="s">
        <v>201</v>
      </c>
      <c r="L93" s="32" t="s">
        <v>776</v>
      </c>
      <c r="M93" s="35">
        <v>81</v>
      </c>
      <c r="N93" s="35">
        <v>9</v>
      </c>
      <c r="O93" s="35">
        <v>9</v>
      </c>
      <c r="P93" s="35">
        <f t="shared" si="14"/>
        <v>99</v>
      </c>
      <c r="Q93" s="35">
        <f t="shared" si="15"/>
        <v>81.818181818181827</v>
      </c>
      <c r="R93" s="35">
        <f t="shared" si="16"/>
        <v>9.0909090909090917</v>
      </c>
      <c r="S93" s="35">
        <f t="shared" si="17"/>
        <v>9.0909090909090917</v>
      </c>
      <c r="T93" s="35">
        <f t="shared" si="13"/>
        <v>10</v>
      </c>
      <c r="U93" s="33" t="s">
        <v>531</v>
      </c>
      <c r="V93" s="29"/>
      <c r="W93" s="7" t="s">
        <v>204</v>
      </c>
      <c r="X93" s="33"/>
    </row>
    <row r="94" spans="1:24" ht="24" customHeight="1">
      <c r="A94" s="28">
        <v>92</v>
      </c>
      <c r="B94" s="33" t="s">
        <v>545</v>
      </c>
      <c r="C94" s="29" t="s">
        <v>844</v>
      </c>
      <c r="D94" s="33" t="s">
        <v>13</v>
      </c>
      <c r="E94" s="39">
        <v>3.2</v>
      </c>
      <c r="F94" s="39">
        <v>1.9</v>
      </c>
      <c r="G94" s="33" t="s">
        <v>182</v>
      </c>
      <c r="H94" s="33" t="s">
        <v>523</v>
      </c>
      <c r="I94" s="33" t="s">
        <v>735</v>
      </c>
      <c r="J94" s="33" t="s">
        <v>748</v>
      </c>
      <c r="K94" s="28" t="s">
        <v>201</v>
      </c>
      <c r="L94" s="32" t="s">
        <v>776</v>
      </c>
      <c r="M94" s="35">
        <v>70</v>
      </c>
      <c r="N94" s="35">
        <v>18</v>
      </c>
      <c r="O94" s="35">
        <v>12</v>
      </c>
      <c r="P94" s="35">
        <f t="shared" si="14"/>
        <v>100</v>
      </c>
      <c r="Q94" s="35">
        <f t="shared" si="15"/>
        <v>70</v>
      </c>
      <c r="R94" s="35">
        <f t="shared" si="16"/>
        <v>18</v>
      </c>
      <c r="S94" s="35">
        <f t="shared" si="17"/>
        <v>12</v>
      </c>
      <c r="T94" s="35">
        <f t="shared" si="13"/>
        <v>20.454545454545457</v>
      </c>
      <c r="U94" s="33" t="s">
        <v>531</v>
      </c>
      <c r="V94" s="29"/>
      <c r="W94" s="7" t="s">
        <v>204</v>
      </c>
      <c r="X94" s="33"/>
    </row>
    <row r="95" spans="1:24" ht="24" customHeight="1">
      <c r="A95" s="28">
        <v>93</v>
      </c>
      <c r="B95" s="33" t="s">
        <v>51</v>
      </c>
      <c r="C95" s="29" t="s">
        <v>844</v>
      </c>
      <c r="D95" s="33" t="s">
        <v>400</v>
      </c>
      <c r="E95" s="39">
        <v>15</v>
      </c>
      <c r="F95" s="39">
        <v>14.5</v>
      </c>
      <c r="G95" s="33" t="s">
        <v>182</v>
      </c>
      <c r="H95" s="33" t="s">
        <v>523</v>
      </c>
      <c r="I95" s="33" t="s">
        <v>735</v>
      </c>
      <c r="J95" s="33" t="s">
        <v>749</v>
      </c>
      <c r="K95" s="28" t="s">
        <v>201</v>
      </c>
      <c r="L95" s="32" t="s">
        <v>776</v>
      </c>
      <c r="M95" s="35">
        <v>80</v>
      </c>
      <c r="N95" s="35">
        <v>10</v>
      </c>
      <c r="O95" s="35">
        <v>9</v>
      </c>
      <c r="P95" s="35">
        <f t="shared" si="14"/>
        <v>99</v>
      </c>
      <c r="Q95" s="35">
        <f t="shared" si="15"/>
        <v>80.808080808080817</v>
      </c>
      <c r="R95" s="35">
        <f t="shared" si="16"/>
        <v>10.101010101010102</v>
      </c>
      <c r="S95" s="35">
        <f t="shared" si="17"/>
        <v>9.0909090909090917</v>
      </c>
      <c r="T95" s="35">
        <f t="shared" si="13"/>
        <v>11.111111111111111</v>
      </c>
      <c r="U95" s="33" t="s">
        <v>536</v>
      </c>
      <c r="V95" s="29"/>
      <c r="W95" s="7" t="s">
        <v>205</v>
      </c>
      <c r="X95" s="33"/>
    </row>
    <row r="96" spans="1:24" ht="24" customHeight="1">
      <c r="A96" s="28">
        <v>94</v>
      </c>
      <c r="B96" s="33" t="s">
        <v>53</v>
      </c>
      <c r="C96" s="29" t="s">
        <v>844</v>
      </c>
      <c r="D96" s="33" t="s">
        <v>401</v>
      </c>
      <c r="E96" s="39">
        <v>11</v>
      </c>
      <c r="F96" s="39">
        <v>11.9</v>
      </c>
      <c r="G96" s="33" t="s">
        <v>182</v>
      </c>
      <c r="H96" s="33" t="s">
        <v>523</v>
      </c>
      <c r="I96" s="33" t="s">
        <v>735</v>
      </c>
      <c r="J96" s="33" t="s">
        <v>749</v>
      </c>
      <c r="K96" s="28" t="s">
        <v>201</v>
      </c>
      <c r="L96" s="32" t="s">
        <v>776</v>
      </c>
      <c r="M96" s="35">
        <v>80</v>
      </c>
      <c r="N96" s="35">
        <v>9</v>
      </c>
      <c r="O96" s="35">
        <v>9</v>
      </c>
      <c r="P96" s="35">
        <f t="shared" si="14"/>
        <v>98</v>
      </c>
      <c r="Q96" s="35">
        <f t="shared" si="15"/>
        <v>81.632653061224488</v>
      </c>
      <c r="R96" s="35">
        <f t="shared" si="16"/>
        <v>9.1836734693877542</v>
      </c>
      <c r="S96" s="35">
        <f t="shared" si="17"/>
        <v>9.1836734693877542</v>
      </c>
      <c r="T96" s="35">
        <f t="shared" si="13"/>
        <v>10.112359550561797</v>
      </c>
      <c r="U96" s="33" t="s">
        <v>536</v>
      </c>
      <c r="V96" s="29"/>
      <c r="W96" s="7" t="s">
        <v>205</v>
      </c>
      <c r="X96" s="33"/>
    </row>
    <row r="97" spans="1:24" ht="24" customHeight="1">
      <c r="A97" s="28">
        <v>95</v>
      </c>
      <c r="B97" s="33" t="s">
        <v>553</v>
      </c>
      <c r="C97" s="29" t="s">
        <v>844</v>
      </c>
      <c r="D97" s="33" t="s">
        <v>725</v>
      </c>
      <c r="E97" s="39">
        <v>10</v>
      </c>
      <c r="F97" s="39">
        <v>2.2000000000000002</v>
      </c>
      <c r="G97" s="33" t="s">
        <v>182</v>
      </c>
      <c r="H97" s="33" t="s">
        <v>523</v>
      </c>
      <c r="I97" s="33" t="s">
        <v>735</v>
      </c>
      <c r="J97" s="33" t="s">
        <v>747</v>
      </c>
      <c r="K97" s="28" t="s">
        <v>201</v>
      </c>
      <c r="L97" s="32" t="s">
        <v>776</v>
      </c>
      <c r="M97" s="35">
        <v>81</v>
      </c>
      <c r="N97" s="35">
        <v>12</v>
      </c>
      <c r="O97" s="35">
        <v>6</v>
      </c>
      <c r="P97" s="35">
        <f t="shared" ref="P97:P150" si="18">SUM(M97:O97)</f>
        <v>99</v>
      </c>
      <c r="Q97" s="35">
        <f t="shared" ref="Q97:Q150" si="19">PRODUCT(M97,100,1/P97)</f>
        <v>81.818181818181827</v>
      </c>
      <c r="R97" s="35">
        <f t="shared" ref="R97:R150" si="20">PRODUCT(N97,100,1/P97)</f>
        <v>12.121212121212123</v>
      </c>
      <c r="S97" s="35">
        <f t="shared" ref="S97:S150" si="21">PRODUCT(O97,100,1/P97)</f>
        <v>6.0606060606060614</v>
      </c>
      <c r="T97" s="35">
        <f t="shared" si="13"/>
        <v>12.903225806451612</v>
      </c>
      <c r="U97" s="33" t="s">
        <v>555</v>
      </c>
      <c r="V97" s="29"/>
      <c r="W97" s="7" t="s">
        <v>204</v>
      </c>
      <c r="X97" s="33"/>
    </row>
    <row r="98" spans="1:24" ht="24" customHeight="1">
      <c r="A98" s="28">
        <v>96</v>
      </c>
      <c r="B98" s="33" t="s">
        <v>556</v>
      </c>
      <c r="C98" s="29" t="s">
        <v>844</v>
      </c>
      <c r="D98" s="33" t="s">
        <v>865</v>
      </c>
      <c r="E98" s="39">
        <v>3.1</v>
      </c>
      <c r="F98" s="39">
        <v>1.4</v>
      </c>
      <c r="G98" s="33" t="s">
        <v>182</v>
      </c>
      <c r="H98" s="33" t="s">
        <v>523</v>
      </c>
      <c r="I98" s="33" t="s">
        <v>736</v>
      </c>
      <c r="J98" s="33" t="s">
        <v>747</v>
      </c>
      <c r="L98" s="32" t="s">
        <v>776</v>
      </c>
      <c r="M98" s="35">
        <v>54</v>
      </c>
      <c r="N98" s="35">
        <v>13</v>
      </c>
      <c r="O98" s="35">
        <v>33</v>
      </c>
      <c r="P98" s="35">
        <f t="shared" si="18"/>
        <v>100</v>
      </c>
      <c r="Q98" s="35">
        <f t="shared" si="19"/>
        <v>54</v>
      </c>
      <c r="R98" s="35">
        <f t="shared" si="20"/>
        <v>13</v>
      </c>
      <c r="S98" s="35">
        <f t="shared" si="21"/>
        <v>33</v>
      </c>
      <c r="T98" s="35">
        <f t="shared" si="13"/>
        <v>19.402985074626866</v>
      </c>
      <c r="U98" s="33" t="s">
        <v>558</v>
      </c>
      <c r="V98" s="29"/>
      <c r="W98" s="7" t="s">
        <v>206</v>
      </c>
      <c r="X98" s="33"/>
    </row>
    <row r="99" spans="1:24" ht="24" customHeight="1">
      <c r="A99" s="28">
        <v>97</v>
      </c>
      <c r="B99" s="33" t="s">
        <v>559</v>
      </c>
      <c r="C99" s="29" t="s">
        <v>844</v>
      </c>
      <c r="D99" s="33" t="s">
        <v>865</v>
      </c>
      <c r="E99" s="39">
        <v>3.9</v>
      </c>
      <c r="F99" s="39">
        <v>1.4</v>
      </c>
      <c r="G99" s="33" t="s">
        <v>182</v>
      </c>
      <c r="H99" s="33" t="s">
        <v>523</v>
      </c>
      <c r="I99" s="33" t="s">
        <v>736</v>
      </c>
      <c r="J99" s="33" t="s">
        <v>747</v>
      </c>
      <c r="L99" s="32" t="s">
        <v>776</v>
      </c>
      <c r="M99" s="35">
        <v>39</v>
      </c>
      <c r="N99" s="35">
        <v>7</v>
      </c>
      <c r="O99" s="35">
        <v>54</v>
      </c>
      <c r="P99" s="35">
        <f t="shared" si="18"/>
        <v>100</v>
      </c>
      <c r="Q99" s="35">
        <f t="shared" si="19"/>
        <v>39</v>
      </c>
      <c r="R99" s="35">
        <f t="shared" si="20"/>
        <v>7</v>
      </c>
      <c r="S99" s="35">
        <f t="shared" si="21"/>
        <v>54</v>
      </c>
      <c r="T99" s="35">
        <f t="shared" si="13"/>
        <v>15.217391304347826</v>
      </c>
      <c r="U99" s="33" t="s">
        <v>558</v>
      </c>
      <c r="V99" s="29"/>
      <c r="W99" s="7" t="s">
        <v>206</v>
      </c>
      <c r="X99" s="33"/>
    </row>
    <row r="100" spans="1:24" ht="24" customHeight="1">
      <c r="A100" s="28">
        <v>98</v>
      </c>
      <c r="B100" s="33" t="s">
        <v>561</v>
      </c>
      <c r="C100" s="29" t="s">
        <v>844</v>
      </c>
      <c r="D100" s="33" t="s">
        <v>688</v>
      </c>
      <c r="E100" s="39">
        <v>2.9</v>
      </c>
      <c r="F100" s="39">
        <v>3.2</v>
      </c>
      <c r="G100" s="33" t="s">
        <v>182</v>
      </c>
      <c r="H100" s="33" t="s">
        <v>523</v>
      </c>
      <c r="I100" s="33" t="s">
        <v>736</v>
      </c>
      <c r="J100" s="33" t="s">
        <v>749</v>
      </c>
      <c r="L100" s="32" t="s">
        <v>776</v>
      </c>
      <c r="M100" s="35">
        <v>54.3</v>
      </c>
      <c r="N100" s="35">
        <v>30.3</v>
      </c>
      <c r="O100" s="35">
        <v>15.4</v>
      </c>
      <c r="P100" s="35">
        <f t="shared" si="18"/>
        <v>100</v>
      </c>
      <c r="Q100" s="35">
        <f t="shared" si="19"/>
        <v>54.300000000000004</v>
      </c>
      <c r="R100" s="35">
        <f t="shared" si="20"/>
        <v>30.3</v>
      </c>
      <c r="S100" s="35">
        <f t="shared" si="21"/>
        <v>15.4</v>
      </c>
      <c r="T100" s="35">
        <f t="shared" si="13"/>
        <v>35.815602836879428</v>
      </c>
      <c r="U100" s="33" t="s">
        <v>114</v>
      </c>
      <c r="V100" s="29"/>
      <c r="W100" s="7" t="s">
        <v>206</v>
      </c>
      <c r="X100" s="33"/>
    </row>
    <row r="101" spans="1:24" ht="24" customHeight="1">
      <c r="A101" s="28">
        <v>99</v>
      </c>
      <c r="B101" s="33" t="s">
        <v>799</v>
      </c>
      <c r="C101" s="29" t="s">
        <v>844</v>
      </c>
      <c r="D101" s="33" t="s">
        <v>388</v>
      </c>
      <c r="E101" s="39">
        <v>6.4</v>
      </c>
      <c r="F101" s="39">
        <v>5.5</v>
      </c>
      <c r="G101" s="33" t="s">
        <v>182</v>
      </c>
      <c r="H101" s="33" t="s">
        <v>523</v>
      </c>
      <c r="I101" s="33" t="s">
        <v>736</v>
      </c>
      <c r="J101" s="33" t="s">
        <v>752</v>
      </c>
      <c r="L101" s="32" t="s">
        <v>776</v>
      </c>
      <c r="M101" s="35">
        <v>77.900000000000006</v>
      </c>
      <c r="N101" s="35">
        <v>11.2</v>
      </c>
      <c r="O101" s="35">
        <v>10.8</v>
      </c>
      <c r="P101" s="35">
        <f t="shared" si="18"/>
        <v>99.9</v>
      </c>
      <c r="Q101" s="35">
        <f t="shared" si="19"/>
        <v>77.977977977977986</v>
      </c>
      <c r="R101" s="35">
        <f t="shared" si="20"/>
        <v>11.211211211211211</v>
      </c>
      <c r="S101" s="35">
        <f t="shared" si="21"/>
        <v>10.810810810810811</v>
      </c>
      <c r="T101" s="35">
        <f t="shared" si="13"/>
        <v>12.570145903479236</v>
      </c>
      <c r="U101" s="33" t="s">
        <v>114</v>
      </c>
      <c r="V101" s="29"/>
      <c r="W101" s="7" t="s">
        <v>207</v>
      </c>
      <c r="X101" s="33"/>
    </row>
    <row r="102" spans="1:24" ht="24" customHeight="1">
      <c r="A102" s="28">
        <v>100</v>
      </c>
      <c r="B102" s="33" t="s">
        <v>800</v>
      </c>
      <c r="C102" s="29" t="s">
        <v>844</v>
      </c>
      <c r="D102" s="33" t="s">
        <v>388</v>
      </c>
      <c r="E102" s="39">
        <v>6.4</v>
      </c>
      <c r="F102" s="39">
        <v>5.5</v>
      </c>
      <c r="G102" s="33" t="s">
        <v>182</v>
      </c>
      <c r="H102" s="33" t="s">
        <v>523</v>
      </c>
      <c r="I102" s="33" t="s">
        <v>736</v>
      </c>
      <c r="J102" s="33" t="s">
        <v>752</v>
      </c>
      <c r="L102" s="32" t="s">
        <v>776</v>
      </c>
      <c r="M102" s="35">
        <v>86.5</v>
      </c>
      <c r="N102" s="35">
        <v>7.38</v>
      </c>
      <c r="O102" s="35">
        <v>6.11</v>
      </c>
      <c r="P102" s="35">
        <f t="shared" si="18"/>
        <v>99.99</v>
      </c>
      <c r="Q102" s="35">
        <f t="shared" si="19"/>
        <v>86.508650865086508</v>
      </c>
      <c r="R102" s="35">
        <f t="shared" si="20"/>
        <v>7.3807380738073807</v>
      </c>
      <c r="S102" s="35">
        <f t="shared" si="21"/>
        <v>6.1106110611061109</v>
      </c>
      <c r="T102" s="35">
        <f t="shared" si="13"/>
        <v>7.8610992756710694</v>
      </c>
      <c r="U102" s="33" t="s">
        <v>114</v>
      </c>
      <c r="V102" s="29"/>
      <c r="W102" s="7" t="s">
        <v>208</v>
      </c>
      <c r="X102" s="33"/>
    </row>
    <row r="103" spans="1:24" ht="24" customHeight="1">
      <c r="A103" s="28">
        <v>101</v>
      </c>
      <c r="B103" s="33" t="s">
        <v>566</v>
      </c>
      <c r="C103" s="29" t="s">
        <v>844</v>
      </c>
      <c r="D103" s="33" t="s">
        <v>402</v>
      </c>
      <c r="E103" s="39">
        <v>3.5</v>
      </c>
      <c r="F103" s="39">
        <v>3.1</v>
      </c>
      <c r="G103" s="33" t="s">
        <v>110</v>
      </c>
      <c r="H103" s="33" t="s">
        <v>111</v>
      </c>
      <c r="I103" s="33" t="s">
        <v>567</v>
      </c>
      <c r="J103" s="33" t="s">
        <v>749</v>
      </c>
      <c r="L103" s="32" t="s">
        <v>776</v>
      </c>
      <c r="M103" s="35">
        <v>91</v>
      </c>
      <c r="N103" s="35">
        <v>9</v>
      </c>
      <c r="O103" s="42">
        <v>0</v>
      </c>
      <c r="P103" s="35">
        <f t="shared" si="18"/>
        <v>100</v>
      </c>
      <c r="Q103" s="35">
        <f t="shared" si="19"/>
        <v>91</v>
      </c>
      <c r="R103" s="35">
        <f t="shared" si="20"/>
        <v>9</v>
      </c>
      <c r="S103" s="35">
        <f t="shared" si="21"/>
        <v>0</v>
      </c>
      <c r="T103" s="35">
        <f t="shared" si="13"/>
        <v>9</v>
      </c>
      <c r="U103" s="33" t="s">
        <v>568</v>
      </c>
      <c r="V103" s="29"/>
      <c r="W103" s="28" t="s">
        <v>191</v>
      </c>
      <c r="X103" s="33"/>
    </row>
    <row r="104" spans="1:24" ht="24" customHeight="1">
      <c r="A104" s="28">
        <v>102</v>
      </c>
      <c r="B104" s="33" t="s">
        <v>569</v>
      </c>
      <c r="C104" s="29" t="s">
        <v>844</v>
      </c>
      <c r="D104" s="33" t="s">
        <v>855</v>
      </c>
      <c r="E104" s="39">
        <v>5.0999999999999996</v>
      </c>
      <c r="F104" s="39">
        <v>1.5</v>
      </c>
      <c r="G104" s="33" t="s">
        <v>110</v>
      </c>
      <c r="H104" s="33" t="s">
        <v>571</v>
      </c>
      <c r="I104" s="33" t="s">
        <v>737</v>
      </c>
      <c r="J104" s="33" t="s">
        <v>749</v>
      </c>
      <c r="L104" s="32" t="s">
        <v>776</v>
      </c>
      <c r="M104" s="35">
        <v>66.7</v>
      </c>
      <c r="N104" s="35">
        <v>21.7</v>
      </c>
      <c r="O104" s="35">
        <v>11.6</v>
      </c>
      <c r="P104" s="35">
        <f t="shared" si="18"/>
        <v>100</v>
      </c>
      <c r="Q104" s="35">
        <f t="shared" si="19"/>
        <v>66.7</v>
      </c>
      <c r="R104" s="35">
        <f t="shared" si="20"/>
        <v>21.7</v>
      </c>
      <c r="S104" s="35">
        <f t="shared" si="21"/>
        <v>11.6</v>
      </c>
      <c r="T104" s="35">
        <f t="shared" si="13"/>
        <v>24.547511312217193</v>
      </c>
      <c r="U104" s="33" t="s">
        <v>114</v>
      </c>
      <c r="V104" s="29"/>
      <c r="W104" s="7" t="s">
        <v>920</v>
      </c>
      <c r="X104" s="33"/>
    </row>
    <row r="105" spans="1:24" ht="24" customHeight="1">
      <c r="A105" s="28">
        <v>103</v>
      </c>
      <c r="B105" s="33" t="s">
        <v>572</v>
      </c>
      <c r="C105" s="29" t="s">
        <v>844</v>
      </c>
      <c r="D105" s="33" t="s">
        <v>855</v>
      </c>
      <c r="E105" s="39">
        <v>6.6</v>
      </c>
      <c r="F105" s="39">
        <v>1.8</v>
      </c>
      <c r="G105" s="33" t="s">
        <v>110</v>
      </c>
      <c r="H105" s="33" t="s">
        <v>571</v>
      </c>
      <c r="I105" s="33" t="s">
        <v>737</v>
      </c>
      <c r="J105" s="33" t="s">
        <v>749</v>
      </c>
      <c r="L105" s="32" t="s">
        <v>776</v>
      </c>
      <c r="M105" s="35">
        <v>72.2</v>
      </c>
      <c r="N105" s="35">
        <v>17.899999999999999</v>
      </c>
      <c r="O105" s="35">
        <v>9.9</v>
      </c>
      <c r="P105" s="35">
        <f t="shared" si="18"/>
        <v>100</v>
      </c>
      <c r="Q105" s="35">
        <f t="shared" si="19"/>
        <v>72.2</v>
      </c>
      <c r="R105" s="35">
        <f t="shared" si="20"/>
        <v>17.899999999999999</v>
      </c>
      <c r="S105" s="35">
        <f t="shared" si="21"/>
        <v>9.9</v>
      </c>
      <c r="T105" s="35">
        <f t="shared" si="13"/>
        <v>19.866814650388456</v>
      </c>
      <c r="U105" s="33" t="s">
        <v>114</v>
      </c>
      <c r="V105" s="29"/>
      <c r="W105" s="7" t="s">
        <v>920</v>
      </c>
      <c r="X105" s="33"/>
    </row>
    <row r="106" spans="1:24" ht="24" customHeight="1">
      <c r="A106" s="28">
        <v>104</v>
      </c>
      <c r="B106" s="33" t="s">
        <v>574</v>
      </c>
      <c r="C106" s="29" t="s">
        <v>844</v>
      </c>
      <c r="D106" s="33" t="s">
        <v>828</v>
      </c>
      <c r="E106" s="39">
        <v>6.9</v>
      </c>
      <c r="F106" s="39">
        <v>1.7</v>
      </c>
      <c r="G106" s="33" t="s">
        <v>110</v>
      </c>
      <c r="H106" s="33" t="s">
        <v>571</v>
      </c>
      <c r="I106" s="33" t="s">
        <v>737</v>
      </c>
      <c r="J106" s="33" t="s">
        <v>749</v>
      </c>
      <c r="L106" s="32" t="s">
        <v>776</v>
      </c>
      <c r="M106" s="35">
        <v>50.3</v>
      </c>
      <c r="N106" s="35">
        <v>13.4</v>
      </c>
      <c r="O106" s="35">
        <v>36.4</v>
      </c>
      <c r="P106" s="35">
        <f t="shared" si="18"/>
        <v>100.1</v>
      </c>
      <c r="Q106" s="35">
        <f t="shared" si="19"/>
        <v>50.24975024975025</v>
      </c>
      <c r="R106" s="35">
        <f t="shared" si="20"/>
        <v>13.386613386613387</v>
      </c>
      <c r="S106" s="35">
        <f t="shared" si="21"/>
        <v>36.363636363636367</v>
      </c>
      <c r="T106" s="35">
        <f t="shared" si="13"/>
        <v>21.036106750392463</v>
      </c>
      <c r="U106" s="33" t="s">
        <v>114</v>
      </c>
      <c r="V106" s="29"/>
      <c r="W106" s="7" t="s">
        <v>920</v>
      </c>
      <c r="X106" s="33"/>
    </row>
    <row r="107" spans="1:24" ht="24" customHeight="1">
      <c r="A107" s="28">
        <v>105</v>
      </c>
      <c r="B107" s="33" t="s">
        <v>576</v>
      </c>
      <c r="C107" s="29" t="s">
        <v>844</v>
      </c>
      <c r="D107" s="33" t="s">
        <v>793</v>
      </c>
      <c r="E107" s="39">
        <v>5.7</v>
      </c>
      <c r="F107" s="39">
        <v>1.1000000000000001</v>
      </c>
      <c r="G107" s="33" t="s">
        <v>110</v>
      </c>
      <c r="H107" s="33" t="s">
        <v>571</v>
      </c>
      <c r="I107" s="33" t="s">
        <v>737</v>
      </c>
      <c r="J107" s="33" t="s">
        <v>749</v>
      </c>
      <c r="L107" s="32" t="s">
        <v>776</v>
      </c>
      <c r="M107" s="35">
        <v>66.5</v>
      </c>
      <c r="N107" s="35">
        <v>21.6</v>
      </c>
      <c r="O107" s="35">
        <v>11.9</v>
      </c>
      <c r="P107" s="35">
        <f t="shared" si="18"/>
        <v>100</v>
      </c>
      <c r="Q107" s="35">
        <f t="shared" si="19"/>
        <v>66.5</v>
      </c>
      <c r="R107" s="35">
        <f t="shared" si="20"/>
        <v>21.6</v>
      </c>
      <c r="S107" s="35">
        <f t="shared" si="21"/>
        <v>11.9</v>
      </c>
      <c r="T107" s="35">
        <f t="shared" si="13"/>
        <v>24.517593643586835</v>
      </c>
      <c r="U107" s="33" t="s">
        <v>114</v>
      </c>
      <c r="V107" s="29"/>
      <c r="W107" s="7" t="s">
        <v>920</v>
      </c>
      <c r="X107" s="33"/>
    </row>
    <row r="108" spans="1:24" ht="24" customHeight="1">
      <c r="A108" s="28">
        <v>106</v>
      </c>
      <c r="B108" s="33" t="s">
        <v>578</v>
      </c>
      <c r="C108" s="29" t="s">
        <v>844</v>
      </c>
      <c r="D108" s="33" t="s">
        <v>793</v>
      </c>
      <c r="E108" s="39">
        <v>6.3</v>
      </c>
      <c r="F108" s="39">
        <v>1.2</v>
      </c>
      <c r="G108" s="33" t="s">
        <v>110</v>
      </c>
      <c r="H108" s="33" t="s">
        <v>571</v>
      </c>
      <c r="I108" s="33" t="s">
        <v>737</v>
      </c>
      <c r="J108" s="33" t="s">
        <v>749</v>
      </c>
      <c r="L108" s="32" t="s">
        <v>776</v>
      </c>
      <c r="M108" s="35">
        <v>62.5</v>
      </c>
      <c r="N108" s="35">
        <v>21.9</v>
      </c>
      <c r="O108" s="35">
        <v>15.6</v>
      </c>
      <c r="P108" s="35">
        <f t="shared" si="18"/>
        <v>100</v>
      </c>
      <c r="Q108" s="35">
        <f t="shared" si="19"/>
        <v>62.5</v>
      </c>
      <c r="R108" s="35">
        <f t="shared" si="20"/>
        <v>21.900000000000002</v>
      </c>
      <c r="S108" s="35">
        <f t="shared" si="21"/>
        <v>15.6</v>
      </c>
      <c r="T108" s="35">
        <f t="shared" si="13"/>
        <v>25.947867298578196</v>
      </c>
      <c r="U108" s="33" t="s">
        <v>114</v>
      </c>
      <c r="V108" s="29"/>
      <c r="W108" s="7" t="s">
        <v>920</v>
      </c>
      <c r="X108" s="33"/>
    </row>
    <row r="109" spans="1:24" ht="24" customHeight="1">
      <c r="A109" s="28">
        <v>107</v>
      </c>
      <c r="B109" s="33" t="s">
        <v>580</v>
      </c>
      <c r="C109" s="29" t="s">
        <v>844</v>
      </c>
      <c r="D109" s="33" t="s">
        <v>403</v>
      </c>
      <c r="E109" s="39">
        <v>11.9</v>
      </c>
      <c r="F109" s="39">
        <v>11.5</v>
      </c>
      <c r="G109" s="33" t="s">
        <v>182</v>
      </c>
      <c r="H109" s="33" t="s">
        <v>582</v>
      </c>
      <c r="I109" s="33" t="s">
        <v>81</v>
      </c>
      <c r="J109" s="33" t="s">
        <v>749</v>
      </c>
      <c r="L109" s="32" t="s">
        <v>776</v>
      </c>
      <c r="M109" s="35">
        <v>54.6</v>
      </c>
      <c r="N109" s="35">
        <v>11.7</v>
      </c>
      <c r="O109" s="35">
        <v>33.700000000000003</v>
      </c>
      <c r="P109" s="35">
        <f t="shared" si="18"/>
        <v>100</v>
      </c>
      <c r="Q109" s="35">
        <f t="shared" si="19"/>
        <v>54.6</v>
      </c>
      <c r="R109" s="35">
        <f t="shared" si="20"/>
        <v>11.700000000000001</v>
      </c>
      <c r="S109" s="35">
        <f t="shared" si="21"/>
        <v>33.700000000000003</v>
      </c>
      <c r="T109" s="35">
        <f t="shared" si="13"/>
        <v>17.647058823529413</v>
      </c>
      <c r="U109" s="33" t="s">
        <v>114</v>
      </c>
      <c r="V109" s="29"/>
      <c r="W109" s="7" t="s">
        <v>209</v>
      </c>
      <c r="X109" s="33"/>
    </row>
    <row r="110" spans="1:24" ht="24" customHeight="1">
      <c r="A110" s="28">
        <v>108</v>
      </c>
      <c r="B110" s="33" t="s">
        <v>583</v>
      </c>
      <c r="C110" s="29" t="s">
        <v>844</v>
      </c>
      <c r="D110" s="33" t="s">
        <v>4</v>
      </c>
      <c r="E110" s="39">
        <v>8.6</v>
      </c>
      <c r="F110" s="39">
        <v>16.5</v>
      </c>
      <c r="G110" s="33" t="s">
        <v>182</v>
      </c>
      <c r="H110" s="33" t="s">
        <v>582</v>
      </c>
      <c r="I110" s="33" t="s">
        <v>81</v>
      </c>
      <c r="J110" s="33" t="s">
        <v>749</v>
      </c>
      <c r="L110" s="32" t="s">
        <v>776</v>
      </c>
      <c r="M110" s="35">
        <v>60</v>
      </c>
      <c r="N110" s="35">
        <v>15.9</v>
      </c>
      <c r="O110" s="35">
        <v>24.1</v>
      </c>
      <c r="P110" s="35">
        <f t="shared" si="18"/>
        <v>100</v>
      </c>
      <c r="Q110" s="35">
        <f t="shared" si="19"/>
        <v>60</v>
      </c>
      <c r="R110" s="35">
        <f t="shared" si="20"/>
        <v>15.9</v>
      </c>
      <c r="S110" s="35">
        <f t="shared" si="21"/>
        <v>24.1</v>
      </c>
      <c r="T110" s="35">
        <f t="shared" si="13"/>
        <v>20.948616600790512</v>
      </c>
      <c r="U110" s="33" t="s">
        <v>114</v>
      </c>
      <c r="V110" s="29"/>
      <c r="W110" s="7" t="s">
        <v>210</v>
      </c>
      <c r="X110" s="33"/>
    </row>
    <row r="111" spans="1:24" ht="24" customHeight="1">
      <c r="A111" s="28">
        <v>109</v>
      </c>
      <c r="B111" s="33" t="s">
        <v>585</v>
      </c>
      <c r="C111" s="29" t="s">
        <v>844</v>
      </c>
      <c r="D111" s="33" t="s">
        <v>5</v>
      </c>
      <c r="E111" s="39">
        <v>11.3</v>
      </c>
      <c r="F111" s="39">
        <v>3.1</v>
      </c>
      <c r="G111" s="33" t="s">
        <v>110</v>
      </c>
      <c r="H111" s="33" t="s">
        <v>586</v>
      </c>
      <c r="I111" s="33" t="s">
        <v>587</v>
      </c>
      <c r="J111" s="33" t="s">
        <v>749</v>
      </c>
      <c r="L111" s="32" t="s">
        <v>776</v>
      </c>
      <c r="M111" s="35">
        <v>52.9</v>
      </c>
      <c r="N111" s="35">
        <v>10.1</v>
      </c>
      <c r="O111" s="35">
        <v>37</v>
      </c>
      <c r="P111" s="35">
        <f t="shared" si="18"/>
        <v>100</v>
      </c>
      <c r="Q111" s="35">
        <f t="shared" si="19"/>
        <v>52.9</v>
      </c>
      <c r="R111" s="35">
        <f t="shared" si="20"/>
        <v>10.1</v>
      </c>
      <c r="S111" s="35">
        <f t="shared" si="21"/>
        <v>37</v>
      </c>
      <c r="T111" s="35">
        <f t="shared" si="13"/>
        <v>16.031746031746032</v>
      </c>
      <c r="U111" s="33" t="s">
        <v>114</v>
      </c>
      <c r="V111" s="29"/>
      <c r="W111" s="28" t="s">
        <v>191</v>
      </c>
      <c r="X111" s="33"/>
    </row>
    <row r="112" spans="1:24" ht="24" customHeight="1">
      <c r="A112" s="28">
        <v>110</v>
      </c>
      <c r="B112" s="33" t="s">
        <v>588</v>
      </c>
      <c r="C112" s="29" t="s">
        <v>844</v>
      </c>
      <c r="D112" s="33" t="s">
        <v>840</v>
      </c>
      <c r="E112" s="39">
        <v>4.0999999999999996</v>
      </c>
      <c r="F112" s="39">
        <v>1.2</v>
      </c>
      <c r="G112" s="33" t="s">
        <v>182</v>
      </c>
      <c r="H112" s="33" t="s">
        <v>523</v>
      </c>
      <c r="I112" s="33" t="s">
        <v>735</v>
      </c>
      <c r="J112" s="33" t="s">
        <v>749</v>
      </c>
      <c r="K112" s="28" t="s">
        <v>201</v>
      </c>
      <c r="L112" s="32" t="s">
        <v>776</v>
      </c>
      <c r="M112" s="35">
        <v>84.5</v>
      </c>
      <c r="N112" s="35">
        <v>10.4</v>
      </c>
      <c r="O112" s="35">
        <v>5.0999999999999996</v>
      </c>
      <c r="P112" s="35">
        <f t="shared" si="18"/>
        <v>100</v>
      </c>
      <c r="Q112" s="35">
        <f t="shared" si="19"/>
        <v>84.5</v>
      </c>
      <c r="R112" s="35">
        <f t="shared" si="20"/>
        <v>10.4</v>
      </c>
      <c r="S112" s="35">
        <f t="shared" si="21"/>
        <v>5.0999999999999996</v>
      </c>
      <c r="T112" s="35">
        <f t="shared" si="13"/>
        <v>10.95890410958904</v>
      </c>
      <c r="U112" s="33" t="s">
        <v>589</v>
      </c>
      <c r="V112" s="29"/>
      <c r="W112" s="7" t="s">
        <v>211</v>
      </c>
      <c r="X112" s="33"/>
    </row>
    <row r="113" spans="1:24" ht="24" customHeight="1">
      <c r="A113" s="28">
        <v>111</v>
      </c>
      <c r="B113" s="33" t="s">
        <v>801</v>
      </c>
      <c r="C113" s="29" t="s">
        <v>844</v>
      </c>
      <c r="D113" s="33" t="s">
        <v>839</v>
      </c>
      <c r="E113" s="39">
        <v>5.2</v>
      </c>
      <c r="F113" s="39">
        <v>1.6</v>
      </c>
      <c r="G113" s="33" t="s">
        <v>182</v>
      </c>
      <c r="H113" s="33" t="s">
        <v>523</v>
      </c>
      <c r="I113" s="33" t="s">
        <v>735</v>
      </c>
      <c r="J113" s="33" t="s">
        <v>748</v>
      </c>
      <c r="K113" s="28" t="s">
        <v>201</v>
      </c>
      <c r="L113" s="32" t="s">
        <v>776</v>
      </c>
      <c r="M113" s="35">
        <v>82.9</v>
      </c>
      <c r="N113" s="35">
        <v>11.4</v>
      </c>
      <c r="O113" s="35">
        <v>5.7</v>
      </c>
      <c r="P113" s="35">
        <f t="shared" si="18"/>
        <v>100.00000000000001</v>
      </c>
      <c r="Q113" s="35">
        <f t="shared" si="19"/>
        <v>82.899999999999991</v>
      </c>
      <c r="R113" s="35">
        <f t="shared" si="20"/>
        <v>11.399999999999999</v>
      </c>
      <c r="S113" s="35">
        <f t="shared" si="21"/>
        <v>5.6999999999999993</v>
      </c>
      <c r="T113" s="35">
        <f t="shared" si="13"/>
        <v>12.089077412513255</v>
      </c>
      <c r="U113" s="33" t="s">
        <v>592</v>
      </c>
      <c r="V113" s="29"/>
      <c r="W113" s="7" t="s">
        <v>217</v>
      </c>
      <c r="X113" s="33"/>
    </row>
    <row r="114" spans="1:24" ht="24" customHeight="1">
      <c r="A114" s="28">
        <v>112</v>
      </c>
      <c r="B114" s="33" t="s">
        <v>802</v>
      </c>
      <c r="C114" s="29" t="s">
        <v>844</v>
      </c>
      <c r="D114" s="33" t="s">
        <v>839</v>
      </c>
      <c r="E114" s="39">
        <v>5.2</v>
      </c>
      <c r="F114" s="39">
        <v>1.6</v>
      </c>
      <c r="G114" s="33" t="s">
        <v>182</v>
      </c>
      <c r="H114" s="33" t="s">
        <v>523</v>
      </c>
      <c r="I114" s="33" t="s">
        <v>735</v>
      </c>
      <c r="J114" s="33" t="s">
        <v>748</v>
      </c>
      <c r="K114" s="28" t="s">
        <v>201</v>
      </c>
      <c r="L114" s="32" t="s">
        <v>776</v>
      </c>
      <c r="M114" s="35">
        <v>82.3</v>
      </c>
      <c r="N114" s="35">
        <v>11.8</v>
      </c>
      <c r="O114" s="35">
        <v>6</v>
      </c>
      <c r="P114" s="35">
        <f t="shared" si="18"/>
        <v>100.1</v>
      </c>
      <c r="Q114" s="35">
        <f t="shared" si="19"/>
        <v>82.217782217782215</v>
      </c>
      <c r="R114" s="35">
        <f t="shared" si="20"/>
        <v>11.788211788211788</v>
      </c>
      <c r="S114" s="35">
        <f t="shared" si="21"/>
        <v>5.9940059940059944</v>
      </c>
      <c r="T114" s="35">
        <f t="shared" si="13"/>
        <v>12.539851222104145</v>
      </c>
      <c r="U114" s="33" t="s">
        <v>592</v>
      </c>
      <c r="V114" s="29"/>
      <c r="W114" s="7" t="s">
        <v>217</v>
      </c>
      <c r="X114" s="33"/>
    </row>
    <row r="115" spans="1:24" ht="24" customHeight="1">
      <c r="A115" s="28">
        <v>113</v>
      </c>
      <c r="B115" s="33" t="s">
        <v>854</v>
      </c>
      <c r="C115" s="29" t="s">
        <v>844</v>
      </c>
      <c r="D115" s="33" t="s">
        <v>839</v>
      </c>
      <c r="E115" s="39">
        <v>5.2</v>
      </c>
      <c r="F115" s="39">
        <v>1.6</v>
      </c>
      <c r="G115" s="33" t="s">
        <v>182</v>
      </c>
      <c r="H115" s="33" t="s">
        <v>523</v>
      </c>
      <c r="I115" s="33" t="s">
        <v>735</v>
      </c>
      <c r="J115" s="33" t="s">
        <v>748</v>
      </c>
      <c r="K115" s="28" t="s">
        <v>201</v>
      </c>
      <c r="L115" s="32" t="s">
        <v>776</v>
      </c>
      <c r="M115" s="35">
        <v>85</v>
      </c>
      <c r="N115" s="35">
        <v>10.5</v>
      </c>
      <c r="O115" s="35">
        <v>4.5</v>
      </c>
      <c r="P115" s="35">
        <f t="shared" si="18"/>
        <v>100</v>
      </c>
      <c r="Q115" s="35">
        <f t="shared" si="19"/>
        <v>85</v>
      </c>
      <c r="R115" s="35">
        <f t="shared" si="20"/>
        <v>10.5</v>
      </c>
      <c r="S115" s="35">
        <f t="shared" si="21"/>
        <v>4.5</v>
      </c>
      <c r="T115" s="35">
        <f t="shared" si="13"/>
        <v>10.99476439790576</v>
      </c>
      <c r="U115" s="33" t="s">
        <v>592</v>
      </c>
      <c r="V115" s="29"/>
      <c r="W115" s="7" t="s">
        <v>690</v>
      </c>
      <c r="X115" s="33"/>
    </row>
    <row r="116" spans="1:24" ht="24" customHeight="1">
      <c r="A116" s="28">
        <v>114</v>
      </c>
      <c r="B116" s="33" t="s">
        <v>595</v>
      </c>
      <c r="C116" s="29" t="s">
        <v>844</v>
      </c>
      <c r="D116" s="33" t="s">
        <v>707</v>
      </c>
      <c r="E116" s="39">
        <v>3.4</v>
      </c>
      <c r="F116" s="39">
        <v>1.8</v>
      </c>
      <c r="G116" s="33" t="s">
        <v>182</v>
      </c>
      <c r="H116" s="33" t="s">
        <v>523</v>
      </c>
      <c r="I116" s="33" t="s">
        <v>735</v>
      </c>
      <c r="J116" s="33" t="s">
        <v>748</v>
      </c>
      <c r="K116" s="28" t="s">
        <v>201</v>
      </c>
      <c r="L116" s="32" t="s">
        <v>776</v>
      </c>
      <c r="M116" s="35">
        <v>82.7</v>
      </c>
      <c r="N116" s="35">
        <v>10.3</v>
      </c>
      <c r="O116" s="35">
        <v>6.9</v>
      </c>
      <c r="P116" s="35">
        <f t="shared" si="18"/>
        <v>99.9</v>
      </c>
      <c r="Q116" s="35">
        <f t="shared" si="19"/>
        <v>82.782782782782789</v>
      </c>
      <c r="R116" s="35">
        <f t="shared" si="20"/>
        <v>10.31031031031031</v>
      </c>
      <c r="S116" s="35">
        <f t="shared" si="21"/>
        <v>6.9069069069069071</v>
      </c>
      <c r="T116" s="35">
        <f t="shared" si="13"/>
        <v>11.0752688172043</v>
      </c>
      <c r="U116" s="33" t="s">
        <v>589</v>
      </c>
      <c r="V116" s="29"/>
      <c r="W116" s="7" t="s">
        <v>212</v>
      </c>
      <c r="X116" s="33"/>
    </row>
    <row r="117" spans="1:24" ht="24" customHeight="1">
      <c r="A117" s="28">
        <v>115</v>
      </c>
      <c r="B117" s="33" t="s">
        <v>597</v>
      </c>
      <c r="C117" s="29" t="s">
        <v>844</v>
      </c>
      <c r="D117" s="33" t="s">
        <v>863</v>
      </c>
      <c r="E117" s="39">
        <v>8</v>
      </c>
      <c r="F117" s="39">
        <v>9</v>
      </c>
      <c r="G117" s="33" t="s">
        <v>182</v>
      </c>
      <c r="H117" s="33" t="s">
        <v>523</v>
      </c>
      <c r="I117" s="33" t="s">
        <v>81</v>
      </c>
      <c r="J117" s="33" t="s">
        <v>749</v>
      </c>
      <c r="L117" s="32" t="s">
        <v>776</v>
      </c>
      <c r="M117" s="35">
        <v>62.65</v>
      </c>
      <c r="N117" s="35">
        <v>9.5500000000000007</v>
      </c>
      <c r="O117" s="35">
        <v>27.8</v>
      </c>
      <c r="P117" s="35">
        <f t="shared" si="18"/>
        <v>100</v>
      </c>
      <c r="Q117" s="35">
        <f t="shared" si="19"/>
        <v>62.65</v>
      </c>
      <c r="R117" s="35">
        <f t="shared" si="20"/>
        <v>9.5500000000000007</v>
      </c>
      <c r="S117" s="35">
        <f t="shared" si="21"/>
        <v>27.8</v>
      </c>
      <c r="T117" s="35">
        <f t="shared" si="13"/>
        <v>13.227146814404433</v>
      </c>
      <c r="U117" s="33" t="s">
        <v>598</v>
      </c>
      <c r="V117" s="29"/>
      <c r="W117" s="28" t="s">
        <v>191</v>
      </c>
      <c r="X117" s="33"/>
    </row>
    <row r="118" spans="1:24" ht="24" customHeight="1">
      <c r="A118" s="28">
        <v>116</v>
      </c>
      <c r="B118" s="33" t="s">
        <v>599</v>
      </c>
      <c r="C118" s="29" t="s">
        <v>844</v>
      </c>
      <c r="D118" s="33" t="s">
        <v>863</v>
      </c>
      <c r="E118" s="39">
        <v>7.9</v>
      </c>
      <c r="F118" s="39">
        <v>8.8000000000000007</v>
      </c>
      <c r="G118" s="33" t="s">
        <v>182</v>
      </c>
      <c r="H118" s="33" t="s">
        <v>523</v>
      </c>
      <c r="I118" s="33" t="s">
        <v>81</v>
      </c>
      <c r="J118" s="33" t="s">
        <v>749</v>
      </c>
      <c r="L118" s="32" t="s">
        <v>776</v>
      </c>
      <c r="M118" s="35">
        <v>63.3</v>
      </c>
      <c r="N118" s="35">
        <v>9.1</v>
      </c>
      <c r="O118" s="35">
        <v>26.7</v>
      </c>
      <c r="P118" s="35">
        <f t="shared" si="18"/>
        <v>99.1</v>
      </c>
      <c r="Q118" s="35">
        <f t="shared" si="19"/>
        <v>63.874873864783048</v>
      </c>
      <c r="R118" s="35">
        <f t="shared" si="20"/>
        <v>9.1826437941473262</v>
      </c>
      <c r="S118" s="35">
        <f t="shared" si="21"/>
        <v>26.942482341069628</v>
      </c>
      <c r="T118" s="35">
        <f t="shared" si="13"/>
        <v>12.569060773480663</v>
      </c>
      <c r="U118" s="33" t="s">
        <v>598</v>
      </c>
      <c r="V118" s="29"/>
      <c r="W118" s="28" t="s">
        <v>191</v>
      </c>
      <c r="X118" s="33"/>
    </row>
    <row r="119" spans="1:24" ht="24" customHeight="1">
      <c r="A119" s="28">
        <v>117</v>
      </c>
      <c r="B119" s="33" t="s">
        <v>777</v>
      </c>
      <c r="C119" s="29" t="s">
        <v>844</v>
      </c>
      <c r="D119" s="33" t="s">
        <v>404</v>
      </c>
      <c r="E119" s="39">
        <v>10.9</v>
      </c>
      <c r="F119" s="39">
        <v>13.5</v>
      </c>
      <c r="G119" s="33" t="s">
        <v>182</v>
      </c>
      <c r="H119" s="33" t="s">
        <v>523</v>
      </c>
      <c r="I119" s="33" t="s">
        <v>81</v>
      </c>
      <c r="J119" s="33" t="s">
        <v>749</v>
      </c>
      <c r="L119" s="32" t="s">
        <v>776</v>
      </c>
      <c r="M119" s="35">
        <v>66</v>
      </c>
      <c r="N119" s="35">
        <v>7.8</v>
      </c>
      <c r="O119" s="35">
        <v>26.2</v>
      </c>
      <c r="P119" s="35">
        <f t="shared" si="18"/>
        <v>100</v>
      </c>
      <c r="Q119" s="35">
        <f t="shared" si="19"/>
        <v>66</v>
      </c>
      <c r="R119" s="35">
        <f t="shared" si="20"/>
        <v>7.8</v>
      </c>
      <c r="S119" s="35">
        <f t="shared" si="21"/>
        <v>26.2</v>
      </c>
      <c r="T119" s="35">
        <f t="shared" si="13"/>
        <v>10.569105691056912</v>
      </c>
      <c r="U119" s="33" t="s">
        <v>600</v>
      </c>
      <c r="V119" s="29"/>
      <c r="W119" s="7" t="s">
        <v>213</v>
      </c>
      <c r="X119" s="33"/>
    </row>
    <row r="120" spans="1:24" ht="24" customHeight="1">
      <c r="A120" s="28">
        <v>118</v>
      </c>
      <c r="B120" s="33" t="s">
        <v>778</v>
      </c>
      <c r="C120" s="29" t="s">
        <v>844</v>
      </c>
      <c r="D120" s="33" t="s">
        <v>404</v>
      </c>
      <c r="E120" s="39">
        <v>10.9</v>
      </c>
      <c r="F120" s="39">
        <v>13.5</v>
      </c>
      <c r="G120" s="33" t="s">
        <v>182</v>
      </c>
      <c r="H120" s="33" t="s">
        <v>523</v>
      </c>
      <c r="I120" s="33" t="s">
        <v>81</v>
      </c>
      <c r="J120" s="33" t="s">
        <v>749</v>
      </c>
      <c r="L120" s="32" t="s">
        <v>776</v>
      </c>
      <c r="M120" s="35">
        <v>44.4</v>
      </c>
      <c r="N120" s="35">
        <v>6.8</v>
      </c>
      <c r="O120" s="35">
        <v>48.8</v>
      </c>
      <c r="P120" s="35">
        <f t="shared" si="18"/>
        <v>100</v>
      </c>
      <c r="Q120" s="35">
        <f t="shared" si="19"/>
        <v>44.4</v>
      </c>
      <c r="R120" s="35">
        <f t="shared" si="20"/>
        <v>6.8</v>
      </c>
      <c r="S120" s="35">
        <f t="shared" si="21"/>
        <v>48.800000000000004</v>
      </c>
      <c r="T120" s="35">
        <f t="shared" si="13"/>
        <v>13.28125</v>
      </c>
      <c r="U120" s="33" t="s">
        <v>600</v>
      </c>
      <c r="V120" s="29"/>
      <c r="W120" s="7" t="s">
        <v>214</v>
      </c>
      <c r="X120" s="33"/>
    </row>
    <row r="121" spans="1:24" ht="24" customHeight="1">
      <c r="A121" s="28">
        <v>119</v>
      </c>
      <c r="B121" s="33" t="s">
        <v>601</v>
      </c>
      <c r="C121" s="29" t="s">
        <v>844</v>
      </c>
      <c r="D121" s="33" t="s">
        <v>405</v>
      </c>
      <c r="E121" s="39">
        <v>14.3</v>
      </c>
      <c r="F121" s="39">
        <v>11.7</v>
      </c>
      <c r="G121" s="33" t="s">
        <v>182</v>
      </c>
      <c r="H121" s="33" t="s">
        <v>523</v>
      </c>
      <c r="I121" s="33" t="s">
        <v>81</v>
      </c>
      <c r="J121" s="33" t="s">
        <v>749</v>
      </c>
      <c r="L121" s="32" t="s">
        <v>776</v>
      </c>
      <c r="M121" s="35">
        <v>49.2</v>
      </c>
      <c r="N121" s="35">
        <v>7.9</v>
      </c>
      <c r="O121" s="35">
        <v>42.9</v>
      </c>
      <c r="P121" s="35">
        <f t="shared" si="18"/>
        <v>100</v>
      </c>
      <c r="Q121" s="35">
        <f t="shared" si="19"/>
        <v>49.2</v>
      </c>
      <c r="R121" s="35">
        <f t="shared" si="20"/>
        <v>7.9</v>
      </c>
      <c r="S121" s="35">
        <f t="shared" si="21"/>
        <v>42.9</v>
      </c>
      <c r="T121" s="35">
        <f t="shared" si="13"/>
        <v>13.8353765323993</v>
      </c>
      <c r="U121" s="33" t="s">
        <v>600</v>
      </c>
      <c r="V121" s="29"/>
      <c r="W121" s="28" t="s">
        <v>191</v>
      </c>
      <c r="X121" s="33"/>
    </row>
    <row r="122" spans="1:24" ht="24" customHeight="1">
      <c r="A122" s="28">
        <v>120</v>
      </c>
      <c r="B122" s="33" t="s">
        <v>795</v>
      </c>
      <c r="C122" s="29" t="s">
        <v>844</v>
      </c>
      <c r="D122" s="33" t="s">
        <v>841</v>
      </c>
      <c r="E122" s="39">
        <v>6.3</v>
      </c>
      <c r="F122" s="39">
        <v>5.5</v>
      </c>
      <c r="G122" s="33" t="s">
        <v>182</v>
      </c>
      <c r="H122" s="33" t="s">
        <v>523</v>
      </c>
      <c r="I122" s="33" t="s">
        <v>81</v>
      </c>
      <c r="J122" s="33" t="s">
        <v>749</v>
      </c>
      <c r="L122" s="32" t="s">
        <v>776</v>
      </c>
      <c r="M122" s="35">
        <v>76.599999999999994</v>
      </c>
      <c r="N122" s="35">
        <v>10.9</v>
      </c>
      <c r="O122" s="35">
        <v>12.5</v>
      </c>
      <c r="P122" s="35">
        <f t="shared" si="18"/>
        <v>100</v>
      </c>
      <c r="Q122" s="35">
        <f t="shared" si="19"/>
        <v>76.599999999999994</v>
      </c>
      <c r="R122" s="35">
        <f t="shared" si="20"/>
        <v>10.9</v>
      </c>
      <c r="S122" s="35">
        <f t="shared" si="21"/>
        <v>12.5</v>
      </c>
      <c r="T122" s="35">
        <f t="shared" si="13"/>
        <v>12.457142857142857</v>
      </c>
      <c r="U122" s="33" t="s">
        <v>598</v>
      </c>
      <c r="V122" s="29"/>
      <c r="W122" s="7" t="s">
        <v>215</v>
      </c>
      <c r="X122" s="33"/>
    </row>
    <row r="123" spans="1:24" ht="24" customHeight="1">
      <c r="A123" s="28">
        <v>121</v>
      </c>
      <c r="B123" s="33" t="s">
        <v>796</v>
      </c>
      <c r="C123" s="29" t="s">
        <v>844</v>
      </c>
      <c r="D123" s="33" t="s">
        <v>841</v>
      </c>
      <c r="E123" s="39">
        <v>6.3</v>
      </c>
      <c r="F123" s="39">
        <v>5.5</v>
      </c>
      <c r="G123" s="33" t="s">
        <v>182</v>
      </c>
      <c r="H123" s="33" t="s">
        <v>523</v>
      </c>
      <c r="I123" s="33" t="s">
        <v>81</v>
      </c>
      <c r="J123" s="33" t="s">
        <v>749</v>
      </c>
      <c r="L123" s="32" t="s">
        <v>776</v>
      </c>
      <c r="M123" s="35">
        <v>79.2</v>
      </c>
      <c r="N123" s="35">
        <v>10</v>
      </c>
      <c r="O123" s="35">
        <v>10.8</v>
      </c>
      <c r="P123" s="35">
        <f t="shared" si="18"/>
        <v>100</v>
      </c>
      <c r="Q123" s="35">
        <f t="shared" si="19"/>
        <v>79.2</v>
      </c>
      <c r="R123" s="35">
        <f t="shared" si="20"/>
        <v>10</v>
      </c>
      <c r="S123" s="35">
        <f t="shared" si="21"/>
        <v>10.8</v>
      </c>
      <c r="T123" s="35">
        <f t="shared" si="13"/>
        <v>11.210762331838565</v>
      </c>
      <c r="U123" s="33" t="s">
        <v>598</v>
      </c>
      <c r="V123" s="29"/>
      <c r="W123" s="7" t="s">
        <v>216</v>
      </c>
      <c r="X123" s="33"/>
    </row>
    <row r="124" spans="1:24" ht="24" customHeight="1">
      <c r="A124" s="28">
        <v>122</v>
      </c>
      <c r="B124" s="33" t="s">
        <v>602</v>
      </c>
      <c r="C124" s="29" t="s">
        <v>844</v>
      </c>
      <c r="D124" s="33" t="s">
        <v>351</v>
      </c>
      <c r="E124" s="39">
        <v>2.2999999999999998</v>
      </c>
      <c r="F124" s="39">
        <v>10.3</v>
      </c>
      <c r="G124" s="33" t="s">
        <v>110</v>
      </c>
      <c r="H124" s="33" t="s">
        <v>604</v>
      </c>
      <c r="I124" s="33" t="s">
        <v>916</v>
      </c>
      <c r="J124" s="33" t="s">
        <v>749</v>
      </c>
      <c r="L124" s="32" t="s">
        <v>776</v>
      </c>
      <c r="M124" s="35">
        <v>82.2</v>
      </c>
      <c r="N124" s="35">
        <v>8.6999999999999993</v>
      </c>
      <c r="O124" s="35">
        <v>9.1</v>
      </c>
      <c r="P124" s="35">
        <f t="shared" si="18"/>
        <v>100</v>
      </c>
      <c r="Q124" s="35">
        <f t="shared" si="19"/>
        <v>82.2</v>
      </c>
      <c r="R124" s="35">
        <f t="shared" si="20"/>
        <v>8.6999999999999993</v>
      </c>
      <c r="S124" s="35">
        <f t="shared" si="21"/>
        <v>9.1</v>
      </c>
      <c r="T124" s="35">
        <f t="shared" si="13"/>
        <v>9.5709570957095682</v>
      </c>
      <c r="U124" s="33" t="s">
        <v>598</v>
      </c>
      <c r="V124" s="29"/>
      <c r="W124" s="7" t="s">
        <v>921</v>
      </c>
      <c r="X124" s="33"/>
    </row>
    <row r="125" spans="1:24" ht="24" customHeight="1">
      <c r="A125" s="28">
        <v>123</v>
      </c>
      <c r="B125" s="33" t="s">
        <v>605</v>
      </c>
      <c r="C125" s="29" t="s">
        <v>844</v>
      </c>
      <c r="D125" s="33" t="s">
        <v>793</v>
      </c>
      <c r="E125" s="39">
        <v>11</v>
      </c>
      <c r="F125" s="39">
        <v>0.3</v>
      </c>
      <c r="G125" s="33" t="s">
        <v>110</v>
      </c>
      <c r="H125" s="33" t="s">
        <v>604</v>
      </c>
      <c r="I125" s="33" t="s">
        <v>916</v>
      </c>
      <c r="J125" s="33" t="s">
        <v>749</v>
      </c>
      <c r="L125" s="32" t="s">
        <v>776</v>
      </c>
      <c r="M125" s="35">
        <v>39.1</v>
      </c>
      <c r="N125" s="35">
        <v>6.35</v>
      </c>
      <c r="O125" s="35">
        <v>54.55</v>
      </c>
      <c r="P125" s="35">
        <f t="shared" si="18"/>
        <v>100</v>
      </c>
      <c r="Q125" s="35">
        <f t="shared" si="19"/>
        <v>39.1</v>
      </c>
      <c r="R125" s="35">
        <f t="shared" si="20"/>
        <v>6.3500000000000005</v>
      </c>
      <c r="S125" s="35">
        <f t="shared" si="21"/>
        <v>54.550000000000004</v>
      </c>
      <c r="T125" s="35">
        <f t="shared" si="13"/>
        <v>13.97139713971397</v>
      </c>
      <c r="U125" s="33" t="s">
        <v>598</v>
      </c>
      <c r="V125" s="29"/>
      <c r="W125" s="7" t="s">
        <v>921</v>
      </c>
      <c r="X125" s="33"/>
    </row>
    <row r="126" spans="1:24" ht="24" customHeight="1">
      <c r="A126" s="28">
        <v>124</v>
      </c>
      <c r="B126" s="33" t="s">
        <v>606</v>
      </c>
      <c r="C126" s="29" t="s">
        <v>844</v>
      </c>
      <c r="D126" s="33" t="s">
        <v>793</v>
      </c>
      <c r="E126" s="39">
        <v>4.7</v>
      </c>
      <c r="F126" s="39">
        <v>104</v>
      </c>
      <c r="G126" s="33" t="s">
        <v>110</v>
      </c>
      <c r="H126" s="33" t="s">
        <v>604</v>
      </c>
      <c r="I126" s="33" t="s">
        <v>916</v>
      </c>
      <c r="J126" s="33" t="s">
        <v>749</v>
      </c>
      <c r="L126" s="32" t="s">
        <v>776</v>
      </c>
      <c r="M126" s="35">
        <v>68.7</v>
      </c>
      <c r="N126" s="35">
        <v>9.4</v>
      </c>
      <c r="O126" s="35">
        <v>21.9</v>
      </c>
      <c r="P126" s="35">
        <f t="shared" si="18"/>
        <v>100</v>
      </c>
      <c r="Q126" s="35">
        <f t="shared" si="19"/>
        <v>68.7</v>
      </c>
      <c r="R126" s="35">
        <f t="shared" si="20"/>
        <v>9.4</v>
      </c>
      <c r="S126" s="35">
        <f t="shared" si="21"/>
        <v>21.900000000000002</v>
      </c>
      <c r="T126" s="35">
        <f t="shared" si="13"/>
        <v>12.035851472471188</v>
      </c>
      <c r="U126" s="33" t="s">
        <v>608</v>
      </c>
      <c r="V126" s="29"/>
      <c r="W126" s="7" t="s">
        <v>921</v>
      </c>
      <c r="X126" s="33"/>
    </row>
    <row r="127" spans="1:24" ht="24" customHeight="1">
      <c r="A127" s="28">
        <v>125</v>
      </c>
      <c r="B127" s="33" t="s">
        <v>609</v>
      </c>
      <c r="C127" s="29" t="s">
        <v>844</v>
      </c>
      <c r="D127" s="33" t="s">
        <v>793</v>
      </c>
      <c r="E127" s="39">
        <v>4.8</v>
      </c>
      <c r="F127" s="39">
        <v>0.3</v>
      </c>
      <c r="G127" s="33" t="s">
        <v>110</v>
      </c>
      <c r="H127" s="33" t="s">
        <v>604</v>
      </c>
      <c r="I127" s="33" t="s">
        <v>916</v>
      </c>
      <c r="J127" s="33" t="s">
        <v>749</v>
      </c>
      <c r="L127" s="32" t="s">
        <v>776</v>
      </c>
      <c r="M127" s="35">
        <v>80.900000000000006</v>
      </c>
      <c r="N127" s="35">
        <v>15.4</v>
      </c>
      <c r="O127" s="35">
        <v>3.6</v>
      </c>
      <c r="P127" s="35">
        <f t="shared" si="18"/>
        <v>99.9</v>
      </c>
      <c r="Q127" s="35">
        <f t="shared" si="19"/>
        <v>80.980980980980988</v>
      </c>
      <c r="R127" s="35">
        <f t="shared" si="20"/>
        <v>15.415415415415415</v>
      </c>
      <c r="S127" s="35">
        <f t="shared" si="21"/>
        <v>3.6036036036036037</v>
      </c>
      <c r="T127" s="35">
        <f t="shared" si="13"/>
        <v>15.991692627206646</v>
      </c>
      <c r="U127" s="33" t="s">
        <v>608</v>
      </c>
      <c r="V127" s="29"/>
      <c r="W127" s="7" t="s">
        <v>921</v>
      </c>
      <c r="X127" s="33"/>
    </row>
    <row r="128" spans="1:24" ht="24" customHeight="1">
      <c r="A128" s="28">
        <v>126</v>
      </c>
      <c r="B128" s="33" t="s">
        <v>611</v>
      </c>
      <c r="C128" s="29" t="s">
        <v>844</v>
      </c>
      <c r="D128" s="33" t="s">
        <v>819</v>
      </c>
      <c r="E128" s="39">
        <v>5.0999999999999996</v>
      </c>
      <c r="F128" s="39">
        <v>1.4</v>
      </c>
      <c r="G128" s="33" t="s">
        <v>110</v>
      </c>
      <c r="H128" s="33" t="s">
        <v>604</v>
      </c>
      <c r="I128" s="33" t="s">
        <v>916</v>
      </c>
      <c r="J128" s="33" t="s">
        <v>749</v>
      </c>
      <c r="L128" s="32" t="s">
        <v>776</v>
      </c>
      <c r="M128" s="35">
        <v>55.5</v>
      </c>
      <c r="N128" s="35">
        <v>10.65</v>
      </c>
      <c r="O128" s="35">
        <v>33.799999999999997</v>
      </c>
      <c r="P128" s="35">
        <f t="shared" si="18"/>
        <v>99.95</v>
      </c>
      <c r="Q128" s="35">
        <f t="shared" si="19"/>
        <v>55.52776388194097</v>
      </c>
      <c r="R128" s="35">
        <f t="shared" si="20"/>
        <v>10.655327663831915</v>
      </c>
      <c r="S128" s="35">
        <f t="shared" si="21"/>
        <v>33.816908454227111</v>
      </c>
      <c r="T128" s="35">
        <f t="shared" si="13"/>
        <v>16.099773242630388</v>
      </c>
      <c r="U128" s="33" t="s">
        <v>612</v>
      </c>
      <c r="V128" s="29"/>
      <c r="W128" s="7" t="s">
        <v>921</v>
      </c>
      <c r="X128" s="33"/>
    </row>
    <row r="129" spans="1:24" ht="24" customHeight="1">
      <c r="A129" s="28">
        <v>127</v>
      </c>
      <c r="B129" s="33" t="s">
        <v>613</v>
      </c>
      <c r="C129" s="29" t="s">
        <v>844</v>
      </c>
      <c r="D129" s="33" t="s">
        <v>406</v>
      </c>
      <c r="E129" s="39">
        <v>2</v>
      </c>
      <c r="F129" s="39">
        <v>3.4</v>
      </c>
      <c r="G129" s="33" t="s">
        <v>110</v>
      </c>
      <c r="H129" s="33" t="s">
        <v>604</v>
      </c>
      <c r="I129" s="33" t="s">
        <v>916</v>
      </c>
      <c r="J129" s="33" t="s">
        <v>749</v>
      </c>
      <c r="L129" s="32" t="s">
        <v>776</v>
      </c>
      <c r="M129" s="35">
        <v>44.4</v>
      </c>
      <c r="N129" s="35">
        <v>7.6</v>
      </c>
      <c r="O129" s="35">
        <v>48</v>
      </c>
      <c r="P129" s="35">
        <f t="shared" si="18"/>
        <v>100</v>
      </c>
      <c r="Q129" s="35">
        <f t="shared" si="19"/>
        <v>44.4</v>
      </c>
      <c r="R129" s="35">
        <f t="shared" si="20"/>
        <v>7.6000000000000005</v>
      </c>
      <c r="S129" s="35">
        <f t="shared" si="21"/>
        <v>48</v>
      </c>
      <c r="T129" s="35">
        <f t="shared" si="13"/>
        <v>14.615384615384617</v>
      </c>
      <c r="U129" s="33" t="s">
        <v>598</v>
      </c>
      <c r="V129" s="29"/>
      <c r="W129" s="7" t="s">
        <v>921</v>
      </c>
      <c r="X129" s="33"/>
    </row>
    <row r="130" spans="1:24" ht="24" customHeight="1">
      <c r="A130" s="28">
        <v>128</v>
      </c>
      <c r="B130" s="33" t="s">
        <v>615</v>
      </c>
      <c r="C130" s="29" t="s">
        <v>844</v>
      </c>
      <c r="D130" s="33" t="s">
        <v>830</v>
      </c>
      <c r="E130" s="39">
        <v>1.3</v>
      </c>
      <c r="F130" s="39"/>
      <c r="G130" s="33" t="s">
        <v>110</v>
      </c>
      <c r="H130" s="33" t="s">
        <v>604</v>
      </c>
      <c r="I130" s="33" t="s">
        <v>916</v>
      </c>
      <c r="J130" s="33" t="s">
        <v>749</v>
      </c>
      <c r="L130" s="32" t="s">
        <v>776</v>
      </c>
      <c r="M130" s="35">
        <v>63.6</v>
      </c>
      <c r="N130" s="35">
        <v>16.5</v>
      </c>
      <c r="O130" s="35">
        <v>19.899999999999999</v>
      </c>
      <c r="P130" s="35">
        <f t="shared" si="18"/>
        <v>100</v>
      </c>
      <c r="Q130" s="35">
        <f t="shared" si="19"/>
        <v>63.6</v>
      </c>
      <c r="R130" s="35">
        <f t="shared" si="20"/>
        <v>16.5</v>
      </c>
      <c r="S130" s="35">
        <f t="shared" si="21"/>
        <v>19.899999999999999</v>
      </c>
      <c r="T130" s="35">
        <f t="shared" si="13"/>
        <v>20.599250936329589</v>
      </c>
      <c r="U130" s="33" t="s">
        <v>608</v>
      </c>
      <c r="V130" s="29"/>
      <c r="W130" s="7" t="s">
        <v>921</v>
      </c>
      <c r="X130" s="33"/>
    </row>
    <row r="131" spans="1:24" ht="24" customHeight="1">
      <c r="A131" s="28">
        <v>129</v>
      </c>
      <c r="B131" s="33" t="s">
        <v>617</v>
      </c>
      <c r="C131" s="29" t="s">
        <v>844</v>
      </c>
      <c r="D131" s="33" t="s">
        <v>816</v>
      </c>
      <c r="E131" s="39">
        <v>4.3</v>
      </c>
      <c r="F131" s="39">
        <v>2.2000000000000002</v>
      </c>
      <c r="G131" s="33" t="s">
        <v>110</v>
      </c>
      <c r="H131" s="33" t="s">
        <v>468</v>
      </c>
      <c r="I131" s="33" t="s">
        <v>618</v>
      </c>
      <c r="J131" s="33" t="s">
        <v>749</v>
      </c>
      <c r="L131" s="32" t="s">
        <v>776</v>
      </c>
      <c r="M131" s="35">
        <v>71.3</v>
      </c>
      <c r="N131" s="35">
        <v>12.2</v>
      </c>
      <c r="O131" s="35">
        <v>16.5</v>
      </c>
      <c r="P131" s="35">
        <f t="shared" si="18"/>
        <v>100</v>
      </c>
      <c r="Q131" s="35">
        <f t="shared" si="19"/>
        <v>71.3</v>
      </c>
      <c r="R131" s="35">
        <f t="shared" si="20"/>
        <v>12.200000000000001</v>
      </c>
      <c r="S131" s="35">
        <f t="shared" si="21"/>
        <v>16.5</v>
      </c>
      <c r="T131" s="35">
        <f t="shared" si="13"/>
        <v>14.610778443113773</v>
      </c>
      <c r="U131" s="33" t="s">
        <v>619</v>
      </c>
      <c r="V131" s="29"/>
      <c r="W131" s="28" t="s">
        <v>191</v>
      </c>
      <c r="X131" s="33"/>
    </row>
    <row r="132" spans="1:24" ht="24" customHeight="1">
      <c r="A132" s="28">
        <v>130</v>
      </c>
      <c r="B132" s="33" t="s">
        <v>620</v>
      </c>
      <c r="C132" s="29" t="s">
        <v>844</v>
      </c>
      <c r="D132" s="33" t="s">
        <v>407</v>
      </c>
      <c r="E132" s="39">
        <v>12.7</v>
      </c>
      <c r="F132" s="39">
        <v>3.2</v>
      </c>
      <c r="G132" s="33" t="s">
        <v>81</v>
      </c>
      <c r="H132" s="33" t="s">
        <v>81</v>
      </c>
      <c r="I132" s="33" t="s">
        <v>81</v>
      </c>
      <c r="J132" s="33" t="s">
        <v>749</v>
      </c>
      <c r="L132" s="32" t="s">
        <v>776</v>
      </c>
      <c r="M132" s="35">
        <v>66.400000000000006</v>
      </c>
      <c r="N132" s="35">
        <v>12.65</v>
      </c>
      <c r="O132" s="35">
        <v>20.95</v>
      </c>
      <c r="P132" s="35">
        <f t="shared" si="18"/>
        <v>100.00000000000001</v>
      </c>
      <c r="Q132" s="35">
        <f t="shared" si="19"/>
        <v>66.400000000000006</v>
      </c>
      <c r="R132" s="35">
        <f t="shared" si="20"/>
        <v>12.649999999999999</v>
      </c>
      <c r="S132" s="35">
        <f t="shared" si="21"/>
        <v>20.949999999999996</v>
      </c>
      <c r="T132" s="35">
        <f t="shared" ref="T132:T195" si="22">PRODUCT(R132,100,1/(Q132+R132))</f>
        <v>16.002530044275769</v>
      </c>
      <c r="U132" s="33" t="s">
        <v>114</v>
      </c>
      <c r="V132" s="29"/>
      <c r="W132" s="28" t="s">
        <v>191</v>
      </c>
      <c r="X132" s="33"/>
    </row>
    <row r="133" spans="1:24" ht="24" customHeight="1">
      <c r="A133" s="28">
        <v>131</v>
      </c>
      <c r="B133" s="33" t="s">
        <v>621</v>
      </c>
      <c r="C133" s="29" t="s">
        <v>844</v>
      </c>
      <c r="D133" s="33" t="s">
        <v>816</v>
      </c>
      <c r="E133" s="39">
        <v>7.2</v>
      </c>
      <c r="F133" s="39">
        <v>2</v>
      </c>
      <c r="G133" s="33" t="s">
        <v>81</v>
      </c>
      <c r="H133" s="33" t="s">
        <v>81</v>
      </c>
      <c r="I133" s="33" t="s">
        <v>81</v>
      </c>
      <c r="J133" s="33" t="s">
        <v>749</v>
      </c>
      <c r="L133" s="32" t="s">
        <v>776</v>
      </c>
      <c r="M133" s="35">
        <v>55.2</v>
      </c>
      <c r="N133" s="35">
        <v>11</v>
      </c>
      <c r="O133" s="35">
        <v>33.799999999999997</v>
      </c>
      <c r="P133" s="35">
        <f t="shared" si="18"/>
        <v>100</v>
      </c>
      <c r="Q133" s="35">
        <f t="shared" si="19"/>
        <v>55.2</v>
      </c>
      <c r="R133" s="35">
        <f t="shared" si="20"/>
        <v>11</v>
      </c>
      <c r="S133" s="35">
        <f t="shared" si="21"/>
        <v>33.799999999999997</v>
      </c>
      <c r="T133" s="35">
        <f t="shared" si="22"/>
        <v>16.61631419939577</v>
      </c>
      <c r="U133" s="33" t="s">
        <v>114</v>
      </c>
      <c r="V133" s="29"/>
      <c r="W133" s="28" t="s">
        <v>191</v>
      </c>
      <c r="X133" s="33"/>
    </row>
    <row r="134" spans="1:24" ht="24" customHeight="1">
      <c r="A134" s="28">
        <v>132</v>
      </c>
      <c r="B134" s="33" t="s">
        <v>622</v>
      </c>
      <c r="C134" s="29" t="s">
        <v>844</v>
      </c>
      <c r="D134" s="33" t="s">
        <v>816</v>
      </c>
      <c r="E134" s="39">
        <v>8.6</v>
      </c>
      <c r="F134" s="39">
        <v>1.9</v>
      </c>
      <c r="G134" s="33" t="s">
        <v>81</v>
      </c>
      <c r="H134" s="33" t="s">
        <v>81</v>
      </c>
      <c r="I134" s="33" t="s">
        <v>81</v>
      </c>
      <c r="J134" s="33" t="s">
        <v>749</v>
      </c>
      <c r="L134" s="32" t="s">
        <v>776</v>
      </c>
      <c r="M134" s="35">
        <v>62</v>
      </c>
      <c r="N134" s="35">
        <v>10.6</v>
      </c>
      <c r="O134" s="35">
        <v>27.4</v>
      </c>
      <c r="P134" s="35">
        <f t="shared" si="18"/>
        <v>100</v>
      </c>
      <c r="Q134" s="35">
        <f t="shared" si="19"/>
        <v>62</v>
      </c>
      <c r="R134" s="35">
        <f t="shared" si="20"/>
        <v>10.6</v>
      </c>
      <c r="S134" s="35">
        <f t="shared" si="21"/>
        <v>27.400000000000002</v>
      </c>
      <c r="T134" s="35">
        <f t="shared" si="22"/>
        <v>14.600550964187327</v>
      </c>
      <c r="U134" s="33" t="s">
        <v>114</v>
      </c>
      <c r="V134" s="29"/>
      <c r="W134" s="28" t="s">
        <v>191</v>
      </c>
      <c r="X134" s="33"/>
    </row>
    <row r="135" spans="1:24" ht="24" customHeight="1">
      <c r="A135" s="28">
        <v>133</v>
      </c>
      <c r="B135" s="33" t="s">
        <v>623</v>
      </c>
      <c r="C135" s="29" t="s">
        <v>844</v>
      </c>
      <c r="D135" s="33" t="s">
        <v>408</v>
      </c>
      <c r="E135" s="39">
        <v>7.5</v>
      </c>
      <c r="F135" s="39">
        <v>2.1</v>
      </c>
      <c r="G135" s="33" t="s">
        <v>81</v>
      </c>
      <c r="H135" s="33" t="s">
        <v>81</v>
      </c>
      <c r="I135" s="33" t="s">
        <v>81</v>
      </c>
      <c r="J135" s="33" t="s">
        <v>749</v>
      </c>
      <c r="L135" s="32" t="s">
        <v>776</v>
      </c>
      <c r="M135" s="35">
        <v>46.2</v>
      </c>
      <c r="N135" s="35">
        <v>10</v>
      </c>
      <c r="O135" s="35">
        <v>43.8</v>
      </c>
      <c r="P135" s="35">
        <f t="shared" si="18"/>
        <v>100</v>
      </c>
      <c r="Q135" s="35">
        <f t="shared" si="19"/>
        <v>46.2</v>
      </c>
      <c r="R135" s="35">
        <f t="shared" si="20"/>
        <v>10</v>
      </c>
      <c r="S135" s="35">
        <f t="shared" si="21"/>
        <v>43.800000000000004</v>
      </c>
      <c r="T135" s="35">
        <f t="shared" si="22"/>
        <v>17.793594306049819</v>
      </c>
      <c r="U135" s="33" t="s">
        <v>114</v>
      </c>
      <c r="V135" s="29"/>
      <c r="W135" s="28" t="s">
        <v>191</v>
      </c>
      <c r="X135" s="33"/>
    </row>
    <row r="136" spans="1:24" ht="24" customHeight="1">
      <c r="A136" s="28">
        <v>134</v>
      </c>
      <c r="B136" s="33" t="s">
        <v>624</v>
      </c>
      <c r="C136" s="29" t="s">
        <v>844</v>
      </c>
      <c r="D136" s="33" t="s">
        <v>347</v>
      </c>
      <c r="E136" s="39">
        <v>10.9</v>
      </c>
      <c r="F136" s="39">
        <v>2.8</v>
      </c>
      <c r="G136" s="33" t="s">
        <v>81</v>
      </c>
      <c r="H136" s="33" t="s">
        <v>81</v>
      </c>
      <c r="I136" s="33" t="s">
        <v>81</v>
      </c>
      <c r="J136" s="33" t="s">
        <v>749</v>
      </c>
      <c r="L136" s="32" t="s">
        <v>776</v>
      </c>
      <c r="M136" s="35">
        <v>71.25</v>
      </c>
      <c r="N136" s="35">
        <v>10.45</v>
      </c>
      <c r="O136" s="35">
        <v>18.649999999999999</v>
      </c>
      <c r="P136" s="35">
        <f t="shared" si="18"/>
        <v>100.35</v>
      </c>
      <c r="Q136" s="35">
        <f t="shared" si="19"/>
        <v>71.001494768310906</v>
      </c>
      <c r="R136" s="35">
        <f t="shared" si="20"/>
        <v>10.413552566018934</v>
      </c>
      <c r="S136" s="35">
        <f t="shared" si="21"/>
        <v>18.584952665670151</v>
      </c>
      <c r="T136" s="35">
        <f t="shared" si="22"/>
        <v>12.790697674418606</v>
      </c>
      <c r="U136" s="33" t="s">
        <v>114</v>
      </c>
      <c r="V136" s="29"/>
      <c r="W136" s="28" t="s">
        <v>191</v>
      </c>
      <c r="X136" s="33"/>
    </row>
    <row r="137" spans="1:24" ht="24" customHeight="1">
      <c r="A137" s="28">
        <v>135</v>
      </c>
      <c r="B137" s="33" t="s">
        <v>625</v>
      </c>
      <c r="C137" s="29" t="s">
        <v>844</v>
      </c>
      <c r="D137" s="33" t="s">
        <v>408</v>
      </c>
      <c r="E137" s="39">
        <v>3</v>
      </c>
      <c r="F137" s="39">
        <v>6</v>
      </c>
      <c r="G137" s="33" t="s">
        <v>81</v>
      </c>
      <c r="H137" s="33" t="s">
        <v>81</v>
      </c>
      <c r="I137" s="33" t="s">
        <v>81</v>
      </c>
      <c r="J137" s="33" t="s">
        <v>749</v>
      </c>
      <c r="L137" s="32" t="s">
        <v>776</v>
      </c>
      <c r="M137" s="35">
        <v>76.599999999999994</v>
      </c>
      <c r="N137" s="35">
        <v>12.1</v>
      </c>
      <c r="O137" s="35">
        <v>11.3</v>
      </c>
      <c r="P137" s="35">
        <f t="shared" si="18"/>
        <v>99.999999999999986</v>
      </c>
      <c r="Q137" s="35">
        <f t="shared" si="19"/>
        <v>76.600000000000009</v>
      </c>
      <c r="R137" s="35">
        <f t="shared" si="20"/>
        <v>12.100000000000003</v>
      </c>
      <c r="S137" s="35">
        <f t="shared" si="21"/>
        <v>11.300000000000002</v>
      </c>
      <c r="T137" s="35">
        <f t="shared" si="22"/>
        <v>13.641488162344983</v>
      </c>
      <c r="U137" s="33" t="s">
        <v>114</v>
      </c>
      <c r="V137" s="29"/>
      <c r="W137" s="28" t="s">
        <v>191</v>
      </c>
      <c r="X137" s="33"/>
    </row>
    <row r="138" spans="1:24" ht="24" customHeight="1">
      <c r="A138" s="28">
        <v>136</v>
      </c>
      <c r="B138" s="33" t="s">
        <v>627</v>
      </c>
      <c r="C138" s="29" t="s">
        <v>844</v>
      </c>
      <c r="D138" s="33" t="s">
        <v>351</v>
      </c>
      <c r="E138" s="39">
        <v>13.4</v>
      </c>
      <c r="F138" s="39">
        <v>2.9</v>
      </c>
      <c r="G138" s="33" t="s">
        <v>81</v>
      </c>
      <c r="H138" s="33" t="s">
        <v>81</v>
      </c>
      <c r="I138" s="33" t="s">
        <v>81</v>
      </c>
      <c r="J138" s="33" t="s">
        <v>749</v>
      </c>
      <c r="L138" s="32" t="s">
        <v>776</v>
      </c>
      <c r="M138" s="35">
        <v>53.4</v>
      </c>
      <c r="N138" s="35">
        <v>7.4</v>
      </c>
      <c r="O138" s="35">
        <v>39.200000000000003</v>
      </c>
      <c r="P138" s="35">
        <f t="shared" si="18"/>
        <v>100</v>
      </c>
      <c r="Q138" s="35">
        <f t="shared" si="19"/>
        <v>53.4</v>
      </c>
      <c r="R138" s="35">
        <f t="shared" si="20"/>
        <v>7.4</v>
      </c>
      <c r="S138" s="35">
        <f t="shared" si="21"/>
        <v>39.200000000000003</v>
      </c>
      <c r="T138" s="35">
        <f t="shared" si="22"/>
        <v>12.171052631578947</v>
      </c>
      <c r="U138" s="33" t="s">
        <v>114</v>
      </c>
      <c r="V138" s="29"/>
      <c r="W138" s="28" t="s">
        <v>191</v>
      </c>
      <c r="X138" s="33"/>
    </row>
    <row r="139" spans="1:24" ht="24" customHeight="1">
      <c r="A139" s="28">
        <v>137</v>
      </c>
      <c r="B139" s="33" t="s">
        <v>628</v>
      </c>
      <c r="C139" s="29" t="s">
        <v>844</v>
      </c>
      <c r="D139" s="33" t="s">
        <v>351</v>
      </c>
      <c r="E139" s="39">
        <v>13.6</v>
      </c>
      <c r="F139" s="39">
        <v>1.1000000000000001</v>
      </c>
      <c r="G139" s="33" t="s">
        <v>81</v>
      </c>
      <c r="H139" s="33" t="s">
        <v>81</v>
      </c>
      <c r="I139" s="33" t="s">
        <v>81</v>
      </c>
      <c r="J139" s="33" t="s">
        <v>749</v>
      </c>
      <c r="L139" s="32" t="s">
        <v>776</v>
      </c>
      <c r="M139" s="35">
        <v>37.35</v>
      </c>
      <c r="N139" s="35">
        <v>11.15</v>
      </c>
      <c r="O139" s="35">
        <v>51.55</v>
      </c>
      <c r="P139" s="35">
        <f t="shared" si="18"/>
        <v>100.05</v>
      </c>
      <c r="Q139" s="35">
        <f t="shared" si="19"/>
        <v>37.331334332833585</v>
      </c>
      <c r="R139" s="35">
        <f t="shared" si="20"/>
        <v>11.144427786106947</v>
      </c>
      <c r="S139" s="35">
        <f t="shared" si="21"/>
        <v>51.52423788105947</v>
      </c>
      <c r="T139" s="35">
        <f t="shared" si="22"/>
        <v>22.989690721649485</v>
      </c>
      <c r="U139" s="33" t="s">
        <v>114</v>
      </c>
      <c r="V139" s="29"/>
      <c r="W139" s="28" t="s">
        <v>191</v>
      </c>
      <c r="X139" s="33"/>
    </row>
    <row r="140" spans="1:24" ht="24" customHeight="1">
      <c r="A140" s="28">
        <v>138</v>
      </c>
      <c r="B140" s="33" t="s">
        <v>629</v>
      </c>
      <c r="C140" s="29" t="s">
        <v>844</v>
      </c>
      <c r="D140" s="33" t="s">
        <v>864</v>
      </c>
      <c r="E140" s="39">
        <v>17</v>
      </c>
      <c r="F140" s="39">
        <v>3.3</v>
      </c>
      <c r="G140" s="33" t="s">
        <v>110</v>
      </c>
      <c r="H140" s="33" t="s">
        <v>81</v>
      </c>
      <c r="I140" s="33" t="s">
        <v>630</v>
      </c>
      <c r="J140" s="33" t="s">
        <v>749</v>
      </c>
      <c r="L140" s="32" t="s">
        <v>776</v>
      </c>
      <c r="M140" s="35">
        <v>86.5</v>
      </c>
      <c r="N140" s="35">
        <v>11</v>
      </c>
      <c r="O140" s="35">
        <v>2.5</v>
      </c>
      <c r="P140" s="35">
        <f t="shared" si="18"/>
        <v>100</v>
      </c>
      <c r="Q140" s="35">
        <f t="shared" si="19"/>
        <v>86.5</v>
      </c>
      <c r="R140" s="35">
        <f t="shared" si="20"/>
        <v>11</v>
      </c>
      <c r="S140" s="35">
        <f t="shared" si="21"/>
        <v>2.5</v>
      </c>
      <c r="T140" s="35">
        <f t="shared" si="22"/>
        <v>11.282051282051283</v>
      </c>
      <c r="U140" s="33" t="s">
        <v>598</v>
      </c>
      <c r="V140" s="29"/>
      <c r="W140" s="28" t="s">
        <v>191</v>
      </c>
      <c r="X140" s="33"/>
    </row>
    <row r="141" spans="1:24" ht="24" customHeight="1">
      <c r="A141" s="28">
        <v>139</v>
      </c>
      <c r="B141" s="33" t="s">
        <v>633</v>
      </c>
      <c r="C141" s="29" t="s">
        <v>844</v>
      </c>
      <c r="D141" s="33" t="s">
        <v>819</v>
      </c>
      <c r="E141" s="39">
        <v>4</v>
      </c>
      <c r="F141" s="39">
        <v>2.5</v>
      </c>
      <c r="G141" s="33" t="s">
        <v>110</v>
      </c>
      <c r="H141" s="33" t="s">
        <v>634</v>
      </c>
      <c r="I141" s="33" t="s">
        <v>635</v>
      </c>
      <c r="J141" s="33" t="s">
        <v>749</v>
      </c>
      <c r="L141" s="32" t="s">
        <v>776</v>
      </c>
      <c r="M141" s="35">
        <v>77</v>
      </c>
      <c r="N141" s="35">
        <v>20.5</v>
      </c>
      <c r="O141" s="35">
        <v>2.5</v>
      </c>
      <c r="P141" s="35">
        <f t="shared" si="18"/>
        <v>100</v>
      </c>
      <c r="Q141" s="35">
        <f t="shared" si="19"/>
        <v>77</v>
      </c>
      <c r="R141" s="35">
        <f t="shared" si="20"/>
        <v>20.5</v>
      </c>
      <c r="S141" s="35">
        <f t="shared" si="21"/>
        <v>2.5</v>
      </c>
      <c r="T141" s="35">
        <f t="shared" si="22"/>
        <v>21.025641025641026</v>
      </c>
      <c r="U141" s="33" t="s">
        <v>636</v>
      </c>
      <c r="V141" s="29"/>
      <c r="W141" s="28" t="s">
        <v>191</v>
      </c>
      <c r="X141" s="33"/>
    </row>
    <row r="142" spans="1:24" ht="24" customHeight="1">
      <c r="A142" s="28">
        <v>140</v>
      </c>
      <c r="B142" s="33" t="s">
        <v>637</v>
      </c>
      <c r="C142" s="29" t="s">
        <v>844</v>
      </c>
      <c r="D142" s="33" t="s">
        <v>342</v>
      </c>
      <c r="E142" s="39">
        <v>1.4</v>
      </c>
      <c r="F142" s="39">
        <v>0.6</v>
      </c>
      <c r="G142" s="33" t="s">
        <v>110</v>
      </c>
      <c r="H142" s="33" t="s">
        <v>631</v>
      </c>
      <c r="I142" s="33" t="s">
        <v>632</v>
      </c>
      <c r="J142" s="33" t="s">
        <v>749</v>
      </c>
      <c r="L142" s="32" t="s">
        <v>776</v>
      </c>
      <c r="M142" s="35">
        <v>46</v>
      </c>
      <c r="N142" s="35">
        <v>19</v>
      </c>
      <c r="O142" s="35">
        <v>35</v>
      </c>
      <c r="P142" s="35">
        <f t="shared" si="18"/>
        <v>100</v>
      </c>
      <c r="Q142" s="35">
        <f t="shared" si="19"/>
        <v>46</v>
      </c>
      <c r="R142" s="35">
        <f t="shared" si="20"/>
        <v>19</v>
      </c>
      <c r="S142" s="35">
        <f t="shared" si="21"/>
        <v>35</v>
      </c>
      <c r="T142" s="35">
        <f t="shared" si="22"/>
        <v>29.230769230769234</v>
      </c>
      <c r="U142" s="33" t="s">
        <v>639</v>
      </c>
      <c r="V142" s="29"/>
      <c r="W142" s="7" t="s">
        <v>236</v>
      </c>
      <c r="X142" s="33"/>
    </row>
    <row r="143" spans="1:24" ht="24" customHeight="1">
      <c r="A143" s="28">
        <v>141</v>
      </c>
      <c r="B143" s="33" t="s">
        <v>640</v>
      </c>
      <c r="C143" s="29" t="s">
        <v>844</v>
      </c>
      <c r="D143" s="33" t="s">
        <v>342</v>
      </c>
      <c r="E143" s="39">
        <v>1.3</v>
      </c>
      <c r="F143" s="39">
        <v>0.2</v>
      </c>
      <c r="G143" s="33" t="s">
        <v>110</v>
      </c>
      <c r="H143" s="33" t="s">
        <v>631</v>
      </c>
      <c r="I143" s="33" t="s">
        <v>632</v>
      </c>
      <c r="J143" s="33" t="s">
        <v>749</v>
      </c>
      <c r="L143" s="32" t="s">
        <v>776</v>
      </c>
      <c r="M143" s="35">
        <v>46</v>
      </c>
      <c r="N143" s="35">
        <v>20</v>
      </c>
      <c r="O143" s="35">
        <v>34</v>
      </c>
      <c r="P143" s="35">
        <f t="shared" si="18"/>
        <v>100</v>
      </c>
      <c r="Q143" s="35">
        <f t="shared" si="19"/>
        <v>46</v>
      </c>
      <c r="R143" s="35">
        <f t="shared" si="20"/>
        <v>20</v>
      </c>
      <c r="S143" s="35">
        <f t="shared" si="21"/>
        <v>34</v>
      </c>
      <c r="T143" s="35">
        <f t="shared" si="22"/>
        <v>30.303030303030305</v>
      </c>
      <c r="U143" s="33" t="s">
        <v>639</v>
      </c>
      <c r="V143" s="29"/>
      <c r="W143" s="7" t="s">
        <v>236</v>
      </c>
      <c r="X143" s="33"/>
    </row>
    <row r="144" spans="1:24" ht="24" customHeight="1">
      <c r="A144" s="28">
        <v>142</v>
      </c>
      <c r="B144" s="33" t="s">
        <v>642</v>
      </c>
      <c r="C144" s="29" t="s">
        <v>844</v>
      </c>
      <c r="D144" s="33" t="s">
        <v>342</v>
      </c>
      <c r="E144" s="39">
        <v>0.9</v>
      </c>
      <c r="F144" s="39">
        <v>0.8</v>
      </c>
      <c r="G144" s="33" t="s">
        <v>110</v>
      </c>
      <c r="H144" s="33" t="s">
        <v>631</v>
      </c>
      <c r="I144" s="33" t="s">
        <v>632</v>
      </c>
      <c r="J144" s="33" t="s">
        <v>749</v>
      </c>
      <c r="L144" s="32" t="s">
        <v>776</v>
      </c>
      <c r="M144" s="35">
        <v>45</v>
      </c>
      <c r="N144" s="35">
        <v>20</v>
      </c>
      <c r="O144" s="35">
        <v>33</v>
      </c>
      <c r="P144" s="35">
        <f t="shared" si="18"/>
        <v>98</v>
      </c>
      <c r="Q144" s="35">
        <f t="shared" si="19"/>
        <v>45.918367346938773</v>
      </c>
      <c r="R144" s="35">
        <f t="shared" si="20"/>
        <v>20.408163265306122</v>
      </c>
      <c r="S144" s="35">
        <f t="shared" si="21"/>
        <v>33.673469387755098</v>
      </c>
      <c r="T144" s="35">
        <f t="shared" si="22"/>
        <v>30.769230769230774</v>
      </c>
      <c r="U144" s="33" t="s">
        <v>639</v>
      </c>
      <c r="V144" s="29"/>
      <c r="W144" s="7" t="s">
        <v>236</v>
      </c>
      <c r="X144" s="33"/>
    </row>
    <row r="145" spans="1:24" ht="24" customHeight="1">
      <c r="A145" s="28">
        <v>143</v>
      </c>
      <c r="B145" s="33" t="s">
        <v>644</v>
      </c>
      <c r="C145" s="29" t="s">
        <v>844</v>
      </c>
      <c r="D145" s="33" t="s">
        <v>3</v>
      </c>
      <c r="E145" s="39">
        <v>14.8</v>
      </c>
      <c r="F145" s="39">
        <v>18.7</v>
      </c>
      <c r="G145" s="33" t="s">
        <v>182</v>
      </c>
      <c r="H145" s="33" t="s">
        <v>81</v>
      </c>
      <c r="I145" s="33" t="s">
        <v>81</v>
      </c>
      <c r="J145" s="33" t="s">
        <v>749</v>
      </c>
      <c r="L145" s="32" t="s">
        <v>776</v>
      </c>
      <c r="M145" s="35">
        <v>68.75</v>
      </c>
      <c r="N145" s="35">
        <v>13.5</v>
      </c>
      <c r="O145" s="35">
        <v>17.75</v>
      </c>
      <c r="P145" s="35">
        <f t="shared" si="18"/>
        <v>100</v>
      </c>
      <c r="Q145" s="35">
        <f t="shared" si="19"/>
        <v>68.75</v>
      </c>
      <c r="R145" s="35">
        <f t="shared" si="20"/>
        <v>13.5</v>
      </c>
      <c r="S145" s="35">
        <f t="shared" si="21"/>
        <v>17.75</v>
      </c>
      <c r="T145" s="35">
        <f t="shared" si="22"/>
        <v>16.413373860182372</v>
      </c>
      <c r="U145" s="33" t="s">
        <v>639</v>
      </c>
      <c r="V145" s="29"/>
      <c r="W145" s="28" t="s">
        <v>191</v>
      </c>
      <c r="X145" s="33"/>
    </row>
    <row r="146" spans="1:24" ht="24" customHeight="1">
      <c r="A146" s="28">
        <v>144</v>
      </c>
      <c r="B146" s="33" t="s">
        <v>660</v>
      </c>
      <c r="C146" s="29" t="s">
        <v>844</v>
      </c>
      <c r="D146" s="33" t="s">
        <v>4</v>
      </c>
      <c r="E146" s="39">
        <v>5.3</v>
      </c>
      <c r="F146" s="39">
        <v>15.3</v>
      </c>
      <c r="G146" s="33" t="s">
        <v>182</v>
      </c>
      <c r="H146" s="33" t="s">
        <v>81</v>
      </c>
      <c r="I146" s="33" t="s">
        <v>81</v>
      </c>
      <c r="J146" s="33" t="s">
        <v>749</v>
      </c>
      <c r="L146" s="32" t="s">
        <v>776</v>
      </c>
      <c r="M146" s="35">
        <v>50.8</v>
      </c>
      <c r="N146" s="35">
        <v>12.6</v>
      </c>
      <c r="O146" s="35">
        <v>36.6</v>
      </c>
      <c r="P146" s="35">
        <f t="shared" si="18"/>
        <v>100</v>
      </c>
      <c r="Q146" s="35">
        <f t="shared" si="19"/>
        <v>50.800000000000004</v>
      </c>
      <c r="R146" s="35">
        <f t="shared" si="20"/>
        <v>12.6</v>
      </c>
      <c r="S146" s="35">
        <f t="shared" si="21"/>
        <v>36.6</v>
      </c>
      <c r="T146" s="35">
        <f t="shared" si="22"/>
        <v>19.873817034700313</v>
      </c>
      <c r="U146" s="33" t="s">
        <v>639</v>
      </c>
      <c r="V146" s="29"/>
      <c r="W146" s="28" t="s">
        <v>191</v>
      </c>
      <c r="X146" s="33"/>
    </row>
    <row r="147" spans="1:24" ht="24" customHeight="1">
      <c r="A147" s="28">
        <v>145</v>
      </c>
      <c r="B147" s="33" t="s">
        <v>661</v>
      </c>
      <c r="C147" s="29" t="s">
        <v>844</v>
      </c>
      <c r="D147" s="33" t="s">
        <v>793</v>
      </c>
      <c r="E147" s="39">
        <v>10.7</v>
      </c>
      <c r="F147" s="39">
        <v>2</v>
      </c>
      <c r="G147" s="33" t="s">
        <v>110</v>
      </c>
      <c r="H147" s="33" t="s">
        <v>663</v>
      </c>
      <c r="I147" s="33" t="s">
        <v>81</v>
      </c>
      <c r="J147" s="33" t="s">
        <v>749</v>
      </c>
      <c r="L147" s="32" t="s">
        <v>776</v>
      </c>
      <c r="M147" s="35">
        <v>91</v>
      </c>
      <c r="N147" s="35">
        <v>8</v>
      </c>
      <c r="O147" s="35">
        <v>1</v>
      </c>
      <c r="P147" s="35">
        <f t="shared" si="18"/>
        <v>100</v>
      </c>
      <c r="Q147" s="35">
        <f t="shared" si="19"/>
        <v>91</v>
      </c>
      <c r="R147" s="35">
        <f t="shared" si="20"/>
        <v>8</v>
      </c>
      <c r="S147" s="35">
        <f t="shared" si="21"/>
        <v>1</v>
      </c>
      <c r="T147" s="35">
        <f t="shared" si="22"/>
        <v>8.0808080808080813</v>
      </c>
      <c r="U147" s="33" t="s">
        <v>338</v>
      </c>
      <c r="V147" s="29"/>
      <c r="W147" s="7" t="s">
        <v>691</v>
      </c>
      <c r="X147" s="33"/>
    </row>
    <row r="148" spans="1:24" ht="24" customHeight="1">
      <c r="A148" s="28">
        <v>146</v>
      </c>
      <c r="B148" s="33" t="s">
        <v>664</v>
      </c>
      <c r="C148" s="29" t="s">
        <v>844</v>
      </c>
      <c r="D148" s="33" t="s">
        <v>351</v>
      </c>
      <c r="E148" s="39">
        <v>7.8</v>
      </c>
      <c r="F148" s="39">
        <v>0.5</v>
      </c>
      <c r="G148" s="33" t="s">
        <v>110</v>
      </c>
      <c r="H148" s="33" t="s">
        <v>663</v>
      </c>
      <c r="I148" s="33" t="s">
        <v>81</v>
      </c>
      <c r="J148" s="33" t="s">
        <v>749</v>
      </c>
      <c r="L148" s="32" t="s">
        <v>776</v>
      </c>
      <c r="M148" s="35">
        <v>42.5</v>
      </c>
      <c r="N148" s="35">
        <v>10</v>
      </c>
      <c r="O148" s="35">
        <v>47.5</v>
      </c>
      <c r="P148" s="35">
        <f t="shared" si="18"/>
        <v>100</v>
      </c>
      <c r="Q148" s="35">
        <f t="shared" si="19"/>
        <v>42.5</v>
      </c>
      <c r="R148" s="35">
        <f t="shared" si="20"/>
        <v>10</v>
      </c>
      <c r="S148" s="35">
        <f t="shared" si="21"/>
        <v>47.5</v>
      </c>
      <c r="T148" s="35">
        <f t="shared" si="22"/>
        <v>19.047619047619051</v>
      </c>
      <c r="U148" s="33" t="s">
        <v>338</v>
      </c>
      <c r="V148" s="29"/>
      <c r="W148" s="7" t="s">
        <v>691</v>
      </c>
      <c r="X148" s="33"/>
    </row>
    <row r="149" spans="1:24" ht="24" customHeight="1">
      <c r="A149" s="28">
        <v>147</v>
      </c>
      <c r="B149" s="33" t="s">
        <v>665</v>
      </c>
      <c r="C149" s="29" t="s">
        <v>844</v>
      </c>
      <c r="D149" s="33" t="s">
        <v>794</v>
      </c>
      <c r="E149" s="39">
        <v>3.3</v>
      </c>
      <c r="F149" s="39">
        <v>0.9</v>
      </c>
      <c r="G149" s="33" t="s">
        <v>110</v>
      </c>
      <c r="H149" s="33" t="s">
        <v>663</v>
      </c>
      <c r="I149" s="33" t="s">
        <v>81</v>
      </c>
      <c r="J149" s="33" t="s">
        <v>749</v>
      </c>
      <c r="L149" s="32" t="s">
        <v>776</v>
      </c>
      <c r="M149" s="35">
        <v>74</v>
      </c>
      <c r="N149" s="35">
        <v>26</v>
      </c>
      <c r="O149" s="35">
        <v>0</v>
      </c>
      <c r="P149" s="35">
        <f t="shared" si="18"/>
        <v>100</v>
      </c>
      <c r="Q149" s="35">
        <f t="shared" si="19"/>
        <v>74</v>
      </c>
      <c r="R149" s="35">
        <f t="shared" si="20"/>
        <v>26</v>
      </c>
      <c r="S149" s="35">
        <f t="shared" si="21"/>
        <v>0</v>
      </c>
      <c r="T149" s="35">
        <f t="shared" si="22"/>
        <v>26</v>
      </c>
      <c r="U149" s="33" t="s">
        <v>338</v>
      </c>
      <c r="V149" s="29"/>
      <c r="W149" s="7" t="s">
        <v>691</v>
      </c>
      <c r="X149" s="33"/>
    </row>
    <row r="150" spans="1:24" ht="24" customHeight="1">
      <c r="A150" s="28">
        <v>148</v>
      </c>
      <c r="B150" s="33" t="s">
        <v>667</v>
      </c>
      <c r="C150" s="29" t="s">
        <v>844</v>
      </c>
      <c r="D150" s="33" t="s">
        <v>793</v>
      </c>
      <c r="E150" s="39">
        <v>14.9</v>
      </c>
      <c r="F150" s="39">
        <v>6.2</v>
      </c>
      <c r="G150" s="33" t="s">
        <v>110</v>
      </c>
      <c r="H150" s="33" t="s">
        <v>180</v>
      </c>
      <c r="I150" s="33" t="s">
        <v>666</v>
      </c>
      <c r="J150" s="33" t="s">
        <v>749</v>
      </c>
      <c r="L150" s="32" t="s">
        <v>776</v>
      </c>
      <c r="M150" s="35">
        <v>85.66</v>
      </c>
      <c r="N150" s="35">
        <v>13.33</v>
      </c>
      <c r="O150" s="35">
        <v>1</v>
      </c>
      <c r="P150" s="35">
        <f t="shared" si="18"/>
        <v>99.99</v>
      </c>
      <c r="Q150" s="35">
        <f t="shared" si="19"/>
        <v>85.668566856685672</v>
      </c>
      <c r="R150" s="35">
        <f t="shared" si="20"/>
        <v>13.331333133313333</v>
      </c>
      <c r="S150" s="35">
        <f t="shared" si="21"/>
        <v>1.0001000100010002</v>
      </c>
      <c r="T150" s="35">
        <f t="shared" si="22"/>
        <v>13.466006667340135</v>
      </c>
      <c r="U150" s="33" t="s">
        <v>114</v>
      </c>
      <c r="V150" s="29"/>
      <c r="W150" s="28" t="s">
        <v>191</v>
      </c>
      <c r="X150" s="33"/>
    </row>
    <row r="151" spans="1:24" s="25" customFormat="1" ht="24" customHeight="1">
      <c r="A151" s="28">
        <v>149</v>
      </c>
      <c r="B151" s="33" t="s">
        <v>668</v>
      </c>
      <c r="C151" s="29" t="s">
        <v>844</v>
      </c>
      <c r="D151" s="33" t="s">
        <v>837</v>
      </c>
      <c r="E151" s="40">
        <v>12.3</v>
      </c>
      <c r="F151" s="40">
        <v>3.6</v>
      </c>
      <c r="G151" s="33" t="s">
        <v>182</v>
      </c>
      <c r="H151" s="33" t="s">
        <v>669</v>
      </c>
      <c r="I151" s="33" t="s">
        <v>670</v>
      </c>
      <c r="J151" s="33" t="s">
        <v>749</v>
      </c>
      <c r="K151" s="28"/>
      <c r="L151" s="32" t="s">
        <v>798</v>
      </c>
      <c r="M151" s="35">
        <v>74.400000000000006</v>
      </c>
      <c r="N151" s="35">
        <v>15.3</v>
      </c>
      <c r="O151" s="35">
        <v>10.1</v>
      </c>
      <c r="P151" s="35">
        <f>SUM(M151:O151)</f>
        <v>99.8</v>
      </c>
      <c r="Q151" s="35">
        <f>PRODUCT(M151,100,1/P151)</f>
        <v>74.549098196392791</v>
      </c>
      <c r="R151" s="35">
        <f>PRODUCT(N151,100,1/P151)</f>
        <v>15.330661322645289</v>
      </c>
      <c r="S151" s="35">
        <f>PRODUCT(O151,100,1/P151)</f>
        <v>10.120240480961924</v>
      </c>
      <c r="T151" s="35">
        <f t="shared" si="22"/>
        <v>17.056856187290968</v>
      </c>
      <c r="U151" s="33" t="s">
        <v>114</v>
      </c>
      <c r="V151" s="29" t="s">
        <v>946</v>
      </c>
      <c r="W151" s="28" t="s">
        <v>191</v>
      </c>
      <c r="X151" s="33"/>
    </row>
    <row r="152" spans="1:24" ht="24" customHeight="1">
      <c r="A152" s="28">
        <v>150</v>
      </c>
      <c r="B152" s="33" t="s">
        <v>671</v>
      </c>
      <c r="C152" s="29" t="s">
        <v>844</v>
      </c>
      <c r="D152" s="33" t="s">
        <v>793</v>
      </c>
      <c r="E152" s="39">
        <v>8</v>
      </c>
      <c r="F152" s="39">
        <v>1.5</v>
      </c>
      <c r="G152" s="33" t="s">
        <v>81</v>
      </c>
      <c r="H152" s="33" t="s">
        <v>81</v>
      </c>
      <c r="I152" s="33" t="s">
        <v>81</v>
      </c>
      <c r="J152" s="33" t="s">
        <v>749</v>
      </c>
      <c r="L152" s="32" t="s">
        <v>776</v>
      </c>
      <c r="M152" s="35">
        <v>46.9</v>
      </c>
      <c r="N152" s="35">
        <v>28.7</v>
      </c>
      <c r="O152" s="35">
        <v>24.4</v>
      </c>
      <c r="P152" s="35">
        <f t="shared" ref="P152:P212" si="23">SUM(M152:O152)</f>
        <v>100</v>
      </c>
      <c r="Q152" s="35">
        <f t="shared" ref="Q152:Q212" si="24">PRODUCT(M152,100,1/P152)</f>
        <v>46.9</v>
      </c>
      <c r="R152" s="35">
        <f t="shared" ref="R152:R212" si="25">PRODUCT(N152,100,1/P152)</f>
        <v>28.7</v>
      </c>
      <c r="S152" s="35">
        <f t="shared" ref="S152:S212" si="26">PRODUCT(O152,100,1/P152)</f>
        <v>24.400000000000002</v>
      </c>
      <c r="T152" s="35">
        <f t="shared" si="22"/>
        <v>37.962962962962969</v>
      </c>
      <c r="U152" s="33" t="s">
        <v>114</v>
      </c>
      <c r="V152" s="29"/>
      <c r="W152" s="28" t="s">
        <v>191</v>
      </c>
      <c r="X152" s="33"/>
    </row>
    <row r="153" spans="1:24" ht="24" customHeight="1">
      <c r="A153" s="28">
        <v>151</v>
      </c>
      <c r="B153" s="33" t="s">
        <v>672</v>
      </c>
      <c r="C153" s="29" t="s">
        <v>844</v>
      </c>
      <c r="D153" s="33" t="s">
        <v>838</v>
      </c>
      <c r="E153" s="39">
        <v>10.5</v>
      </c>
      <c r="F153" s="39">
        <v>4.0999999999999996</v>
      </c>
      <c r="G153" s="33" t="s">
        <v>110</v>
      </c>
      <c r="H153" s="33" t="s">
        <v>673</v>
      </c>
      <c r="I153" s="33" t="s">
        <v>674</v>
      </c>
      <c r="J153" s="33" t="s">
        <v>749</v>
      </c>
      <c r="K153" s="28" t="s">
        <v>723</v>
      </c>
      <c r="L153" s="32" t="s">
        <v>776</v>
      </c>
      <c r="M153" s="35">
        <v>81.349999999999994</v>
      </c>
      <c r="N153" s="35">
        <v>15.35</v>
      </c>
      <c r="O153" s="35">
        <v>3.07</v>
      </c>
      <c r="P153" s="35">
        <f t="shared" si="23"/>
        <v>99.769999999999982</v>
      </c>
      <c r="Q153" s="35">
        <f t="shared" si="24"/>
        <v>81.537536333567203</v>
      </c>
      <c r="R153" s="35">
        <f t="shared" si="25"/>
        <v>15.385386388693998</v>
      </c>
      <c r="S153" s="35">
        <f t="shared" si="26"/>
        <v>3.0770772777387996</v>
      </c>
      <c r="T153" s="35">
        <f t="shared" si="22"/>
        <v>15.873836608066187</v>
      </c>
      <c r="U153" s="33" t="s">
        <v>114</v>
      </c>
      <c r="V153" s="29"/>
      <c r="W153" s="7" t="s">
        <v>917</v>
      </c>
      <c r="X153" s="33"/>
    </row>
    <row r="154" spans="1:24" ht="24" customHeight="1">
      <c r="A154" s="28">
        <v>152</v>
      </c>
      <c r="B154" s="33" t="s">
        <v>675</v>
      </c>
      <c r="C154" s="29" t="s">
        <v>844</v>
      </c>
      <c r="D154" s="33" t="s">
        <v>794</v>
      </c>
      <c r="E154" s="39">
        <v>8.5</v>
      </c>
      <c r="F154" s="39">
        <v>4.4000000000000004</v>
      </c>
      <c r="G154" s="33" t="s">
        <v>110</v>
      </c>
      <c r="H154" s="33" t="s">
        <v>673</v>
      </c>
      <c r="I154" s="33" t="s">
        <v>674</v>
      </c>
      <c r="J154" s="33" t="s">
        <v>747</v>
      </c>
      <c r="K154" s="28" t="s">
        <v>723</v>
      </c>
      <c r="L154" s="32" t="s">
        <v>776</v>
      </c>
      <c r="M154" s="35">
        <v>83.05</v>
      </c>
      <c r="N154" s="35">
        <v>15.95</v>
      </c>
      <c r="O154" s="35">
        <v>1.05</v>
      </c>
      <c r="P154" s="35">
        <f t="shared" si="23"/>
        <v>100.05</v>
      </c>
      <c r="Q154" s="35">
        <f t="shared" si="24"/>
        <v>83.008495752123949</v>
      </c>
      <c r="R154" s="35">
        <f t="shared" si="25"/>
        <v>15.942028985507248</v>
      </c>
      <c r="S154" s="35">
        <f t="shared" si="26"/>
        <v>1.0494752623688157</v>
      </c>
      <c r="T154" s="35">
        <f t="shared" si="22"/>
        <v>16.111111111111111</v>
      </c>
      <c r="U154" s="33" t="s">
        <v>114</v>
      </c>
      <c r="V154" s="29"/>
      <c r="W154" s="7" t="s">
        <v>917</v>
      </c>
      <c r="X154" s="33"/>
    </row>
    <row r="155" spans="1:24" ht="24" customHeight="1">
      <c r="A155" s="28">
        <v>153</v>
      </c>
      <c r="B155" s="33" t="s">
        <v>676</v>
      </c>
      <c r="C155" s="29" t="s">
        <v>844</v>
      </c>
      <c r="D155" s="33" t="s">
        <v>409</v>
      </c>
      <c r="E155" s="39">
        <v>4.4000000000000004</v>
      </c>
      <c r="F155" s="39">
        <v>5.8</v>
      </c>
      <c r="G155" s="33" t="s">
        <v>110</v>
      </c>
      <c r="H155" s="33" t="s">
        <v>673</v>
      </c>
      <c r="I155" s="33" t="s">
        <v>674</v>
      </c>
      <c r="J155" s="33" t="s">
        <v>749</v>
      </c>
      <c r="K155" s="28" t="s">
        <v>723</v>
      </c>
      <c r="L155" s="32" t="s">
        <v>776</v>
      </c>
      <c r="M155" s="35">
        <v>81.400000000000006</v>
      </c>
      <c r="N155" s="35">
        <v>16.5</v>
      </c>
      <c r="O155" s="35">
        <v>2.0499999999999998</v>
      </c>
      <c r="P155" s="35">
        <f t="shared" si="23"/>
        <v>99.95</v>
      </c>
      <c r="Q155" s="35">
        <f t="shared" si="24"/>
        <v>81.440720360180094</v>
      </c>
      <c r="R155" s="35">
        <f t="shared" si="25"/>
        <v>16.50825412706353</v>
      </c>
      <c r="S155" s="35">
        <f t="shared" si="26"/>
        <v>2.0510255127563779</v>
      </c>
      <c r="T155" s="35">
        <f t="shared" si="22"/>
        <v>16.853932584269664</v>
      </c>
      <c r="U155" s="33" t="s">
        <v>114</v>
      </c>
      <c r="V155" s="29"/>
      <c r="W155" s="7" t="s">
        <v>917</v>
      </c>
      <c r="X155" s="33"/>
    </row>
    <row r="156" spans="1:24" ht="24" customHeight="1">
      <c r="A156" s="28">
        <v>154</v>
      </c>
      <c r="B156" s="33" t="s">
        <v>677</v>
      </c>
      <c r="C156" s="29" t="s">
        <v>844</v>
      </c>
      <c r="D156" s="33" t="s">
        <v>824</v>
      </c>
      <c r="E156" s="39">
        <v>15.3</v>
      </c>
      <c r="F156" s="39">
        <v>4.7</v>
      </c>
      <c r="G156" s="33" t="s">
        <v>110</v>
      </c>
      <c r="H156" s="33" t="s">
        <v>673</v>
      </c>
      <c r="I156" s="33" t="s">
        <v>674</v>
      </c>
      <c r="J156" s="33" t="s">
        <v>749</v>
      </c>
      <c r="K156" s="28" t="s">
        <v>723</v>
      </c>
      <c r="L156" s="32" t="s">
        <v>776</v>
      </c>
      <c r="M156" s="35">
        <v>81.650000000000006</v>
      </c>
      <c r="N156" s="35">
        <v>15.55</v>
      </c>
      <c r="O156" s="35">
        <v>2.8</v>
      </c>
      <c r="P156" s="35">
        <f t="shared" si="23"/>
        <v>100</v>
      </c>
      <c r="Q156" s="35">
        <f t="shared" si="24"/>
        <v>81.650000000000006</v>
      </c>
      <c r="R156" s="35">
        <f t="shared" si="25"/>
        <v>15.55</v>
      </c>
      <c r="S156" s="35">
        <f t="shared" si="26"/>
        <v>2.8000000000000003</v>
      </c>
      <c r="T156" s="35">
        <f t="shared" si="22"/>
        <v>15.997942386831276</v>
      </c>
      <c r="U156" s="33" t="s">
        <v>114</v>
      </c>
      <c r="V156" s="29"/>
      <c r="W156" s="7" t="s">
        <v>917</v>
      </c>
      <c r="X156" s="33"/>
    </row>
    <row r="157" spans="1:24" ht="24" customHeight="1">
      <c r="A157" s="28">
        <v>155</v>
      </c>
      <c r="B157" s="33" t="s">
        <v>678</v>
      </c>
      <c r="C157" s="29" t="s">
        <v>844</v>
      </c>
      <c r="D157" s="33" t="s">
        <v>828</v>
      </c>
      <c r="E157" s="39">
        <v>17.2</v>
      </c>
      <c r="F157" s="39">
        <v>4.7</v>
      </c>
      <c r="G157" s="33" t="s">
        <v>110</v>
      </c>
      <c r="H157" s="33" t="s">
        <v>673</v>
      </c>
      <c r="I157" s="33" t="s">
        <v>674</v>
      </c>
      <c r="J157" s="33" t="s">
        <v>749</v>
      </c>
      <c r="K157" s="28" t="s">
        <v>723</v>
      </c>
      <c r="L157" s="32" t="s">
        <v>776</v>
      </c>
      <c r="M157" s="35">
        <v>82.2</v>
      </c>
      <c r="N157" s="35">
        <v>13.7</v>
      </c>
      <c r="O157" s="35">
        <v>4.05</v>
      </c>
      <c r="P157" s="35">
        <f t="shared" si="23"/>
        <v>99.95</v>
      </c>
      <c r="Q157" s="35">
        <f t="shared" si="24"/>
        <v>82.241120560280137</v>
      </c>
      <c r="R157" s="35">
        <f t="shared" si="25"/>
        <v>13.706853426713357</v>
      </c>
      <c r="S157" s="35">
        <f t="shared" si="26"/>
        <v>4.0520260130065031</v>
      </c>
      <c r="T157" s="35">
        <f t="shared" si="22"/>
        <v>14.285714285714288</v>
      </c>
      <c r="U157" s="33" t="s">
        <v>114</v>
      </c>
      <c r="V157" s="29"/>
      <c r="W157" s="7" t="s">
        <v>917</v>
      </c>
      <c r="X157" s="33"/>
    </row>
    <row r="158" spans="1:24" ht="24" customHeight="1">
      <c r="A158" s="28">
        <v>156</v>
      </c>
      <c r="B158" s="33" t="s">
        <v>679</v>
      </c>
      <c r="C158" s="29" t="s">
        <v>844</v>
      </c>
      <c r="D158" s="33" t="s">
        <v>855</v>
      </c>
      <c r="E158" s="39">
        <v>12.9</v>
      </c>
      <c r="F158" s="39">
        <v>4.5999999999999996</v>
      </c>
      <c r="G158" s="33" t="s">
        <v>110</v>
      </c>
      <c r="H158" s="33" t="s">
        <v>673</v>
      </c>
      <c r="I158" s="33" t="s">
        <v>674</v>
      </c>
      <c r="J158" s="33" t="s">
        <v>749</v>
      </c>
      <c r="K158" s="28" t="s">
        <v>723</v>
      </c>
      <c r="L158" s="32" t="s">
        <v>776</v>
      </c>
      <c r="M158" s="35">
        <v>83.96</v>
      </c>
      <c r="N158" s="35">
        <v>13.73</v>
      </c>
      <c r="O158" s="35">
        <v>2.2599999999999998</v>
      </c>
      <c r="P158" s="35">
        <f t="shared" si="23"/>
        <v>99.95</v>
      </c>
      <c r="Q158" s="35">
        <f t="shared" si="24"/>
        <v>84.002001000500243</v>
      </c>
      <c r="R158" s="35">
        <f t="shared" si="25"/>
        <v>13.736868434217108</v>
      </c>
      <c r="S158" s="35">
        <f t="shared" si="26"/>
        <v>2.2611305652826408</v>
      </c>
      <c r="T158" s="35">
        <f t="shared" si="22"/>
        <v>14.054662708567921</v>
      </c>
      <c r="U158" s="33" t="s">
        <v>114</v>
      </c>
      <c r="V158" s="29"/>
      <c r="W158" s="7" t="s">
        <v>917</v>
      </c>
      <c r="X158" s="33"/>
    </row>
    <row r="159" spans="1:24" ht="24" customHeight="1">
      <c r="A159" s="28">
        <v>157</v>
      </c>
      <c r="B159" s="33" t="s">
        <v>680</v>
      </c>
      <c r="C159" s="29" t="s">
        <v>844</v>
      </c>
      <c r="D159" s="33" t="s">
        <v>842</v>
      </c>
      <c r="E159" s="39">
        <v>1.5</v>
      </c>
      <c r="F159" s="39">
        <v>1.4</v>
      </c>
      <c r="G159" s="33" t="s">
        <v>110</v>
      </c>
      <c r="H159" s="33" t="s">
        <v>673</v>
      </c>
      <c r="I159" s="33" t="s">
        <v>674</v>
      </c>
      <c r="J159" s="33" t="s">
        <v>749</v>
      </c>
      <c r="K159" s="28" t="s">
        <v>723</v>
      </c>
      <c r="L159" s="32" t="s">
        <v>776</v>
      </c>
      <c r="M159" s="35">
        <v>80.2</v>
      </c>
      <c r="N159" s="35">
        <v>16.5</v>
      </c>
      <c r="O159" s="35">
        <v>3.4</v>
      </c>
      <c r="P159" s="35">
        <f t="shared" si="23"/>
        <v>100.10000000000001</v>
      </c>
      <c r="Q159" s="35">
        <f t="shared" si="24"/>
        <v>80.119880119880122</v>
      </c>
      <c r="R159" s="35">
        <f t="shared" si="25"/>
        <v>16.483516483516482</v>
      </c>
      <c r="S159" s="35">
        <f t="shared" si="26"/>
        <v>3.3966033966033966</v>
      </c>
      <c r="T159" s="35">
        <f t="shared" si="22"/>
        <v>17.063081695966908</v>
      </c>
      <c r="U159" s="33"/>
      <c r="V159" s="29"/>
      <c r="W159" s="7" t="s">
        <v>917</v>
      </c>
      <c r="X159" s="33"/>
    </row>
    <row r="160" spans="1:24" s="25" customFormat="1" ht="24" customHeight="1">
      <c r="A160" s="28">
        <v>158</v>
      </c>
      <c r="B160" s="33" t="s">
        <v>495</v>
      </c>
      <c r="C160" s="29" t="s">
        <v>269</v>
      </c>
      <c r="D160" s="33" t="s">
        <v>104</v>
      </c>
      <c r="E160" s="40">
        <v>0.6</v>
      </c>
      <c r="F160" s="40">
        <v>1</v>
      </c>
      <c r="G160" s="33" t="s">
        <v>81</v>
      </c>
      <c r="H160" s="33" t="s">
        <v>81</v>
      </c>
      <c r="I160" s="33" t="s">
        <v>81</v>
      </c>
      <c r="J160" s="33" t="s">
        <v>748</v>
      </c>
      <c r="K160" s="28"/>
      <c r="L160" s="32" t="s">
        <v>798</v>
      </c>
      <c r="M160" s="35">
        <v>48.6</v>
      </c>
      <c r="N160" s="35">
        <v>9.3000000000000007</v>
      </c>
      <c r="O160" s="35">
        <v>41.6</v>
      </c>
      <c r="P160" s="35">
        <f t="shared" si="23"/>
        <v>99.5</v>
      </c>
      <c r="Q160" s="35">
        <f t="shared" si="24"/>
        <v>48.844221105527637</v>
      </c>
      <c r="R160" s="35">
        <f t="shared" si="25"/>
        <v>9.3467336683417095</v>
      </c>
      <c r="S160" s="35">
        <f t="shared" si="26"/>
        <v>41.809045226130657</v>
      </c>
      <c r="T160" s="35">
        <f t="shared" si="22"/>
        <v>16.062176165803109</v>
      </c>
      <c r="U160" s="33" t="s">
        <v>682</v>
      </c>
      <c r="V160" s="29" t="s">
        <v>946</v>
      </c>
      <c r="W160" s="7" t="s">
        <v>395</v>
      </c>
      <c r="X160" s="33"/>
    </row>
    <row r="161" spans="1:24" s="25" customFormat="1" ht="24" customHeight="1">
      <c r="A161" s="28">
        <v>159</v>
      </c>
      <c r="B161" s="33" t="s">
        <v>494</v>
      </c>
      <c r="C161" s="29" t="s">
        <v>269</v>
      </c>
      <c r="D161" s="33" t="s">
        <v>105</v>
      </c>
      <c r="E161" s="40">
        <v>2.1</v>
      </c>
      <c r="F161" s="40">
        <v>0.4</v>
      </c>
      <c r="G161" s="33" t="s">
        <v>81</v>
      </c>
      <c r="H161" s="33" t="s">
        <v>81</v>
      </c>
      <c r="I161" s="33" t="s">
        <v>81</v>
      </c>
      <c r="J161" s="33" t="s">
        <v>748</v>
      </c>
      <c r="K161" s="28"/>
      <c r="L161" s="32" t="s">
        <v>798</v>
      </c>
      <c r="M161" s="35">
        <v>85.1</v>
      </c>
      <c r="N161" s="35">
        <v>5.2</v>
      </c>
      <c r="O161" s="35">
        <v>7.2</v>
      </c>
      <c r="P161" s="35">
        <f t="shared" si="23"/>
        <v>97.5</v>
      </c>
      <c r="Q161" s="35">
        <f t="shared" si="24"/>
        <v>87.282051282051285</v>
      </c>
      <c r="R161" s="35">
        <f t="shared" si="25"/>
        <v>5.333333333333333</v>
      </c>
      <c r="S161" s="35">
        <f t="shared" si="26"/>
        <v>7.384615384615385</v>
      </c>
      <c r="T161" s="35">
        <f t="shared" si="22"/>
        <v>5.7585825027685482</v>
      </c>
      <c r="U161" s="33" t="s">
        <v>114</v>
      </c>
      <c r="V161" s="29" t="s">
        <v>946</v>
      </c>
      <c r="W161" s="7" t="s">
        <v>396</v>
      </c>
      <c r="X161" s="33"/>
    </row>
    <row r="162" spans="1:24" s="25" customFormat="1" ht="24" customHeight="1">
      <c r="A162" s="28">
        <v>160</v>
      </c>
      <c r="B162" s="33" t="s">
        <v>496</v>
      </c>
      <c r="C162" s="29" t="s">
        <v>269</v>
      </c>
      <c r="D162" s="33" t="s">
        <v>105</v>
      </c>
      <c r="E162" s="40">
        <v>1</v>
      </c>
      <c r="F162" s="40">
        <v>0.6</v>
      </c>
      <c r="G162" s="33" t="s">
        <v>182</v>
      </c>
      <c r="H162" s="33" t="s">
        <v>81</v>
      </c>
      <c r="I162" s="33" t="s">
        <v>81</v>
      </c>
      <c r="J162" s="33" t="s">
        <v>748</v>
      </c>
      <c r="K162" s="28"/>
      <c r="L162" s="32" t="s">
        <v>798</v>
      </c>
      <c r="M162" s="35">
        <v>76.7</v>
      </c>
      <c r="N162" s="35">
        <v>9.6</v>
      </c>
      <c r="O162" s="35">
        <v>9.6</v>
      </c>
      <c r="P162" s="35">
        <f t="shared" si="23"/>
        <v>95.899999999999991</v>
      </c>
      <c r="Q162" s="35">
        <f t="shared" si="24"/>
        <v>79.979144942648603</v>
      </c>
      <c r="R162" s="35">
        <f t="shared" si="25"/>
        <v>10.010427528675706</v>
      </c>
      <c r="S162" s="35">
        <f t="shared" si="26"/>
        <v>10.010427528675706</v>
      </c>
      <c r="T162" s="35">
        <f t="shared" si="22"/>
        <v>11.123986095017381</v>
      </c>
      <c r="U162" s="33" t="s">
        <v>114</v>
      </c>
      <c r="V162" s="29"/>
      <c r="W162" s="7" t="s">
        <v>397</v>
      </c>
      <c r="X162" s="33"/>
    </row>
    <row r="163" spans="1:24" ht="24" customHeight="1">
      <c r="A163" s="28">
        <v>161</v>
      </c>
      <c r="B163" s="33" t="s">
        <v>686</v>
      </c>
      <c r="C163" s="29" t="s">
        <v>847</v>
      </c>
      <c r="D163" s="33" t="s">
        <v>82</v>
      </c>
      <c r="E163" s="43">
        <v>7.1</v>
      </c>
      <c r="F163" s="43">
        <v>3.4</v>
      </c>
      <c r="G163" s="33" t="s">
        <v>81</v>
      </c>
      <c r="H163" s="33" t="s">
        <v>81</v>
      </c>
      <c r="I163" s="33" t="s">
        <v>81</v>
      </c>
      <c r="J163" s="33" t="s">
        <v>752</v>
      </c>
      <c r="L163" s="32" t="s">
        <v>798</v>
      </c>
      <c r="M163" s="35">
        <v>0</v>
      </c>
      <c r="N163" s="35">
        <v>0.25</v>
      </c>
      <c r="O163" s="35">
        <v>86.75</v>
      </c>
      <c r="P163" s="35">
        <f t="shared" si="23"/>
        <v>87</v>
      </c>
      <c r="Q163" s="35">
        <f t="shared" si="24"/>
        <v>0</v>
      </c>
      <c r="R163" s="35">
        <f t="shared" si="25"/>
        <v>0.28735632183908044</v>
      </c>
      <c r="S163" s="35">
        <f t="shared" si="26"/>
        <v>99.712643678160916</v>
      </c>
      <c r="T163" s="35">
        <f t="shared" si="22"/>
        <v>100.00000000000001</v>
      </c>
      <c r="U163" s="33" t="s">
        <v>757</v>
      </c>
      <c r="V163" s="29"/>
      <c r="W163" s="28" t="s">
        <v>191</v>
      </c>
      <c r="X163" s="33"/>
    </row>
    <row r="164" spans="1:24" ht="24" customHeight="1">
      <c r="A164" s="28">
        <v>162</v>
      </c>
      <c r="B164" s="33" t="s">
        <v>415</v>
      </c>
      <c r="C164" s="29" t="s">
        <v>847</v>
      </c>
      <c r="D164" s="33" t="s">
        <v>794</v>
      </c>
      <c r="E164" s="44">
        <v>2.2999999999999998</v>
      </c>
      <c r="F164" s="44">
        <v>2.5</v>
      </c>
      <c r="G164" s="33" t="s">
        <v>81</v>
      </c>
      <c r="H164" s="33" t="s">
        <v>81</v>
      </c>
      <c r="I164" s="33" t="s">
        <v>81</v>
      </c>
      <c r="J164" s="33" t="s">
        <v>747</v>
      </c>
      <c r="L164" s="32" t="s">
        <v>776</v>
      </c>
      <c r="M164" s="35">
        <v>69</v>
      </c>
      <c r="N164" s="35">
        <v>9</v>
      </c>
      <c r="O164" s="35">
        <v>21</v>
      </c>
      <c r="P164" s="35">
        <f t="shared" si="23"/>
        <v>99</v>
      </c>
      <c r="Q164" s="35">
        <f t="shared" si="24"/>
        <v>69.696969696969703</v>
      </c>
      <c r="R164" s="35">
        <f t="shared" si="25"/>
        <v>9.0909090909090917</v>
      </c>
      <c r="S164" s="35">
        <f t="shared" si="26"/>
        <v>21.212121212121215</v>
      </c>
      <c r="T164" s="35">
        <f t="shared" si="22"/>
        <v>11.538461538461537</v>
      </c>
      <c r="U164" s="33" t="s">
        <v>114</v>
      </c>
      <c r="V164" s="29"/>
      <c r="W164" s="28" t="s">
        <v>239</v>
      </c>
      <c r="X164" s="33"/>
    </row>
    <row r="165" spans="1:24" ht="24" customHeight="1">
      <c r="A165" s="28">
        <v>163</v>
      </c>
      <c r="B165" s="33" t="s">
        <v>416</v>
      </c>
      <c r="C165" s="29" t="s">
        <v>847</v>
      </c>
      <c r="D165" s="33" t="s">
        <v>82</v>
      </c>
      <c r="E165" s="44">
        <v>5.56</v>
      </c>
      <c r="F165" s="44">
        <v>3.38</v>
      </c>
      <c r="G165" s="33" t="s">
        <v>182</v>
      </c>
      <c r="H165" s="33" t="s">
        <v>523</v>
      </c>
      <c r="I165" s="33" t="s">
        <v>81</v>
      </c>
      <c r="J165" s="33" t="s">
        <v>749</v>
      </c>
      <c r="L165" s="32" t="s">
        <v>776</v>
      </c>
      <c r="M165" s="35">
        <v>80.55</v>
      </c>
      <c r="N165" s="35">
        <v>12.4</v>
      </c>
      <c r="O165" s="35">
        <v>7.05</v>
      </c>
      <c r="P165" s="35">
        <f t="shared" si="23"/>
        <v>100</v>
      </c>
      <c r="Q165" s="35">
        <f t="shared" si="24"/>
        <v>80.55</v>
      </c>
      <c r="R165" s="35">
        <f t="shared" si="25"/>
        <v>12.4</v>
      </c>
      <c r="S165" s="35">
        <f t="shared" si="26"/>
        <v>7.05</v>
      </c>
      <c r="T165" s="35">
        <f t="shared" si="22"/>
        <v>13.340505648197956</v>
      </c>
      <c r="U165" s="33"/>
      <c r="V165" s="29"/>
      <c r="W165" s="28" t="s">
        <v>692</v>
      </c>
      <c r="X165" s="33"/>
    </row>
    <row r="166" spans="1:24" s="25" customFormat="1" ht="24" customHeight="1">
      <c r="A166" s="28">
        <v>164</v>
      </c>
      <c r="B166" s="33" t="s">
        <v>417</v>
      </c>
      <c r="C166" s="29" t="s">
        <v>847</v>
      </c>
      <c r="D166" s="33" t="s">
        <v>82</v>
      </c>
      <c r="E166" s="44">
        <v>2.93</v>
      </c>
      <c r="F166" s="44">
        <v>1.06</v>
      </c>
      <c r="G166" s="33" t="s">
        <v>182</v>
      </c>
      <c r="H166" s="33" t="s">
        <v>523</v>
      </c>
      <c r="I166" s="33" t="s">
        <v>81</v>
      </c>
      <c r="J166" s="33" t="s">
        <v>749</v>
      </c>
      <c r="K166" s="28"/>
      <c r="L166" s="32" t="s">
        <v>776</v>
      </c>
      <c r="M166" s="35">
        <v>80.8</v>
      </c>
      <c r="N166" s="35">
        <v>18.3</v>
      </c>
      <c r="O166" s="35">
        <v>0.9</v>
      </c>
      <c r="P166" s="35">
        <f t="shared" si="23"/>
        <v>100</v>
      </c>
      <c r="Q166" s="35">
        <f t="shared" si="24"/>
        <v>80.8</v>
      </c>
      <c r="R166" s="35">
        <f t="shared" si="25"/>
        <v>18.3</v>
      </c>
      <c r="S166" s="35">
        <f t="shared" si="26"/>
        <v>0.9</v>
      </c>
      <c r="T166" s="35">
        <f t="shared" si="22"/>
        <v>18.46619576185671</v>
      </c>
      <c r="U166" s="33" t="s">
        <v>744</v>
      </c>
      <c r="V166" s="29"/>
      <c r="W166" s="28" t="s">
        <v>693</v>
      </c>
      <c r="X166" s="33"/>
    </row>
    <row r="167" spans="1:24" ht="24" customHeight="1">
      <c r="A167" s="28">
        <v>165</v>
      </c>
      <c r="B167" s="33" t="s">
        <v>418</v>
      </c>
      <c r="C167" s="29" t="s">
        <v>847</v>
      </c>
      <c r="D167" s="33" t="s">
        <v>82</v>
      </c>
      <c r="E167" s="44">
        <v>2.16</v>
      </c>
      <c r="F167" s="44">
        <v>1</v>
      </c>
      <c r="G167" s="33" t="s">
        <v>182</v>
      </c>
      <c r="H167" s="33" t="s">
        <v>523</v>
      </c>
      <c r="I167" s="33" t="s">
        <v>81</v>
      </c>
      <c r="J167" s="33" t="s">
        <v>749</v>
      </c>
      <c r="L167" s="32" t="s">
        <v>776</v>
      </c>
      <c r="M167" s="35">
        <v>80</v>
      </c>
      <c r="N167" s="35">
        <v>14.15</v>
      </c>
      <c r="O167" s="35">
        <v>5.9</v>
      </c>
      <c r="P167" s="35">
        <f t="shared" si="23"/>
        <v>100.05000000000001</v>
      </c>
      <c r="Q167" s="35">
        <f t="shared" si="24"/>
        <v>79.960019990004994</v>
      </c>
      <c r="R167" s="35">
        <f t="shared" si="25"/>
        <v>14.142928535732132</v>
      </c>
      <c r="S167" s="35">
        <f t="shared" si="26"/>
        <v>5.8970514742628675</v>
      </c>
      <c r="T167" s="35">
        <f t="shared" si="22"/>
        <v>15.029208709506106</v>
      </c>
      <c r="U167" s="33" t="s">
        <v>619</v>
      </c>
      <c r="V167" s="29"/>
      <c r="W167" s="28" t="s">
        <v>694</v>
      </c>
      <c r="X167" s="33"/>
    </row>
    <row r="168" spans="1:24" s="45" customFormat="1" ht="24" customHeight="1">
      <c r="A168" s="28">
        <v>166</v>
      </c>
      <c r="B168" s="33" t="s">
        <v>419</v>
      </c>
      <c r="C168" s="29" t="s">
        <v>847</v>
      </c>
      <c r="D168" s="33" t="s">
        <v>82</v>
      </c>
      <c r="E168" s="44">
        <v>2.6</v>
      </c>
      <c r="F168" s="44">
        <v>1.1000000000000001</v>
      </c>
      <c r="G168" s="33" t="s">
        <v>182</v>
      </c>
      <c r="H168" s="33" t="s">
        <v>523</v>
      </c>
      <c r="I168" s="33" t="s">
        <v>81</v>
      </c>
      <c r="J168" s="33" t="s">
        <v>749</v>
      </c>
      <c r="K168" s="28"/>
      <c r="L168" s="32" t="s">
        <v>776</v>
      </c>
      <c r="M168" s="35">
        <v>79.900000000000006</v>
      </c>
      <c r="N168" s="35">
        <v>14.2</v>
      </c>
      <c r="O168" s="35">
        <v>5.95</v>
      </c>
      <c r="P168" s="35">
        <f t="shared" si="23"/>
        <v>100.05000000000001</v>
      </c>
      <c r="Q168" s="35">
        <f t="shared" si="24"/>
        <v>79.860069965017487</v>
      </c>
      <c r="R168" s="35">
        <f t="shared" si="25"/>
        <v>14.192903548225885</v>
      </c>
      <c r="S168" s="35">
        <f t="shared" si="26"/>
        <v>5.9470264867566209</v>
      </c>
      <c r="T168" s="35">
        <f t="shared" si="22"/>
        <v>15.090329436769395</v>
      </c>
      <c r="U168" s="33" t="s">
        <v>619</v>
      </c>
      <c r="V168" s="29"/>
      <c r="W168" s="28" t="s">
        <v>695</v>
      </c>
      <c r="X168" s="33"/>
    </row>
    <row r="169" spans="1:24" s="45" customFormat="1" ht="24" customHeight="1">
      <c r="A169" s="28">
        <v>167</v>
      </c>
      <c r="B169" s="33" t="s">
        <v>420</v>
      </c>
      <c r="C169" s="29" t="s">
        <v>847</v>
      </c>
      <c r="D169" s="33" t="s">
        <v>82</v>
      </c>
      <c r="E169" s="44">
        <v>3.5</v>
      </c>
      <c r="F169" s="44">
        <v>1.2</v>
      </c>
      <c r="G169" s="33" t="s">
        <v>182</v>
      </c>
      <c r="H169" s="33" t="s">
        <v>523</v>
      </c>
      <c r="I169" s="33" t="s">
        <v>81</v>
      </c>
      <c r="J169" s="33" t="s">
        <v>749</v>
      </c>
      <c r="K169" s="28"/>
      <c r="L169" s="32" t="s">
        <v>776</v>
      </c>
      <c r="M169" s="35">
        <v>51.6</v>
      </c>
      <c r="N169" s="35">
        <v>23.65</v>
      </c>
      <c r="O169" s="35">
        <v>24.75</v>
      </c>
      <c r="P169" s="35">
        <f t="shared" si="23"/>
        <v>100</v>
      </c>
      <c r="Q169" s="35">
        <f t="shared" si="24"/>
        <v>51.6</v>
      </c>
      <c r="R169" s="35">
        <f t="shared" si="25"/>
        <v>23.650000000000002</v>
      </c>
      <c r="S169" s="35">
        <f t="shared" si="26"/>
        <v>24.75</v>
      </c>
      <c r="T169" s="35">
        <f t="shared" si="22"/>
        <v>31.428571428571431</v>
      </c>
      <c r="U169" s="33" t="s">
        <v>619</v>
      </c>
      <c r="V169" s="29"/>
      <c r="W169" s="28" t="s">
        <v>696</v>
      </c>
      <c r="X169" s="33"/>
    </row>
    <row r="170" spans="1:24" s="45" customFormat="1" ht="24" customHeight="1">
      <c r="A170" s="28">
        <v>168</v>
      </c>
      <c r="B170" s="33" t="s">
        <v>413</v>
      </c>
      <c r="C170" s="29" t="s">
        <v>847</v>
      </c>
      <c r="D170" s="33" t="s">
        <v>707</v>
      </c>
      <c r="E170" s="44">
        <v>5.2</v>
      </c>
      <c r="F170" s="44">
        <v>1.6</v>
      </c>
      <c r="G170" s="33" t="s">
        <v>182</v>
      </c>
      <c r="H170" s="33" t="s">
        <v>523</v>
      </c>
      <c r="I170" s="33" t="s">
        <v>735</v>
      </c>
      <c r="J170" s="33" t="s">
        <v>748</v>
      </c>
      <c r="K170" s="28" t="s">
        <v>201</v>
      </c>
      <c r="L170" s="32" t="s">
        <v>776</v>
      </c>
      <c r="M170" s="35">
        <v>80.7</v>
      </c>
      <c r="N170" s="35">
        <v>11.8</v>
      </c>
      <c r="O170" s="35">
        <v>7.5</v>
      </c>
      <c r="P170" s="35">
        <f t="shared" si="23"/>
        <v>100</v>
      </c>
      <c r="Q170" s="35">
        <f t="shared" si="24"/>
        <v>80.7</v>
      </c>
      <c r="R170" s="35">
        <f t="shared" si="25"/>
        <v>11.8</v>
      </c>
      <c r="S170" s="35">
        <f t="shared" si="26"/>
        <v>7.5</v>
      </c>
      <c r="T170" s="35">
        <f t="shared" si="22"/>
        <v>12.756756756756758</v>
      </c>
      <c r="U170" s="33" t="s">
        <v>639</v>
      </c>
      <c r="V170" s="29"/>
      <c r="W170" s="28" t="s">
        <v>703</v>
      </c>
      <c r="X170" s="33"/>
    </row>
    <row r="171" spans="1:24" s="36" customFormat="1" ht="24" customHeight="1">
      <c r="A171" s="28">
        <v>169</v>
      </c>
      <c r="B171" s="33" t="s">
        <v>414</v>
      </c>
      <c r="C171" s="29" t="s">
        <v>847</v>
      </c>
      <c r="D171" s="33" t="s">
        <v>6</v>
      </c>
      <c r="E171" s="44">
        <v>1.3</v>
      </c>
      <c r="F171" s="44">
        <v>2.2000000000000002</v>
      </c>
      <c r="G171" s="33" t="s">
        <v>182</v>
      </c>
      <c r="H171" s="33" t="s">
        <v>523</v>
      </c>
      <c r="I171" s="33" t="s">
        <v>81</v>
      </c>
      <c r="J171" s="33" t="s">
        <v>749</v>
      </c>
      <c r="K171" s="28"/>
      <c r="L171" s="32" t="s">
        <v>776</v>
      </c>
      <c r="M171" s="35">
        <v>66.37</v>
      </c>
      <c r="N171" s="35">
        <v>10.92</v>
      </c>
      <c r="O171" s="35">
        <v>22.65</v>
      </c>
      <c r="P171" s="35">
        <f t="shared" si="23"/>
        <v>99.94</v>
      </c>
      <c r="Q171" s="35">
        <f t="shared" si="24"/>
        <v>66.409845907544536</v>
      </c>
      <c r="R171" s="35">
        <f t="shared" si="25"/>
        <v>10.926555933560136</v>
      </c>
      <c r="S171" s="35">
        <f t="shared" si="26"/>
        <v>22.66359815889534</v>
      </c>
      <c r="T171" s="35">
        <f t="shared" si="22"/>
        <v>14.128606546771897</v>
      </c>
      <c r="U171" s="33" t="s">
        <v>600</v>
      </c>
      <c r="V171" s="29"/>
      <c r="W171" s="47" t="s">
        <v>697</v>
      </c>
      <c r="X171" s="33"/>
    </row>
    <row r="172" spans="1:24" s="36" customFormat="1" ht="24" customHeight="1">
      <c r="A172" s="28">
        <v>170</v>
      </c>
      <c r="B172" s="33" t="s">
        <v>712</v>
      </c>
      <c r="C172" s="29" t="s">
        <v>846</v>
      </c>
      <c r="D172" s="33" t="s">
        <v>82</v>
      </c>
      <c r="E172" s="39">
        <v>5.3</v>
      </c>
      <c r="F172" s="39">
        <v>1.7</v>
      </c>
      <c r="G172" s="33" t="s">
        <v>110</v>
      </c>
      <c r="H172" s="33" t="s">
        <v>713</v>
      </c>
      <c r="I172" s="33" t="s">
        <v>738</v>
      </c>
      <c r="J172" s="33" t="s">
        <v>749</v>
      </c>
      <c r="K172" s="28"/>
      <c r="L172" s="32" t="s">
        <v>776</v>
      </c>
      <c r="M172" s="35">
        <v>36</v>
      </c>
      <c r="N172" s="35">
        <v>8</v>
      </c>
      <c r="O172" s="35">
        <v>56</v>
      </c>
      <c r="P172" s="35">
        <f t="shared" si="23"/>
        <v>100</v>
      </c>
      <c r="Q172" s="35">
        <f t="shared" si="24"/>
        <v>36</v>
      </c>
      <c r="R172" s="35">
        <f t="shared" si="25"/>
        <v>8</v>
      </c>
      <c r="S172" s="35">
        <f t="shared" si="26"/>
        <v>56</v>
      </c>
      <c r="T172" s="35">
        <f t="shared" si="22"/>
        <v>18.181818181818183</v>
      </c>
      <c r="U172" s="33" t="s">
        <v>536</v>
      </c>
      <c r="V172" s="29"/>
      <c r="W172" s="7" t="s">
        <v>698</v>
      </c>
      <c r="X172" s="33"/>
    </row>
    <row r="173" spans="1:24" s="36" customFormat="1" ht="24" customHeight="1">
      <c r="A173" s="28">
        <v>171</v>
      </c>
      <c r="B173" s="33" t="s">
        <v>714</v>
      </c>
      <c r="C173" s="29" t="s">
        <v>846</v>
      </c>
      <c r="D173" s="33" t="s">
        <v>410</v>
      </c>
      <c r="E173" s="39">
        <v>1.9</v>
      </c>
      <c r="F173" s="39">
        <v>2.2000000000000002</v>
      </c>
      <c r="G173" s="33" t="s">
        <v>182</v>
      </c>
      <c r="H173" s="33" t="s">
        <v>363</v>
      </c>
      <c r="I173" s="33" t="s">
        <v>739</v>
      </c>
      <c r="J173" s="33" t="s">
        <v>749</v>
      </c>
      <c r="K173" s="28" t="s">
        <v>704</v>
      </c>
      <c r="L173" s="32" t="s">
        <v>776</v>
      </c>
      <c r="M173" s="35">
        <v>84</v>
      </c>
      <c r="N173" s="35">
        <v>13</v>
      </c>
      <c r="O173" s="35">
        <v>3</v>
      </c>
      <c r="P173" s="35">
        <f t="shared" si="23"/>
        <v>100</v>
      </c>
      <c r="Q173" s="35">
        <f t="shared" si="24"/>
        <v>84</v>
      </c>
      <c r="R173" s="35">
        <f t="shared" si="25"/>
        <v>13</v>
      </c>
      <c r="S173" s="35">
        <f t="shared" si="26"/>
        <v>3</v>
      </c>
      <c r="T173" s="35">
        <f t="shared" si="22"/>
        <v>13.402061855670103</v>
      </c>
      <c r="U173" s="33" t="s">
        <v>536</v>
      </c>
      <c r="V173" s="29"/>
      <c r="W173" s="28" t="s">
        <v>237</v>
      </c>
      <c r="X173" s="33"/>
    </row>
    <row r="174" spans="1:24" s="36" customFormat="1" ht="24" customHeight="1">
      <c r="A174" s="28">
        <v>172</v>
      </c>
      <c r="B174" s="33" t="s">
        <v>717</v>
      </c>
      <c r="C174" s="29" t="s">
        <v>846</v>
      </c>
      <c r="D174" s="33" t="s">
        <v>815</v>
      </c>
      <c r="E174" s="39">
        <v>2.4</v>
      </c>
      <c r="F174" s="39">
        <v>2</v>
      </c>
      <c r="G174" s="33" t="s">
        <v>182</v>
      </c>
      <c r="H174" s="33" t="s">
        <v>363</v>
      </c>
      <c r="I174" s="33" t="s">
        <v>739</v>
      </c>
      <c r="J174" s="33" t="s">
        <v>750</v>
      </c>
      <c r="K174" s="28" t="s">
        <v>704</v>
      </c>
      <c r="L174" s="32" t="s">
        <v>776</v>
      </c>
      <c r="M174" s="35">
        <v>56</v>
      </c>
      <c r="N174" s="35">
        <v>10</v>
      </c>
      <c r="O174" s="35">
        <v>34</v>
      </c>
      <c r="P174" s="35">
        <f t="shared" si="23"/>
        <v>100</v>
      </c>
      <c r="Q174" s="35">
        <f t="shared" si="24"/>
        <v>56</v>
      </c>
      <c r="R174" s="35">
        <f t="shared" si="25"/>
        <v>10</v>
      </c>
      <c r="S174" s="35">
        <f t="shared" si="26"/>
        <v>34</v>
      </c>
      <c r="T174" s="35">
        <f t="shared" si="22"/>
        <v>15.151515151515152</v>
      </c>
      <c r="U174" s="33" t="s">
        <v>536</v>
      </c>
      <c r="V174" s="29"/>
      <c r="W174" s="28" t="s">
        <v>238</v>
      </c>
      <c r="X174" s="33"/>
    </row>
    <row r="175" spans="1:24" s="36" customFormat="1" ht="36" customHeight="1">
      <c r="A175" s="28">
        <v>173</v>
      </c>
      <c r="B175" s="33" t="s">
        <v>719</v>
      </c>
      <c r="C175" s="29" t="s">
        <v>846</v>
      </c>
      <c r="D175" s="33" t="s">
        <v>377</v>
      </c>
      <c r="E175" s="40">
        <v>7.3</v>
      </c>
      <c r="F175" s="40">
        <v>0.8</v>
      </c>
      <c r="G175" s="33" t="s">
        <v>110</v>
      </c>
      <c r="H175" s="33" t="s">
        <v>186</v>
      </c>
      <c r="I175" s="33" t="s">
        <v>720</v>
      </c>
      <c r="J175" s="33" t="s">
        <v>749</v>
      </c>
      <c r="K175" s="28" t="s">
        <v>705</v>
      </c>
      <c r="L175" s="32" t="s">
        <v>798</v>
      </c>
      <c r="M175" s="35">
        <v>58.4</v>
      </c>
      <c r="N175" s="35">
        <v>12.1</v>
      </c>
      <c r="O175" s="35">
        <v>29.2</v>
      </c>
      <c r="P175" s="35">
        <f t="shared" si="23"/>
        <v>99.7</v>
      </c>
      <c r="Q175" s="35">
        <f t="shared" si="24"/>
        <v>58.575727181544629</v>
      </c>
      <c r="R175" s="35">
        <f t="shared" si="25"/>
        <v>12.136409227683048</v>
      </c>
      <c r="S175" s="35">
        <f t="shared" si="26"/>
        <v>29.287863590772314</v>
      </c>
      <c r="T175" s="35">
        <f t="shared" si="22"/>
        <v>17.163120567375884</v>
      </c>
      <c r="U175" s="33" t="s">
        <v>114</v>
      </c>
      <c r="V175" s="29"/>
      <c r="W175" s="7" t="s">
        <v>240</v>
      </c>
      <c r="X175" s="33"/>
    </row>
    <row r="176" spans="1:24" s="36" customFormat="1" ht="24" customHeight="1">
      <c r="A176" s="28">
        <v>174</v>
      </c>
      <c r="B176" s="33" t="s">
        <v>722</v>
      </c>
      <c r="C176" s="29" t="s">
        <v>846</v>
      </c>
      <c r="D176" s="33" t="s">
        <v>82</v>
      </c>
      <c r="E176" s="39">
        <v>2.6</v>
      </c>
      <c r="F176" s="39">
        <v>1.2</v>
      </c>
      <c r="G176" s="33" t="s">
        <v>182</v>
      </c>
      <c r="H176" s="33" t="s">
        <v>740</v>
      </c>
      <c r="I176" s="33" t="s">
        <v>81</v>
      </c>
      <c r="J176" s="33" t="s">
        <v>752</v>
      </c>
      <c r="K176" s="28"/>
      <c r="L176" s="32" t="s">
        <v>776</v>
      </c>
      <c r="M176" s="35">
        <v>19</v>
      </c>
      <c r="N176" s="35">
        <v>10</v>
      </c>
      <c r="O176" s="35">
        <v>70</v>
      </c>
      <c r="P176" s="35">
        <f t="shared" si="23"/>
        <v>99</v>
      </c>
      <c r="Q176" s="35">
        <f t="shared" si="24"/>
        <v>19.191919191919194</v>
      </c>
      <c r="R176" s="35">
        <f t="shared" si="25"/>
        <v>10.101010101010102</v>
      </c>
      <c r="S176" s="35">
        <f t="shared" si="26"/>
        <v>70.707070707070713</v>
      </c>
      <c r="T176" s="35">
        <f t="shared" si="22"/>
        <v>34.482758620689658</v>
      </c>
      <c r="U176" s="33" t="s">
        <v>114</v>
      </c>
      <c r="V176" s="29"/>
      <c r="W176" s="28" t="s">
        <v>191</v>
      </c>
      <c r="X176" s="33"/>
    </row>
    <row r="177" spans="1:24" ht="24" customHeight="1">
      <c r="A177" s="28">
        <v>175</v>
      </c>
      <c r="B177" s="45" t="s">
        <v>427</v>
      </c>
      <c r="C177" s="46" t="s">
        <v>428</v>
      </c>
      <c r="D177" s="33" t="s">
        <v>82</v>
      </c>
      <c r="E177" s="44"/>
      <c r="F177" s="44"/>
      <c r="G177" s="33" t="s">
        <v>81</v>
      </c>
      <c r="H177" s="33" t="s">
        <v>81</v>
      </c>
      <c r="I177" s="33" t="s">
        <v>81</v>
      </c>
      <c r="J177" s="33" t="s">
        <v>749</v>
      </c>
      <c r="L177" s="47" t="s">
        <v>430</v>
      </c>
      <c r="M177" s="48">
        <v>74</v>
      </c>
      <c r="N177" s="48">
        <v>22</v>
      </c>
      <c r="O177" s="48">
        <v>5</v>
      </c>
      <c r="P177" s="35">
        <f t="shared" si="23"/>
        <v>101</v>
      </c>
      <c r="Q177" s="35">
        <f t="shared" si="24"/>
        <v>73.267326732673268</v>
      </c>
      <c r="R177" s="35">
        <f t="shared" si="25"/>
        <v>21.782178217821784</v>
      </c>
      <c r="S177" s="35">
        <f t="shared" si="26"/>
        <v>4.9504950495049505</v>
      </c>
      <c r="T177" s="35">
        <f t="shared" si="22"/>
        <v>22.916666666666668</v>
      </c>
      <c r="U177" s="36"/>
      <c r="V177" s="46"/>
      <c r="W177" s="28" t="s">
        <v>390</v>
      </c>
      <c r="X177" s="45"/>
    </row>
    <row r="178" spans="1:24" ht="24" customHeight="1">
      <c r="A178" s="28">
        <v>176</v>
      </c>
      <c r="B178" s="45" t="s">
        <v>426</v>
      </c>
      <c r="C178" s="46" t="s">
        <v>428</v>
      </c>
      <c r="D178" s="33" t="s">
        <v>82</v>
      </c>
      <c r="E178" s="44"/>
      <c r="F178" s="44"/>
      <c r="G178" s="33" t="s">
        <v>81</v>
      </c>
      <c r="H178" s="33" t="s">
        <v>81</v>
      </c>
      <c r="I178" s="33" t="s">
        <v>81</v>
      </c>
      <c r="J178" s="33" t="s">
        <v>749</v>
      </c>
      <c r="L178" s="47" t="s">
        <v>430</v>
      </c>
      <c r="M178" s="48">
        <v>75</v>
      </c>
      <c r="N178" s="48">
        <v>18</v>
      </c>
      <c r="O178" s="48">
        <v>7</v>
      </c>
      <c r="P178" s="35">
        <f t="shared" si="23"/>
        <v>100</v>
      </c>
      <c r="Q178" s="35">
        <f t="shared" si="24"/>
        <v>75</v>
      </c>
      <c r="R178" s="35">
        <f t="shared" si="25"/>
        <v>18</v>
      </c>
      <c r="S178" s="35">
        <f t="shared" si="26"/>
        <v>7</v>
      </c>
      <c r="T178" s="35">
        <f t="shared" si="22"/>
        <v>19.35483870967742</v>
      </c>
      <c r="U178" s="36"/>
      <c r="V178" s="46" t="s">
        <v>947</v>
      </c>
      <c r="W178" s="28" t="s">
        <v>378</v>
      </c>
      <c r="X178" s="45"/>
    </row>
    <row r="179" spans="1:24" ht="24" customHeight="1">
      <c r="A179" s="28">
        <v>177</v>
      </c>
      <c r="B179" s="45" t="s">
        <v>422</v>
      </c>
      <c r="C179" s="46" t="s">
        <v>428</v>
      </c>
      <c r="D179" s="33" t="s">
        <v>82</v>
      </c>
      <c r="E179" s="44"/>
      <c r="F179" s="44"/>
      <c r="G179" s="33" t="s">
        <v>81</v>
      </c>
      <c r="H179" s="33" t="s">
        <v>81</v>
      </c>
      <c r="I179" s="33" t="s">
        <v>81</v>
      </c>
      <c r="J179" s="33" t="s">
        <v>749</v>
      </c>
      <c r="L179" s="47" t="s">
        <v>430</v>
      </c>
      <c r="M179" s="48">
        <v>30</v>
      </c>
      <c r="N179" s="48">
        <v>7</v>
      </c>
      <c r="O179" s="48">
        <v>64</v>
      </c>
      <c r="P179" s="35">
        <f t="shared" si="23"/>
        <v>101</v>
      </c>
      <c r="Q179" s="35">
        <f t="shared" si="24"/>
        <v>29.702970297029704</v>
      </c>
      <c r="R179" s="35">
        <f t="shared" si="25"/>
        <v>6.9306930693069306</v>
      </c>
      <c r="S179" s="35">
        <f t="shared" si="26"/>
        <v>63.366336633663366</v>
      </c>
      <c r="T179" s="35">
        <f t="shared" si="22"/>
        <v>18.918918918918919</v>
      </c>
      <c r="U179" s="36"/>
      <c r="V179" s="46"/>
      <c r="W179" s="28" t="s">
        <v>391</v>
      </c>
      <c r="X179" s="45"/>
    </row>
    <row r="180" spans="1:24" ht="24" customHeight="1">
      <c r="A180" s="28">
        <v>178</v>
      </c>
      <c r="B180" s="45" t="s">
        <v>421</v>
      </c>
      <c r="C180" s="46" t="s">
        <v>428</v>
      </c>
      <c r="D180" s="33" t="s">
        <v>82</v>
      </c>
      <c r="E180" s="44"/>
      <c r="F180" s="44"/>
      <c r="G180" s="33" t="s">
        <v>81</v>
      </c>
      <c r="H180" s="33" t="s">
        <v>81</v>
      </c>
      <c r="I180" s="33" t="s">
        <v>81</v>
      </c>
      <c r="J180" s="33" t="s">
        <v>749</v>
      </c>
      <c r="L180" s="47" t="s">
        <v>430</v>
      </c>
      <c r="M180" s="48">
        <v>28</v>
      </c>
      <c r="N180" s="48">
        <v>5</v>
      </c>
      <c r="O180" s="48">
        <v>67</v>
      </c>
      <c r="P180" s="35">
        <f t="shared" si="23"/>
        <v>100</v>
      </c>
      <c r="Q180" s="35">
        <f t="shared" si="24"/>
        <v>28</v>
      </c>
      <c r="R180" s="35">
        <f t="shared" si="25"/>
        <v>5</v>
      </c>
      <c r="S180" s="35">
        <f t="shared" si="26"/>
        <v>67</v>
      </c>
      <c r="T180" s="35">
        <f t="shared" si="22"/>
        <v>15.151515151515152</v>
      </c>
      <c r="U180" s="36"/>
      <c r="V180" s="46" t="s">
        <v>948</v>
      </c>
      <c r="W180" s="28" t="s">
        <v>188</v>
      </c>
      <c r="X180" s="45"/>
    </row>
    <row r="181" spans="1:24" ht="24" customHeight="1">
      <c r="A181" s="28">
        <v>179</v>
      </c>
      <c r="B181" s="45" t="s">
        <v>423</v>
      </c>
      <c r="C181" s="46" t="s">
        <v>428</v>
      </c>
      <c r="D181" s="33" t="s">
        <v>865</v>
      </c>
      <c r="E181" s="44"/>
      <c r="F181" s="44"/>
      <c r="G181" s="33" t="s">
        <v>81</v>
      </c>
      <c r="H181" s="33" t="s">
        <v>81</v>
      </c>
      <c r="I181" s="33" t="s">
        <v>81</v>
      </c>
      <c r="J181" s="33" t="s">
        <v>749</v>
      </c>
      <c r="L181" s="47" t="s">
        <v>430</v>
      </c>
      <c r="M181" s="48">
        <v>33</v>
      </c>
      <c r="N181" s="48">
        <v>7</v>
      </c>
      <c r="O181" s="48">
        <v>60</v>
      </c>
      <c r="P181" s="35">
        <f t="shared" si="23"/>
        <v>100</v>
      </c>
      <c r="Q181" s="35">
        <f t="shared" si="24"/>
        <v>33</v>
      </c>
      <c r="R181" s="35">
        <f t="shared" si="25"/>
        <v>7</v>
      </c>
      <c r="S181" s="35">
        <f t="shared" si="26"/>
        <v>60</v>
      </c>
      <c r="T181" s="35">
        <f t="shared" si="22"/>
        <v>17.5</v>
      </c>
      <c r="U181" s="36"/>
      <c r="V181" s="46"/>
      <c r="W181" s="28" t="s">
        <v>392</v>
      </c>
      <c r="X181" s="45"/>
    </row>
    <row r="182" spans="1:24" ht="24" customHeight="1">
      <c r="A182" s="28">
        <v>180</v>
      </c>
      <c r="B182" s="45" t="s">
        <v>424</v>
      </c>
      <c r="C182" s="46" t="s">
        <v>428</v>
      </c>
      <c r="D182" s="33" t="s">
        <v>82</v>
      </c>
      <c r="E182" s="44"/>
      <c r="F182" s="44"/>
      <c r="G182" s="33" t="s">
        <v>81</v>
      </c>
      <c r="H182" s="33" t="s">
        <v>81</v>
      </c>
      <c r="I182" s="33" t="s">
        <v>81</v>
      </c>
      <c r="J182" s="33" t="s">
        <v>749</v>
      </c>
      <c r="L182" s="47" t="s">
        <v>430</v>
      </c>
      <c r="M182" s="48">
        <v>38</v>
      </c>
      <c r="N182" s="48">
        <v>7</v>
      </c>
      <c r="O182" s="48">
        <v>55</v>
      </c>
      <c r="P182" s="35">
        <f t="shared" si="23"/>
        <v>100</v>
      </c>
      <c r="Q182" s="35">
        <f t="shared" si="24"/>
        <v>38</v>
      </c>
      <c r="R182" s="35">
        <f t="shared" si="25"/>
        <v>7</v>
      </c>
      <c r="S182" s="35">
        <f t="shared" si="26"/>
        <v>55</v>
      </c>
      <c r="T182" s="35">
        <f t="shared" si="22"/>
        <v>15.555555555555555</v>
      </c>
      <c r="U182" s="36"/>
      <c r="V182" s="46"/>
      <c r="W182" s="28" t="s">
        <v>393</v>
      </c>
      <c r="X182" s="45"/>
    </row>
    <row r="183" spans="1:24" ht="24" customHeight="1">
      <c r="A183" s="28">
        <v>181</v>
      </c>
      <c r="B183" s="45" t="s">
        <v>429</v>
      </c>
      <c r="C183" s="46" t="s">
        <v>428</v>
      </c>
      <c r="D183" s="33" t="s">
        <v>9</v>
      </c>
      <c r="E183" s="44"/>
      <c r="F183" s="44"/>
      <c r="G183" s="33" t="s">
        <v>81</v>
      </c>
      <c r="H183" s="33" t="s">
        <v>81</v>
      </c>
      <c r="I183" s="33" t="s">
        <v>81</v>
      </c>
      <c r="J183" s="33" t="s">
        <v>748</v>
      </c>
      <c r="L183" s="47" t="s">
        <v>430</v>
      </c>
      <c r="M183" s="48">
        <v>46</v>
      </c>
      <c r="N183" s="48">
        <v>8</v>
      </c>
      <c r="O183" s="48">
        <v>46</v>
      </c>
      <c r="P183" s="35">
        <f t="shared" si="23"/>
        <v>100</v>
      </c>
      <c r="Q183" s="35">
        <f t="shared" si="24"/>
        <v>46</v>
      </c>
      <c r="R183" s="35">
        <f t="shared" si="25"/>
        <v>8</v>
      </c>
      <c r="S183" s="35">
        <f t="shared" si="26"/>
        <v>46</v>
      </c>
      <c r="T183" s="35">
        <f t="shared" si="22"/>
        <v>14.814814814814813</v>
      </c>
      <c r="U183" s="36"/>
      <c r="V183" s="46"/>
      <c r="W183" s="28" t="s">
        <v>394</v>
      </c>
      <c r="X183" s="45"/>
    </row>
    <row r="184" spans="1:24" ht="24" customHeight="1">
      <c r="A184" s="28">
        <v>182</v>
      </c>
      <c r="B184" s="45" t="s">
        <v>425</v>
      </c>
      <c r="C184" s="46" t="s">
        <v>428</v>
      </c>
      <c r="D184" s="33" t="s">
        <v>82</v>
      </c>
      <c r="E184" s="44"/>
      <c r="F184" s="44"/>
      <c r="G184" s="33" t="s">
        <v>81</v>
      </c>
      <c r="H184" s="33" t="s">
        <v>81</v>
      </c>
      <c r="I184" s="33" t="s">
        <v>81</v>
      </c>
      <c r="J184" s="33" t="s">
        <v>749</v>
      </c>
      <c r="L184" s="47" t="s">
        <v>430</v>
      </c>
      <c r="M184" s="48">
        <v>55</v>
      </c>
      <c r="N184" s="48">
        <v>17</v>
      </c>
      <c r="O184" s="48">
        <v>29</v>
      </c>
      <c r="P184" s="35">
        <f t="shared" si="23"/>
        <v>101</v>
      </c>
      <c r="Q184" s="35">
        <f t="shared" si="24"/>
        <v>54.455445544554458</v>
      </c>
      <c r="R184" s="35">
        <f t="shared" si="25"/>
        <v>16.831683168316832</v>
      </c>
      <c r="S184" s="35">
        <f t="shared" si="26"/>
        <v>28.712871287128714</v>
      </c>
      <c r="T184" s="35">
        <f t="shared" si="22"/>
        <v>23.611111111111111</v>
      </c>
      <c r="U184" s="36"/>
      <c r="V184" s="46"/>
      <c r="W184" s="28" t="s">
        <v>379</v>
      </c>
      <c r="X184" s="45"/>
    </row>
    <row r="185" spans="1:24" ht="24" customHeight="1">
      <c r="A185" s="28">
        <v>183</v>
      </c>
      <c r="B185" s="45" t="s">
        <v>27</v>
      </c>
      <c r="C185" s="26" t="s">
        <v>32</v>
      </c>
      <c r="D185" s="25" t="s">
        <v>855</v>
      </c>
      <c r="E185" s="39">
        <v>15.2</v>
      </c>
      <c r="F185" s="39"/>
      <c r="G185" s="33" t="s">
        <v>81</v>
      </c>
      <c r="H185" s="33" t="s">
        <v>81</v>
      </c>
      <c r="I185" s="33" t="s">
        <v>81</v>
      </c>
      <c r="J185" s="33" t="s">
        <v>749</v>
      </c>
      <c r="L185" s="47" t="s">
        <v>745</v>
      </c>
      <c r="M185" s="48">
        <v>28.3</v>
      </c>
      <c r="N185" s="48">
        <v>4.3</v>
      </c>
      <c r="O185" s="48">
        <v>68.3</v>
      </c>
      <c r="P185" s="35">
        <f t="shared" si="23"/>
        <v>100.9</v>
      </c>
      <c r="Q185" s="35">
        <f t="shared" si="24"/>
        <v>28.047571853320118</v>
      </c>
      <c r="R185" s="35">
        <f t="shared" si="25"/>
        <v>4.2616451932606543</v>
      </c>
      <c r="S185" s="35">
        <f t="shared" si="26"/>
        <v>67.69078295341923</v>
      </c>
      <c r="T185" s="35">
        <f t="shared" si="22"/>
        <v>13.190184049079758</v>
      </c>
      <c r="U185" s="25" t="s">
        <v>88</v>
      </c>
      <c r="V185" s="26" t="s">
        <v>948</v>
      </c>
      <c r="W185" s="24" t="s">
        <v>241</v>
      </c>
    </row>
    <row r="186" spans="1:24" ht="24" customHeight="1">
      <c r="A186" s="28">
        <v>184</v>
      </c>
      <c r="B186" s="45" t="s">
        <v>28</v>
      </c>
      <c r="C186" s="26" t="s">
        <v>32</v>
      </c>
      <c r="D186" s="25" t="s">
        <v>726</v>
      </c>
      <c r="E186" s="39">
        <v>17.399999999999999</v>
      </c>
      <c r="F186" s="39">
        <v>2.5</v>
      </c>
      <c r="G186" s="33" t="s">
        <v>81</v>
      </c>
      <c r="H186" s="33" t="s">
        <v>81</v>
      </c>
      <c r="I186" s="33" t="s">
        <v>81</v>
      </c>
      <c r="J186" s="33" t="s">
        <v>749</v>
      </c>
      <c r="L186" s="47" t="s">
        <v>745</v>
      </c>
      <c r="M186" s="48">
        <v>27</v>
      </c>
      <c r="N186" s="48">
        <v>3.5</v>
      </c>
      <c r="O186" s="48">
        <v>69.599999999999994</v>
      </c>
      <c r="P186" s="35">
        <f t="shared" si="23"/>
        <v>100.1</v>
      </c>
      <c r="Q186" s="35">
        <f t="shared" si="24"/>
        <v>26.973026973026972</v>
      </c>
      <c r="R186" s="35">
        <f t="shared" si="25"/>
        <v>3.4965034965034967</v>
      </c>
      <c r="S186" s="35">
        <f t="shared" si="26"/>
        <v>69.530469530469517</v>
      </c>
      <c r="T186" s="35">
        <f t="shared" si="22"/>
        <v>11.475409836065575</v>
      </c>
      <c r="U186" s="25" t="s">
        <v>89</v>
      </c>
      <c r="V186" s="26" t="s">
        <v>948</v>
      </c>
      <c r="W186" s="24" t="s">
        <v>242</v>
      </c>
    </row>
    <row r="187" spans="1:24" ht="24" customHeight="1">
      <c r="A187" s="28">
        <v>185</v>
      </c>
      <c r="B187" s="45" t="s">
        <v>29</v>
      </c>
      <c r="C187" s="26" t="s">
        <v>32</v>
      </c>
      <c r="D187" s="25" t="s">
        <v>822</v>
      </c>
      <c r="E187" s="39">
        <v>13.6</v>
      </c>
      <c r="F187" s="39">
        <v>3.3</v>
      </c>
      <c r="G187" s="33" t="s">
        <v>81</v>
      </c>
      <c r="H187" s="33" t="s">
        <v>81</v>
      </c>
      <c r="I187" s="33" t="s">
        <v>81</v>
      </c>
      <c r="J187" s="33" t="s">
        <v>749</v>
      </c>
      <c r="L187" s="47" t="s">
        <v>745</v>
      </c>
      <c r="M187" s="48">
        <v>74.599999999999994</v>
      </c>
      <c r="N187" s="48">
        <v>13.6</v>
      </c>
      <c r="O187" s="48">
        <v>10.1</v>
      </c>
      <c r="P187" s="35">
        <f t="shared" si="23"/>
        <v>98.299999999999983</v>
      </c>
      <c r="Q187" s="35">
        <f t="shared" si="24"/>
        <v>75.890132248219743</v>
      </c>
      <c r="R187" s="35">
        <f t="shared" si="25"/>
        <v>13.835198372329607</v>
      </c>
      <c r="S187" s="35">
        <f t="shared" si="26"/>
        <v>10.274669379450664</v>
      </c>
      <c r="T187" s="35">
        <f t="shared" si="22"/>
        <v>15.41950113378685</v>
      </c>
      <c r="V187" s="26" t="s">
        <v>946</v>
      </c>
      <c r="W187" s="24" t="s">
        <v>243</v>
      </c>
    </row>
    <row r="188" spans="1:24" ht="24" customHeight="1">
      <c r="A188" s="28">
        <v>186</v>
      </c>
      <c r="B188" s="45" t="s">
        <v>30</v>
      </c>
      <c r="C188" s="26" t="s">
        <v>32</v>
      </c>
      <c r="D188" s="25" t="s">
        <v>822</v>
      </c>
      <c r="E188" s="39">
        <v>12.7</v>
      </c>
      <c r="F188" s="39"/>
      <c r="G188" s="33" t="s">
        <v>81</v>
      </c>
      <c r="H188" s="33" t="s">
        <v>81</v>
      </c>
      <c r="I188" s="33" t="s">
        <v>81</v>
      </c>
      <c r="J188" s="33" t="s">
        <v>749</v>
      </c>
      <c r="L188" s="47" t="s">
        <v>745</v>
      </c>
      <c r="M188" s="48">
        <v>59.6</v>
      </c>
      <c r="N188" s="48">
        <v>9.6999999999999993</v>
      </c>
      <c r="O188" s="48">
        <v>32.1</v>
      </c>
      <c r="P188" s="35">
        <f t="shared" si="23"/>
        <v>101.4</v>
      </c>
      <c r="Q188" s="35">
        <f t="shared" si="24"/>
        <v>58.777120315581854</v>
      </c>
      <c r="R188" s="35">
        <f t="shared" si="25"/>
        <v>9.566074950690334</v>
      </c>
      <c r="S188" s="35">
        <f t="shared" si="26"/>
        <v>31.65680473372781</v>
      </c>
      <c r="T188" s="35">
        <f t="shared" si="22"/>
        <v>13.997113997113994</v>
      </c>
      <c r="U188" s="25" t="s">
        <v>90</v>
      </c>
      <c r="V188" s="26" t="s">
        <v>946</v>
      </c>
      <c r="W188" s="24" t="s">
        <v>244</v>
      </c>
    </row>
    <row r="189" spans="1:24" s="45" customFormat="1" ht="24" customHeight="1">
      <c r="A189" s="28">
        <v>187</v>
      </c>
      <c r="B189" s="45" t="s">
        <v>31</v>
      </c>
      <c r="C189" s="46" t="s">
        <v>32</v>
      </c>
      <c r="D189" s="36" t="s">
        <v>822</v>
      </c>
      <c r="E189" s="44">
        <v>12.9</v>
      </c>
      <c r="F189" s="44">
        <v>2.7</v>
      </c>
      <c r="G189" s="33" t="s">
        <v>81</v>
      </c>
      <c r="H189" s="33" t="s">
        <v>81</v>
      </c>
      <c r="I189" s="33" t="s">
        <v>81</v>
      </c>
      <c r="J189" s="33" t="s">
        <v>749</v>
      </c>
      <c r="K189" s="28"/>
      <c r="L189" s="47" t="s">
        <v>745</v>
      </c>
      <c r="M189" s="48">
        <v>42.1</v>
      </c>
      <c r="N189" s="48">
        <v>6.7</v>
      </c>
      <c r="O189" s="48">
        <v>51.7</v>
      </c>
      <c r="P189" s="35">
        <f t="shared" si="23"/>
        <v>100.5</v>
      </c>
      <c r="Q189" s="35">
        <f t="shared" si="24"/>
        <v>41.89054726368159</v>
      </c>
      <c r="R189" s="35">
        <f t="shared" si="25"/>
        <v>6.666666666666667</v>
      </c>
      <c r="S189" s="35">
        <f t="shared" si="26"/>
        <v>51.442786069651739</v>
      </c>
      <c r="T189" s="35">
        <f t="shared" si="22"/>
        <v>13.729508196721314</v>
      </c>
      <c r="U189" s="36" t="s">
        <v>91</v>
      </c>
      <c r="V189" s="26" t="s">
        <v>946</v>
      </c>
      <c r="W189" s="47" t="s">
        <v>245</v>
      </c>
    </row>
    <row r="190" spans="1:24" ht="24" customHeight="1">
      <c r="A190" s="28">
        <v>188</v>
      </c>
      <c r="B190" s="45" t="s">
        <v>33</v>
      </c>
      <c r="C190" s="26" t="s">
        <v>32</v>
      </c>
      <c r="D190" s="25" t="s">
        <v>855</v>
      </c>
      <c r="E190" s="39">
        <v>16.5</v>
      </c>
      <c r="F190" s="39"/>
      <c r="G190" s="33" t="s">
        <v>81</v>
      </c>
      <c r="H190" s="33" t="s">
        <v>81</v>
      </c>
      <c r="I190" s="33" t="s">
        <v>81</v>
      </c>
      <c r="J190" s="33" t="s">
        <v>749</v>
      </c>
      <c r="L190" s="47" t="s">
        <v>776</v>
      </c>
      <c r="M190" s="48">
        <v>43.7</v>
      </c>
      <c r="N190" s="48">
        <v>7.1</v>
      </c>
      <c r="O190" s="48">
        <v>49.2</v>
      </c>
      <c r="P190" s="35">
        <f t="shared" si="23"/>
        <v>100</v>
      </c>
      <c r="Q190" s="35">
        <f t="shared" si="24"/>
        <v>43.7</v>
      </c>
      <c r="R190" s="35">
        <f t="shared" si="25"/>
        <v>7.1000000000000005</v>
      </c>
      <c r="S190" s="35">
        <f t="shared" si="26"/>
        <v>49.2</v>
      </c>
      <c r="T190" s="35">
        <f t="shared" si="22"/>
        <v>13.976377952755906</v>
      </c>
      <c r="V190" s="26" t="s">
        <v>946</v>
      </c>
      <c r="W190" s="24" t="s">
        <v>246</v>
      </c>
    </row>
    <row r="191" spans="1:24" ht="24" customHeight="1">
      <c r="A191" s="28">
        <v>189</v>
      </c>
      <c r="B191" s="45" t="s">
        <v>34</v>
      </c>
      <c r="C191" s="26" t="s">
        <v>32</v>
      </c>
      <c r="D191" s="25" t="s">
        <v>855</v>
      </c>
      <c r="E191" s="39">
        <v>20.7</v>
      </c>
      <c r="F191" s="39">
        <v>2</v>
      </c>
      <c r="G191" s="33" t="s">
        <v>81</v>
      </c>
      <c r="H191" s="33" t="s">
        <v>81</v>
      </c>
      <c r="I191" s="33" t="s">
        <v>81</v>
      </c>
      <c r="J191" s="33" t="s">
        <v>749</v>
      </c>
      <c r="L191" s="47" t="s">
        <v>745</v>
      </c>
      <c r="M191" s="48">
        <v>29.8</v>
      </c>
      <c r="N191" s="48">
        <v>4.8</v>
      </c>
      <c r="O191" s="48">
        <v>65.2</v>
      </c>
      <c r="P191" s="35">
        <f t="shared" si="23"/>
        <v>99.800000000000011</v>
      </c>
      <c r="Q191" s="35">
        <f t="shared" si="24"/>
        <v>29.859719438877754</v>
      </c>
      <c r="R191" s="35">
        <f t="shared" si="25"/>
        <v>4.8096192384769534</v>
      </c>
      <c r="S191" s="35">
        <f t="shared" si="26"/>
        <v>65.330661322645284</v>
      </c>
      <c r="T191" s="35">
        <f t="shared" si="22"/>
        <v>13.872832369942195</v>
      </c>
      <c r="U191" s="25" t="s">
        <v>92</v>
      </c>
      <c r="V191" s="26" t="s">
        <v>948</v>
      </c>
      <c r="W191" s="24" t="s">
        <v>247</v>
      </c>
    </row>
    <row r="192" spans="1:24" ht="24" customHeight="1">
      <c r="A192" s="28">
        <v>190</v>
      </c>
      <c r="B192" s="45" t="s">
        <v>35</v>
      </c>
      <c r="C192" s="26" t="s">
        <v>32</v>
      </c>
      <c r="D192" s="33" t="s">
        <v>82</v>
      </c>
      <c r="E192" s="39"/>
      <c r="F192" s="39"/>
      <c r="G192" s="33" t="s">
        <v>81</v>
      </c>
      <c r="H192" s="33" t="s">
        <v>81</v>
      </c>
      <c r="I192" s="33" t="s">
        <v>81</v>
      </c>
      <c r="J192" s="33" t="s">
        <v>749</v>
      </c>
      <c r="L192" s="47" t="s">
        <v>745</v>
      </c>
      <c r="M192" s="48">
        <v>39.299999999999997</v>
      </c>
      <c r="N192" s="48">
        <v>5.3</v>
      </c>
      <c r="O192" s="48">
        <v>56</v>
      </c>
      <c r="P192" s="35">
        <f t="shared" si="23"/>
        <v>100.6</v>
      </c>
      <c r="Q192" s="35">
        <f t="shared" si="24"/>
        <v>39.065606361829019</v>
      </c>
      <c r="R192" s="35">
        <f t="shared" si="25"/>
        <v>5.2683896620278334</v>
      </c>
      <c r="S192" s="35">
        <f t="shared" si="26"/>
        <v>55.666003976143145</v>
      </c>
      <c r="T192" s="35">
        <f t="shared" si="22"/>
        <v>11.883408071748882</v>
      </c>
      <c r="U192" s="25" t="s">
        <v>93</v>
      </c>
      <c r="V192" s="26" t="s">
        <v>946</v>
      </c>
      <c r="W192" s="24" t="s">
        <v>248</v>
      </c>
    </row>
    <row r="193" spans="1:24" ht="24" customHeight="1">
      <c r="A193" s="28">
        <v>191</v>
      </c>
      <c r="B193" s="45" t="s">
        <v>36</v>
      </c>
      <c r="C193" s="26" t="s">
        <v>32</v>
      </c>
      <c r="D193" s="25" t="s">
        <v>855</v>
      </c>
      <c r="E193" s="39">
        <v>10.8</v>
      </c>
      <c r="F193" s="39"/>
      <c r="G193" s="33" t="s">
        <v>81</v>
      </c>
      <c r="H193" s="33" t="s">
        <v>81</v>
      </c>
      <c r="I193" s="33" t="s">
        <v>81</v>
      </c>
      <c r="J193" s="33" t="s">
        <v>749</v>
      </c>
      <c r="L193" s="47" t="s">
        <v>745</v>
      </c>
      <c r="M193" s="48">
        <v>47.5</v>
      </c>
      <c r="N193" s="48">
        <v>8.3000000000000007</v>
      </c>
      <c r="O193" s="48">
        <v>44.3</v>
      </c>
      <c r="P193" s="35">
        <f t="shared" si="23"/>
        <v>100.1</v>
      </c>
      <c r="Q193" s="35">
        <f t="shared" si="24"/>
        <v>47.452547452547449</v>
      </c>
      <c r="R193" s="35">
        <f t="shared" si="25"/>
        <v>8.2917082917082929</v>
      </c>
      <c r="S193" s="35">
        <f t="shared" si="26"/>
        <v>44.255744255744254</v>
      </c>
      <c r="T193" s="35">
        <f t="shared" si="22"/>
        <v>14.874551971326168</v>
      </c>
      <c r="U193" s="25" t="s">
        <v>94</v>
      </c>
      <c r="V193" s="26" t="s">
        <v>948</v>
      </c>
      <c r="W193" s="24" t="s">
        <v>249</v>
      </c>
    </row>
    <row r="194" spans="1:24" ht="24" customHeight="1">
      <c r="A194" s="28">
        <v>192</v>
      </c>
      <c r="B194" s="45" t="s">
        <v>37</v>
      </c>
      <c r="C194" s="26" t="s">
        <v>32</v>
      </c>
      <c r="D194" s="25" t="s">
        <v>822</v>
      </c>
      <c r="E194" s="39">
        <v>8.8000000000000007</v>
      </c>
      <c r="F194" s="39">
        <v>2.2999999999999998</v>
      </c>
      <c r="G194" s="33" t="s">
        <v>81</v>
      </c>
      <c r="H194" s="33" t="s">
        <v>81</v>
      </c>
      <c r="I194" s="33" t="s">
        <v>81</v>
      </c>
      <c r="J194" s="33" t="s">
        <v>749</v>
      </c>
      <c r="L194" s="47" t="s">
        <v>745</v>
      </c>
      <c r="M194" s="48">
        <v>75.2</v>
      </c>
      <c r="N194" s="48">
        <v>12.5</v>
      </c>
      <c r="O194" s="48">
        <v>10.1</v>
      </c>
      <c r="P194" s="35">
        <f t="shared" si="23"/>
        <v>97.8</v>
      </c>
      <c r="Q194" s="35">
        <f t="shared" si="24"/>
        <v>76.891615541922292</v>
      </c>
      <c r="R194" s="35">
        <f t="shared" si="25"/>
        <v>12.781186094069531</v>
      </c>
      <c r="S194" s="35">
        <f t="shared" si="26"/>
        <v>10.327198364008181</v>
      </c>
      <c r="T194" s="35">
        <f t="shared" si="22"/>
        <v>14.253135689851769</v>
      </c>
      <c r="U194" s="25" t="s">
        <v>95</v>
      </c>
      <c r="V194" s="26" t="s">
        <v>946</v>
      </c>
      <c r="W194" s="24" t="s">
        <v>250</v>
      </c>
    </row>
    <row r="195" spans="1:24" ht="24" customHeight="1">
      <c r="A195" s="28">
        <v>193</v>
      </c>
      <c r="B195" s="45" t="s">
        <v>38</v>
      </c>
      <c r="C195" s="26" t="s">
        <v>32</v>
      </c>
      <c r="D195" s="25" t="s">
        <v>855</v>
      </c>
      <c r="E195" s="39">
        <v>10.8</v>
      </c>
      <c r="F195" s="39"/>
      <c r="G195" s="33" t="s">
        <v>81</v>
      </c>
      <c r="H195" s="33" t="s">
        <v>81</v>
      </c>
      <c r="I195" s="33" t="s">
        <v>81</v>
      </c>
      <c r="J195" s="33" t="s">
        <v>749</v>
      </c>
      <c r="L195" s="47" t="s">
        <v>745</v>
      </c>
      <c r="M195" s="48">
        <v>41.4</v>
      </c>
      <c r="N195" s="48">
        <v>6.7</v>
      </c>
      <c r="O195" s="48">
        <v>51</v>
      </c>
      <c r="P195" s="35">
        <f t="shared" si="23"/>
        <v>99.1</v>
      </c>
      <c r="Q195" s="35">
        <f t="shared" si="24"/>
        <v>41.775983854692235</v>
      </c>
      <c r="R195" s="35">
        <f t="shared" si="25"/>
        <v>6.7608476286579213</v>
      </c>
      <c r="S195" s="35">
        <f t="shared" si="26"/>
        <v>51.463168516649851</v>
      </c>
      <c r="T195" s="35">
        <f t="shared" si="22"/>
        <v>13.929313929313929</v>
      </c>
      <c r="U195" s="25" t="s">
        <v>96</v>
      </c>
      <c r="V195" s="26" t="s">
        <v>948</v>
      </c>
      <c r="W195" s="24" t="s">
        <v>251</v>
      </c>
    </row>
    <row r="196" spans="1:24" ht="24" customHeight="1">
      <c r="A196" s="28">
        <v>194</v>
      </c>
      <c r="B196" s="45" t="s">
        <v>39</v>
      </c>
      <c r="C196" s="26" t="s">
        <v>32</v>
      </c>
      <c r="D196" s="25" t="s">
        <v>864</v>
      </c>
      <c r="E196" s="39">
        <v>12.1</v>
      </c>
      <c r="F196" s="39"/>
      <c r="G196" s="33" t="s">
        <v>81</v>
      </c>
      <c r="H196" s="33" t="s">
        <v>81</v>
      </c>
      <c r="I196" s="33" t="s">
        <v>81</v>
      </c>
      <c r="J196" s="33" t="s">
        <v>749</v>
      </c>
      <c r="L196" s="47" t="s">
        <v>745</v>
      </c>
      <c r="M196" s="48">
        <v>77.8</v>
      </c>
      <c r="N196" s="48">
        <v>13.8</v>
      </c>
      <c r="O196" s="48">
        <v>6.1</v>
      </c>
      <c r="P196" s="35">
        <f t="shared" si="23"/>
        <v>97.699999999999989</v>
      </c>
      <c r="Q196" s="35">
        <f t="shared" si="24"/>
        <v>79.631525076765612</v>
      </c>
      <c r="R196" s="35">
        <f t="shared" si="25"/>
        <v>14.124872057318322</v>
      </c>
      <c r="S196" s="35">
        <f t="shared" si="26"/>
        <v>6.2436028659160696</v>
      </c>
      <c r="T196" s="35">
        <f t="shared" ref="T196:T212" si="27">PRODUCT(R196,100,1/(Q196+R196))</f>
        <v>15.065502183406114</v>
      </c>
      <c r="U196" s="25" t="s">
        <v>97</v>
      </c>
      <c r="V196" s="26" t="s">
        <v>946</v>
      </c>
      <c r="W196" s="24" t="s">
        <v>252</v>
      </c>
    </row>
    <row r="197" spans="1:24" ht="24" customHeight="1">
      <c r="A197" s="28">
        <v>195</v>
      </c>
      <c r="B197" s="45" t="s">
        <v>40</v>
      </c>
      <c r="C197" s="26" t="s">
        <v>32</v>
      </c>
      <c r="D197" s="25" t="s">
        <v>727</v>
      </c>
      <c r="E197" s="39">
        <v>8.3000000000000007</v>
      </c>
      <c r="F197" s="39"/>
      <c r="G197" s="33" t="s">
        <v>81</v>
      </c>
      <c r="H197" s="33" t="s">
        <v>81</v>
      </c>
      <c r="I197" s="33" t="s">
        <v>81</v>
      </c>
      <c r="J197" s="33" t="s">
        <v>749</v>
      </c>
      <c r="L197" s="47" t="s">
        <v>745</v>
      </c>
      <c r="M197" s="48">
        <v>59.8</v>
      </c>
      <c r="N197" s="48">
        <v>10.8</v>
      </c>
      <c r="O197" s="48">
        <v>29.5</v>
      </c>
      <c r="P197" s="35">
        <f t="shared" si="23"/>
        <v>100.1</v>
      </c>
      <c r="Q197" s="35">
        <f t="shared" si="24"/>
        <v>59.740259740259738</v>
      </c>
      <c r="R197" s="35">
        <f t="shared" si="25"/>
        <v>10.78921078921079</v>
      </c>
      <c r="S197" s="35">
        <f t="shared" si="26"/>
        <v>29.47052947052947</v>
      </c>
      <c r="T197" s="35">
        <f t="shared" si="27"/>
        <v>15.297450424929179</v>
      </c>
      <c r="U197" s="25" t="s">
        <v>98</v>
      </c>
      <c r="V197" s="26" t="s">
        <v>946</v>
      </c>
      <c r="W197" s="24" t="s">
        <v>253</v>
      </c>
    </row>
    <row r="198" spans="1:24" ht="24" customHeight="1">
      <c r="A198" s="28">
        <v>196</v>
      </c>
      <c r="B198" s="45" t="s">
        <v>41</v>
      </c>
      <c r="C198" s="26" t="s">
        <v>32</v>
      </c>
      <c r="D198" s="25" t="s">
        <v>855</v>
      </c>
      <c r="E198" s="39">
        <v>8.5</v>
      </c>
      <c r="F198" s="39">
        <v>2.5</v>
      </c>
      <c r="G198" s="33" t="s">
        <v>81</v>
      </c>
      <c r="H198" s="33" t="s">
        <v>81</v>
      </c>
      <c r="I198" s="33" t="s">
        <v>81</v>
      </c>
      <c r="J198" s="33" t="s">
        <v>749</v>
      </c>
      <c r="L198" s="47" t="s">
        <v>745</v>
      </c>
      <c r="M198" s="48">
        <v>41</v>
      </c>
      <c r="N198" s="48">
        <v>7.1</v>
      </c>
      <c r="O198" s="48">
        <v>53</v>
      </c>
      <c r="P198" s="35">
        <f t="shared" si="23"/>
        <v>101.1</v>
      </c>
      <c r="Q198" s="35">
        <f t="shared" si="24"/>
        <v>40.553907022749755</v>
      </c>
      <c r="R198" s="35">
        <f t="shared" si="25"/>
        <v>7.0227497527200802</v>
      </c>
      <c r="S198" s="35">
        <f t="shared" si="26"/>
        <v>52.423343224530171</v>
      </c>
      <c r="T198" s="35">
        <f t="shared" si="27"/>
        <v>14.760914760914762</v>
      </c>
      <c r="U198" s="25" t="s">
        <v>97</v>
      </c>
      <c r="V198" s="26" t="s">
        <v>946</v>
      </c>
      <c r="W198" s="24" t="s">
        <v>254</v>
      </c>
    </row>
    <row r="199" spans="1:24" ht="24" customHeight="1">
      <c r="A199" s="28">
        <v>197</v>
      </c>
      <c r="B199" s="45" t="s">
        <v>42</v>
      </c>
      <c r="C199" s="26" t="s">
        <v>32</v>
      </c>
      <c r="D199" s="25" t="s">
        <v>855</v>
      </c>
      <c r="E199" s="39">
        <v>9.9</v>
      </c>
      <c r="F199" s="39"/>
      <c r="G199" s="33" t="s">
        <v>81</v>
      </c>
      <c r="H199" s="33" t="s">
        <v>81</v>
      </c>
      <c r="I199" s="33" t="s">
        <v>81</v>
      </c>
      <c r="J199" s="33" t="s">
        <v>749</v>
      </c>
      <c r="L199" s="47" t="s">
        <v>745</v>
      </c>
      <c r="M199" s="48">
        <v>49.2</v>
      </c>
      <c r="N199" s="48">
        <v>8.4</v>
      </c>
      <c r="O199" s="48">
        <v>43</v>
      </c>
      <c r="P199" s="35">
        <f t="shared" si="23"/>
        <v>100.6</v>
      </c>
      <c r="Q199" s="35">
        <f t="shared" si="24"/>
        <v>48.906560636182903</v>
      </c>
      <c r="R199" s="35">
        <f t="shared" si="25"/>
        <v>8.3499005964214721</v>
      </c>
      <c r="S199" s="35">
        <f t="shared" si="26"/>
        <v>42.743538767395627</v>
      </c>
      <c r="T199" s="35">
        <f t="shared" si="27"/>
        <v>14.583333333333336</v>
      </c>
      <c r="V199" s="26" t="s">
        <v>946</v>
      </c>
      <c r="W199" s="24" t="s">
        <v>255</v>
      </c>
    </row>
    <row r="200" spans="1:24" ht="24" customHeight="1">
      <c r="A200" s="28">
        <v>198</v>
      </c>
      <c r="B200" s="45" t="s">
        <v>43</v>
      </c>
      <c r="C200" s="26" t="s">
        <v>32</v>
      </c>
      <c r="D200" s="25" t="s">
        <v>864</v>
      </c>
      <c r="E200" s="39">
        <v>7.6</v>
      </c>
      <c r="F200" s="39"/>
      <c r="G200" s="33" t="s">
        <v>81</v>
      </c>
      <c r="H200" s="33" t="s">
        <v>81</v>
      </c>
      <c r="I200" s="33" t="s">
        <v>81</v>
      </c>
      <c r="J200" s="33" t="s">
        <v>749</v>
      </c>
      <c r="L200" s="47" t="s">
        <v>745</v>
      </c>
      <c r="M200" s="48">
        <v>40.9</v>
      </c>
      <c r="N200" s="48">
        <v>7.9</v>
      </c>
      <c r="O200" s="48">
        <v>50.5</v>
      </c>
      <c r="P200" s="35">
        <f t="shared" si="23"/>
        <v>99.3</v>
      </c>
      <c r="Q200" s="35">
        <f t="shared" si="24"/>
        <v>41.18831822759315</v>
      </c>
      <c r="R200" s="35">
        <f t="shared" si="25"/>
        <v>7.9556898288016109</v>
      </c>
      <c r="S200" s="35">
        <f t="shared" si="26"/>
        <v>50.85599194360524</v>
      </c>
      <c r="T200" s="35">
        <f t="shared" si="27"/>
        <v>16.188524590163937</v>
      </c>
      <c r="U200" s="25" t="s">
        <v>99</v>
      </c>
      <c r="V200" s="26" t="s">
        <v>946</v>
      </c>
      <c r="W200" s="24" t="s">
        <v>256</v>
      </c>
    </row>
    <row r="201" spans="1:24" ht="24" customHeight="1">
      <c r="A201" s="28">
        <v>199</v>
      </c>
      <c r="B201" s="45" t="s">
        <v>44</v>
      </c>
      <c r="C201" s="26" t="s">
        <v>32</v>
      </c>
      <c r="D201" s="33" t="s">
        <v>82</v>
      </c>
      <c r="E201" s="39"/>
      <c r="F201" s="39"/>
      <c r="G201" s="33" t="s">
        <v>81</v>
      </c>
      <c r="H201" s="33" t="s">
        <v>81</v>
      </c>
      <c r="I201" s="33" t="s">
        <v>81</v>
      </c>
      <c r="J201" s="33" t="s">
        <v>749</v>
      </c>
      <c r="L201" s="47" t="s">
        <v>745</v>
      </c>
      <c r="M201" s="48">
        <v>38.200000000000003</v>
      </c>
      <c r="N201" s="48">
        <v>4.5</v>
      </c>
      <c r="O201" s="48">
        <v>57.4</v>
      </c>
      <c r="P201" s="35">
        <f t="shared" si="23"/>
        <v>100.1</v>
      </c>
      <c r="Q201" s="35">
        <f t="shared" si="24"/>
        <v>38.161838161838169</v>
      </c>
      <c r="R201" s="35">
        <f t="shared" si="25"/>
        <v>4.4955044955044956</v>
      </c>
      <c r="S201" s="35">
        <f t="shared" si="26"/>
        <v>57.34265734265734</v>
      </c>
      <c r="T201" s="35">
        <f t="shared" si="27"/>
        <v>10.538641686182668</v>
      </c>
      <c r="V201" s="26" t="s">
        <v>948</v>
      </c>
      <c r="W201" s="24" t="s">
        <v>257</v>
      </c>
    </row>
    <row r="202" spans="1:24" ht="24" customHeight="1">
      <c r="A202" s="28">
        <v>200</v>
      </c>
      <c r="B202" s="45" t="s">
        <v>45</v>
      </c>
      <c r="C202" s="26" t="s">
        <v>32</v>
      </c>
      <c r="D202" s="25" t="s">
        <v>5</v>
      </c>
      <c r="E202" s="39">
        <v>6.9</v>
      </c>
      <c r="F202" s="39">
        <v>2.8</v>
      </c>
      <c r="G202" s="33" t="s">
        <v>81</v>
      </c>
      <c r="H202" s="33" t="s">
        <v>81</v>
      </c>
      <c r="I202" s="33" t="s">
        <v>81</v>
      </c>
      <c r="J202" s="33" t="s">
        <v>749</v>
      </c>
      <c r="L202" s="47" t="s">
        <v>776</v>
      </c>
      <c r="M202" s="48">
        <v>85</v>
      </c>
      <c r="N202" s="48">
        <v>13.8</v>
      </c>
      <c r="O202" s="48">
        <v>1.2</v>
      </c>
      <c r="P202" s="35">
        <f t="shared" si="23"/>
        <v>100</v>
      </c>
      <c r="Q202" s="35">
        <f t="shared" si="24"/>
        <v>85</v>
      </c>
      <c r="R202" s="35">
        <f t="shared" si="25"/>
        <v>13.8</v>
      </c>
      <c r="S202" s="35">
        <f t="shared" si="26"/>
        <v>1.2</v>
      </c>
      <c r="T202" s="35">
        <f t="shared" si="27"/>
        <v>13.967611336032389</v>
      </c>
      <c r="V202" s="26" t="s">
        <v>946</v>
      </c>
      <c r="W202" s="24" t="s">
        <v>258</v>
      </c>
    </row>
    <row r="203" spans="1:24" ht="24" customHeight="1">
      <c r="A203" s="28">
        <v>201</v>
      </c>
      <c r="B203" s="45" t="s">
        <v>46</v>
      </c>
      <c r="C203" s="26" t="s">
        <v>32</v>
      </c>
      <c r="D203" s="25" t="s">
        <v>759</v>
      </c>
      <c r="E203" s="39">
        <v>12</v>
      </c>
      <c r="F203" s="39">
        <v>2.5</v>
      </c>
      <c r="G203" s="33" t="s">
        <v>81</v>
      </c>
      <c r="H203" s="33" t="s">
        <v>81</v>
      </c>
      <c r="I203" s="33" t="s">
        <v>81</v>
      </c>
      <c r="J203" s="33" t="s">
        <v>749</v>
      </c>
      <c r="L203" s="47" t="s">
        <v>776</v>
      </c>
      <c r="M203" s="48">
        <v>52.4</v>
      </c>
      <c r="N203" s="48">
        <v>17.5</v>
      </c>
      <c r="O203" s="48">
        <v>30.2</v>
      </c>
      <c r="P203" s="35">
        <f t="shared" si="23"/>
        <v>100.10000000000001</v>
      </c>
      <c r="Q203" s="35">
        <f t="shared" si="24"/>
        <v>52.34765234765235</v>
      </c>
      <c r="R203" s="35">
        <f t="shared" si="25"/>
        <v>17.482517482517483</v>
      </c>
      <c r="S203" s="35">
        <f t="shared" si="26"/>
        <v>30.169830169830171</v>
      </c>
      <c r="T203" s="35">
        <f t="shared" si="27"/>
        <v>25.035765379113016</v>
      </c>
      <c r="V203" s="26" t="s">
        <v>946</v>
      </c>
      <c r="W203" s="24" t="s">
        <v>259</v>
      </c>
    </row>
    <row r="204" spans="1:24" ht="24" customHeight="1">
      <c r="A204" s="28">
        <v>202</v>
      </c>
      <c r="B204" s="45" t="s">
        <v>55</v>
      </c>
      <c r="C204" s="26" t="s">
        <v>32</v>
      </c>
      <c r="D204" s="25" t="s">
        <v>864</v>
      </c>
      <c r="E204" s="39">
        <v>8</v>
      </c>
      <c r="F204" s="39"/>
      <c r="G204" s="33" t="s">
        <v>81</v>
      </c>
      <c r="H204" s="33" t="s">
        <v>81</v>
      </c>
      <c r="I204" s="33" t="s">
        <v>81</v>
      </c>
      <c r="J204" s="33" t="s">
        <v>749</v>
      </c>
      <c r="L204" s="47" t="s">
        <v>776</v>
      </c>
      <c r="M204" s="48">
        <v>66.7</v>
      </c>
      <c r="N204" s="48">
        <v>11.2</v>
      </c>
      <c r="O204" s="48">
        <v>22.1</v>
      </c>
      <c r="P204" s="35">
        <f t="shared" si="23"/>
        <v>100</v>
      </c>
      <c r="Q204" s="35">
        <f t="shared" si="24"/>
        <v>66.7</v>
      </c>
      <c r="R204" s="35">
        <f t="shared" si="25"/>
        <v>11.200000000000001</v>
      </c>
      <c r="S204" s="35">
        <f t="shared" si="26"/>
        <v>22.1</v>
      </c>
      <c r="T204" s="35">
        <f t="shared" si="27"/>
        <v>14.377406931964055</v>
      </c>
      <c r="V204" s="26" t="s">
        <v>946</v>
      </c>
      <c r="W204" s="24" t="s">
        <v>260</v>
      </c>
    </row>
    <row r="205" spans="1:24" s="45" customFormat="1" ht="24" customHeight="1">
      <c r="A205" s="28">
        <v>203</v>
      </c>
      <c r="B205" s="45" t="s">
        <v>56</v>
      </c>
      <c r="C205" s="26" t="s">
        <v>32</v>
      </c>
      <c r="D205" s="25" t="s">
        <v>833</v>
      </c>
      <c r="E205" s="39">
        <v>5.4</v>
      </c>
      <c r="F205" s="39"/>
      <c r="G205" s="33" t="s">
        <v>81</v>
      </c>
      <c r="H205" s="33" t="s">
        <v>81</v>
      </c>
      <c r="I205" s="33" t="s">
        <v>81</v>
      </c>
      <c r="J205" s="33" t="s">
        <v>749</v>
      </c>
      <c r="K205" s="28"/>
      <c r="L205" s="47" t="s">
        <v>776</v>
      </c>
      <c r="M205" s="48">
        <v>69.3</v>
      </c>
      <c r="N205" s="48">
        <v>11.9</v>
      </c>
      <c r="O205" s="48">
        <v>18.8</v>
      </c>
      <c r="P205" s="35">
        <f t="shared" si="23"/>
        <v>100</v>
      </c>
      <c r="Q205" s="35">
        <f t="shared" si="24"/>
        <v>69.3</v>
      </c>
      <c r="R205" s="35">
        <f t="shared" si="25"/>
        <v>11.9</v>
      </c>
      <c r="S205" s="35">
        <f t="shared" si="26"/>
        <v>18.8</v>
      </c>
      <c r="T205" s="35">
        <f t="shared" si="27"/>
        <v>14.655172413793101</v>
      </c>
      <c r="U205" s="25"/>
      <c r="V205" s="26" t="s">
        <v>946</v>
      </c>
      <c r="W205" s="24" t="s">
        <v>261</v>
      </c>
      <c r="X205" s="8"/>
    </row>
    <row r="206" spans="1:24" s="45" customFormat="1" ht="24" customHeight="1">
      <c r="A206" s="28">
        <v>204</v>
      </c>
      <c r="B206" s="45" t="s">
        <v>57</v>
      </c>
      <c r="C206" s="26" t="s">
        <v>32</v>
      </c>
      <c r="D206" s="33" t="s">
        <v>819</v>
      </c>
      <c r="E206" s="39">
        <v>5</v>
      </c>
      <c r="F206" s="39"/>
      <c r="G206" s="33" t="s">
        <v>81</v>
      </c>
      <c r="H206" s="33" t="s">
        <v>81</v>
      </c>
      <c r="I206" s="33" t="s">
        <v>81</v>
      </c>
      <c r="J206" s="33" t="s">
        <v>749</v>
      </c>
      <c r="K206" s="28"/>
      <c r="L206" s="47" t="s">
        <v>745</v>
      </c>
      <c r="M206" s="48">
        <v>64</v>
      </c>
      <c r="N206" s="48">
        <v>16.399999999999999</v>
      </c>
      <c r="O206" s="48">
        <v>19.600000000000001</v>
      </c>
      <c r="P206" s="35">
        <f t="shared" si="23"/>
        <v>100</v>
      </c>
      <c r="Q206" s="35">
        <f t="shared" si="24"/>
        <v>64</v>
      </c>
      <c r="R206" s="35">
        <f t="shared" si="25"/>
        <v>16.399999999999999</v>
      </c>
      <c r="S206" s="35">
        <f t="shared" si="26"/>
        <v>19.600000000000001</v>
      </c>
      <c r="T206" s="35">
        <f t="shared" si="27"/>
        <v>20.398009950248753</v>
      </c>
      <c r="U206" s="25"/>
      <c r="V206" s="26" t="s">
        <v>946</v>
      </c>
      <c r="W206" s="24" t="s">
        <v>262</v>
      </c>
      <c r="X206" s="8"/>
    </row>
    <row r="207" spans="1:24" s="45" customFormat="1" ht="24" customHeight="1">
      <c r="A207" s="28">
        <v>205</v>
      </c>
      <c r="B207" s="45" t="s">
        <v>58</v>
      </c>
      <c r="C207" s="26" t="s">
        <v>32</v>
      </c>
      <c r="D207" s="33" t="s">
        <v>82</v>
      </c>
      <c r="E207" s="39">
        <v>5.6</v>
      </c>
      <c r="F207" s="39">
        <v>2.5</v>
      </c>
      <c r="G207" s="33" t="s">
        <v>81</v>
      </c>
      <c r="H207" s="33" t="s">
        <v>81</v>
      </c>
      <c r="I207" s="33" t="s">
        <v>81</v>
      </c>
      <c r="J207" s="33" t="s">
        <v>749</v>
      </c>
      <c r="K207" s="28"/>
      <c r="L207" s="47" t="s">
        <v>776</v>
      </c>
      <c r="M207" s="48">
        <v>38.6</v>
      </c>
      <c r="N207" s="48">
        <v>6.8</v>
      </c>
      <c r="O207" s="48">
        <v>54.6</v>
      </c>
      <c r="P207" s="35">
        <f t="shared" si="23"/>
        <v>100</v>
      </c>
      <c r="Q207" s="35">
        <f t="shared" si="24"/>
        <v>38.6</v>
      </c>
      <c r="R207" s="35">
        <f t="shared" si="25"/>
        <v>6.8</v>
      </c>
      <c r="S207" s="35">
        <f t="shared" si="26"/>
        <v>54.6</v>
      </c>
      <c r="T207" s="35">
        <f t="shared" si="27"/>
        <v>14.977973568281939</v>
      </c>
      <c r="U207" s="25"/>
      <c r="V207" s="26" t="s">
        <v>946</v>
      </c>
      <c r="W207" s="24" t="s">
        <v>263</v>
      </c>
      <c r="X207" s="8"/>
    </row>
    <row r="208" spans="1:24" s="45" customFormat="1" ht="24" customHeight="1">
      <c r="A208" s="28">
        <v>206</v>
      </c>
      <c r="B208" s="45" t="s">
        <v>65</v>
      </c>
      <c r="C208" s="26" t="s">
        <v>32</v>
      </c>
      <c r="D208" s="33" t="s">
        <v>82</v>
      </c>
      <c r="E208" s="39">
        <v>5.7</v>
      </c>
      <c r="F208" s="39"/>
      <c r="G208" s="33" t="s">
        <v>81</v>
      </c>
      <c r="H208" s="33" t="s">
        <v>81</v>
      </c>
      <c r="I208" s="33" t="s">
        <v>81</v>
      </c>
      <c r="J208" s="33" t="s">
        <v>749</v>
      </c>
      <c r="K208" s="28"/>
      <c r="L208" s="47" t="s">
        <v>745</v>
      </c>
      <c r="M208" s="48">
        <v>67.400000000000006</v>
      </c>
      <c r="N208" s="48">
        <v>10.3</v>
      </c>
      <c r="O208" s="48">
        <v>22.9</v>
      </c>
      <c r="P208" s="35">
        <f t="shared" si="23"/>
        <v>100.6</v>
      </c>
      <c r="Q208" s="35">
        <f t="shared" si="24"/>
        <v>66.998011928429435</v>
      </c>
      <c r="R208" s="35">
        <f t="shared" si="25"/>
        <v>10.238568588469185</v>
      </c>
      <c r="S208" s="35">
        <f t="shared" si="26"/>
        <v>22.763419483101391</v>
      </c>
      <c r="T208" s="35">
        <f t="shared" si="27"/>
        <v>13.256113256113254</v>
      </c>
      <c r="U208" s="25" t="s">
        <v>100</v>
      </c>
      <c r="V208" s="26" t="s">
        <v>946</v>
      </c>
      <c r="W208" s="24" t="s">
        <v>264</v>
      </c>
      <c r="X208" s="8"/>
    </row>
    <row r="209" spans="1:24" s="45" customFormat="1" ht="24" customHeight="1">
      <c r="A209" s="28">
        <v>207</v>
      </c>
      <c r="B209" s="45" t="s">
        <v>66</v>
      </c>
      <c r="C209" s="26" t="s">
        <v>32</v>
      </c>
      <c r="D209" s="33" t="s">
        <v>82</v>
      </c>
      <c r="E209" s="39">
        <v>5</v>
      </c>
      <c r="F209" s="39">
        <v>1.4</v>
      </c>
      <c r="G209" s="33" t="s">
        <v>81</v>
      </c>
      <c r="H209" s="33" t="s">
        <v>81</v>
      </c>
      <c r="I209" s="33" t="s">
        <v>81</v>
      </c>
      <c r="J209" s="33" t="s">
        <v>749</v>
      </c>
      <c r="K209" s="28"/>
      <c r="L209" s="47" t="s">
        <v>745</v>
      </c>
      <c r="M209" s="48">
        <v>57.7</v>
      </c>
      <c r="N209" s="48">
        <v>7.7</v>
      </c>
      <c r="O209" s="48">
        <v>34.5</v>
      </c>
      <c r="P209" s="35">
        <f t="shared" si="23"/>
        <v>99.9</v>
      </c>
      <c r="Q209" s="35">
        <f t="shared" si="24"/>
        <v>57.757757757757759</v>
      </c>
      <c r="R209" s="35">
        <f t="shared" si="25"/>
        <v>7.7077077077077076</v>
      </c>
      <c r="S209" s="35">
        <f t="shared" si="26"/>
        <v>34.534534534534536</v>
      </c>
      <c r="T209" s="35">
        <f t="shared" si="27"/>
        <v>11.773700305810397</v>
      </c>
      <c r="U209" s="25" t="s">
        <v>101</v>
      </c>
      <c r="V209" s="26" t="s">
        <v>946</v>
      </c>
      <c r="W209" s="24" t="s">
        <v>265</v>
      </c>
      <c r="X209" s="8"/>
    </row>
    <row r="210" spans="1:24" s="45" customFormat="1" ht="24" customHeight="1">
      <c r="A210" s="28">
        <v>208</v>
      </c>
      <c r="B210" s="45" t="s">
        <v>67</v>
      </c>
      <c r="C210" s="26" t="s">
        <v>32</v>
      </c>
      <c r="D210" s="33" t="s">
        <v>822</v>
      </c>
      <c r="E210" s="39">
        <v>4.2</v>
      </c>
      <c r="F210" s="39">
        <v>1.5</v>
      </c>
      <c r="G210" s="33" t="s">
        <v>81</v>
      </c>
      <c r="H210" s="33" t="s">
        <v>81</v>
      </c>
      <c r="I210" s="33" t="s">
        <v>81</v>
      </c>
      <c r="J210" s="33" t="s">
        <v>749</v>
      </c>
      <c r="K210" s="28"/>
      <c r="L210" s="47" t="s">
        <v>745</v>
      </c>
      <c r="M210" s="48">
        <v>66.3</v>
      </c>
      <c r="N210" s="48">
        <v>13.1</v>
      </c>
      <c r="O210" s="48">
        <v>20.2</v>
      </c>
      <c r="P210" s="35">
        <f t="shared" si="23"/>
        <v>99.6</v>
      </c>
      <c r="Q210" s="35">
        <f t="shared" si="24"/>
        <v>66.566265060240966</v>
      </c>
      <c r="R210" s="35">
        <f t="shared" si="25"/>
        <v>13.152610441767068</v>
      </c>
      <c r="S210" s="35">
        <f t="shared" si="26"/>
        <v>20.281124497991968</v>
      </c>
      <c r="T210" s="35">
        <f t="shared" si="27"/>
        <v>16.498740554156171</v>
      </c>
      <c r="U210" s="25"/>
      <c r="V210" s="26" t="s">
        <v>946</v>
      </c>
      <c r="W210" s="24" t="s">
        <v>266</v>
      </c>
      <c r="X210" s="8"/>
    </row>
    <row r="211" spans="1:24" s="45" customFormat="1" ht="24" customHeight="1">
      <c r="A211" s="28">
        <v>209</v>
      </c>
      <c r="B211" s="45" t="s">
        <v>68</v>
      </c>
      <c r="C211" s="26" t="s">
        <v>32</v>
      </c>
      <c r="D211" s="33" t="s">
        <v>834</v>
      </c>
      <c r="E211" s="39">
        <v>10.199999999999999</v>
      </c>
      <c r="F211" s="39">
        <v>4.0999999999999996</v>
      </c>
      <c r="G211" s="33" t="s">
        <v>81</v>
      </c>
      <c r="H211" s="33" t="s">
        <v>81</v>
      </c>
      <c r="I211" s="33" t="s">
        <v>81</v>
      </c>
      <c r="J211" s="33" t="s">
        <v>747</v>
      </c>
      <c r="K211" s="28"/>
      <c r="L211" s="47" t="s">
        <v>745</v>
      </c>
      <c r="M211" s="48">
        <v>74.400000000000006</v>
      </c>
      <c r="N211" s="48">
        <v>13.5</v>
      </c>
      <c r="O211" s="48">
        <v>11.5</v>
      </c>
      <c r="P211" s="35">
        <f t="shared" si="23"/>
        <v>99.4</v>
      </c>
      <c r="Q211" s="35">
        <f t="shared" si="24"/>
        <v>74.849094567404435</v>
      </c>
      <c r="R211" s="35">
        <f t="shared" si="25"/>
        <v>13.58148893360161</v>
      </c>
      <c r="S211" s="35">
        <f t="shared" si="26"/>
        <v>11.569416498993963</v>
      </c>
      <c r="T211" s="35">
        <f t="shared" si="27"/>
        <v>15.358361774744028</v>
      </c>
      <c r="U211" s="25" t="s">
        <v>102</v>
      </c>
      <c r="V211" s="26" t="s">
        <v>946</v>
      </c>
      <c r="W211" s="24" t="s">
        <v>267</v>
      </c>
      <c r="X211" s="8"/>
    </row>
    <row r="212" spans="1:24" s="45" customFormat="1" ht="24" customHeight="1">
      <c r="A212" s="28">
        <v>210</v>
      </c>
      <c r="B212" s="45" t="s">
        <v>69</v>
      </c>
      <c r="C212" s="26" t="s">
        <v>32</v>
      </c>
      <c r="D212" s="25" t="s">
        <v>835</v>
      </c>
      <c r="E212" s="39"/>
      <c r="F212" s="39"/>
      <c r="G212" s="33" t="s">
        <v>81</v>
      </c>
      <c r="H212" s="33" t="s">
        <v>81</v>
      </c>
      <c r="I212" s="33" t="s">
        <v>81</v>
      </c>
      <c r="J212" s="33" t="s">
        <v>749</v>
      </c>
      <c r="K212" s="28"/>
      <c r="L212" s="47" t="s">
        <v>745</v>
      </c>
      <c r="M212" s="48">
        <v>19.8</v>
      </c>
      <c r="N212" s="48">
        <v>2.8</v>
      </c>
      <c r="O212" s="48">
        <v>77.7</v>
      </c>
      <c r="P212" s="35">
        <f t="shared" si="23"/>
        <v>100.30000000000001</v>
      </c>
      <c r="Q212" s="35">
        <f t="shared" si="24"/>
        <v>19.740777666999001</v>
      </c>
      <c r="R212" s="35">
        <f t="shared" si="25"/>
        <v>2.7916251246261212</v>
      </c>
      <c r="S212" s="35">
        <f t="shared" si="26"/>
        <v>77.467597208374869</v>
      </c>
      <c r="T212" s="35">
        <f t="shared" si="27"/>
        <v>12.389380530973451</v>
      </c>
      <c r="U212" s="25" t="s">
        <v>103</v>
      </c>
      <c r="V212" s="26" t="s">
        <v>948</v>
      </c>
      <c r="W212" s="24" t="s">
        <v>268</v>
      </c>
      <c r="X212" s="8"/>
    </row>
    <row r="213" spans="1:24" s="45" customFormat="1" ht="32.25" customHeight="1">
      <c r="A213" s="107" t="s">
        <v>870</v>
      </c>
      <c r="B213" s="107"/>
      <c r="C213" s="107"/>
      <c r="D213" s="107"/>
      <c r="E213" s="107"/>
      <c r="F213" s="107"/>
      <c r="G213" s="107"/>
      <c r="H213" s="107"/>
      <c r="I213" s="33"/>
      <c r="J213" s="33"/>
      <c r="K213" s="28"/>
      <c r="L213" s="47"/>
      <c r="M213" s="48"/>
      <c r="N213" s="48"/>
      <c r="O213" s="48"/>
      <c r="P213" s="35"/>
      <c r="Q213" s="35"/>
      <c r="R213" s="35"/>
      <c r="S213" s="35"/>
      <c r="T213" s="35"/>
      <c r="U213" s="25"/>
      <c r="V213" s="26"/>
      <c r="W213" s="24"/>
      <c r="X213" s="8"/>
    </row>
    <row r="214" spans="1:24" s="30" customFormat="1" ht="36" customHeight="1">
      <c r="A214" s="28"/>
      <c r="B214" s="29" t="s">
        <v>74</v>
      </c>
      <c r="C214" s="29" t="s">
        <v>76</v>
      </c>
      <c r="D214" s="29" t="s">
        <v>788</v>
      </c>
      <c r="E214" s="30" t="s">
        <v>731</v>
      </c>
      <c r="F214" s="30" t="s">
        <v>852</v>
      </c>
      <c r="G214" s="29" t="s">
        <v>77</v>
      </c>
      <c r="H214" s="29" t="s">
        <v>78</v>
      </c>
      <c r="I214" s="29" t="s">
        <v>79</v>
      </c>
      <c r="J214" s="29" t="s">
        <v>80</v>
      </c>
      <c r="K214" s="30" t="s">
        <v>497</v>
      </c>
      <c r="L214" s="29" t="s">
        <v>732</v>
      </c>
      <c r="M214" s="31" t="s">
        <v>107</v>
      </c>
      <c r="N214" s="31" t="s">
        <v>108</v>
      </c>
      <c r="O214" s="29" t="s">
        <v>109</v>
      </c>
      <c r="P214" s="29" t="s">
        <v>733</v>
      </c>
      <c r="Q214" s="29" t="s">
        <v>70</v>
      </c>
      <c r="R214" s="29" t="s">
        <v>71</v>
      </c>
      <c r="S214" s="29" t="s">
        <v>72</v>
      </c>
      <c r="T214" s="29" t="s">
        <v>721</v>
      </c>
      <c r="U214" s="29" t="s">
        <v>565</v>
      </c>
      <c r="V214" s="29" t="s">
        <v>941</v>
      </c>
      <c r="W214" s="30" t="s">
        <v>61</v>
      </c>
      <c r="X214" s="29"/>
    </row>
    <row r="215" spans="1:24" s="51" customFormat="1" ht="24" customHeight="1">
      <c r="A215" s="28">
        <v>1</v>
      </c>
      <c r="B215" s="33" t="s">
        <v>281</v>
      </c>
      <c r="C215" s="29" t="s">
        <v>844</v>
      </c>
      <c r="D215" s="33" t="s">
        <v>411</v>
      </c>
      <c r="E215" s="33">
        <v>15.3</v>
      </c>
      <c r="F215" s="33">
        <v>3.6</v>
      </c>
      <c r="G215" s="33" t="s">
        <v>110</v>
      </c>
      <c r="H215" s="33" t="s">
        <v>634</v>
      </c>
      <c r="I215" s="33" t="s">
        <v>283</v>
      </c>
      <c r="J215" s="33" t="s">
        <v>747</v>
      </c>
      <c r="K215" s="28"/>
      <c r="L215" s="47" t="s">
        <v>808</v>
      </c>
      <c r="M215" s="35">
        <v>17.100000000000001</v>
      </c>
      <c r="N215" s="49">
        <v>0</v>
      </c>
      <c r="O215" s="35">
        <v>81.599999999999994</v>
      </c>
      <c r="P215" s="35">
        <f>SUM(M215:O215)</f>
        <v>98.699999999999989</v>
      </c>
      <c r="Q215" s="35">
        <f>PRODUCT(M215,100,1/P215)</f>
        <v>17.32522796352584</v>
      </c>
      <c r="R215" s="35" t="s">
        <v>380</v>
      </c>
      <c r="S215" s="35">
        <f>PRODUCT(O215,100,1/P215)</f>
        <v>82.674772036474167</v>
      </c>
      <c r="T215" s="35">
        <v>0</v>
      </c>
      <c r="U215" s="8"/>
      <c r="V215" s="26"/>
      <c r="W215" s="28" t="s">
        <v>700</v>
      </c>
      <c r="X215" s="50"/>
    </row>
    <row r="216" spans="1:24" ht="24" customHeight="1">
      <c r="A216" s="28">
        <v>2</v>
      </c>
      <c r="B216" s="33" t="s">
        <v>285</v>
      </c>
      <c r="C216" s="29" t="s">
        <v>844</v>
      </c>
      <c r="D216" s="33" t="s">
        <v>822</v>
      </c>
      <c r="E216" s="33">
        <v>6.3</v>
      </c>
      <c r="F216" s="33">
        <v>3.8</v>
      </c>
      <c r="G216" s="33" t="s">
        <v>110</v>
      </c>
      <c r="H216" s="33" t="s">
        <v>634</v>
      </c>
      <c r="I216" s="33" t="s">
        <v>283</v>
      </c>
      <c r="J216" s="33" t="s">
        <v>747</v>
      </c>
      <c r="L216" s="47" t="s">
        <v>808</v>
      </c>
      <c r="M216" s="52" t="s">
        <v>380</v>
      </c>
      <c r="N216" s="52" t="s">
        <v>380</v>
      </c>
      <c r="O216" s="35">
        <v>89.5</v>
      </c>
      <c r="P216" s="35">
        <v>89.5</v>
      </c>
      <c r="Q216" s="52" t="s">
        <v>380</v>
      </c>
      <c r="R216" s="53" t="s">
        <v>380</v>
      </c>
      <c r="S216" s="48">
        <v>100</v>
      </c>
      <c r="T216" s="35"/>
      <c r="U216" s="8"/>
      <c r="W216" s="28" t="s">
        <v>700</v>
      </c>
      <c r="X216" s="50"/>
    </row>
    <row r="217" spans="1:24" ht="24" customHeight="1">
      <c r="A217" s="28">
        <v>3</v>
      </c>
      <c r="B217" s="33" t="s">
        <v>288</v>
      </c>
      <c r="C217" s="29" t="s">
        <v>844</v>
      </c>
      <c r="D217" s="33" t="s">
        <v>342</v>
      </c>
      <c r="E217" s="33">
        <v>3.7</v>
      </c>
      <c r="F217" s="33">
        <v>2.2000000000000002</v>
      </c>
      <c r="G217" s="33" t="s">
        <v>110</v>
      </c>
      <c r="H217" s="33" t="s">
        <v>634</v>
      </c>
      <c r="I217" s="33" t="s">
        <v>283</v>
      </c>
      <c r="J217" s="33" t="s">
        <v>747</v>
      </c>
      <c r="L217" s="47" t="s">
        <v>808</v>
      </c>
      <c r="M217" s="35">
        <v>51.6</v>
      </c>
      <c r="N217" s="35">
        <v>2</v>
      </c>
      <c r="O217" s="35">
        <v>33.200000000000003</v>
      </c>
      <c r="P217" s="35">
        <f>SUM(M217:O217)</f>
        <v>86.800000000000011</v>
      </c>
      <c r="Q217" s="35">
        <f>PRODUCT(M217,100,1/P217)</f>
        <v>59.447004608294925</v>
      </c>
      <c r="R217" s="35">
        <f>PRODUCT(N217,100,1/P217)</f>
        <v>2.3041474654377878</v>
      </c>
      <c r="S217" s="35">
        <f>PRODUCT(O217,100,1/P217)</f>
        <v>38.248847926267281</v>
      </c>
      <c r="T217" s="35">
        <f>PRODUCT(R217,100,1/(Q217+R217))</f>
        <v>3.7313432835820897</v>
      </c>
      <c r="U217" s="8"/>
      <c r="W217" s="28" t="s">
        <v>700</v>
      </c>
      <c r="X217" s="50"/>
    </row>
    <row r="218" spans="1:24" ht="24" customHeight="1">
      <c r="A218" s="28">
        <v>4</v>
      </c>
      <c r="B218" s="33" t="s">
        <v>290</v>
      </c>
      <c r="C218" s="29" t="s">
        <v>844</v>
      </c>
      <c r="D218" s="33" t="s">
        <v>408</v>
      </c>
      <c r="E218" s="33">
        <v>6.1</v>
      </c>
      <c r="F218" s="33">
        <v>3.4</v>
      </c>
      <c r="G218" s="33" t="s">
        <v>110</v>
      </c>
      <c r="H218" s="33" t="s">
        <v>634</v>
      </c>
      <c r="I218" s="33" t="s">
        <v>283</v>
      </c>
      <c r="J218" s="33" t="s">
        <v>747</v>
      </c>
      <c r="L218" s="47" t="s">
        <v>808</v>
      </c>
      <c r="M218" s="52" t="s">
        <v>380</v>
      </c>
      <c r="N218" s="52" t="s">
        <v>380</v>
      </c>
      <c r="O218" s="35">
        <v>88.6</v>
      </c>
      <c r="P218" s="35">
        <v>88.6</v>
      </c>
      <c r="Q218" s="52" t="s">
        <v>380</v>
      </c>
      <c r="R218" s="52" t="s">
        <v>380</v>
      </c>
      <c r="S218" s="35">
        <v>100</v>
      </c>
      <c r="T218" s="35"/>
      <c r="U218" s="8"/>
      <c r="W218" s="28" t="s">
        <v>700</v>
      </c>
      <c r="X218" s="50"/>
    </row>
    <row r="219" spans="1:24" ht="24" customHeight="1">
      <c r="A219" s="28">
        <v>5</v>
      </c>
      <c r="B219" s="33" t="s">
        <v>292</v>
      </c>
      <c r="C219" s="29" t="s">
        <v>844</v>
      </c>
      <c r="D219" s="33" t="s">
        <v>343</v>
      </c>
      <c r="E219" s="33">
        <v>3.7</v>
      </c>
      <c r="F219" s="33">
        <v>5.0999999999999996</v>
      </c>
      <c r="G219" s="33" t="s">
        <v>110</v>
      </c>
      <c r="H219" s="33" t="s">
        <v>634</v>
      </c>
      <c r="I219" s="33" t="s">
        <v>283</v>
      </c>
      <c r="J219" s="33" t="s">
        <v>747</v>
      </c>
      <c r="L219" s="47" t="s">
        <v>808</v>
      </c>
      <c r="M219" s="52" t="s">
        <v>380</v>
      </c>
      <c r="N219" s="52" t="s">
        <v>380</v>
      </c>
      <c r="O219" s="35">
        <v>91.2</v>
      </c>
      <c r="P219" s="35">
        <v>91.2</v>
      </c>
      <c r="Q219" s="52" t="s">
        <v>380</v>
      </c>
      <c r="R219" s="52" t="s">
        <v>380</v>
      </c>
      <c r="S219" s="35">
        <v>100</v>
      </c>
      <c r="T219" s="35"/>
      <c r="U219" s="8"/>
      <c r="W219" s="28" t="s">
        <v>700</v>
      </c>
      <c r="X219" s="50"/>
    </row>
    <row r="220" spans="1:24" ht="24" customHeight="1">
      <c r="A220" s="28">
        <v>6</v>
      </c>
      <c r="B220" s="33" t="s">
        <v>294</v>
      </c>
      <c r="C220" s="29" t="s">
        <v>844</v>
      </c>
      <c r="D220" s="33" t="s">
        <v>408</v>
      </c>
      <c r="E220" s="33">
        <v>3.8</v>
      </c>
      <c r="F220" s="33">
        <v>2.2000000000000002</v>
      </c>
      <c r="G220" s="33" t="s">
        <v>110</v>
      </c>
      <c r="H220" s="33" t="s">
        <v>634</v>
      </c>
      <c r="I220" s="33" t="s">
        <v>283</v>
      </c>
      <c r="J220" s="33" t="s">
        <v>747</v>
      </c>
      <c r="L220" s="47" t="s">
        <v>808</v>
      </c>
      <c r="M220" s="52" t="s">
        <v>380</v>
      </c>
      <c r="N220" s="52" t="s">
        <v>380</v>
      </c>
      <c r="O220" s="35">
        <v>93</v>
      </c>
      <c r="P220" s="35">
        <v>93</v>
      </c>
      <c r="Q220" s="52" t="s">
        <v>380</v>
      </c>
      <c r="R220" s="52" t="s">
        <v>380</v>
      </c>
      <c r="S220" s="35">
        <v>100</v>
      </c>
      <c r="T220" s="35"/>
      <c r="U220" s="8"/>
      <c r="W220" s="28" t="s">
        <v>700</v>
      </c>
      <c r="X220" s="50"/>
    </row>
    <row r="221" spans="1:24" ht="24" customHeight="1">
      <c r="A221" s="28">
        <v>7</v>
      </c>
      <c r="B221" s="33" t="s">
        <v>296</v>
      </c>
      <c r="C221" s="29" t="s">
        <v>844</v>
      </c>
      <c r="D221" s="33" t="s">
        <v>412</v>
      </c>
      <c r="E221" s="33">
        <v>14.3</v>
      </c>
      <c r="F221" s="33">
        <v>3.6</v>
      </c>
      <c r="G221" s="33" t="s">
        <v>110</v>
      </c>
      <c r="H221" s="33" t="s">
        <v>634</v>
      </c>
      <c r="I221" s="33" t="s">
        <v>283</v>
      </c>
      <c r="J221" s="33" t="s">
        <v>747</v>
      </c>
      <c r="L221" s="47" t="s">
        <v>808</v>
      </c>
      <c r="M221" s="52" t="s">
        <v>380</v>
      </c>
      <c r="N221" s="52" t="s">
        <v>380</v>
      </c>
      <c r="O221" s="35">
        <v>92.5</v>
      </c>
      <c r="P221" s="35">
        <v>92.5</v>
      </c>
      <c r="Q221" s="52" t="s">
        <v>380</v>
      </c>
      <c r="R221" s="52" t="s">
        <v>380</v>
      </c>
      <c r="S221" s="35">
        <v>100</v>
      </c>
      <c r="T221" s="35"/>
      <c r="U221" s="8"/>
      <c r="W221" s="28" t="s">
        <v>700</v>
      </c>
      <c r="X221" s="50"/>
    </row>
    <row r="222" spans="1:24" ht="24" customHeight="1">
      <c r="A222" s="28">
        <v>8</v>
      </c>
      <c r="B222" s="33" t="s">
        <v>464</v>
      </c>
      <c r="C222" s="29" t="s">
        <v>844</v>
      </c>
      <c r="D222" s="33" t="s">
        <v>626</v>
      </c>
      <c r="E222" s="39">
        <v>0.6</v>
      </c>
      <c r="F222" s="39">
        <v>1.3</v>
      </c>
      <c r="G222" s="33" t="s">
        <v>843</v>
      </c>
      <c r="H222" s="33" t="s">
        <v>370</v>
      </c>
      <c r="I222" s="33" t="s">
        <v>81</v>
      </c>
      <c r="J222" s="33" t="s">
        <v>751</v>
      </c>
      <c r="L222" s="32" t="s">
        <v>845</v>
      </c>
      <c r="M222" s="35" t="s">
        <v>84</v>
      </c>
      <c r="N222" s="49"/>
      <c r="P222" s="52"/>
      <c r="Q222" s="35" t="s">
        <v>381</v>
      </c>
      <c r="R222" s="35"/>
      <c r="S222" s="35"/>
      <c r="T222" s="35"/>
      <c r="W222" s="7" t="s">
        <v>699</v>
      </c>
      <c r="X222" s="33"/>
    </row>
    <row r="223" spans="1:24" ht="24" customHeight="1">
      <c r="A223" s="28">
        <v>9</v>
      </c>
      <c r="B223" s="33" t="s">
        <v>47</v>
      </c>
      <c r="C223" s="29" t="s">
        <v>844</v>
      </c>
      <c r="D223" s="33" t="s">
        <v>689</v>
      </c>
      <c r="E223" s="39">
        <v>10.9</v>
      </c>
      <c r="F223" s="39">
        <v>12.2</v>
      </c>
      <c r="G223" s="33" t="s">
        <v>182</v>
      </c>
      <c r="H223" s="33" t="s">
        <v>523</v>
      </c>
      <c r="I223" s="33" t="s">
        <v>735</v>
      </c>
      <c r="J223" s="33" t="s">
        <v>749</v>
      </c>
      <c r="K223" s="28" t="s">
        <v>201</v>
      </c>
      <c r="L223" s="32" t="s">
        <v>845</v>
      </c>
      <c r="M223" s="35" t="s">
        <v>790</v>
      </c>
      <c r="N223" s="49"/>
      <c r="O223" s="54"/>
      <c r="P223" s="54"/>
      <c r="Q223" s="52" t="s">
        <v>382</v>
      </c>
      <c r="R223" s="35"/>
      <c r="S223" s="35"/>
      <c r="T223" s="35"/>
      <c r="U223" s="33"/>
      <c r="V223" s="29"/>
      <c r="W223" s="7" t="s">
        <v>701</v>
      </c>
      <c r="X223" s="33"/>
    </row>
    <row r="224" spans="1:24" ht="24" customHeight="1">
      <c r="A224" s="28">
        <v>10</v>
      </c>
      <c r="B224" s="33" t="s">
        <v>48</v>
      </c>
      <c r="C224" s="29" t="s">
        <v>844</v>
      </c>
      <c r="D224" s="33" t="s">
        <v>689</v>
      </c>
      <c r="E224" s="39">
        <v>10.9</v>
      </c>
      <c r="F224" s="39">
        <v>12.2</v>
      </c>
      <c r="G224" s="33" t="s">
        <v>182</v>
      </c>
      <c r="H224" s="33" t="s">
        <v>523</v>
      </c>
      <c r="I224" s="33" t="s">
        <v>735</v>
      </c>
      <c r="J224" s="33" t="s">
        <v>749</v>
      </c>
      <c r="K224" s="28" t="s">
        <v>201</v>
      </c>
      <c r="L224" s="32" t="s">
        <v>845</v>
      </c>
      <c r="M224" s="35" t="s">
        <v>790</v>
      </c>
      <c r="N224" s="49"/>
      <c r="O224" s="54"/>
      <c r="P224" s="54"/>
      <c r="Q224" s="52" t="s">
        <v>382</v>
      </c>
      <c r="R224" s="35"/>
      <c r="S224" s="35"/>
      <c r="T224" s="35"/>
      <c r="U224" s="33"/>
      <c r="V224" s="29"/>
      <c r="W224" s="7" t="s">
        <v>205</v>
      </c>
      <c r="X224" s="33"/>
    </row>
    <row r="225" spans="1:24" ht="24" customHeight="1">
      <c r="A225" s="28">
        <v>11</v>
      </c>
      <c r="B225" s="33" t="s">
        <v>50</v>
      </c>
      <c r="C225" s="29" t="s">
        <v>844</v>
      </c>
      <c r="D225" s="33" t="s">
        <v>12</v>
      </c>
      <c r="E225" s="39"/>
      <c r="F225" s="39"/>
      <c r="G225" s="33" t="s">
        <v>182</v>
      </c>
      <c r="H225" s="33" t="s">
        <v>523</v>
      </c>
      <c r="I225" s="33" t="s">
        <v>735</v>
      </c>
      <c r="J225" s="33" t="s">
        <v>749</v>
      </c>
      <c r="K225" s="28" t="s">
        <v>201</v>
      </c>
      <c r="L225" s="32" t="s">
        <v>845</v>
      </c>
      <c r="M225" s="35" t="s">
        <v>789</v>
      </c>
      <c r="N225" s="35"/>
      <c r="O225" s="35"/>
      <c r="P225" s="35"/>
      <c r="Q225" s="35" t="s">
        <v>383</v>
      </c>
      <c r="R225" s="35"/>
      <c r="S225" s="35"/>
      <c r="T225" s="35"/>
      <c r="U225" s="33"/>
      <c r="V225" s="29"/>
      <c r="W225" s="7" t="s">
        <v>205</v>
      </c>
      <c r="X225" s="33"/>
    </row>
    <row r="226" spans="1:24" ht="24" customHeight="1">
      <c r="A226" s="28">
        <v>12</v>
      </c>
      <c r="B226" s="33" t="s">
        <v>527</v>
      </c>
      <c r="C226" s="29" t="s">
        <v>844</v>
      </c>
      <c r="D226" s="33" t="s">
        <v>10</v>
      </c>
      <c r="E226" s="39">
        <v>15.9</v>
      </c>
      <c r="F226" s="39">
        <v>49</v>
      </c>
      <c r="G226" s="33" t="s">
        <v>182</v>
      </c>
      <c r="H226" s="33" t="s">
        <v>523</v>
      </c>
      <c r="I226" s="33" t="s">
        <v>735</v>
      </c>
      <c r="J226" s="33" t="s">
        <v>750</v>
      </c>
      <c r="K226" s="28" t="s">
        <v>201</v>
      </c>
      <c r="L226" s="32" t="s">
        <v>845</v>
      </c>
      <c r="M226" s="35" t="s">
        <v>789</v>
      </c>
      <c r="N226" s="49"/>
      <c r="O226" s="54"/>
      <c r="P226" s="54"/>
      <c r="Q226" s="35" t="s">
        <v>383</v>
      </c>
      <c r="R226" s="35"/>
      <c r="S226" s="35"/>
      <c r="T226" s="35"/>
      <c r="U226" s="33"/>
      <c r="V226" s="29"/>
      <c r="W226" s="7" t="s">
        <v>204</v>
      </c>
      <c r="X226" s="33"/>
    </row>
    <row r="227" spans="1:24" ht="24" customHeight="1">
      <c r="A227" s="28">
        <v>13</v>
      </c>
      <c r="B227" s="33" t="s">
        <v>532</v>
      </c>
      <c r="C227" s="29" t="s">
        <v>844</v>
      </c>
      <c r="D227" s="33" t="s">
        <v>353</v>
      </c>
      <c r="E227" s="39"/>
      <c r="F227" s="39">
        <v>6.5</v>
      </c>
      <c r="G227" s="33" t="s">
        <v>182</v>
      </c>
      <c r="H227" s="33" t="s">
        <v>523</v>
      </c>
      <c r="I227" s="33" t="s">
        <v>735</v>
      </c>
      <c r="J227" s="33" t="s">
        <v>750</v>
      </c>
      <c r="K227" s="28" t="s">
        <v>201</v>
      </c>
      <c r="L227" s="32" t="s">
        <v>845</v>
      </c>
      <c r="M227" s="35" t="s">
        <v>789</v>
      </c>
      <c r="N227" s="49"/>
      <c r="O227" s="54"/>
      <c r="P227" s="54"/>
      <c r="Q227" s="35" t="s">
        <v>383</v>
      </c>
      <c r="R227" s="35"/>
      <c r="S227" s="35"/>
      <c r="T227" s="35"/>
      <c r="U227" s="33"/>
      <c r="V227" s="29"/>
      <c r="W227" s="7" t="s">
        <v>204</v>
      </c>
      <c r="X227" s="33"/>
    </row>
    <row r="228" spans="1:24" ht="24" customHeight="1">
      <c r="A228" s="28">
        <v>14</v>
      </c>
      <c r="B228" s="33" t="s">
        <v>539</v>
      </c>
      <c r="C228" s="29" t="s">
        <v>844</v>
      </c>
      <c r="D228" s="33" t="s">
        <v>863</v>
      </c>
      <c r="E228" s="39"/>
      <c r="F228" s="39">
        <v>9.1999999999999993</v>
      </c>
      <c r="G228" s="33" t="s">
        <v>182</v>
      </c>
      <c r="H228" s="33" t="s">
        <v>523</v>
      </c>
      <c r="I228" s="33" t="s">
        <v>735</v>
      </c>
      <c r="J228" s="33" t="s">
        <v>747</v>
      </c>
      <c r="K228" s="28" t="s">
        <v>201</v>
      </c>
      <c r="L228" s="32" t="s">
        <v>845</v>
      </c>
      <c r="M228" s="35" t="s">
        <v>789</v>
      </c>
      <c r="N228" s="49"/>
      <c r="O228" s="54"/>
      <c r="P228" s="54"/>
      <c r="Q228" s="35" t="s">
        <v>383</v>
      </c>
      <c r="R228" s="35"/>
      <c r="S228" s="35"/>
      <c r="T228" s="35"/>
      <c r="U228" s="33"/>
      <c r="V228" s="29"/>
      <c r="W228" s="7" t="s">
        <v>204</v>
      </c>
      <c r="X228" s="33"/>
    </row>
    <row r="229" spans="1:24" ht="24" customHeight="1">
      <c r="A229" s="28">
        <v>15</v>
      </c>
      <c r="B229" s="33" t="s">
        <v>541</v>
      </c>
      <c r="C229" s="29" t="s">
        <v>844</v>
      </c>
      <c r="D229" s="33" t="s">
        <v>863</v>
      </c>
      <c r="E229" s="39"/>
      <c r="F229" s="39">
        <v>9</v>
      </c>
      <c r="G229" s="33" t="s">
        <v>182</v>
      </c>
      <c r="H229" s="33" t="s">
        <v>523</v>
      </c>
      <c r="I229" s="33" t="s">
        <v>735</v>
      </c>
      <c r="J229" s="33" t="s">
        <v>747</v>
      </c>
      <c r="K229" s="28" t="s">
        <v>201</v>
      </c>
      <c r="L229" s="32" t="s">
        <v>845</v>
      </c>
      <c r="M229" s="35" t="s">
        <v>789</v>
      </c>
      <c r="N229" s="49"/>
      <c r="O229" s="54"/>
      <c r="P229" s="54"/>
      <c r="Q229" s="35" t="s">
        <v>383</v>
      </c>
      <c r="R229" s="35"/>
      <c r="S229" s="35"/>
      <c r="T229" s="35"/>
      <c r="U229" s="33"/>
      <c r="V229" s="29"/>
      <c r="W229" s="7" t="s">
        <v>204</v>
      </c>
      <c r="X229" s="33"/>
    </row>
    <row r="230" spans="1:24" ht="24" customHeight="1">
      <c r="A230" s="28">
        <v>16</v>
      </c>
      <c r="B230" s="33" t="s">
        <v>52</v>
      </c>
      <c r="C230" s="29" t="s">
        <v>844</v>
      </c>
      <c r="D230" s="33" t="s">
        <v>405</v>
      </c>
      <c r="E230" s="39">
        <v>15</v>
      </c>
      <c r="F230" s="39">
        <v>14.5</v>
      </c>
      <c r="G230" s="33" t="s">
        <v>182</v>
      </c>
      <c r="H230" s="33" t="s">
        <v>523</v>
      </c>
      <c r="I230" s="33" t="s">
        <v>735</v>
      </c>
      <c r="J230" s="33" t="s">
        <v>749</v>
      </c>
      <c r="K230" s="28" t="s">
        <v>201</v>
      </c>
      <c r="L230" s="32" t="s">
        <v>845</v>
      </c>
      <c r="M230" s="35" t="s">
        <v>791</v>
      </c>
      <c r="N230" s="35"/>
      <c r="O230" s="35"/>
      <c r="P230" s="35"/>
      <c r="Q230" s="35" t="s">
        <v>384</v>
      </c>
      <c r="R230" s="35"/>
      <c r="S230" s="35"/>
      <c r="T230" s="35"/>
      <c r="U230" s="33"/>
      <c r="V230" s="29"/>
      <c r="W230" s="7" t="s">
        <v>701</v>
      </c>
      <c r="X230" s="33"/>
    </row>
    <row r="231" spans="1:24" ht="24" customHeight="1">
      <c r="A231" s="28">
        <v>17</v>
      </c>
      <c r="B231" s="33" t="s">
        <v>54</v>
      </c>
      <c r="C231" s="29" t="s">
        <v>844</v>
      </c>
      <c r="D231" s="33" t="s">
        <v>401</v>
      </c>
      <c r="E231" s="39">
        <v>11</v>
      </c>
      <c r="F231" s="39">
        <v>11.9</v>
      </c>
      <c r="G231" s="33" t="s">
        <v>182</v>
      </c>
      <c r="H231" s="33" t="s">
        <v>523</v>
      </c>
      <c r="I231" s="33" t="s">
        <v>735</v>
      </c>
      <c r="J231" s="33" t="s">
        <v>749</v>
      </c>
      <c r="K231" s="28" t="s">
        <v>201</v>
      </c>
      <c r="L231" s="32" t="s">
        <v>845</v>
      </c>
      <c r="M231" s="35" t="s">
        <v>792</v>
      </c>
      <c r="N231" s="35"/>
      <c r="O231" s="35"/>
      <c r="P231" s="35"/>
      <c r="Q231" s="35" t="s">
        <v>385</v>
      </c>
      <c r="R231" s="35"/>
      <c r="S231" s="35"/>
      <c r="T231" s="35"/>
      <c r="U231" s="33"/>
      <c r="V231" s="29"/>
      <c r="W231" s="7" t="s">
        <v>701</v>
      </c>
      <c r="X231" s="33"/>
    </row>
    <row r="232" spans="1:24" ht="24" customHeight="1">
      <c r="A232" s="28">
        <v>18</v>
      </c>
      <c r="B232" s="33" t="s">
        <v>551</v>
      </c>
      <c r="C232" s="29" t="s">
        <v>844</v>
      </c>
      <c r="D232" s="33" t="s">
        <v>825</v>
      </c>
      <c r="E232" s="39">
        <v>6.6</v>
      </c>
      <c r="F232" s="39">
        <v>42</v>
      </c>
      <c r="G232" s="33" t="s">
        <v>182</v>
      </c>
      <c r="H232" s="33" t="s">
        <v>523</v>
      </c>
      <c r="I232" s="33" t="s">
        <v>735</v>
      </c>
      <c r="J232" s="33" t="s">
        <v>750</v>
      </c>
      <c r="K232" s="28" t="s">
        <v>201</v>
      </c>
      <c r="L232" s="32" t="s">
        <v>845</v>
      </c>
      <c r="M232" s="35" t="s">
        <v>789</v>
      </c>
      <c r="N232" s="35"/>
      <c r="O232" s="35"/>
      <c r="P232" s="35"/>
      <c r="Q232" s="35" t="s">
        <v>383</v>
      </c>
      <c r="R232" s="35"/>
      <c r="S232" s="35"/>
      <c r="T232" s="35"/>
      <c r="U232" s="33"/>
      <c r="V232" s="29"/>
      <c r="W232" s="7" t="s">
        <v>204</v>
      </c>
      <c r="X232" s="33"/>
    </row>
    <row r="233" spans="1:24" ht="24" customHeight="1">
      <c r="A233" s="28">
        <v>19</v>
      </c>
      <c r="B233" s="33" t="s">
        <v>16</v>
      </c>
      <c r="C233" s="29" t="s">
        <v>844</v>
      </c>
      <c r="D233" s="33" t="s">
        <v>82</v>
      </c>
      <c r="E233" s="39">
        <v>3.4</v>
      </c>
      <c r="F233" s="39">
        <v>1.1000000000000001</v>
      </c>
      <c r="G233" s="33" t="s">
        <v>110</v>
      </c>
      <c r="H233" s="33" t="s">
        <v>222</v>
      </c>
      <c r="I233" s="33" t="s">
        <v>913</v>
      </c>
      <c r="J233" s="33" t="s">
        <v>749</v>
      </c>
      <c r="L233" s="32" t="s">
        <v>20</v>
      </c>
      <c r="M233" s="35" t="s">
        <v>85</v>
      </c>
      <c r="N233" s="35"/>
      <c r="O233" s="35"/>
      <c r="P233" s="35"/>
      <c r="Q233" s="35" t="s">
        <v>386</v>
      </c>
      <c r="R233" s="35"/>
      <c r="S233" s="35"/>
      <c r="T233" s="35"/>
      <c r="U233" s="33"/>
      <c r="V233" s="29"/>
      <c r="W233" s="7" t="s">
        <v>702</v>
      </c>
      <c r="X233" s="33"/>
    </row>
    <row r="234" spans="1:24" ht="24" customHeight="1">
      <c r="A234" s="28">
        <v>20</v>
      </c>
      <c r="B234" s="33" t="s">
        <v>17</v>
      </c>
      <c r="C234" s="29" t="s">
        <v>844</v>
      </c>
      <c r="D234" s="33" t="s">
        <v>82</v>
      </c>
      <c r="E234" s="39">
        <v>3.1</v>
      </c>
      <c r="F234" s="39">
        <v>0.5</v>
      </c>
      <c r="G234" s="33" t="s">
        <v>110</v>
      </c>
      <c r="H234" s="33" t="s">
        <v>222</v>
      </c>
      <c r="I234" s="33" t="s">
        <v>913</v>
      </c>
      <c r="J234" s="33" t="s">
        <v>749</v>
      </c>
      <c r="L234" s="32" t="s">
        <v>20</v>
      </c>
      <c r="M234" s="35" t="s">
        <v>85</v>
      </c>
      <c r="N234" s="35"/>
      <c r="O234" s="35"/>
      <c r="P234" s="35"/>
      <c r="Q234" s="35" t="s">
        <v>386</v>
      </c>
      <c r="R234" s="35"/>
      <c r="S234" s="35"/>
      <c r="T234" s="35"/>
      <c r="U234" s="33"/>
      <c r="V234" s="29"/>
      <c r="W234" s="7" t="s">
        <v>702</v>
      </c>
      <c r="X234" s="33"/>
    </row>
    <row r="235" spans="1:24" ht="24" customHeight="1">
      <c r="A235" s="28">
        <v>21</v>
      </c>
      <c r="B235" s="33" t="s">
        <v>18</v>
      </c>
      <c r="C235" s="29" t="s">
        <v>844</v>
      </c>
      <c r="D235" s="33" t="s">
        <v>82</v>
      </c>
      <c r="E235" s="39">
        <v>2.8</v>
      </c>
      <c r="F235" s="39">
        <v>1.1000000000000001</v>
      </c>
      <c r="G235" s="33" t="s">
        <v>110</v>
      </c>
      <c r="H235" s="33" t="s">
        <v>222</v>
      </c>
      <c r="I235" s="33" t="s">
        <v>913</v>
      </c>
      <c r="J235" s="33" t="s">
        <v>749</v>
      </c>
      <c r="L235" s="32" t="s">
        <v>20</v>
      </c>
      <c r="M235" s="35" t="s">
        <v>85</v>
      </c>
      <c r="N235" s="35"/>
      <c r="O235" s="35"/>
      <c r="P235" s="35"/>
      <c r="Q235" s="35" t="s">
        <v>386</v>
      </c>
      <c r="R235" s="35"/>
      <c r="S235" s="35"/>
      <c r="T235" s="35"/>
      <c r="U235" s="33"/>
      <c r="V235" s="29"/>
      <c r="W235" s="7" t="s">
        <v>702</v>
      </c>
      <c r="X235" s="33"/>
    </row>
    <row r="236" spans="1:24" ht="24" customHeight="1">
      <c r="A236" s="28">
        <v>22</v>
      </c>
      <c r="B236" s="33" t="s">
        <v>19</v>
      </c>
      <c r="C236" s="29" t="s">
        <v>844</v>
      </c>
      <c r="D236" s="33" t="s">
        <v>82</v>
      </c>
      <c r="E236" s="39">
        <v>2.8</v>
      </c>
      <c r="F236" s="39">
        <v>0.9</v>
      </c>
      <c r="G236" s="33" t="s">
        <v>110</v>
      </c>
      <c r="H236" s="33" t="s">
        <v>222</v>
      </c>
      <c r="I236" s="33" t="s">
        <v>913</v>
      </c>
      <c r="J236" s="33" t="s">
        <v>749</v>
      </c>
      <c r="L236" s="32" t="s">
        <v>20</v>
      </c>
      <c r="M236" s="35" t="s">
        <v>85</v>
      </c>
      <c r="N236" s="35"/>
      <c r="O236" s="35"/>
      <c r="P236" s="35"/>
      <c r="Q236" s="35" t="s">
        <v>386</v>
      </c>
      <c r="R236" s="35"/>
      <c r="S236" s="35"/>
      <c r="T236" s="35"/>
      <c r="U236" s="33"/>
      <c r="V236" s="29"/>
      <c r="W236" s="7" t="s">
        <v>702</v>
      </c>
      <c r="X236" s="33"/>
    </row>
    <row r="237" spans="1:24" ht="24" customHeight="1">
      <c r="A237" s="28">
        <v>23</v>
      </c>
      <c r="B237" s="33" t="s">
        <v>21</v>
      </c>
      <c r="C237" s="29" t="s">
        <v>844</v>
      </c>
      <c r="D237" s="33" t="s">
        <v>278</v>
      </c>
      <c r="E237" s="39"/>
      <c r="F237" s="39">
        <v>0.7</v>
      </c>
      <c r="G237" s="33" t="s">
        <v>110</v>
      </c>
      <c r="H237" s="33" t="s">
        <v>222</v>
      </c>
      <c r="I237" s="33" t="s">
        <v>913</v>
      </c>
      <c r="J237" s="33" t="s">
        <v>751</v>
      </c>
      <c r="L237" s="32" t="s">
        <v>20</v>
      </c>
      <c r="M237" s="35" t="s">
        <v>86</v>
      </c>
      <c r="N237" s="35"/>
      <c r="O237" s="35"/>
      <c r="P237" s="35"/>
      <c r="Q237" s="35" t="s">
        <v>387</v>
      </c>
      <c r="R237" s="35"/>
      <c r="S237" s="35"/>
      <c r="T237" s="35"/>
      <c r="U237" s="33"/>
      <c r="V237" s="29"/>
      <c r="W237" s="7" t="s">
        <v>702</v>
      </c>
      <c r="X237" s="33"/>
    </row>
    <row r="238" spans="1:24" ht="24" customHeight="1">
      <c r="A238" s="28">
        <v>24</v>
      </c>
      <c r="B238" s="33" t="s">
        <v>15</v>
      </c>
      <c r="C238" s="29" t="s">
        <v>844</v>
      </c>
      <c r="D238" s="33" t="s">
        <v>342</v>
      </c>
      <c r="E238" s="39">
        <v>4.5999999999999996</v>
      </c>
      <c r="F238" s="39">
        <v>3</v>
      </c>
      <c r="G238" s="33" t="s">
        <v>366</v>
      </c>
      <c r="H238" s="33" t="s">
        <v>818</v>
      </c>
      <c r="I238" s="33" t="s">
        <v>817</v>
      </c>
      <c r="J238" s="33" t="s">
        <v>747</v>
      </c>
      <c r="L238" s="32" t="s">
        <v>106</v>
      </c>
      <c r="M238" s="35"/>
      <c r="N238" s="35"/>
      <c r="O238" s="35"/>
      <c r="P238" s="35"/>
      <c r="Q238" s="35"/>
      <c r="R238" s="35"/>
      <c r="S238" s="35"/>
      <c r="T238" s="35"/>
      <c r="U238" s="33"/>
      <c r="V238" s="29" t="s">
        <v>946</v>
      </c>
      <c r="W238" s="7" t="s">
        <v>191</v>
      </c>
      <c r="X238" s="33"/>
    </row>
    <row r="239" spans="1:24" ht="12" customHeight="1">
      <c r="A239" s="28"/>
      <c r="B239" s="33"/>
      <c r="C239" s="29"/>
      <c r="D239" s="33"/>
      <c r="E239" s="39"/>
      <c r="F239" s="39"/>
      <c r="G239" s="33"/>
      <c r="H239" s="33"/>
      <c r="I239" s="33"/>
      <c r="J239" s="33"/>
      <c r="L239" s="32"/>
      <c r="M239" s="35"/>
      <c r="N239" s="35"/>
      <c r="O239" s="35"/>
      <c r="P239" s="35"/>
      <c r="Q239" s="35"/>
      <c r="R239" s="35"/>
      <c r="S239" s="35"/>
      <c r="T239" s="35"/>
      <c r="U239" s="33"/>
      <c r="V239" s="29"/>
      <c r="X239" s="33"/>
    </row>
    <row r="240" spans="1:24" ht="12" customHeight="1">
      <c r="A240" s="24" t="s">
        <v>728</v>
      </c>
      <c r="D240" s="25"/>
      <c r="E240" s="39"/>
      <c r="F240" s="39"/>
      <c r="O240" s="48"/>
      <c r="P240" s="48"/>
      <c r="Q240" s="35"/>
      <c r="R240" s="35"/>
      <c r="S240" s="35"/>
      <c r="T240" s="35"/>
    </row>
    <row r="241" spans="1:20" ht="12" customHeight="1">
      <c r="A241" s="24" t="s">
        <v>710</v>
      </c>
      <c r="D241" s="25"/>
      <c r="E241" s="39"/>
      <c r="F241" s="39"/>
      <c r="O241" s="48"/>
      <c r="P241" s="48"/>
      <c r="Q241" s="35"/>
      <c r="R241" s="35"/>
      <c r="S241" s="35"/>
      <c r="T241" s="35"/>
    </row>
    <row r="242" spans="1:20" ht="12" customHeight="1">
      <c r="A242" s="5" t="s">
        <v>944</v>
      </c>
      <c r="D242" s="25"/>
      <c r="E242" s="39"/>
      <c r="F242" s="39"/>
      <c r="O242" s="48"/>
      <c r="P242" s="48"/>
      <c r="Q242" s="35"/>
      <c r="R242" s="35"/>
      <c r="S242" s="35"/>
      <c r="T242" s="35"/>
    </row>
    <row r="243" spans="1:20" ht="12" customHeight="1">
      <c r="A243" s="24" t="s">
        <v>746</v>
      </c>
      <c r="D243" s="25"/>
      <c r="E243" s="39"/>
      <c r="F243" s="39"/>
      <c r="O243" s="48"/>
      <c r="P243" s="48"/>
      <c r="Q243" s="35"/>
      <c r="R243" s="35"/>
      <c r="S243" s="35"/>
      <c r="T243" s="35"/>
    </row>
    <row r="244" spans="1:20" ht="12" customHeight="1">
      <c r="A244" s="24" t="s">
        <v>812</v>
      </c>
      <c r="D244" s="25"/>
      <c r="E244" s="39"/>
      <c r="F244" s="39"/>
      <c r="O244" s="48"/>
      <c r="P244" s="48"/>
      <c r="Q244" s="35"/>
      <c r="R244" s="35"/>
      <c r="S244" s="35"/>
      <c r="T244" s="35"/>
    </row>
    <row r="245" spans="1:20" ht="12" customHeight="1">
      <c r="A245" s="24" t="s">
        <v>709</v>
      </c>
      <c r="D245" s="25"/>
      <c r="E245" s="39"/>
      <c r="F245" s="39"/>
      <c r="O245" s="48"/>
      <c r="P245" s="48"/>
      <c r="Q245" s="35"/>
      <c r="R245" s="35"/>
      <c r="S245" s="35"/>
      <c r="T245" s="35"/>
    </row>
    <row r="246" spans="1:20" ht="12" customHeight="1">
      <c r="A246" s="24" t="s">
        <v>849</v>
      </c>
      <c r="E246" s="39"/>
      <c r="F246" s="39"/>
      <c r="O246" s="48"/>
      <c r="P246" s="48"/>
      <c r="Q246" s="35"/>
      <c r="R246" s="35"/>
      <c r="S246" s="35"/>
      <c r="T246" s="35"/>
    </row>
    <row r="247" spans="1:20" ht="12" customHeight="1">
      <c r="A247" s="24" t="s">
        <v>804</v>
      </c>
      <c r="E247" s="39"/>
      <c r="F247" s="39"/>
      <c r="O247" s="48"/>
      <c r="P247" s="48"/>
      <c r="Q247" s="35"/>
      <c r="R247" s="35"/>
      <c r="S247" s="35"/>
      <c r="T247" s="35"/>
    </row>
    <row r="248" spans="1:20" ht="12" customHeight="1">
      <c r="A248" s="24" t="s">
        <v>933</v>
      </c>
      <c r="E248" s="39"/>
      <c r="F248" s="39"/>
      <c r="O248" s="48"/>
      <c r="P248" s="48"/>
      <c r="Q248" s="35"/>
      <c r="R248" s="35"/>
      <c r="S248" s="35"/>
      <c r="T248" s="35"/>
    </row>
    <row r="249" spans="1:20" ht="12" customHeight="1">
      <c r="A249" s="24" t="s">
        <v>935</v>
      </c>
      <c r="E249" s="39"/>
      <c r="F249" s="39"/>
      <c r="O249" s="48"/>
      <c r="P249" s="48"/>
      <c r="Q249" s="35"/>
      <c r="R249" s="35"/>
      <c r="S249" s="35"/>
      <c r="T249" s="35"/>
    </row>
    <row r="250" spans="1:20" ht="12" customHeight="1">
      <c r="A250" s="24" t="s">
        <v>112</v>
      </c>
      <c r="E250" s="39"/>
      <c r="F250" s="39"/>
      <c r="O250" s="48"/>
      <c r="P250" s="48"/>
      <c r="Q250" s="35"/>
      <c r="R250" s="35"/>
      <c r="S250" s="35"/>
      <c r="T250" s="35"/>
    </row>
    <row r="251" spans="1:20" ht="12" customHeight="1">
      <c r="A251" s="24" t="s">
        <v>113</v>
      </c>
      <c r="E251" s="39"/>
      <c r="F251" s="39"/>
      <c r="O251" s="48"/>
      <c r="P251" s="48"/>
      <c r="Q251" s="35"/>
      <c r="R251" s="35"/>
      <c r="S251" s="35"/>
      <c r="T251" s="35"/>
    </row>
    <row r="252" spans="1:20" ht="12" customHeight="1">
      <c r="A252" s="24" t="s">
        <v>936</v>
      </c>
      <c r="E252" s="39"/>
      <c r="F252" s="39"/>
      <c r="O252" s="48"/>
      <c r="P252" s="48"/>
      <c r="Q252" s="35"/>
      <c r="R252" s="35"/>
      <c r="S252" s="35"/>
      <c r="T252" s="35"/>
    </row>
    <row r="253" spans="1:20" ht="12" customHeight="1">
      <c r="A253" s="24" t="s">
        <v>850</v>
      </c>
      <c r="E253" s="39"/>
      <c r="F253" s="39"/>
      <c r="O253" s="48"/>
      <c r="P253" s="48"/>
      <c r="Q253" s="35"/>
      <c r="R253" s="35"/>
      <c r="S253" s="35"/>
      <c r="T253" s="35"/>
    </row>
    <row r="254" spans="1:20" ht="12" customHeight="1">
      <c r="A254" s="24" t="s">
        <v>939</v>
      </c>
      <c r="E254" s="39"/>
      <c r="F254" s="39"/>
      <c r="O254" s="48"/>
      <c r="P254" s="48"/>
      <c r="Q254" s="35"/>
      <c r="R254" s="35"/>
      <c r="S254" s="35"/>
      <c r="T254" s="35"/>
    </row>
    <row r="255" spans="1:20" ht="12" customHeight="1">
      <c r="A255" s="24" t="s">
        <v>934</v>
      </c>
      <c r="E255" s="39"/>
      <c r="F255" s="39"/>
      <c r="O255" s="48"/>
      <c r="P255" s="48"/>
      <c r="Q255" s="35"/>
      <c r="R255" s="35"/>
      <c r="S255" s="35"/>
      <c r="T255" s="35"/>
    </row>
    <row r="256" spans="1:20" ht="12" customHeight="1">
      <c r="A256" s="24" t="s">
        <v>753</v>
      </c>
      <c r="E256" s="39"/>
      <c r="F256" s="39"/>
      <c r="O256" s="48"/>
      <c r="P256" s="48"/>
      <c r="Q256" s="35"/>
      <c r="R256" s="35"/>
      <c r="S256" s="35"/>
      <c r="T256" s="35"/>
    </row>
    <row r="257" spans="1:20" ht="12" customHeight="1">
      <c r="A257" s="24" t="s">
        <v>729</v>
      </c>
      <c r="E257" s="39"/>
      <c r="F257" s="39"/>
      <c r="O257" s="48"/>
      <c r="P257" s="48"/>
      <c r="Q257" s="35"/>
      <c r="R257" s="35"/>
      <c r="S257" s="48"/>
      <c r="T257" s="48"/>
    </row>
    <row r="258" spans="1:20" ht="12" customHeight="1">
      <c r="A258" s="24" t="s">
        <v>730</v>
      </c>
      <c r="E258" s="39"/>
      <c r="F258" s="39"/>
      <c r="O258" s="48"/>
      <c r="P258" s="48"/>
      <c r="Q258" s="35"/>
      <c r="R258" s="35"/>
      <c r="S258" s="48"/>
      <c r="T258" s="48"/>
    </row>
    <row r="259" spans="1:20" ht="12" customHeight="1">
      <c r="A259" s="24" t="s">
        <v>754</v>
      </c>
      <c r="E259" s="39"/>
      <c r="F259" s="39"/>
      <c r="O259" s="48"/>
      <c r="P259" s="48"/>
      <c r="Q259" s="35"/>
      <c r="R259" s="35"/>
      <c r="S259" s="48"/>
      <c r="T259" s="48"/>
    </row>
    <row r="260" spans="1:20" ht="12" customHeight="1">
      <c r="A260" s="24" t="s">
        <v>756</v>
      </c>
      <c r="E260" s="39"/>
      <c r="F260" s="39"/>
      <c r="O260" s="48"/>
      <c r="P260" s="48"/>
      <c r="Q260" s="35"/>
      <c r="R260" s="35"/>
      <c r="S260" s="48"/>
      <c r="T260" s="48"/>
    </row>
    <row r="261" spans="1:20" ht="12" customHeight="1">
      <c r="A261" s="24" t="s">
        <v>755</v>
      </c>
      <c r="E261" s="39"/>
      <c r="F261" s="39"/>
      <c r="O261" s="48"/>
      <c r="P261" s="48"/>
      <c r="Q261" s="35"/>
      <c r="R261" s="35"/>
      <c r="S261" s="48"/>
      <c r="T261" s="48"/>
    </row>
    <row r="262" spans="1:20" ht="12" customHeight="1">
      <c r="A262" s="24" t="s">
        <v>940</v>
      </c>
      <c r="B262" s="23"/>
      <c r="E262" s="39"/>
      <c r="F262" s="39"/>
      <c r="O262" s="48"/>
      <c r="P262" s="48"/>
      <c r="Q262" s="35"/>
      <c r="R262" s="35"/>
      <c r="S262" s="48"/>
      <c r="T262" s="48"/>
    </row>
    <row r="263" spans="1:20" ht="24" customHeight="1">
      <c r="E263" s="39"/>
      <c r="F263" s="39"/>
      <c r="O263" s="48"/>
      <c r="P263" s="48"/>
      <c r="Q263" s="35"/>
      <c r="R263" s="35"/>
      <c r="S263" s="48"/>
      <c r="T263" s="48"/>
    </row>
    <row r="264" spans="1:20" ht="24" customHeight="1">
      <c r="E264" s="39"/>
      <c r="F264" s="39"/>
      <c r="O264" s="48"/>
      <c r="P264" s="48"/>
      <c r="Q264" s="35"/>
      <c r="R264" s="35"/>
      <c r="S264" s="48"/>
      <c r="T264" s="48"/>
    </row>
    <row r="265" spans="1:20">
      <c r="E265" s="39"/>
      <c r="F265" s="39"/>
      <c r="O265" s="48"/>
      <c r="P265" s="48"/>
      <c r="Q265" s="35"/>
      <c r="R265" s="35"/>
      <c r="S265" s="48"/>
      <c r="T265" s="48"/>
    </row>
    <row r="266" spans="1:20">
      <c r="E266" s="39"/>
      <c r="F266" s="39"/>
      <c r="O266" s="48"/>
      <c r="P266" s="48"/>
      <c r="Q266" s="35"/>
      <c r="R266" s="35"/>
      <c r="S266" s="48"/>
      <c r="T266" s="48"/>
    </row>
    <row r="267" spans="1:20">
      <c r="E267" s="39"/>
      <c r="F267" s="39"/>
      <c r="O267" s="48"/>
      <c r="P267" s="48"/>
      <c r="Q267" s="35"/>
      <c r="R267" s="35"/>
      <c r="S267" s="48"/>
      <c r="T267" s="48"/>
    </row>
    <row r="268" spans="1:20">
      <c r="E268" s="39"/>
      <c r="F268" s="39"/>
      <c r="O268" s="48"/>
      <c r="P268" s="48"/>
      <c r="Q268" s="35"/>
      <c r="R268" s="35"/>
      <c r="S268" s="48"/>
      <c r="T268" s="48"/>
    </row>
    <row r="269" spans="1:20">
      <c r="E269" s="39"/>
      <c r="F269" s="39"/>
      <c r="O269" s="48"/>
      <c r="P269" s="48"/>
      <c r="Q269" s="35"/>
      <c r="R269" s="35"/>
      <c r="S269" s="48"/>
      <c r="T269" s="48"/>
    </row>
    <row r="270" spans="1:20">
      <c r="E270" s="39"/>
      <c r="F270" s="39"/>
      <c r="O270" s="48"/>
      <c r="P270" s="48"/>
      <c r="Q270" s="35"/>
      <c r="R270" s="35"/>
      <c r="S270" s="48"/>
      <c r="T270" s="48"/>
    </row>
    <row r="271" spans="1:20">
      <c r="E271" s="39"/>
      <c r="F271" s="39"/>
      <c r="O271" s="48"/>
      <c r="P271" s="48"/>
      <c r="Q271" s="35"/>
      <c r="R271" s="35"/>
      <c r="S271" s="48"/>
      <c r="T271" s="48"/>
    </row>
    <row r="272" spans="1:20">
      <c r="E272" s="39"/>
      <c r="F272" s="39"/>
      <c r="O272" s="48"/>
      <c r="P272" s="48"/>
      <c r="Q272" s="35"/>
      <c r="R272" s="35"/>
      <c r="S272" s="48"/>
      <c r="T272" s="48"/>
    </row>
    <row r="273" spans="5:20">
      <c r="E273" s="39"/>
      <c r="F273" s="39"/>
      <c r="O273" s="48"/>
      <c r="P273" s="48"/>
      <c r="Q273" s="48"/>
      <c r="R273" s="48"/>
      <c r="S273" s="48"/>
      <c r="T273" s="48"/>
    </row>
    <row r="274" spans="5:20">
      <c r="E274" s="39"/>
      <c r="F274" s="39"/>
      <c r="O274" s="48"/>
      <c r="P274" s="48"/>
      <c r="Q274" s="48"/>
      <c r="R274" s="48"/>
      <c r="S274" s="48"/>
      <c r="T274" s="48"/>
    </row>
    <row r="275" spans="5:20">
      <c r="E275" s="39"/>
      <c r="F275" s="39"/>
      <c r="O275" s="48"/>
      <c r="P275" s="48"/>
      <c r="Q275" s="48"/>
      <c r="R275" s="48"/>
      <c r="S275" s="48"/>
      <c r="T275" s="48"/>
    </row>
    <row r="276" spans="5:20">
      <c r="E276" s="39"/>
      <c r="F276" s="39"/>
    </row>
    <row r="277" spans="5:20">
      <c r="E277" s="39"/>
      <c r="F277" s="39"/>
    </row>
    <row r="278" spans="5:20">
      <c r="E278" s="39"/>
      <c r="F278" s="39"/>
    </row>
    <row r="279" spans="5:20">
      <c r="E279" s="39"/>
      <c r="F279" s="39"/>
    </row>
    <row r="280" spans="5:20">
      <c r="E280" s="39"/>
      <c r="F280" s="39"/>
    </row>
    <row r="281" spans="5:20">
      <c r="E281" s="39"/>
      <c r="F281" s="39"/>
    </row>
    <row r="282" spans="5:20">
      <c r="E282" s="39"/>
      <c r="F282" s="39"/>
    </row>
    <row r="283" spans="5:20">
      <c r="E283" s="39"/>
      <c r="F283" s="39"/>
    </row>
    <row r="284" spans="5:20">
      <c r="E284" s="39"/>
      <c r="F284" s="39"/>
    </row>
    <row r="285" spans="5:20">
      <c r="E285" s="39"/>
      <c r="F285" s="39"/>
    </row>
    <row r="286" spans="5:20">
      <c r="E286" s="39"/>
      <c r="F286" s="39"/>
    </row>
    <row r="287" spans="5:20">
      <c r="E287" s="39"/>
      <c r="F287" s="39"/>
    </row>
    <row r="288" spans="5:20">
      <c r="E288" s="39"/>
      <c r="F288" s="39"/>
    </row>
    <row r="289" spans="5:6">
      <c r="E289" s="39"/>
      <c r="F289" s="39"/>
    </row>
    <row r="290" spans="5:6">
      <c r="E290" s="39"/>
      <c r="F290" s="39"/>
    </row>
    <row r="291" spans="5:6">
      <c r="E291" s="39"/>
      <c r="F291" s="39"/>
    </row>
    <row r="292" spans="5:6">
      <c r="E292" s="39"/>
      <c r="F292" s="39"/>
    </row>
    <row r="293" spans="5:6">
      <c r="E293" s="39"/>
      <c r="F293" s="39"/>
    </row>
    <row r="294" spans="5:6">
      <c r="E294" s="39"/>
      <c r="F294" s="39"/>
    </row>
    <row r="295" spans="5:6">
      <c r="E295" s="39"/>
      <c r="F295" s="39"/>
    </row>
    <row r="296" spans="5:6">
      <c r="E296" s="39"/>
      <c r="F296" s="39"/>
    </row>
    <row r="297" spans="5:6">
      <c r="E297" s="39"/>
      <c r="F297" s="39"/>
    </row>
    <row r="298" spans="5:6">
      <c r="E298" s="39"/>
      <c r="F298" s="39"/>
    </row>
    <row r="299" spans="5:6">
      <c r="E299" s="39"/>
      <c r="F299" s="39"/>
    </row>
    <row r="300" spans="5:6">
      <c r="E300" s="39"/>
      <c r="F300" s="39"/>
    </row>
    <row r="301" spans="5:6">
      <c r="E301" s="39"/>
      <c r="F301" s="39"/>
    </row>
    <row r="302" spans="5:6">
      <c r="E302" s="39"/>
      <c r="F302" s="39"/>
    </row>
  </sheetData>
  <mergeCells count="1">
    <mergeCell ref="A213:H213"/>
  </mergeCells>
  <phoneticPr fontId="3" type="noConversion"/>
  <printOptions gridLines="1"/>
  <pageMargins left="0.32" right="0.51" top="0.3" bottom="0.45" header="0" footer="0"/>
  <pageSetup paperSize="9" scale="7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7"/>
  <sheetViews>
    <sheetView zoomScale="90" zoomScaleNormal="90" workbookViewId="0">
      <selection activeCell="E12" sqref="E12"/>
    </sheetView>
  </sheetViews>
  <sheetFormatPr defaultColWidth="11.42578125" defaultRowHeight="12"/>
  <cols>
    <col min="1" max="1" width="3.5703125" style="95" customWidth="1"/>
    <col min="2" max="2" width="9.42578125" style="8" customWidth="1"/>
    <col min="3" max="3" width="12.42578125" style="8" customWidth="1"/>
    <col min="4" max="4" width="17.140625" style="8" customWidth="1"/>
    <col min="5" max="5" width="21.85546875" style="8" customWidth="1"/>
    <col min="6" max="6" width="11.42578125" style="8" customWidth="1"/>
    <col min="7" max="7" width="12.42578125" style="8" customWidth="1"/>
    <col min="8" max="8" width="11.7109375" style="8" customWidth="1"/>
    <col min="9" max="9" width="12" style="8" customWidth="1"/>
    <col min="10" max="10" width="8.140625" style="8" customWidth="1"/>
    <col min="11" max="11" width="9.140625" style="8" customWidth="1"/>
    <col min="12" max="12" width="6.85546875" style="26" customWidth="1"/>
    <col min="13" max="15" width="5.42578125" style="8" customWidth="1"/>
    <col min="16" max="16" width="6.140625" style="8" customWidth="1"/>
    <col min="17" max="17" width="6.5703125" style="8" customWidth="1"/>
    <col min="18" max="19" width="6.42578125" style="8" customWidth="1"/>
    <col min="20" max="20" width="8" style="8" customWidth="1"/>
    <col min="21" max="21" width="7.42578125" style="8" customWidth="1"/>
    <col min="22" max="22" width="7.7109375" style="25" customWidth="1"/>
    <col min="23" max="23" width="11.42578125" style="8" customWidth="1"/>
    <col min="24" max="24" width="35.7109375" style="8" customWidth="1"/>
    <col min="25" max="16384" width="11.42578125" style="8"/>
  </cols>
  <sheetData>
    <row r="1" spans="1:25" ht="15.75">
      <c r="A1" s="76" t="s">
        <v>901</v>
      </c>
      <c r="B1" s="27"/>
      <c r="C1" s="27"/>
    </row>
    <row r="2" spans="1:25" s="36" customFormat="1" ht="24" customHeight="1">
      <c r="A2" s="28"/>
      <c r="B2" s="29" t="s">
        <v>74</v>
      </c>
      <c r="C2" s="29" t="s">
        <v>75</v>
      </c>
      <c r="D2" s="29" t="s">
        <v>76</v>
      </c>
      <c r="E2" s="29" t="s">
        <v>73</v>
      </c>
      <c r="F2" s="30" t="s">
        <v>851</v>
      </c>
      <c r="G2" s="30" t="s">
        <v>852</v>
      </c>
      <c r="H2" s="29" t="s">
        <v>77</v>
      </c>
      <c r="I2" s="29" t="s">
        <v>78</v>
      </c>
      <c r="J2" s="29" t="s">
        <v>79</v>
      </c>
      <c r="K2" s="29" t="s">
        <v>80</v>
      </c>
      <c r="L2" s="29" t="s">
        <v>814</v>
      </c>
      <c r="M2" s="29" t="s">
        <v>107</v>
      </c>
      <c r="N2" s="29" t="s">
        <v>108</v>
      </c>
      <c r="O2" s="29" t="s">
        <v>109</v>
      </c>
      <c r="P2" s="29" t="s">
        <v>887</v>
      </c>
      <c r="Q2" s="29" t="s">
        <v>70</v>
      </c>
      <c r="R2" s="29" t="s">
        <v>71</v>
      </c>
      <c r="S2" s="29" t="s">
        <v>72</v>
      </c>
      <c r="T2" s="29" t="s">
        <v>721</v>
      </c>
      <c r="U2" s="29"/>
      <c r="V2" s="29"/>
      <c r="W2" s="33"/>
      <c r="X2" s="30"/>
    </row>
    <row r="3" spans="1:25" s="36" customFormat="1" ht="12" customHeight="1">
      <c r="A3" s="77"/>
      <c r="B3" s="108" t="s">
        <v>923</v>
      </c>
      <c r="C3" s="108"/>
      <c r="D3" s="10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30"/>
    </row>
    <row r="4" spans="1:25" s="9" customFormat="1" ht="21.75" customHeight="1">
      <c r="A4" s="78"/>
      <c r="B4" s="33" t="s">
        <v>368</v>
      </c>
      <c r="C4" s="33" t="s">
        <v>369</v>
      </c>
      <c r="D4" s="29" t="s">
        <v>844</v>
      </c>
      <c r="E4" s="33" t="s">
        <v>855</v>
      </c>
      <c r="F4" s="15">
        <v>10.3</v>
      </c>
      <c r="G4" s="15">
        <v>1.6</v>
      </c>
      <c r="H4" s="33" t="s">
        <v>843</v>
      </c>
      <c r="I4" s="33" t="s">
        <v>370</v>
      </c>
      <c r="J4" s="33" t="s">
        <v>81</v>
      </c>
      <c r="K4" s="33" t="s">
        <v>749</v>
      </c>
      <c r="L4" s="29" t="s">
        <v>798</v>
      </c>
      <c r="M4" s="35">
        <v>69.3</v>
      </c>
      <c r="N4" s="35">
        <v>12.5</v>
      </c>
      <c r="O4" s="35">
        <v>5.9</v>
      </c>
      <c r="P4" s="35">
        <f>SUM(M4:O4)</f>
        <v>87.7</v>
      </c>
      <c r="Q4" s="35">
        <f>PRODUCT(M4,100,1/P4)</f>
        <v>79.019384264538203</v>
      </c>
      <c r="R4" s="35">
        <f>PRODUCT(N4,100,1/P4)</f>
        <v>14.253135689851767</v>
      </c>
      <c r="S4" s="35">
        <f>PRODUCT(O4,100,1/P4)</f>
        <v>6.7274800456100348</v>
      </c>
      <c r="T4" s="35">
        <f t="shared" ref="T4:T27" si="0">PRODUCT(R4,100,1/(Q4+R4))</f>
        <v>15.28117359413203</v>
      </c>
      <c r="U4" s="79"/>
      <c r="V4" s="79"/>
      <c r="W4" s="80"/>
      <c r="X4" s="81"/>
      <c r="Y4" s="82"/>
    </row>
    <row r="5" spans="1:25" s="9" customFormat="1" ht="24" customHeight="1">
      <c r="A5" s="78"/>
      <c r="B5" s="33" t="s">
        <v>371</v>
      </c>
      <c r="C5" s="33" t="s">
        <v>372</v>
      </c>
      <c r="D5" s="29" t="s">
        <v>844</v>
      </c>
      <c r="E5" s="33" t="s">
        <v>855</v>
      </c>
      <c r="F5" s="15">
        <v>9.4</v>
      </c>
      <c r="G5" s="15">
        <v>1.7</v>
      </c>
      <c r="H5" s="33" t="s">
        <v>843</v>
      </c>
      <c r="I5" s="33" t="s">
        <v>370</v>
      </c>
      <c r="J5" s="33" t="s">
        <v>81</v>
      </c>
      <c r="K5" s="33" t="s">
        <v>749</v>
      </c>
      <c r="L5" s="29" t="s">
        <v>798</v>
      </c>
      <c r="M5" s="35">
        <v>57.6</v>
      </c>
      <c r="N5" s="35">
        <v>12.7</v>
      </c>
      <c r="O5" s="35">
        <v>27.8</v>
      </c>
      <c r="P5" s="35">
        <f t="shared" ref="P5:P22" si="1">SUM(M5:O5)</f>
        <v>98.1</v>
      </c>
      <c r="Q5" s="35">
        <f t="shared" ref="Q5:Q22" si="2">PRODUCT(M5,100,1/P5)</f>
        <v>58.715596330275233</v>
      </c>
      <c r="R5" s="35">
        <f t="shared" ref="R5:R22" si="3">PRODUCT(N5,100,1/P5)</f>
        <v>12.945973496432213</v>
      </c>
      <c r="S5" s="35">
        <f t="shared" ref="S5:S22" si="4">PRODUCT(O5,100,1/P5)</f>
        <v>28.338430173292561</v>
      </c>
      <c r="T5" s="35">
        <f t="shared" si="0"/>
        <v>18.065433854907539</v>
      </c>
      <c r="U5" s="79"/>
      <c r="V5" s="79"/>
      <c r="W5" s="80"/>
      <c r="X5" s="81"/>
      <c r="Y5" s="82"/>
    </row>
    <row r="6" spans="1:25" s="9" customFormat="1" ht="24" customHeight="1">
      <c r="A6" s="78"/>
      <c r="B6" s="33" t="s">
        <v>373</v>
      </c>
      <c r="C6" s="33" t="s">
        <v>374</v>
      </c>
      <c r="D6" s="29" t="s">
        <v>844</v>
      </c>
      <c r="E6" s="33" t="s">
        <v>855</v>
      </c>
      <c r="F6" s="15">
        <v>8.6999999999999993</v>
      </c>
      <c r="G6" s="15">
        <v>2</v>
      </c>
      <c r="H6" s="33" t="s">
        <v>843</v>
      </c>
      <c r="I6" s="33" t="s">
        <v>370</v>
      </c>
      <c r="J6" s="33" t="s">
        <v>81</v>
      </c>
      <c r="K6" s="33" t="s">
        <v>749</v>
      </c>
      <c r="L6" s="29" t="s">
        <v>798</v>
      </c>
      <c r="M6" s="35">
        <v>76.8</v>
      </c>
      <c r="N6" s="35">
        <v>15.6</v>
      </c>
      <c r="O6" s="35">
        <v>3.5</v>
      </c>
      <c r="P6" s="35">
        <f t="shared" si="1"/>
        <v>95.899999999999991</v>
      </c>
      <c r="Q6" s="35">
        <f t="shared" si="2"/>
        <v>80.083420229405647</v>
      </c>
      <c r="R6" s="35">
        <f t="shared" si="3"/>
        <v>16.266944734098022</v>
      </c>
      <c r="S6" s="35">
        <f t="shared" si="4"/>
        <v>3.6496350364963508</v>
      </c>
      <c r="T6" s="35">
        <f t="shared" si="0"/>
        <v>16.883116883116884</v>
      </c>
      <c r="U6" s="79"/>
      <c r="V6" s="79"/>
      <c r="W6" s="80"/>
      <c r="X6" s="81"/>
      <c r="Y6" s="82"/>
    </row>
    <row r="7" spans="1:25" s="9" customFormat="1" ht="24" customHeight="1">
      <c r="A7" s="78"/>
      <c r="B7" s="33" t="s">
        <v>431</v>
      </c>
      <c r="C7" s="33" t="s">
        <v>432</v>
      </c>
      <c r="D7" s="29" t="s">
        <v>844</v>
      </c>
      <c r="E7" s="33" t="s">
        <v>855</v>
      </c>
      <c r="F7" s="15">
        <v>8.6999999999999993</v>
      </c>
      <c r="G7" s="15">
        <v>1.4</v>
      </c>
      <c r="H7" s="33" t="s">
        <v>843</v>
      </c>
      <c r="I7" s="33" t="s">
        <v>370</v>
      </c>
      <c r="J7" s="33" t="s">
        <v>81</v>
      </c>
      <c r="K7" s="33" t="s">
        <v>749</v>
      </c>
      <c r="L7" s="29" t="s">
        <v>798</v>
      </c>
      <c r="M7" s="35">
        <v>66.2</v>
      </c>
      <c r="N7" s="35">
        <v>14.5</v>
      </c>
      <c r="O7" s="35">
        <v>17.899999999999999</v>
      </c>
      <c r="P7" s="35">
        <f t="shared" si="1"/>
        <v>98.6</v>
      </c>
      <c r="Q7" s="35">
        <f t="shared" si="2"/>
        <v>67.139959432048684</v>
      </c>
      <c r="R7" s="35">
        <f t="shared" si="3"/>
        <v>14.705882352941176</v>
      </c>
      <c r="S7" s="35">
        <f t="shared" si="4"/>
        <v>18.154158215010138</v>
      </c>
      <c r="T7" s="35">
        <f t="shared" si="0"/>
        <v>17.967781908302353</v>
      </c>
      <c r="U7" s="79"/>
      <c r="V7" s="79"/>
      <c r="W7" s="80"/>
      <c r="X7" s="81"/>
      <c r="Y7" s="82"/>
    </row>
    <row r="8" spans="1:25" s="9" customFormat="1" ht="24" customHeight="1">
      <c r="A8" s="78"/>
      <c r="B8" s="33" t="s">
        <v>433</v>
      </c>
      <c r="C8" s="33" t="s">
        <v>434</v>
      </c>
      <c r="D8" s="29" t="s">
        <v>844</v>
      </c>
      <c r="E8" s="33" t="s">
        <v>855</v>
      </c>
      <c r="F8" s="15">
        <v>7</v>
      </c>
      <c r="G8" s="15">
        <v>2</v>
      </c>
      <c r="H8" s="33" t="s">
        <v>843</v>
      </c>
      <c r="I8" s="33" t="s">
        <v>370</v>
      </c>
      <c r="J8" s="33" t="s">
        <v>81</v>
      </c>
      <c r="K8" s="33" t="s">
        <v>749</v>
      </c>
      <c r="L8" s="29" t="s">
        <v>798</v>
      </c>
      <c r="M8" s="35">
        <v>70.599999999999994</v>
      </c>
      <c r="N8" s="35">
        <v>17.600000000000001</v>
      </c>
      <c r="O8" s="35">
        <v>6</v>
      </c>
      <c r="P8" s="35">
        <f t="shared" si="1"/>
        <v>94.199999999999989</v>
      </c>
      <c r="Q8" s="35">
        <f t="shared" si="2"/>
        <v>74.946921443736727</v>
      </c>
      <c r="R8" s="35">
        <f t="shared" si="3"/>
        <v>18.683651804670916</v>
      </c>
      <c r="S8" s="35">
        <f t="shared" si="4"/>
        <v>6.369426751592357</v>
      </c>
      <c r="T8" s="35">
        <f t="shared" si="0"/>
        <v>19.954648526077101</v>
      </c>
      <c r="U8" s="79"/>
      <c r="V8" s="79"/>
      <c r="W8" s="80"/>
      <c r="X8" s="81"/>
      <c r="Y8" s="82"/>
    </row>
    <row r="9" spans="1:25" s="9" customFormat="1" ht="24" customHeight="1">
      <c r="A9" s="78"/>
      <c r="B9" s="33" t="s">
        <v>435</v>
      </c>
      <c r="C9" s="33" t="s">
        <v>436</v>
      </c>
      <c r="D9" s="29" t="s">
        <v>844</v>
      </c>
      <c r="E9" s="33" t="s">
        <v>855</v>
      </c>
      <c r="F9" s="15">
        <v>8.1</v>
      </c>
      <c r="G9" s="15">
        <v>2.1</v>
      </c>
      <c r="H9" s="33" t="s">
        <v>843</v>
      </c>
      <c r="I9" s="33" t="s">
        <v>370</v>
      </c>
      <c r="J9" s="33" t="s">
        <v>81</v>
      </c>
      <c r="K9" s="33" t="s">
        <v>749</v>
      </c>
      <c r="L9" s="29" t="s">
        <v>798</v>
      </c>
      <c r="M9" s="35">
        <v>62.9</v>
      </c>
      <c r="N9" s="35">
        <v>19.399999999999999</v>
      </c>
      <c r="O9" s="35">
        <v>16.8</v>
      </c>
      <c r="P9" s="35">
        <f t="shared" si="1"/>
        <v>99.1</v>
      </c>
      <c r="Q9" s="35">
        <f t="shared" si="2"/>
        <v>63.471241170534817</v>
      </c>
      <c r="R9" s="35">
        <f t="shared" si="3"/>
        <v>19.576185671039354</v>
      </c>
      <c r="S9" s="35">
        <f t="shared" si="4"/>
        <v>16.952573158425832</v>
      </c>
      <c r="T9" s="35">
        <f t="shared" si="0"/>
        <v>23.572296476306196</v>
      </c>
      <c r="U9" s="79"/>
      <c r="V9" s="79"/>
      <c r="W9" s="80"/>
      <c r="X9" s="81"/>
      <c r="Y9" s="82"/>
    </row>
    <row r="10" spans="1:25" s="9" customFormat="1" ht="24" customHeight="1">
      <c r="A10" s="78"/>
      <c r="B10" s="33" t="s">
        <v>437</v>
      </c>
      <c r="C10" s="33" t="s">
        <v>438</v>
      </c>
      <c r="D10" s="29" t="s">
        <v>844</v>
      </c>
      <c r="E10" s="33" t="s">
        <v>855</v>
      </c>
      <c r="F10" s="15">
        <v>5.6</v>
      </c>
      <c r="G10" s="15">
        <v>1.8</v>
      </c>
      <c r="H10" s="33" t="s">
        <v>843</v>
      </c>
      <c r="I10" s="33" t="s">
        <v>370</v>
      </c>
      <c r="J10" s="33" t="s">
        <v>81</v>
      </c>
      <c r="K10" s="33" t="s">
        <v>749</v>
      </c>
      <c r="L10" s="29" t="s">
        <v>798</v>
      </c>
      <c r="M10" s="35">
        <v>68.2</v>
      </c>
      <c r="N10" s="35">
        <v>15.6</v>
      </c>
      <c r="O10" s="35">
        <v>10.5</v>
      </c>
      <c r="P10" s="35">
        <f t="shared" si="1"/>
        <v>94.3</v>
      </c>
      <c r="Q10" s="35">
        <f t="shared" si="2"/>
        <v>72.322375397667031</v>
      </c>
      <c r="R10" s="35">
        <f t="shared" si="3"/>
        <v>16.542948038176036</v>
      </c>
      <c r="S10" s="35">
        <f t="shared" si="4"/>
        <v>11.134676564156946</v>
      </c>
      <c r="T10" s="35">
        <f t="shared" si="0"/>
        <v>18.615751789976134</v>
      </c>
      <c r="U10" s="79"/>
      <c r="V10" s="79"/>
      <c r="W10" s="80"/>
      <c r="X10" s="81"/>
      <c r="Y10" s="82"/>
    </row>
    <row r="11" spans="1:25" s="9" customFormat="1" ht="24" customHeight="1">
      <c r="A11" s="78"/>
      <c r="B11" s="33" t="s">
        <v>439</v>
      </c>
      <c r="C11" s="33" t="s">
        <v>440</v>
      </c>
      <c r="D11" s="29" t="s">
        <v>844</v>
      </c>
      <c r="E11" s="33" t="s">
        <v>1</v>
      </c>
      <c r="F11" s="15">
        <v>5.2</v>
      </c>
      <c r="G11" s="15">
        <v>2.9</v>
      </c>
      <c r="H11" s="33" t="s">
        <v>843</v>
      </c>
      <c r="I11" s="33" t="s">
        <v>370</v>
      </c>
      <c r="J11" s="33" t="s">
        <v>81</v>
      </c>
      <c r="K11" s="33" t="s">
        <v>749</v>
      </c>
      <c r="L11" s="29" t="s">
        <v>798</v>
      </c>
      <c r="M11" s="35">
        <v>45.2</v>
      </c>
      <c r="N11" s="35">
        <v>10.6</v>
      </c>
      <c r="O11" s="35">
        <v>38.5</v>
      </c>
      <c r="P11" s="35">
        <f t="shared" si="1"/>
        <v>94.300000000000011</v>
      </c>
      <c r="Q11" s="35">
        <f t="shared" si="2"/>
        <v>47.932131495227992</v>
      </c>
      <c r="R11" s="35">
        <f t="shared" si="3"/>
        <v>11.240721102863201</v>
      </c>
      <c r="S11" s="35">
        <f t="shared" si="4"/>
        <v>40.827147401908796</v>
      </c>
      <c r="T11" s="35">
        <f t="shared" si="0"/>
        <v>18.996415770609318</v>
      </c>
      <c r="U11" s="79"/>
      <c r="V11" s="79"/>
      <c r="W11" s="80"/>
      <c r="X11" s="81"/>
      <c r="Y11" s="82"/>
    </row>
    <row r="12" spans="1:25" s="9" customFormat="1" ht="24" customHeight="1">
      <c r="A12" s="78"/>
      <c r="B12" s="33" t="s">
        <v>441</v>
      </c>
      <c r="C12" s="33" t="s">
        <v>442</v>
      </c>
      <c r="D12" s="29" t="s">
        <v>844</v>
      </c>
      <c r="E12" s="33" t="s">
        <v>860</v>
      </c>
      <c r="F12" s="15">
        <v>12.5</v>
      </c>
      <c r="G12" s="15">
        <v>1</v>
      </c>
      <c r="H12" s="33" t="s">
        <v>843</v>
      </c>
      <c r="I12" s="33" t="s">
        <v>370</v>
      </c>
      <c r="J12" s="33" t="s">
        <v>81</v>
      </c>
      <c r="K12" s="33" t="s">
        <v>749</v>
      </c>
      <c r="L12" s="29" t="s">
        <v>798</v>
      </c>
      <c r="M12" s="35">
        <v>71.099999999999994</v>
      </c>
      <c r="N12" s="35">
        <v>15.3</v>
      </c>
      <c r="O12" s="35">
        <v>11.1</v>
      </c>
      <c r="P12" s="35">
        <f t="shared" si="1"/>
        <v>97.499999999999986</v>
      </c>
      <c r="Q12" s="35">
        <f t="shared" si="2"/>
        <v>72.92307692307692</v>
      </c>
      <c r="R12" s="35">
        <f t="shared" si="3"/>
        <v>15.692307692307695</v>
      </c>
      <c r="S12" s="35">
        <f t="shared" si="4"/>
        <v>11.384615384615387</v>
      </c>
      <c r="T12" s="35">
        <f t="shared" si="0"/>
        <v>17.708333333333336</v>
      </c>
      <c r="U12" s="79"/>
      <c r="V12" s="79"/>
      <c r="W12" s="80"/>
      <c r="X12" s="81"/>
      <c r="Y12" s="82"/>
    </row>
    <row r="13" spans="1:25" s="9" customFormat="1" ht="24" customHeight="1">
      <c r="A13" s="78"/>
      <c r="B13" s="33" t="s">
        <v>443</v>
      </c>
      <c r="C13" s="33" t="s">
        <v>444</v>
      </c>
      <c r="D13" s="29" t="s">
        <v>844</v>
      </c>
      <c r="E13" s="33" t="s">
        <v>860</v>
      </c>
      <c r="F13" s="15">
        <v>10</v>
      </c>
      <c r="G13" s="15">
        <v>1.2</v>
      </c>
      <c r="H13" s="33" t="s">
        <v>843</v>
      </c>
      <c r="I13" s="33" t="s">
        <v>370</v>
      </c>
      <c r="J13" s="33" t="s">
        <v>81</v>
      </c>
      <c r="K13" s="33" t="s">
        <v>749</v>
      </c>
      <c r="L13" s="29" t="s">
        <v>798</v>
      </c>
      <c r="M13" s="35">
        <v>76.3</v>
      </c>
      <c r="N13" s="35">
        <v>11.9</v>
      </c>
      <c r="O13" s="35">
        <v>11.1</v>
      </c>
      <c r="P13" s="35">
        <f t="shared" si="1"/>
        <v>99.3</v>
      </c>
      <c r="Q13" s="35">
        <f t="shared" si="2"/>
        <v>76.837865055387709</v>
      </c>
      <c r="R13" s="35">
        <f t="shared" si="3"/>
        <v>11.983887210473313</v>
      </c>
      <c r="S13" s="35">
        <f t="shared" si="4"/>
        <v>11.178247734138973</v>
      </c>
      <c r="T13" s="35">
        <f t="shared" si="0"/>
        <v>13.492063492063492</v>
      </c>
      <c r="U13" s="79"/>
      <c r="V13" s="79"/>
      <c r="W13" s="80"/>
      <c r="X13" s="81"/>
      <c r="Y13" s="82"/>
    </row>
    <row r="14" spans="1:25" s="9" customFormat="1" ht="24" customHeight="1">
      <c r="A14" s="78"/>
      <c r="B14" s="33" t="s">
        <v>445</v>
      </c>
      <c r="C14" s="33" t="s">
        <v>446</v>
      </c>
      <c r="D14" s="29" t="s">
        <v>844</v>
      </c>
      <c r="E14" s="33" t="s">
        <v>860</v>
      </c>
      <c r="F14" s="15">
        <v>10.4</v>
      </c>
      <c r="G14" s="15">
        <v>1.6</v>
      </c>
      <c r="H14" s="33" t="s">
        <v>843</v>
      </c>
      <c r="I14" s="33" t="s">
        <v>370</v>
      </c>
      <c r="J14" s="33" t="s">
        <v>81</v>
      </c>
      <c r="K14" s="33" t="s">
        <v>749</v>
      </c>
      <c r="L14" s="29" t="s">
        <v>798</v>
      </c>
      <c r="M14" s="35">
        <v>66.900000000000006</v>
      </c>
      <c r="N14" s="35">
        <v>13.9</v>
      </c>
      <c r="O14" s="35">
        <v>15.6</v>
      </c>
      <c r="P14" s="35">
        <f t="shared" si="1"/>
        <v>96.4</v>
      </c>
      <c r="Q14" s="35">
        <f t="shared" si="2"/>
        <v>69.398340248962668</v>
      </c>
      <c r="R14" s="35">
        <f t="shared" si="3"/>
        <v>14.419087136929461</v>
      </c>
      <c r="S14" s="35">
        <f t="shared" si="4"/>
        <v>16.182572614107883</v>
      </c>
      <c r="T14" s="35">
        <f t="shared" si="0"/>
        <v>17.202970297029701</v>
      </c>
      <c r="U14" s="79"/>
      <c r="V14" s="79"/>
      <c r="W14" s="80"/>
      <c r="X14" s="81"/>
      <c r="Y14" s="82"/>
    </row>
    <row r="15" spans="1:25" s="9" customFormat="1" ht="24" customHeight="1">
      <c r="A15" s="78"/>
      <c r="B15" s="33" t="s">
        <v>447</v>
      </c>
      <c r="C15" s="33" t="s">
        <v>448</v>
      </c>
      <c r="D15" s="29" t="s">
        <v>844</v>
      </c>
      <c r="E15" s="33" t="s">
        <v>860</v>
      </c>
      <c r="F15" s="15">
        <v>10.3</v>
      </c>
      <c r="G15" s="15">
        <v>0.6</v>
      </c>
      <c r="H15" s="33" t="s">
        <v>843</v>
      </c>
      <c r="I15" s="33" t="s">
        <v>370</v>
      </c>
      <c r="J15" s="33" t="s">
        <v>81</v>
      </c>
      <c r="K15" s="33" t="s">
        <v>749</v>
      </c>
      <c r="L15" s="29" t="s">
        <v>798</v>
      </c>
      <c r="M15" s="35">
        <v>67.400000000000006</v>
      </c>
      <c r="N15" s="35">
        <v>12.4</v>
      </c>
      <c r="O15" s="35">
        <v>11.8</v>
      </c>
      <c r="P15" s="35">
        <f t="shared" si="1"/>
        <v>91.600000000000009</v>
      </c>
      <c r="Q15" s="35">
        <f t="shared" si="2"/>
        <v>73.580786026200883</v>
      </c>
      <c r="R15" s="35">
        <f t="shared" si="3"/>
        <v>13.537117903930131</v>
      </c>
      <c r="S15" s="35">
        <f t="shared" si="4"/>
        <v>12.882096069868995</v>
      </c>
      <c r="T15" s="35">
        <f t="shared" si="0"/>
        <v>15.538847117794488</v>
      </c>
      <c r="U15" s="79"/>
      <c r="V15" s="79"/>
      <c r="W15" s="80"/>
      <c r="X15" s="81"/>
      <c r="Y15" s="82"/>
    </row>
    <row r="16" spans="1:25" s="9" customFormat="1" ht="24" customHeight="1">
      <c r="A16" s="78"/>
      <c r="B16" s="33" t="s">
        <v>449</v>
      </c>
      <c r="C16" s="33" t="s">
        <v>451</v>
      </c>
      <c r="D16" s="29" t="s">
        <v>844</v>
      </c>
      <c r="E16" s="33" t="s">
        <v>860</v>
      </c>
      <c r="F16" s="15">
        <v>6.8</v>
      </c>
      <c r="G16" s="15">
        <v>1.2</v>
      </c>
      <c r="H16" s="33" t="s">
        <v>843</v>
      </c>
      <c r="I16" s="33" t="s">
        <v>370</v>
      </c>
      <c r="J16" s="33" t="s">
        <v>81</v>
      </c>
      <c r="K16" s="33" t="s">
        <v>749</v>
      </c>
      <c r="L16" s="29" t="s">
        <v>798</v>
      </c>
      <c r="M16" s="35">
        <v>78.3</v>
      </c>
      <c r="N16" s="35">
        <v>12.2</v>
      </c>
      <c r="O16" s="35">
        <v>0.7</v>
      </c>
      <c r="P16" s="35">
        <f t="shared" si="1"/>
        <v>91.2</v>
      </c>
      <c r="Q16" s="35">
        <f t="shared" si="2"/>
        <v>85.855263157894726</v>
      </c>
      <c r="R16" s="35">
        <f t="shared" si="3"/>
        <v>13.37719298245614</v>
      </c>
      <c r="S16" s="35">
        <f t="shared" si="4"/>
        <v>0.76754385964912275</v>
      </c>
      <c r="T16" s="35">
        <f t="shared" si="0"/>
        <v>13.480662983425415</v>
      </c>
      <c r="U16" s="79"/>
      <c r="V16" s="79"/>
      <c r="W16" s="80"/>
      <c r="X16" s="81"/>
      <c r="Y16" s="82"/>
    </row>
    <row r="17" spans="1:25" s="9" customFormat="1" ht="24" customHeight="1">
      <c r="A17" s="78"/>
      <c r="B17" s="33" t="s">
        <v>452</v>
      </c>
      <c r="C17" s="33" t="s">
        <v>453</v>
      </c>
      <c r="D17" s="29" t="s">
        <v>844</v>
      </c>
      <c r="E17" s="33" t="s">
        <v>856</v>
      </c>
      <c r="F17" s="15">
        <v>6</v>
      </c>
      <c r="G17" s="15">
        <v>0.5</v>
      </c>
      <c r="H17" s="33" t="s">
        <v>843</v>
      </c>
      <c r="I17" s="33" t="s">
        <v>370</v>
      </c>
      <c r="J17" s="33" t="s">
        <v>81</v>
      </c>
      <c r="K17" s="33" t="s">
        <v>749</v>
      </c>
      <c r="L17" s="29" t="s">
        <v>798</v>
      </c>
      <c r="M17" s="35">
        <v>64.900000000000006</v>
      </c>
      <c r="N17" s="35">
        <v>12.2</v>
      </c>
      <c r="O17" s="35">
        <v>16.100000000000001</v>
      </c>
      <c r="P17" s="35">
        <f t="shared" si="1"/>
        <v>93.200000000000017</v>
      </c>
      <c r="Q17" s="35">
        <f t="shared" si="2"/>
        <v>69.63519313304721</v>
      </c>
      <c r="R17" s="35">
        <f t="shared" si="3"/>
        <v>13.090128755364805</v>
      </c>
      <c r="S17" s="35">
        <f t="shared" si="4"/>
        <v>17.274678111587981</v>
      </c>
      <c r="T17" s="35">
        <f t="shared" si="0"/>
        <v>15.823605706874188</v>
      </c>
      <c r="U17" s="79"/>
      <c r="V17" s="79"/>
      <c r="W17" s="80"/>
      <c r="X17" s="81"/>
      <c r="Y17" s="82"/>
    </row>
    <row r="18" spans="1:25" s="9" customFormat="1" ht="24" customHeight="1">
      <c r="A18" s="78"/>
      <c r="B18" s="33" t="s">
        <v>454</v>
      </c>
      <c r="C18" s="33" t="s">
        <v>455</v>
      </c>
      <c r="D18" s="29" t="s">
        <v>844</v>
      </c>
      <c r="E18" s="33" t="s">
        <v>856</v>
      </c>
      <c r="F18" s="15">
        <v>4</v>
      </c>
      <c r="G18" s="15">
        <v>0.3</v>
      </c>
      <c r="H18" s="33" t="s">
        <v>843</v>
      </c>
      <c r="I18" s="33" t="s">
        <v>370</v>
      </c>
      <c r="J18" s="33" t="s">
        <v>81</v>
      </c>
      <c r="K18" s="33" t="s">
        <v>749</v>
      </c>
      <c r="L18" s="29" t="s">
        <v>798</v>
      </c>
      <c r="M18" s="35">
        <v>30.6</v>
      </c>
      <c r="N18" s="35">
        <v>8.4</v>
      </c>
      <c r="O18" s="35">
        <v>56.9</v>
      </c>
      <c r="P18" s="35">
        <f t="shared" si="1"/>
        <v>95.9</v>
      </c>
      <c r="Q18" s="35">
        <f t="shared" si="2"/>
        <v>31.908237747653803</v>
      </c>
      <c r="R18" s="35">
        <f t="shared" si="3"/>
        <v>8.7591240875912408</v>
      </c>
      <c r="S18" s="35">
        <f t="shared" si="4"/>
        <v>59.332638164754947</v>
      </c>
      <c r="T18" s="35">
        <f t="shared" si="0"/>
        <v>21.53846153846154</v>
      </c>
      <c r="U18" s="79"/>
      <c r="V18" s="79"/>
      <c r="W18" s="80"/>
      <c r="X18" s="81"/>
      <c r="Y18" s="82"/>
    </row>
    <row r="19" spans="1:25" s="9" customFormat="1" ht="24" customHeight="1">
      <c r="A19" s="78"/>
      <c r="B19" s="33" t="s">
        <v>456</v>
      </c>
      <c r="C19" s="33" t="s">
        <v>457</v>
      </c>
      <c r="D19" s="29" t="s">
        <v>844</v>
      </c>
      <c r="E19" s="33" t="s">
        <v>856</v>
      </c>
      <c r="F19" s="15">
        <v>3.4</v>
      </c>
      <c r="G19" s="15">
        <v>0.7</v>
      </c>
      <c r="H19" s="33" t="s">
        <v>843</v>
      </c>
      <c r="I19" s="33" t="s">
        <v>370</v>
      </c>
      <c r="J19" s="33" t="s">
        <v>81</v>
      </c>
      <c r="K19" s="33" t="s">
        <v>749</v>
      </c>
      <c r="L19" s="29" t="s">
        <v>798</v>
      </c>
      <c r="M19" s="35">
        <v>30.8</v>
      </c>
      <c r="N19" s="35">
        <v>6.7</v>
      </c>
      <c r="O19" s="35">
        <v>61.6</v>
      </c>
      <c r="P19" s="35">
        <f t="shared" si="1"/>
        <v>99.1</v>
      </c>
      <c r="Q19" s="35">
        <f t="shared" si="2"/>
        <v>31.079717457114029</v>
      </c>
      <c r="R19" s="35">
        <f t="shared" si="3"/>
        <v>6.7608476286579213</v>
      </c>
      <c r="S19" s="35">
        <f t="shared" si="4"/>
        <v>62.159434914228058</v>
      </c>
      <c r="T19" s="35">
        <f t="shared" si="0"/>
        <v>17.866666666666667</v>
      </c>
      <c r="U19" s="79"/>
      <c r="V19" s="79"/>
      <c r="W19" s="80"/>
      <c r="X19" s="81"/>
      <c r="Y19" s="82"/>
    </row>
    <row r="20" spans="1:25" s="9" customFormat="1" ht="24" customHeight="1">
      <c r="A20" s="78"/>
      <c r="B20" s="33" t="s">
        <v>458</v>
      </c>
      <c r="C20" s="33" t="s">
        <v>459</v>
      </c>
      <c r="D20" s="29" t="s">
        <v>844</v>
      </c>
      <c r="E20" s="33" t="s">
        <v>860</v>
      </c>
      <c r="F20" s="15">
        <v>8.1</v>
      </c>
      <c r="G20" s="15">
        <v>1.7</v>
      </c>
      <c r="H20" s="33" t="s">
        <v>843</v>
      </c>
      <c r="I20" s="33" t="s">
        <v>370</v>
      </c>
      <c r="J20" s="33" t="s">
        <v>81</v>
      </c>
      <c r="K20" s="33" t="s">
        <v>749</v>
      </c>
      <c r="L20" s="29" t="s">
        <v>798</v>
      </c>
      <c r="M20" s="35">
        <v>59.9</v>
      </c>
      <c r="N20" s="35">
        <v>10.4</v>
      </c>
      <c r="O20" s="35">
        <v>21.9</v>
      </c>
      <c r="P20" s="35">
        <f t="shared" si="1"/>
        <v>92.199999999999989</v>
      </c>
      <c r="Q20" s="35">
        <f t="shared" si="2"/>
        <v>64.967462039045557</v>
      </c>
      <c r="R20" s="35">
        <f t="shared" si="3"/>
        <v>11.279826464208245</v>
      </c>
      <c r="S20" s="35">
        <f t="shared" si="4"/>
        <v>23.752711496746208</v>
      </c>
      <c r="T20" s="35">
        <f t="shared" si="0"/>
        <v>14.793741109530584</v>
      </c>
      <c r="U20" s="79"/>
      <c r="V20" s="79"/>
      <c r="W20" s="80"/>
      <c r="X20" s="81"/>
      <c r="Y20" s="82"/>
    </row>
    <row r="21" spans="1:25" s="9" customFormat="1" ht="24" customHeight="1">
      <c r="A21" s="78"/>
      <c r="B21" s="33" t="s">
        <v>460</v>
      </c>
      <c r="C21" s="33" t="s">
        <v>461</v>
      </c>
      <c r="D21" s="29" t="s">
        <v>844</v>
      </c>
      <c r="E21" s="33" t="s">
        <v>279</v>
      </c>
      <c r="F21" s="15">
        <v>0.8</v>
      </c>
      <c r="G21" s="15">
        <v>3.1</v>
      </c>
      <c r="H21" s="33" t="s">
        <v>843</v>
      </c>
      <c r="I21" s="33" t="s">
        <v>370</v>
      </c>
      <c r="J21" s="33" t="s">
        <v>81</v>
      </c>
      <c r="K21" s="33" t="s">
        <v>749</v>
      </c>
      <c r="L21" s="29" t="s">
        <v>798</v>
      </c>
      <c r="M21" s="35">
        <v>75</v>
      </c>
      <c r="N21" s="35">
        <v>14.5</v>
      </c>
      <c r="O21" s="35">
        <v>7.8</v>
      </c>
      <c r="P21" s="35">
        <f t="shared" si="1"/>
        <v>97.3</v>
      </c>
      <c r="Q21" s="35">
        <f t="shared" si="2"/>
        <v>77.081192189105863</v>
      </c>
      <c r="R21" s="35">
        <f t="shared" si="3"/>
        <v>14.902363823227132</v>
      </c>
      <c r="S21" s="35">
        <f t="shared" si="4"/>
        <v>8.0164439876670084</v>
      </c>
      <c r="T21" s="35">
        <f t="shared" si="0"/>
        <v>16.201117318435749</v>
      </c>
      <c r="U21" s="79"/>
      <c r="V21" s="79"/>
      <c r="W21" s="80"/>
      <c r="X21" s="81"/>
      <c r="Y21" s="82"/>
    </row>
    <row r="22" spans="1:25" s="9" customFormat="1" ht="24" customHeight="1">
      <c r="A22" s="78"/>
      <c r="B22" s="33" t="s">
        <v>462</v>
      </c>
      <c r="C22" s="33" t="s">
        <v>463</v>
      </c>
      <c r="D22" s="29" t="s">
        <v>844</v>
      </c>
      <c r="E22" s="33" t="s">
        <v>279</v>
      </c>
      <c r="F22" s="15">
        <v>1</v>
      </c>
      <c r="G22" s="15">
        <v>2.5</v>
      </c>
      <c r="H22" s="33" t="s">
        <v>843</v>
      </c>
      <c r="I22" s="33" t="s">
        <v>370</v>
      </c>
      <c r="J22" s="33" t="s">
        <v>81</v>
      </c>
      <c r="K22" s="33" t="s">
        <v>749</v>
      </c>
      <c r="L22" s="29" t="s">
        <v>798</v>
      </c>
      <c r="M22" s="35">
        <v>56.4</v>
      </c>
      <c r="N22" s="35">
        <v>12.7</v>
      </c>
      <c r="O22" s="35">
        <v>28.4</v>
      </c>
      <c r="P22" s="35">
        <f t="shared" si="1"/>
        <v>97.5</v>
      </c>
      <c r="Q22" s="35">
        <f t="shared" si="2"/>
        <v>57.846153846153847</v>
      </c>
      <c r="R22" s="35">
        <f t="shared" si="3"/>
        <v>13.025641025641026</v>
      </c>
      <c r="S22" s="35">
        <f t="shared" si="4"/>
        <v>29.128205128205128</v>
      </c>
      <c r="T22" s="35">
        <f t="shared" si="0"/>
        <v>18.379160636758318</v>
      </c>
      <c r="U22" s="79"/>
      <c r="V22" s="79"/>
      <c r="W22" s="80"/>
      <c r="X22" s="81"/>
      <c r="Y22" s="82"/>
    </row>
    <row r="23" spans="1:25" s="17" customFormat="1" ht="26.25" customHeight="1">
      <c r="A23" s="78"/>
      <c r="B23" s="33" t="s">
        <v>464</v>
      </c>
      <c r="C23" s="33" t="s">
        <v>465</v>
      </c>
      <c r="D23" s="29" t="s">
        <v>844</v>
      </c>
      <c r="E23" s="33" t="s">
        <v>626</v>
      </c>
      <c r="F23" s="83">
        <v>0.6</v>
      </c>
      <c r="G23" s="83">
        <v>1.3</v>
      </c>
      <c r="H23" s="33" t="s">
        <v>843</v>
      </c>
      <c r="I23" s="33" t="s">
        <v>370</v>
      </c>
      <c r="J23" s="33" t="s">
        <v>81</v>
      </c>
      <c r="K23" s="33" t="s">
        <v>751</v>
      </c>
      <c r="L23" s="29" t="s">
        <v>845</v>
      </c>
      <c r="M23" s="8" t="s">
        <v>84</v>
      </c>
      <c r="N23" s="84"/>
      <c r="O23" s="8"/>
      <c r="P23" s="33" t="s">
        <v>114</v>
      </c>
      <c r="Q23" s="35"/>
      <c r="R23" s="35"/>
      <c r="S23" s="35"/>
      <c r="T23" s="35"/>
      <c r="U23" s="9"/>
      <c r="W23" s="70"/>
      <c r="X23" s="81"/>
      <c r="Y23" s="82"/>
    </row>
    <row r="24" spans="1:25" s="36" customFormat="1" ht="12" customHeight="1">
      <c r="A24" s="77"/>
      <c r="B24" s="108" t="s">
        <v>87</v>
      </c>
      <c r="C24" s="108"/>
      <c r="D24" s="10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35"/>
      <c r="U24" s="29"/>
      <c r="V24" s="30"/>
    </row>
    <row r="25" spans="1:25" ht="24" customHeight="1">
      <c r="A25" s="78"/>
      <c r="B25" s="33" t="s">
        <v>466</v>
      </c>
      <c r="C25" s="33" t="s">
        <v>467</v>
      </c>
      <c r="D25" s="29" t="s">
        <v>844</v>
      </c>
      <c r="E25" s="33" t="s">
        <v>865</v>
      </c>
      <c r="F25" s="39">
        <v>7.3</v>
      </c>
      <c r="G25" s="39">
        <v>2</v>
      </c>
      <c r="H25" s="33" t="s">
        <v>110</v>
      </c>
      <c r="I25" s="33" t="s">
        <v>468</v>
      </c>
      <c r="J25" s="33" t="s">
        <v>81</v>
      </c>
      <c r="K25" s="33" t="s">
        <v>749</v>
      </c>
      <c r="L25" s="29" t="s">
        <v>776</v>
      </c>
      <c r="M25" s="35">
        <v>69.5</v>
      </c>
      <c r="N25" s="35">
        <v>8.1</v>
      </c>
      <c r="O25" s="35">
        <v>22.3</v>
      </c>
      <c r="P25" s="35">
        <f>SUM(M25:O25)</f>
        <v>99.899999999999991</v>
      </c>
      <c r="Q25" s="35">
        <f>PRODUCT(M25,100,1/P25)</f>
        <v>69.56956956956958</v>
      </c>
      <c r="R25" s="35">
        <f>PRODUCT(N25,100,1/P25)</f>
        <v>8.1081081081081088</v>
      </c>
      <c r="S25" s="35">
        <f>PRODUCT(O25,100,1/P25)</f>
        <v>22.322322322322325</v>
      </c>
      <c r="T25" s="35">
        <f t="shared" si="0"/>
        <v>10.438144329896906</v>
      </c>
      <c r="U25" s="79"/>
      <c r="V25" s="33"/>
      <c r="W25" s="29"/>
      <c r="X25" s="81"/>
      <c r="Y25" s="82"/>
    </row>
    <row r="26" spans="1:25" ht="24" customHeight="1">
      <c r="A26" s="78"/>
      <c r="B26" s="33" t="s">
        <v>469</v>
      </c>
      <c r="C26" s="33" t="s">
        <v>470</v>
      </c>
      <c r="D26" s="29" t="s">
        <v>844</v>
      </c>
      <c r="E26" s="33" t="s">
        <v>816</v>
      </c>
      <c r="F26" s="39">
        <v>4.7</v>
      </c>
      <c r="G26" s="39">
        <v>2.2999999999999998</v>
      </c>
      <c r="H26" s="33" t="s">
        <v>110</v>
      </c>
      <c r="I26" s="33" t="s">
        <v>468</v>
      </c>
      <c r="J26" s="33" t="s">
        <v>81</v>
      </c>
      <c r="K26" s="33" t="s">
        <v>749</v>
      </c>
      <c r="L26" s="29" t="s">
        <v>776</v>
      </c>
      <c r="M26" s="35">
        <v>69.5</v>
      </c>
      <c r="N26" s="35">
        <v>8.1</v>
      </c>
      <c r="O26" s="35">
        <v>22.3</v>
      </c>
      <c r="P26" s="35">
        <f>SUM(M26:O26)</f>
        <v>99.899999999999991</v>
      </c>
      <c r="Q26" s="35">
        <f>PRODUCT(M26,100,1/P26)</f>
        <v>69.56956956956958</v>
      </c>
      <c r="R26" s="35">
        <f>PRODUCT(N26,100,1/P26)</f>
        <v>8.1081081081081088</v>
      </c>
      <c r="S26" s="35">
        <f>PRODUCT(O26,100,1/P26)</f>
        <v>22.322322322322325</v>
      </c>
      <c r="T26" s="35">
        <f t="shared" si="0"/>
        <v>10.438144329896906</v>
      </c>
      <c r="U26" s="79"/>
      <c r="V26" s="33"/>
      <c r="W26" s="29"/>
      <c r="X26" s="81"/>
      <c r="Y26" s="82"/>
    </row>
    <row r="27" spans="1:25" ht="24" customHeight="1">
      <c r="A27" s="78"/>
      <c r="B27" s="33" t="s">
        <v>471</v>
      </c>
      <c r="C27" s="33" t="s">
        <v>472</v>
      </c>
      <c r="D27" s="29" t="s">
        <v>844</v>
      </c>
      <c r="E27" s="33" t="s">
        <v>5</v>
      </c>
      <c r="F27" s="39">
        <v>5.8</v>
      </c>
      <c r="G27" s="39">
        <v>3</v>
      </c>
      <c r="H27" s="33" t="s">
        <v>110</v>
      </c>
      <c r="I27" s="33" t="s">
        <v>468</v>
      </c>
      <c r="J27" s="33" t="s">
        <v>81</v>
      </c>
      <c r="K27" s="33" t="s">
        <v>749</v>
      </c>
      <c r="L27" s="29" t="s">
        <v>776</v>
      </c>
      <c r="M27" s="35">
        <v>69.5</v>
      </c>
      <c r="N27" s="35">
        <v>8.1</v>
      </c>
      <c r="O27" s="35">
        <v>22.3</v>
      </c>
      <c r="P27" s="35">
        <f>SUM(M27:O27)</f>
        <v>99.899999999999991</v>
      </c>
      <c r="Q27" s="35">
        <f>PRODUCT(M27,100,1/P27)</f>
        <v>69.56956956956958</v>
      </c>
      <c r="R27" s="35">
        <f>PRODUCT(N27,100,1/P27)</f>
        <v>8.1081081081081088</v>
      </c>
      <c r="S27" s="35">
        <f>PRODUCT(O27,100,1/P27)</f>
        <v>22.322322322322325</v>
      </c>
      <c r="T27" s="35">
        <f t="shared" si="0"/>
        <v>10.438144329896906</v>
      </c>
      <c r="U27" s="79"/>
      <c r="V27" s="33"/>
      <c r="W27" s="29"/>
      <c r="X27" s="81"/>
      <c r="Y27" s="82"/>
    </row>
    <row r="28" spans="1:25" s="6" customFormat="1" ht="12" customHeight="1">
      <c r="A28" s="85"/>
      <c r="B28" s="108" t="s">
        <v>922</v>
      </c>
      <c r="C28" s="108"/>
      <c r="D28" s="109"/>
      <c r="E28" s="86"/>
      <c r="F28" s="86"/>
      <c r="G28" s="86"/>
      <c r="H28" s="86"/>
      <c r="I28" s="86"/>
      <c r="J28" s="86"/>
      <c r="K28" s="86"/>
      <c r="L28" s="87"/>
      <c r="M28" s="88"/>
      <c r="N28" s="88"/>
      <c r="O28" s="88"/>
      <c r="P28" s="35"/>
      <c r="Q28" s="89"/>
      <c r="R28" s="86"/>
      <c r="S28" s="90"/>
      <c r="T28" s="90"/>
      <c r="U28" s="90"/>
      <c r="V28" s="91"/>
    </row>
    <row r="29" spans="1:25" ht="24" customHeight="1">
      <c r="A29" s="78"/>
      <c r="B29" s="33" t="s">
        <v>478</v>
      </c>
      <c r="C29" s="33" t="s">
        <v>479</v>
      </c>
      <c r="D29" s="29" t="s">
        <v>844</v>
      </c>
      <c r="E29" s="33" t="s">
        <v>82</v>
      </c>
      <c r="F29" s="39">
        <v>4.4000000000000004</v>
      </c>
      <c r="G29" s="39">
        <v>2</v>
      </c>
      <c r="H29" s="33" t="s">
        <v>110</v>
      </c>
      <c r="I29" s="33" t="s">
        <v>181</v>
      </c>
      <c r="J29" s="33" t="s">
        <v>81</v>
      </c>
      <c r="K29" s="33" t="s">
        <v>749</v>
      </c>
      <c r="L29" s="29" t="s">
        <v>776</v>
      </c>
      <c r="M29" s="35">
        <v>79</v>
      </c>
      <c r="N29" s="35">
        <v>5</v>
      </c>
      <c r="O29" s="35">
        <v>16</v>
      </c>
      <c r="P29" s="35">
        <f>SUM(M29:O29)</f>
        <v>100</v>
      </c>
      <c r="Q29" s="35">
        <f>PRODUCT(M29,100,1/P29)</f>
        <v>79</v>
      </c>
      <c r="R29" s="35">
        <f>PRODUCT(N29,100,1/P29)</f>
        <v>5</v>
      </c>
      <c r="S29" s="35">
        <f>PRODUCT(O29,100,1/P29)</f>
        <v>16</v>
      </c>
      <c r="T29" s="35">
        <f>PRODUCT(R29,100,1/(Q29+R29))</f>
        <v>5.9523809523809517</v>
      </c>
      <c r="U29" s="79"/>
      <c r="V29" s="33"/>
      <c r="W29" s="29"/>
      <c r="X29" s="81"/>
      <c r="Y29" s="82"/>
    </row>
    <row r="30" spans="1:25" ht="24" customHeight="1">
      <c r="A30" s="78"/>
      <c r="B30" s="33" t="s">
        <v>480</v>
      </c>
      <c r="C30" s="33" t="s">
        <v>481</v>
      </c>
      <c r="D30" s="29" t="s">
        <v>844</v>
      </c>
      <c r="E30" s="33" t="s">
        <v>857</v>
      </c>
      <c r="F30" s="39">
        <v>5.6</v>
      </c>
      <c r="G30" s="39"/>
      <c r="H30" s="33" t="s">
        <v>110</v>
      </c>
      <c r="I30" s="33" t="s">
        <v>181</v>
      </c>
      <c r="J30" s="33" t="s">
        <v>81</v>
      </c>
      <c r="K30" s="33" t="s">
        <v>749</v>
      </c>
      <c r="L30" s="29" t="s">
        <v>776</v>
      </c>
      <c r="M30" s="35">
        <v>88</v>
      </c>
      <c r="N30" s="35">
        <v>6</v>
      </c>
      <c r="O30" s="35">
        <v>6</v>
      </c>
      <c r="P30" s="35">
        <f>SUM(M30:O30)</f>
        <v>100</v>
      </c>
      <c r="Q30" s="35">
        <f>PRODUCT(M30,100,1/P30)</f>
        <v>88</v>
      </c>
      <c r="R30" s="35">
        <f>PRODUCT(N30,100,1/P30)</f>
        <v>6</v>
      </c>
      <c r="S30" s="35">
        <f>PRODUCT(O30,100,1/P30)</f>
        <v>6</v>
      </c>
      <c r="T30" s="35">
        <f>PRODUCT(R30,100,1/(Q30+R30))</f>
        <v>6.3829787234042552</v>
      </c>
      <c r="U30" s="79"/>
      <c r="V30" s="33"/>
      <c r="W30" s="29"/>
      <c r="X30" s="81"/>
      <c r="Y30" s="82"/>
    </row>
    <row r="31" spans="1:25" ht="24" customHeight="1">
      <c r="A31" s="78"/>
      <c r="B31" s="33" t="s">
        <v>482</v>
      </c>
      <c r="C31" s="33" t="s">
        <v>483</v>
      </c>
      <c r="D31" s="29" t="s">
        <v>844</v>
      </c>
      <c r="E31" s="33" t="s">
        <v>859</v>
      </c>
      <c r="F31" s="39">
        <v>4.5</v>
      </c>
      <c r="G31" s="39"/>
      <c r="H31" s="33" t="s">
        <v>110</v>
      </c>
      <c r="I31" s="33" t="s">
        <v>181</v>
      </c>
      <c r="J31" s="33" t="s">
        <v>81</v>
      </c>
      <c r="K31" s="33" t="s">
        <v>749</v>
      </c>
      <c r="L31" s="29" t="s">
        <v>776</v>
      </c>
      <c r="M31" s="35">
        <v>93</v>
      </c>
      <c r="N31" s="35">
        <v>6</v>
      </c>
      <c r="O31" s="35">
        <v>1</v>
      </c>
      <c r="P31" s="35">
        <f>SUM(M31:O31)</f>
        <v>100</v>
      </c>
      <c r="Q31" s="35">
        <f>PRODUCT(M31,100,1/P31)</f>
        <v>93</v>
      </c>
      <c r="R31" s="35">
        <f>PRODUCT(N31,100,1/P31)</f>
        <v>6</v>
      </c>
      <c r="S31" s="35">
        <f>PRODUCT(O31,100,1/P31)</f>
        <v>1</v>
      </c>
      <c r="T31" s="35">
        <f>PRODUCT(R31,100,1/(Q31+R31))</f>
        <v>6.0606060606060614</v>
      </c>
      <c r="U31" s="79"/>
      <c r="V31" s="33"/>
      <c r="W31" s="29"/>
      <c r="X31" s="81"/>
      <c r="Y31" s="82"/>
    </row>
    <row r="32" spans="1:25" ht="24" customHeight="1">
      <c r="A32" s="78"/>
      <c r="B32" s="33" t="s">
        <v>484</v>
      </c>
      <c r="C32" s="33" t="s">
        <v>485</v>
      </c>
      <c r="D32" s="29" t="s">
        <v>844</v>
      </c>
      <c r="E32" s="33" t="s">
        <v>859</v>
      </c>
      <c r="F32" s="39">
        <v>3.2</v>
      </c>
      <c r="G32" s="39">
        <v>1.9</v>
      </c>
      <c r="H32" s="33" t="s">
        <v>110</v>
      </c>
      <c r="I32" s="33" t="s">
        <v>181</v>
      </c>
      <c r="J32" s="33" t="s">
        <v>81</v>
      </c>
      <c r="K32" s="33" t="s">
        <v>749</v>
      </c>
      <c r="L32" s="29" t="s">
        <v>776</v>
      </c>
      <c r="M32" s="35">
        <v>38</v>
      </c>
      <c r="N32" s="35">
        <v>3</v>
      </c>
      <c r="O32" s="35">
        <v>59</v>
      </c>
      <c r="P32" s="35">
        <f>SUM(M32:O32)</f>
        <v>100</v>
      </c>
      <c r="Q32" s="35">
        <f>PRODUCT(M32,100,1/P32)</f>
        <v>38</v>
      </c>
      <c r="R32" s="35">
        <f>PRODUCT(N32,100,1/P32)</f>
        <v>3</v>
      </c>
      <c r="S32" s="35">
        <f>PRODUCT(O32,100,1/P32)</f>
        <v>59</v>
      </c>
      <c r="T32" s="35">
        <f>PRODUCT(R32,100,1/(Q32+R32))</f>
        <v>7.3170731707317076</v>
      </c>
      <c r="U32" s="79"/>
      <c r="V32" s="33"/>
      <c r="W32" s="29"/>
      <c r="X32" s="81"/>
      <c r="Y32" s="82"/>
    </row>
    <row r="33" spans="1:25" ht="24" customHeight="1">
      <c r="A33" s="78"/>
      <c r="B33" s="33" t="s">
        <v>486</v>
      </c>
      <c r="C33" s="33" t="s">
        <v>487</v>
      </c>
      <c r="D33" s="29" t="s">
        <v>844</v>
      </c>
      <c r="E33" s="33" t="s">
        <v>83</v>
      </c>
      <c r="F33" s="39">
        <v>1.1000000000000001</v>
      </c>
      <c r="G33" s="39">
        <v>2</v>
      </c>
      <c r="H33" s="33" t="s">
        <v>110</v>
      </c>
      <c r="I33" s="33" t="s">
        <v>181</v>
      </c>
      <c r="J33" s="33" t="s">
        <v>81</v>
      </c>
      <c r="K33" s="33" t="s">
        <v>749</v>
      </c>
      <c r="L33" s="29" t="s">
        <v>776</v>
      </c>
      <c r="M33" s="35">
        <v>89</v>
      </c>
      <c r="N33" s="35">
        <v>5</v>
      </c>
      <c r="O33" s="35">
        <v>6</v>
      </c>
      <c r="P33" s="35">
        <f>SUM(M33:O33)</f>
        <v>100</v>
      </c>
      <c r="Q33" s="35">
        <f>PRODUCT(M33,100,1/P33)</f>
        <v>89</v>
      </c>
      <c r="R33" s="35">
        <f>PRODUCT(N33,100,1/P33)</f>
        <v>5</v>
      </c>
      <c r="S33" s="35">
        <f>PRODUCT(O33,100,1/P33)</f>
        <v>6</v>
      </c>
      <c r="T33" s="35">
        <f>PRODUCT(R33,100,1/(Q33+R33))</f>
        <v>5.3191489361702127</v>
      </c>
      <c r="U33" s="79"/>
      <c r="V33" s="33"/>
      <c r="W33" s="29"/>
      <c r="X33" s="81"/>
      <c r="Y33" s="82"/>
    </row>
    <row r="34" spans="1:25" ht="10.5" customHeight="1">
      <c r="A34" s="78"/>
      <c r="B34" s="108" t="s">
        <v>926</v>
      </c>
      <c r="C34" s="108"/>
      <c r="D34" s="108"/>
      <c r="E34" s="109"/>
      <c r="F34" s="39"/>
      <c r="G34" s="39"/>
      <c r="H34" s="33"/>
      <c r="I34" s="33"/>
      <c r="J34" s="33"/>
      <c r="K34" s="33"/>
      <c r="L34" s="29"/>
      <c r="M34" s="35"/>
      <c r="N34" s="35"/>
      <c r="O34" s="35"/>
      <c r="P34" s="35"/>
      <c r="Q34" s="35"/>
      <c r="R34" s="35"/>
      <c r="S34" s="35"/>
      <c r="T34" s="79"/>
      <c r="U34" s="79"/>
      <c r="V34" s="33"/>
      <c r="W34" s="29"/>
      <c r="X34" s="81"/>
      <c r="Y34" s="82"/>
    </row>
    <row r="35" spans="1:25" ht="24" customHeight="1">
      <c r="A35" s="78"/>
      <c r="B35" s="33" t="s">
        <v>556</v>
      </c>
      <c r="C35" s="33" t="s">
        <v>557</v>
      </c>
      <c r="D35" s="29" t="s">
        <v>844</v>
      </c>
      <c r="E35" s="33" t="s">
        <v>865</v>
      </c>
      <c r="F35" s="39">
        <v>3.1</v>
      </c>
      <c r="G35" s="39">
        <v>1.4</v>
      </c>
      <c r="H35" s="33" t="s">
        <v>182</v>
      </c>
      <c r="I35" s="33" t="s">
        <v>523</v>
      </c>
      <c r="J35" s="33" t="s">
        <v>736</v>
      </c>
      <c r="K35" s="33" t="s">
        <v>747</v>
      </c>
      <c r="L35" s="29" t="s">
        <v>776</v>
      </c>
      <c r="M35" s="35">
        <v>54</v>
      </c>
      <c r="N35" s="35">
        <v>13</v>
      </c>
      <c r="O35" s="35">
        <v>33</v>
      </c>
      <c r="P35" s="35">
        <f>SUM(M35:O35)</f>
        <v>100</v>
      </c>
      <c r="Q35" s="35">
        <f>PRODUCT(M35,100,1/P35)</f>
        <v>54</v>
      </c>
      <c r="R35" s="35">
        <f>PRODUCT(N35,100,1/P35)</f>
        <v>13</v>
      </c>
      <c r="S35" s="35">
        <f>PRODUCT(O35,100,1/P35)</f>
        <v>33</v>
      </c>
      <c r="T35" s="35">
        <f>PRODUCT(R35,100,1/(Q35+R35))</f>
        <v>19.402985074626866</v>
      </c>
      <c r="U35" s="79"/>
      <c r="V35" s="33"/>
      <c r="W35" s="29"/>
      <c r="X35" s="81"/>
      <c r="Y35" s="82"/>
    </row>
    <row r="36" spans="1:25" ht="24" customHeight="1">
      <c r="A36" s="78"/>
      <c r="B36" s="33" t="s">
        <v>559</v>
      </c>
      <c r="C36" s="33" t="s">
        <v>560</v>
      </c>
      <c r="D36" s="29" t="s">
        <v>844</v>
      </c>
      <c r="E36" s="33" t="s">
        <v>865</v>
      </c>
      <c r="F36" s="39">
        <v>3.9</v>
      </c>
      <c r="G36" s="39">
        <v>1.4</v>
      </c>
      <c r="H36" s="33" t="s">
        <v>182</v>
      </c>
      <c r="I36" s="33" t="s">
        <v>523</v>
      </c>
      <c r="J36" s="33" t="s">
        <v>736</v>
      </c>
      <c r="K36" s="33" t="s">
        <v>747</v>
      </c>
      <c r="L36" s="29" t="s">
        <v>776</v>
      </c>
      <c r="M36" s="35">
        <v>39</v>
      </c>
      <c r="N36" s="35">
        <v>7</v>
      </c>
      <c r="O36" s="35">
        <v>54</v>
      </c>
      <c r="P36" s="35">
        <f>SUM(M36:O36)</f>
        <v>100</v>
      </c>
      <c r="Q36" s="35">
        <f>PRODUCT(M36,100,1/P36)</f>
        <v>39</v>
      </c>
      <c r="R36" s="35">
        <f>PRODUCT(N36,100,1/P36)</f>
        <v>7</v>
      </c>
      <c r="S36" s="35">
        <f>PRODUCT(O36,100,1/P36)</f>
        <v>54</v>
      </c>
      <c r="T36" s="35">
        <f>PRODUCT(R36,100,1/(Q36+R36))</f>
        <v>15.217391304347826</v>
      </c>
      <c r="U36" s="79"/>
      <c r="V36" s="33"/>
      <c r="W36" s="29"/>
      <c r="X36" s="81"/>
      <c r="Y36" s="82"/>
    </row>
    <row r="37" spans="1:25" ht="24" customHeight="1">
      <c r="A37" s="78"/>
      <c r="B37" s="33" t="s">
        <v>561</v>
      </c>
      <c r="C37" s="33" t="s">
        <v>562</v>
      </c>
      <c r="D37" s="29" t="s">
        <v>844</v>
      </c>
      <c r="E37" s="33" t="s">
        <v>277</v>
      </c>
      <c r="F37" s="39">
        <v>2.9</v>
      </c>
      <c r="G37" s="39">
        <v>3.2</v>
      </c>
      <c r="H37" s="33" t="s">
        <v>182</v>
      </c>
      <c r="I37" s="33" t="s">
        <v>523</v>
      </c>
      <c r="J37" s="33" t="s">
        <v>736</v>
      </c>
      <c r="K37" s="33" t="s">
        <v>749</v>
      </c>
      <c r="L37" s="29" t="s">
        <v>776</v>
      </c>
      <c r="M37" s="35">
        <v>54.3</v>
      </c>
      <c r="N37" s="35">
        <v>30.3</v>
      </c>
      <c r="O37" s="35">
        <v>15.4</v>
      </c>
      <c r="P37" s="35">
        <f>SUM(M37:O37)</f>
        <v>100</v>
      </c>
      <c r="Q37" s="35">
        <f>PRODUCT(M37,100,1/P37)</f>
        <v>54.300000000000004</v>
      </c>
      <c r="R37" s="35">
        <f>PRODUCT(N37,100,1/P37)</f>
        <v>30.3</v>
      </c>
      <c r="S37" s="35">
        <f>PRODUCT(O37,100,1/P37)</f>
        <v>15.4</v>
      </c>
      <c r="T37" s="35">
        <f>PRODUCT(R37,100,1/(Q37+R37))</f>
        <v>35.815602836879428</v>
      </c>
      <c r="U37" s="79"/>
      <c r="V37" s="33"/>
      <c r="W37" s="29"/>
      <c r="X37" s="81"/>
      <c r="Y37" s="82"/>
    </row>
    <row r="38" spans="1:25" ht="24" customHeight="1">
      <c r="A38" s="78"/>
      <c r="B38" s="33" t="s">
        <v>799</v>
      </c>
      <c r="C38" s="33" t="s">
        <v>564</v>
      </c>
      <c r="D38" s="29" t="s">
        <v>844</v>
      </c>
      <c r="E38" s="33" t="s">
        <v>827</v>
      </c>
      <c r="F38" s="39">
        <v>6.4</v>
      </c>
      <c r="G38" s="39">
        <v>5.5</v>
      </c>
      <c r="H38" s="33" t="s">
        <v>182</v>
      </c>
      <c r="I38" s="33" t="s">
        <v>523</v>
      </c>
      <c r="J38" s="33" t="s">
        <v>736</v>
      </c>
      <c r="K38" s="33" t="s">
        <v>749</v>
      </c>
      <c r="L38" s="29" t="s">
        <v>776</v>
      </c>
      <c r="M38" s="35">
        <v>77.900000000000006</v>
      </c>
      <c r="N38" s="35">
        <v>11.2</v>
      </c>
      <c r="O38" s="35">
        <v>10.8</v>
      </c>
      <c r="P38" s="35">
        <f>SUM(M38:O38)</f>
        <v>99.9</v>
      </c>
      <c r="Q38" s="35">
        <f>PRODUCT(M38,100,1/P38)</f>
        <v>77.977977977977986</v>
      </c>
      <c r="R38" s="35">
        <f>PRODUCT(N38,100,1/P38)</f>
        <v>11.211211211211211</v>
      </c>
      <c r="S38" s="35">
        <f>PRODUCT(O38,100,1/P38)</f>
        <v>10.810810810810811</v>
      </c>
      <c r="T38" s="35">
        <f>PRODUCT(R38,100,1/(Q38+R38))</f>
        <v>12.570145903479236</v>
      </c>
      <c r="U38" s="79"/>
      <c r="V38" s="33"/>
      <c r="W38" s="29"/>
      <c r="X38" s="81"/>
      <c r="Y38" s="82"/>
    </row>
    <row r="39" spans="1:25" ht="24" customHeight="1">
      <c r="A39" s="78"/>
      <c r="B39" s="33" t="s">
        <v>800</v>
      </c>
      <c r="C39" s="33" t="s">
        <v>563</v>
      </c>
      <c r="D39" s="29" t="s">
        <v>844</v>
      </c>
      <c r="E39" s="33" t="s">
        <v>827</v>
      </c>
      <c r="F39" s="39">
        <v>6.4</v>
      </c>
      <c r="G39" s="39">
        <v>5.5</v>
      </c>
      <c r="H39" s="33" t="s">
        <v>182</v>
      </c>
      <c r="I39" s="33" t="s">
        <v>523</v>
      </c>
      <c r="J39" s="33" t="s">
        <v>736</v>
      </c>
      <c r="K39" s="33" t="s">
        <v>749</v>
      </c>
      <c r="L39" s="29" t="s">
        <v>776</v>
      </c>
      <c r="M39" s="35">
        <v>86.5</v>
      </c>
      <c r="N39" s="35">
        <v>7.38</v>
      </c>
      <c r="O39" s="35">
        <v>6.11</v>
      </c>
      <c r="P39" s="35">
        <f>SUM(M39:O39)</f>
        <v>99.99</v>
      </c>
      <c r="Q39" s="35">
        <f>PRODUCT(M39,100,1/P39)</f>
        <v>86.508650865086508</v>
      </c>
      <c r="R39" s="35">
        <f>PRODUCT(N39,100,1/P39)</f>
        <v>7.3807380738073807</v>
      </c>
      <c r="S39" s="35">
        <f>PRODUCT(O39,100,1/P39)</f>
        <v>6.1106110611061109</v>
      </c>
      <c r="T39" s="35">
        <f>PRODUCT(R39,100,1/(Q39+R39))</f>
        <v>7.8610992756710694</v>
      </c>
      <c r="U39" s="79"/>
      <c r="V39" s="33"/>
      <c r="W39" s="29"/>
      <c r="X39" s="81"/>
      <c r="Y39" s="82"/>
    </row>
    <row r="40" spans="1:25" s="6" customFormat="1" ht="12" customHeight="1">
      <c r="A40" s="85"/>
      <c r="B40" s="108" t="s">
        <v>805</v>
      </c>
      <c r="C40" s="108"/>
      <c r="D40" s="108"/>
      <c r="E40" s="86"/>
      <c r="F40" s="86"/>
      <c r="G40" s="86"/>
      <c r="H40" s="86"/>
      <c r="I40" s="86"/>
      <c r="J40" s="86"/>
      <c r="K40" s="86"/>
      <c r="L40" s="87"/>
      <c r="M40" s="88"/>
      <c r="N40" s="88"/>
      <c r="O40" s="88"/>
      <c r="P40" s="35"/>
      <c r="Q40" s="89"/>
      <c r="R40" s="86"/>
      <c r="S40" s="90"/>
      <c r="T40" s="35"/>
      <c r="U40" s="90"/>
      <c r="V40" s="91"/>
    </row>
    <row r="41" spans="1:25" ht="24" customHeight="1">
      <c r="A41" s="78"/>
      <c r="B41" s="33" t="s">
        <v>569</v>
      </c>
      <c r="C41" s="33" t="s">
        <v>570</v>
      </c>
      <c r="D41" s="29" t="s">
        <v>844</v>
      </c>
      <c r="E41" s="33" t="s">
        <v>855</v>
      </c>
      <c r="F41" s="39">
        <v>5.0999999999999996</v>
      </c>
      <c r="G41" s="39">
        <v>1.5</v>
      </c>
      <c r="H41" s="33" t="s">
        <v>110</v>
      </c>
      <c r="I41" s="33" t="s">
        <v>571</v>
      </c>
      <c r="J41" s="33" t="s">
        <v>737</v>
      </c>
      <c r="K41" s="33" t="s">
        <v>749</v>
      </c>
      <c r="L41" s="29" t="s">
        <v>776</v>
      </c>
      <c r="M41" s="35">
        <v>66.7</v>
      </c>
      <c r="N41" s="35">
        <v>21.7</v>
      </c>
      <c r="O41" s="35">
        <v>11.6</v>
      </c>
      <c r="P41" s="35">
        <f>SUM(M41:O41)</f>
        <v>100</v>
      </c>
      <c r="Q41" s="35">
        <f>PRODUCT(M41,100,1/P41)</f>
        <v>66.7</v>
      </c>
      <c r="R41" s="35">
        <f>PRODUCT(N41,100,1/P41)</f>
        <v>21.7</v>
      </c>
      <c r="S41" s="35">
        <f>PRODUCT(O41,100,1/P41)</f>
        <v>11.6</v>
      </c>
      <c r="T41" s="35">
        <f t="shared" ref="T41:T102" si="5">PRODUCT(R41,100,1/(Q41+R41))</f>
        <v>24.547511312217193</v>
      </c>
      <c r="U41" s="79"/>
      <c r="V41" s="33"/>
      <c r="W41" s="29"/>
      <c r="X41" s="81"/>
      <c r="Y41" s="82"/>
    </row>
    <row r="42" spans="1:25" ht="24" customHeight="1">
      <c r="A42" s="78"/>
      <c r="B42" s="33" t="s">
        <v>572</v>
      </c>
      <c r="C42" s="33" t="s">
        <v>573</v>
      </c>
      <c r="D42" s="29" t="s">
        <v>844</v>
      </c>
      <c r="E42" s="33" t="s">
        <v>855</v>
      </c>
      <c r="F42" s="39">
        <v>6.6</v>
      </c>
      <c r="G42" s="39">
        <v>1.8</v>
      </c>
      <c r="H42" s="33" t="s">
        <v>110</v>
      </c>
      <c r="I42" s="33" t="s">
        <v>571</v>
      </c>
      <c r="J42" s="33" t="s">
        <v>737</v>
      </c>
      <c r="K42" s="33" t="s">
        <v>749</v>
      </c>
      <c r="L42" s="29" t="s">
        <v>776</v>
      </c>
      <c r="M42" s="35">
        <v>72.2</v>
      </c>
      <c r="N42" s="35">
        <v>17.899999999999999</v>
      </c>
      <c r="O42" s="35">
        <v>9.9</v>
      </c>
      <c r="P42" s="35">
        <f>SUM(M42:O42)</f>
        <v>100</v>
      </c>
      <c r="Q42" s="35">
        <f>PRODUCT(M42,100,1/P42)</f>
        <v>72.2</v>
      </c>
      <c r="R42" s="35">
        <f>PRODUCT(N42,100,1/P42)</f>
        <v>17.899999999999999</v>
      </c>
      <c r="S42" s="35">
        <f>PRODUCT(O42,100,1/P42)</f>
        <v>9.9</v>
      </c>
      <c r="T42" s="35">
        <f t="shared" si="5"/>
        <v>19.866814650388456</v>
      </c>
      <c r="U42" s="79"/>
      <c r="V42" s="33"/>
      <c r="W42" s="29"/>
      <c r="X42" s="81"/>
      <c r="Y42" s="82"/>
    </row>
    <row r="43" spans="1:25" ht="36" customHeight="1">
      <c r="A43" s="78"/>
      <c r="B43" s="33" t="s">
        <v>574</v>
      </c>
      <c r="C43" s="33" t="s">
        <v>575</v>
      </c>
      <c r="D43" s="29" t="s">
        <v>844</v>
      </c>
      <c r="E43" s="33" t="s">
        <v>828</v>
      </c>
      <c r="F43" s="39">
        <v>6.9</v>
      </c>
      <c r="G43" s="39">
        <v>1.7</v>
      </c>
      <c r="H43" s="33" t="s">
        <v>110</v>
      </c>
      <c r="I43" s="33" t="s">
        <v>571</v>
      </c>
      <c r="J43" s="33" t="s">
        <v>737</v>
      </c>
      <c r="K43" s="33" t="s">
        <v>749</v>
      </c>
      <c r="L43" s="29" t="s">
        <v>776</v>
      </c>
      <c r="M43" s="35">
        <v>50.3</v>
      </c>
      <c r="N43" s="35">
        <v>13.4</v>
      </c>
      <c r="O43" s="35">
        <v>36.4</v>
      </c>
      <c r="P43" s="35">
        <f>SUM(M43:O43)</f>
        <v>100.1</v>
      </c>
      <c r="Q43" s="35">
        <f>PRODUCT(M43,100,1/P43)</f>
        <v>50.24975024975025</v>
      </c>
      <c r="R43" s="35">
        <f>PRODUCT(N43,100,1/P43)</f>
        <v>13.386613386613387</v>
      </c>
      <c r="S43" s="35">
        <f>PRODUCT(O43,100,1/P43)</f>
        <v>36.363636363636367</v>
      </c>
      <c r="T43" s="35">
        <f t="shared" si="5"/>
        <v>21.036106750392463</v>
      </c>
      <c r="U43" s="79"/>
      <c r="V43" s="33"/>
      <c r="W43" s="29"/>
      <c r="X43" s="81"/>
      <c r="Y43" s="82"/>
    </row>
    <row r="44" spans="1:25" ht="24" customHeight="1">
      <c r="A44" s="78"/>
      <c r="B44" s="33" t="s">
        <v>576</v>
      </c>
      <c r="C44" s="33" t="s">
        <v>577</v>
      </c>
      <c r="D44" s="29" t="s">
        <v>844</v>
      </c>
      <c r="E44" s="33" t="s">
        <v>857</v>
      </c>
      <c r="F44" s="39">
        <v>5.7</v>
      </c>
      <c r="G44" s="39">
        <v>1.1000000000000001</v>
      </c>
      <c r="H44" s="33" t="s">
        <v>110</v>
      </c>
      <c r="I44" s="33" t="s">
        <v>571</v>
      </c>
      <c r="J44" s="33" t="s">
        <v>737</v>
      </c>
      <c r="K44" s="33" t="s">
        <v>749</v>
      </c>
      <c r="L44" s="29" t="s">
        <v>776</v>
      </c>
      <c r="M44" s="35">
        <v>66.5</v>
      </c>
      <c r="N44" s="35">
        <v>21.6</v>
      </c>
      <c r="O44" s="35">
        <v>11.9</v>
      </c>
      <c r="P44" s="35">
        <f>SUM(M44:O44)</f>
        <v>100</v>
      </c>
      <c r="Q44" s="35">
        <f>PRODUCT(M44,100,1/P44)</f>
        <v>66.5</v>
      </c>
      <c r="R44" s="35">
        <f>PRODUCT(N44,100,1/P44)</f>
        <v>21.6</v>
      </c>
      <c r="S44" s="35">
        <f>PRODUCT(O44,100,1/P44)</f>
        <v>11.9</v>
      </c>
      <c r="T44" s="35">
        <f t="shared" si="5"/>
        <v>24.517593643586835</v>
      </c>
      <c r="U44" s="79"/>
      <c r="V44" s="33"/>
      <c r="W44" s="29"/>
      <c r="X44" s="81"/>
      <c r="Y44" s="82"/>
    </row>
    <row r="45" spans="1:25" ht="24" customHeight="1">
      <c r="A45" s="78"/>
      <c r="B45" s="33" t="s">
        <v>578</v>
      </c>
      <c r="C45" s="33" t="s">
        <v>579</v>
      </c>
      <c r="D45" s="29" t="s">
        <v>844</v>
      </c>
      <c r="E45" s="33" t="s">
        <v>857</v>
      </c>
      <c r="F45" s="39">
        <v>6.3</v>
      </c>
      <c r="G45" s="39">
        <v>1.2</v>
      </c>
      <c r="H45" s="33" t="s">
        <v>110</v>
      </c>
      <c r="I45" s="33" t="s">
        <v>571</v>
      </c>
      <c r="J45" s="33" t="s">
        <v>737</v>
      </c>
      <c r="K45" s="33" t="s">
        <v>749</v>
      </c>
      <c r="L45" s="29" t="s">
        <v>776</v>
      </c>
      <c r="M45" s="35">
        <v>62.5</v>
      </c>
      <c r="N45" s="35">
        <v>21.9</v>
      </c>
      <c r="O45" s="35">
        <v>15.6</v>
      </c>
      <c r="P45" s="35">
        <f>SUM(M45:O45)</f>
        <v>100</v>
      </c>
      <c r="Q45" s="35">
        <f>PRODUCT(M45,100,1/P45)</f>
        <v>62.5</v>
      </c>
      <c r="R45" s="35">
        <f>PRODUCT(N45,100,1/P45)</f>
        <v>21.900000000000002</v>
      </c>
      <c r="S45" s="35">
        <f>PRODUCT(O45,100,1/P45)</f>
        <v>15.6</v>
      </c>
      <c r="T45" s="35">
        <f t="shared" si="5"/>
        <v>25.947867298578196</v>
      </c>
      <c r="U45" s="79"/>
      <c r="V45" s="33"/>
      <c r="W45" s="29"/>
      <c r="X45" s="81"/>
      <c r="Y45" s="82"/>
    </row>
    <row r="46" spans="1:25" s="36" customFormat="1" ht="12" customHeight="1">
      <c r="A46" s="77"/>
      <c r="B46" s="110" t="s">
        <v>924</v>
      </c>
      <c r="C46" s="110"/>
      <c r="D46" s="110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35"/>
      <c r="U46" s="29"/>
      <c r="V46" s="30"/>
    </row>
    <row r="47" spans="1:25" ht="24" customHeight="1">
      <c r="A47" s="78"/>
      <c r="B47" s="33" t="s">
        <v>602</v>
      </c>
      <c r="C47" s="33" t="s">
        <v>603</v>
      </c>
      <c r="D47" s="29" t="s">
        <v>844</v>
      </c>
      <c r="E47" s="33" t="s">
        <v>829</v>
      </c>
      <c r="F47" s="39">
        <v>2.2999999999999998</v>
      </c>
      <c r="G47" s="39">
        <v>10.3</v>
      </c>
      <c r="H47" s="33" t="s">
        <v>110</v>
      </c>
      <c r="I47" s="33" t="s">
        <v>604</v>
      </c>
      <c r="J47" s="33" t="s">
        <v>916</v>
      </c>
      <c r="K47" s="33" t="s">
        <v>747</v>
      </c>
      <c r="L47" s="29" t="s">
        <v>776</v>
      </c>
      <c r="M47" s="35">
        <v>82.2</v>
      </c>
      <c r="N47" s="35">
        <v>8.6999999999999993</v>
      </c>
      <c r="O47" s="35">
        <v>9.1</v>
      </c>
      <c r="P47" s="35">
        <f t="shared" ref="P47:P53" si="6">SUM(M47:O47)</f>
        <v>100</v>
      </c>
      <c r="Q47" s="35">
        <f t="shared" ref="Q47:Q53" si="7">PRODUCT(M47,100,1/P47)</f>
        <v>82.2</v>
      </c>
      <c r="R47" s="35">
        <f t="shared" ref="R47:R53" si="8">PRODUCT(N47,100,1/P47)</f>
        <v>8.6999999999999993</v>
      </c>
      <c r="S47" s="35">
        <f t="shared" ref="S47:S53" si="9">PRODUCT(O47,100,1/P47)</f>
        <v>9.1</v>
      </c>
      <c r="T47" s="35">
        <f t="shared" si="5"/>
        <v>9.5709570957095682</v>
      </c>
      <c r="U47" s="79"/>
      <c r="V47" s="33"/>
      <c r="W47" s="29"/>
      <c r="X47" s="81"/>
      <c r="Y47" s="82"/>
    </row>
    <row r="48" spans="1:25" ht="24" customHeight="1">
      <c r="A48" s="78"/>
      <c r="B48" s="33" t="s">
        <v>605</v>
      </c>
      <c r="C48" s="33" t="s">
        <v>779</v>
      </c>
      <c r="D48" s="29" t="s">
        <v>844</v>
      </c>
      <c r="E48" s="33" t="s">
        <v>858</v>
      </c>
      <c r="F48" s="39">
        <v>11</v>
      </c>
      <c r="G48" s="39">
        <v>0.3</v>
      </c>
      <c r="H48" s="33" t="s">
        <v>110</v>
      </c>
      <c r="I48" s="33" t="s">
        <v>604</v>
      </c>
      <c r="J48" s="33" t="s">
        <v>916</v>
      </c>
      <c r="K48" s="33" t="s">
        <v>749</v>
      </c>
      <c r="L48" s="29" t="s">
        <v>776</v>
      </c>
      <c r="M48" s="35">
        <v>39.1</v>
      </c>
      <c r="N48" s="35">
        <v>6.35</v>
      </c>
      <c r="O48" s="35">
        <v>54.55</v>
      </c>
      <c r="P48" s="35">
        <f t="shared" si="6"/>
        <v>100</v>
      </c>
      <c r="Q48" s="35">
        <f t="shared" si="7"/>
        <v>39.1</v>
      </c>
      <c r="R48" s="35">
        <f t="shared" si="8"/>
        <v>6.3500000000000005</v>
      </c>
      <c r="S48" s="35">
        <f t="shared" si="9"/>
        <v>54.550000000000004</v>
      </c>
      <c r="T48" s="35">
        <f t="shared" si="5"/>
        <v>13.97139713971397</v>
      </c>
      <c r="U48" s="79"/>
      <c r="V48" s="33"/>
      <c r="W48" s="29"/>
      <c r="X48" s="81"/>
      <c r="Y48" s="82"/>
    </row>
    <row r="49" spans="1:25" ht="24" customHeight="1">
      <c r="A49" s="78"/>
      <c r="B49" s="33" t="s">
        <v>606</v>
      </c>
      <c r="C49" s="33" t="s">
        <v>607</v>
      </c>
      <c r="D49" s="29" t="s">
        <v>844</v>
      </c>
      <c r="E49" s="33" t="s">
        <v>858</v>
      </c>
      <c r="F49" s="39">
        <v>4.7</v>
      </c>
      <c r="G49" s="39">
        <v>104</v>
      </c>
      <c r="H49" s="33" t="s">
        <v>110</v>
      </c>
      <c r="I49" s="33" t="s">
        <v>604</v>
      </c>
      <c r="J49" s="33" t="s">
        <v>916</v>
      </c>
      <c r="K49" s="33" t="s">
        <v>749</v>
      </c>
      <c r="L49" s="29" t="s">
        <v>776</v>
      </c>
      <c r="M49" s="35">
        <v>68.7</v>
      </c>
      <c r="N49" s="35">
        <v>9.4</v>
      </c>
      <c r="O49" s="35">
        <v>21.9</v>
      </c>
      <c r="P49" s="35">
        <f t="shared" si="6"/>
        <v>100</v>
      </c>
      <c r="Q49" s="35">
        <f t="shared" si="7"/>
        <v>68.7</v>
      </c>
      <c r="R49" s="35">
        <f t="shared" si="8"/>
        <v>9.4</v>
      </c>
      <c r="S49" s="35">
        <f t="shared" si="9"/>
        <v>21.900000000000002</v>
      </c>
      <c r="T49" s="35">
        <f t="shared" si="5"/>
        <v>12.035851472471188</v>
      </c>
      <c r="U49" s="79"/>
      <c r="V49" s="33"/>
      <c r="W49" s="29"/>
      <c r="X49" s="81"/>
      <c r="Y49" s="82"/>
    </row>
    <row r="50" spans="1:25" ht="24" customHeight="1">
      <c r="A50" s="78"/>
      <c r="B50" s="33" t="s">
        <v>609</v>
      </c>
      <c r="C50" s="33" t="s">
        <v>610</v>
      </c>
      <c r="D50" s="29" t="s">
        <v>844</v>
      </c>
      <c r="E50" s="33" t="s">
        <v>858</v>
      </c>
      <c r="F50" s="39">
        <v>4.8</v>
      </c>
      <c r="G50" s="39">
        <v>0.3</v>
      </c>
      <c r="H50" s="33" t="s">
        <v>110</v>
      </c>
      <c r="I50" s="33" t="s">
        <v>604</v>
      </c>
      <c r="J50" s="33" t="s">
        <v>916</v>
      </c>
      <c r="K50" s="33" t="s">
        <v>749</v>
      </c>
      <c r="L50" s="29" t="s">
        <v>776</v>
      </c>
      <c r="M50" s="35">
        <v>80.900000000000006</v>
      </c>
      <c r="N50" s="35">
        <v>15.4</v>
      </c>
      <c r="O50" s="35">
        <v>3.6</v>
      </c>
      <c r="P50" s="35">
        <f t="shared" si="6"/>
        <v>99.9</v>
      </c>
      <c r="Q50" s="35">
        <f t="shared" si="7"/>
        <v>80.980980980980988</v>
      </c>
      <c r="R50" s="35">
        <f t="shared" si="8"/>
        <v>15.415415415415415</v>
      </c>
      <c r="S50" s="35">
        <f t="shared" si="9"/>
        <v>3.6036036036036037</v>
      </c>
      <c r="T50" s="35">
        <f t="shared" si="5"/>
        <v>15.991692627206646</v>
      </c>
      <c r="U50" s="79"/>
      <c r="V50" s="33"/>
      <c r="W50" s="29"/>
      <c r="X50" s="81"/>
      <c r="Y50" s="82"/>
    </row>
    <row r="51" spans="1:25" ht="24" customHeight="1">
      <c r="A51" s="78"/>
      <c r="B51" s="33" t="s">
        <v>611</v>
      </c>
      <c r="C51" s="33" t="s">
        <v>797</v>
      </c>
      <c r="D51" s="29" t="s">
        <v>844</v>
      </c>
      <c r="E51" s="33" t="s">
        <v>819</v>
      </c>
      <c r="F51" s="39">
        <v>5.0999999999999996</v>
      </c>
      <c r="G51" s="39">
        <v>1.4</v>
      </c>
      <c r="H51" s="33" t="s">
        <v>110</v>
      </c>
      <c r="I51" s="33" t="s">
        <v>604</v>
      </c>
      <c r="J51" s="33" t="s">
        <v>916</v>
      </c>
      <c r="K51" s="33" t="s">
        <v>749</v>
      </c>
      <c r="L51" s="29" t="s">
        <v>776</v>
      </c>
      <c r="M51" s="35">
        <v>55.5</v>
      </c>
      <c r="N51" s="35">
        <v>10.65</v>
      </c>
      <c r="O51" s="35">
        <v>33.799999999999997</v>
      </c>
      <c r="P51" s="35">
        <f t="shared" si="6"/>
        <v>99.95</v>
      </c>
      <c r="Q51" s="35">
        <f t="shared" si="7"/>
        <v>55.52776388194097</v>
      </c>
      <c r="R51" s="35">
        <f t="shared" si="8"/>
        <v>10.655327663831915</v>
      </c>
      <c r="S51" s="35">
        <f t="shared" si="9"/>
        <v>33.816908454227111</v>
      </c>
      <c r="T51" s="35">
        <f t="shared" si="5"/>
        <v>16.099773242630388</v>
      </c>
      <c r="U51" s="79"/>
      <c r="V51" s="33"/>
      <c r="W51" s="29"/>
      <c r="X51" s="81"/>
      <c r="Y51" s="82"/>
    </row>
    <row r="52" spans="1:25" ht="24" customHeight="1">
      <c r="A52" s="78"/>
      <c r="B52" s="33" t="s">
        <v>613</v>
      </c>
      <c r="C52" s="33" t="s">
        <v>614</v>
      </c>
      <c r="D52" s="29" t="s">
        <v>844</v>
      </c>
      <c r="E52" s="33" t="s">
        <v>866</v>
      </c>
      <c r="F52" s="39">
        <v>2</v>
      </c>
      <c r="G52" s="39">
        <v>3.4</v>
      </c>
      <c r="H52" s="33" t="s">
        <v>110</v>
      </c>
      <c r="I52" s="33" t="s">
        <v>604</v>
      </c>
      <c r="J52" s="33" t="s">
        <v>916</v>
      </c>
      <c r="K52" s="33" t="s">
        <v>749</v>
      </c>
      <c r="L52" s="29" t="s">
        <v>776</v>
      </c>
      <c r="M52" s="35">
        <v>44.35</v>
      </c>
      <c r="N52" s="35">
        <v>7.35</v>
      </c>
      <c r="O52" s="35">
        <v>48.2</v>
      </c>
      <c r="P52" s="35">
        <f t="shared" si="6"/>
        <v>99.9</v>
      </c>
      <c r="Q52" s="35">
        <f t="shared" si="7"/>
        <v>44.394394394394396</v>
      </c>
      <c r="R52" s="35">
        <f t="shared" si="8"/>
        <v>7.3573573573573574</v>
      </c>
      <c r="S52" s="35">
        <f t="shared" si="9"/>
        <v>48.248248248248245</v>
      </c>
      <c r="T52" s="35">
        <f t="shared" si="5"/>
        <v>14.216634429400385</v>
      </c>
      <c r="U52" s="79"/>
      <c r="V52" s="33"/>
      <c r="W52" s="29"/>
      <c r="X52" s="81"/>
      <c r="Y52" s="82"/>
    </row>
    <row r="53" spans="1:25" ht="24" customHeight="1">
      <c r="A53" s="78"/>
      <c r="B53" s="33" t="s">
        <v>615</v>
      </c>
      <c r="C53" s="33" t="s">
        <v>616</v>
      </c>
      <c r="D53" s="29" t="s">
        <v>844</v>
      </c>
      <c r="E53" s="33" t="s">
        <v>830</v>
      </c>
      <c r="F53" s="39">
        <v>1.3</v>
      </c>
      <c r="G53" s="39"/>
      <c r="H53" s="33" t="s">
        <v>110</v>
      </c>
      <c r="I53" s="33" t="s">
        <v>604</v>
      </c>
      <c r="J53" s="33" t="s">
        <v>916</v>
      </c>
      <c r="K53" s="33" t="s">
        <v>749</v>
      </c>
      <c r="L53" s="29" t="s">
        <v>776</v>
      </c>
      <c r="M53" s="35">
        <v>63.6</v>
      </c>
      <c r="N53" s="35">
        <v>16.5</v>
      </c>
      <c r="O53" s="35">
        <v>19.899999999999999</v>
      </c>
      <c r="P53" s="35">
        <f t="shared" si="6"/>
        <v>100</v>
      </c>
      <c r="Q53" s="35">
        <f t="shared" si="7"/>
        <v>63.6</v>
      </c>
      <c r="R53" s="35">
        <f t="shared" si="8"/>
        <v>16.5</v>
      </c>
      <c r="S53" s="35">
        <f t="shared" si="9"/>
        <v>19.899999999999999</v>
      </c>
      <c r="T53" s="35">
        <f t="shared" si="5"/>
        <v>20.599250936329589</v>
      </c>
      <c r="U53" s="79"/>
      <c r="V53" s="33"/>
      <c r="W53" s="29"/>
      <c r="X53" s="81"/>
      <c r="Y53" s="82"/>
    </row>
    <row r="54" spans="1:25" ht="12.75" customHeight="1">
      <c r="A54" s="92"/>
      <c r="B54" s="108" t="s">
        <v>806</v>
      </c>
      <c r="C54" s="108"/>
      <c r="D54" s="108"/>
      <c r="E54" s="108"/>
      <c r="F54" s="33"/>
      <c r="G54" s="33"/>
      <c r="H54" s="33"/>
      <c r="I54" s="33"/>
      <c r="J54" s="33"/>
      <c r="K54" s="33"/>
      <c r="L54" s="29"/>
      <c r="M54" s="35"/>
      <c r="N54" s="35"/>
      <c r="O54" s="35"/>
      <c r="P54" s="35"/>
      <c r="Q54" s="93"/>
      <c r="R54" s="79"/>
      <c r="S54" s="79"/>
      <c r="T54" s="35"/>
      <c r="U54" s="33"/>
      <c r="V54" s="81"/>
    </row>
    <row r="55" spans="1:25" ht="24" customHeight="1">
      <c r="A55" s="78"/>
      <c r="B55" s="33" t="s">
        <v>637</v>
      </c>
      <c r="C55" s="33" t="s">
        <v>638</v>
      </c>
      <c r="D55" s="29" t="s">
        <v>844</v>
      </c>
      <c r="E55" s="33" t="s">
        <v>758</v>
      </c>
      <c r="F55" s="39">
        <v>1.4</v>
      </c>
      <c r="G55" s="39">
        <v>0.6</v>
      </c>
      <c r="H55" s="33" t="s">
        <v>110</v>
      </c>
      <c r="I55" s="33" t="s">
        <v>631</v>
      </c>
      <c r="J55" s="33" t="s">
        <v>632</v>
      </c>
      <c r="K55" s="33" t="s">
        <v>749</v>
      </c>
      <c r="L55" s="29" t="s">
        <v>776</v>
      </c>
      <c r="M55" s="35">
        <v>46</v>
      </c>
      <c r="N55" s="35">
        <v>19</v>
      </c>
      <c r="O55" s="35">
        <v>35</v>
      </c>
      <c r="P55" s="35">
        <f>SUM(M55:O55)</f>
        <v>100</v>
      </c>
      <c r="Q55" s="35">
        <f>PRODUCT(M55,100,1/P55)</f>
        <v>46</v>
      </c>
      <c r="R55" s="35">
        <f>PRODUCT(N55,100,1/P55)</f>
        <v>19</v>
      </c>
      <c r="S55" s="35">
        <f>PRODUCT(O55,100,1/P55)</f>
        <v>35</v>
      </c>
      <c r="T55" s="35">
        <f t="shared" si="5"/>
        <v>29.230769230769234</v>
      </c>
      <c r="U55" s="79"/>
      <c r="V55" s="33"/>
      <c r="W55" s="29"/>
      <c r="X55" s="81"/>
      <c r="Y55" s="82"/>
    </row>
    <row r="56" spans="1:25" ht="24" customHeight="1">
      <c r="A56" s="78"/>
      <c r="B56" s="33" t="s">
        <v>640</v>
      </c>
      <c r="C56" s="33" t="s">
        <v>641</v>
      </c>
      <c r="D56" s="29" t="s">
        <v>844</v>
      </c>
      <c r="E56" s="33" t="s">
        <v>820</v>
      </c>
      <c r="F56" s="39">
        <v>1.3</v>
      </c>
      <c r="G56" s="39">
        <v>0.2</v>
      </c>
      <c r="H56" s="33" t="s">
        <v>110</v>
      </c>
      <c r="I56" s="33" t="s">
        <v>631</v>
      </c>
      <c r="J56" s="33" t="s">
        <v>632</v>
      </c>
      <c r="K56" s="33" t="s">
        <v>749</v>
      </c>
      <c r="L56" s="29" t="s">
        <v>776</v>
      </c>
      <c r="M56" s="35">
        <v>46</v>
      </c>
      <c r="N56" s="35">
        <v>20</v>
      </c>
      <c r="O56" s="35">
        <v>34</v>
      </c>
      <c r="P56" s="35">
        <f>SUM(M56:O56)</f>
        <v>100</v>
      </c>
      <c r="Q56" s="35">
        <f>PRODUCT(M56,100,1/P56)</f>
        <v>46</v>
      </c>
      <c r="R56" s="35">
        <f>PRODUCT(N56,100,1/P56)</f>
        <v>20</v>
      </c>
      <c r="S56" s="35">
        <f>PRODUCT(O56,100,1/P56)</f>
        <v>34</v>
      </c>
      <c r="T56" s="35">
        <f t="shared" si="5"/>
        <v>30.303030303030305</v>
      </c>
      <c r="U56" s="79"/>
      <c r="V56" s="33"/>
      <c r="W56" s="29"/>
      <c r="X56" s="81"/>
      <c r="Y56" s="82"/>
    </row>
    <row r="57" spans="1:25" ht="24" customHeight="1">
      <c r="A57" s="78"/>
      <c r="B57" s="33" t="s">
        <v>642</v>
      </c>
      <c r="C57" s="33" t="s">
        <v>643</v>
      </c>
      <c r="D57" s="29" t="s">
        <v>844</v>
      </c>
      <c r="E57" s="33" t="s">
        <v>820</v>
      </c>
      <c r="F57" s="39">
        <v>0.9</v>
      </c>
      <c r="G57" s="39">
        <v>0.8</v>
      </c>
      <c r="H57" s="33" t="s">
        <v>110</v>
      </c>
      <c r="I57" s="33" t="s">
        <v>631</v>
      </c>
      <c r="J57" s="33" t="s">
        <v>632</v>
      </c>
      <c r="K57" s="33" t="s">
        <v>749</v>
      </c>
      <c r="L57" s="29" t="s">
        <v>776</v>
      </c>
      <c r="M57" s="35">
        <v>45</v>
      </c>
      <c r="N57" s="35">
        <v>20</v>
      </c>
      <c r="O57" s="35">
        <v>33</v>
      </c>
      <c r="P57" s="35">
        <f>SUM(M57:O57)</f>
        <v>98</v>
      </c>
      <c r="Q57" s="35">
        <f>PRODUCT(M57,100,1/P57)</f>
        <v>45.918367346938773</v>
      </c>
      <c r="R57" s="35">
        <f>PRODUCT(N57,100,1/P57)</f>
        <v>20.408163265306122</v>
      </c>
      <c r="S57" s="35">
        <f>PRODUCT(O57,100,1/P57)</f>
        <v>33.673469387755098</v>
      </c>
      <c r="T57" s="35">
        <f t="shared" si="5"/>
        <v>30.769230769230774</v>
      </c>
      <c r="U57" s="79"/>
      <c r="V57" s="33"/>
      <c r="W57" s="29"/>
      <c r="X57" s="81"/>
      <c r="Y57" s="82"/>
    </row>
    <row r="58" spans="1:25" ht="11.25" customHeight="1">
      <c r="A58" s="92"/>
      <c r="B58" s="108" t="s">
        <v>927</v>
      </c>
      <c r="C58" s="108"/>
      <c r="D58" s="108"/>
      <c r="E58" s="33"/>
      <c r="F58" s="33"/>
      <c r="G58" s="33"/>
      <c r="H58" s="33"/>
      <c r="I58" s="33"/>
      <c r="J58" s="33"/>
      <c r="K58" s="33"/>
      <c r="L58" s="29"/>
      <c r="M58" s="35"/>
      <c r="N58" s="35"/>
      <c r="O58" s="35"/>
      <c r="P58" s="35"/>
      <c r="Q58" s="93"/>
      <c r="R58" s="79"/>
      <c r="S58" s="79"/>
      <c r="T58" s="35"/>
      <c r="U58" s="33"/>
      <c r="V58" s="81"/>
    </row>
    <row r="59" spans="1:25" ht="24" customHeight="1">
      <c r="A59" s="78"/>
      <c r="B59" s="33" t="s">
        <v>661</v>
      </c>
      <c r="C59" s="33" t="s">
        <v>662</v>
      </c>
      <c r="D59" s="29" t="s">
        <v>844</v>
      </c>
      <c r="E59" s="33" t="s">
        <v>856</v>
      </c>
      <c r="F59" s="39">
        <v>10.7</v>
      </c>
      <c r="G59" s="39">
        <v>2.2000000000000002</v>
      </c>
      <c r="H59" s="33" t="s">
        <v>110</v>
      </c>
      <c r="I59" s="33" t="s">
        <v>663</v>
      </c>
      <c r="J59" s="33" t="s">
        <v>81</v>
      </c>
      <c r="K59" s="33" t="s">
        <v>749</v>
      </c>
      <c r="L59" s="29" t="s">
        <v>776</v>
      </c>
      <c r="M59" s="35">
        <v>91</v>
      </c>
      <c r="N59" s="35">
        <v>8</v>
      </c>
      <c r="O59" s="35">
        <v>1</v>
      </c>
      <c r="P59" s="35">
        <f>SUM(M59:O59)</f>
        <v>100</v>
      </c>
      <c r="Q59" s="35">
        <f>PRODUCT(M59,100,1/P59)</f>
        <v>91</v>
      </c>
      <c r="R59" s="35">
        <f>PRODUCT(N59,100,1/P59)</f>
        <v>8</v>
      </c>
      <c r="S59" s="35">
        <f>PRODUCT(O59,100,1/P59)</f>
        <v>1</v>
      </c>
      <c r="T59" s="35">
        <f t="shared" si="5"/>
        <v>8.0808080808080813</v>
      </c>
      <c r="U59" s="79"/>
      <c r="V59" s="33"/>
      <c r="W59" s="29"/>
      <c r="X59" s="81"/>
      <c r="Y59" s="82"/>
    </row>
    <row r="60" spans="1:25" ht="24" customHeight="1">
      <c r="A60" s="78"/>
      <c r="B60" s="33" t="s">
        <v>664</v>
      </c>
      <c r="C60" s="33" t="s">
        <v>780</v>
      </c>
      <c r="D60" s="29" t="s">
        <v>844</v>
      </c>
      <c r="E60" s="33" t="s">
        <v>862</v>
      </c>
      <c r="F60" s="39">
        <v>7.8</v>
      </c>
      <c r="G60" s="39">
        <v>0.5</v>
      </c>
      <c r="H60" s="33" t="s">
        <v>110</v>
      </c>
      <c r="I60" s="33" t="s">
        <v>663</v>
      </c>
      <c r="J60" s="33" t="s">
        <v>81</v>
      </c>
      <c r="K60" s="33" t="s">
        <v>749</v>
      </c>
      <c r="L60" s="29" t="s">
        <v>776</v>
      </c>
      <c r="M60" s="35">
        <v>42.5</v>
      </c>
      <c r="N60" s="35">
        <v>10</v>
      </c>
      <c r="O60" s="35">
        <v>47.5</v>
      </c>
      <c r="P60" s="35">
        <f>SUM(M60:O60)</f>
        <v>100</v>
      </c>
      <c r="Q60" s="35">
        <f>PRODUCT(M60,100,1/P60)</f>
        <v>42.5</v>
      </c>
      <c r="R60" s="35">
        <f>PRODUCT(N60,100,1/P60)</f>
        <v>10</v>
      </c>
      <c r="S60" s="35">
        <f>PRODUCT(O60,100,1/P60)</f>
        <v>47.5</v>
      </c>
      <c r="T60" s="35">
        <f t="shared" si="5"/>
        <v>19.047619047619051</v>
      </c>
      <c r="U60" s="79"/>
      <c r="V60" s="33"/>
      <c r="W60" s="29"/>
      <c r="X60" s="81"/>
      <c r="Y60" s="82"/>
    </row>
    <row r="61" spans="1:25" ht="24" customHeight="1">
      <c r="A61" s="78"/>
      <c r="B61" s="33" t="s">
        <v>665</v>
      </c>
      <c r="C61" s="33" t="s">
        <v>781</v>
      </c>
      <c r="D61" s="29" t="s">
        <v>844</v>
      </c>
      <c r="E61" s="33" t="s">
        <v>867</v>
      </c>
      <c r="F61" s="39">
        <v>3.3</v>
      </c>
      <c r="G61" s="39">
        <v>0.9</v>
      </c>
      <c r="H61" s="33" t="s">
        <v>110</v>
      </c>
      <c r="I61" s="33" t="s">
        <v>663</v>
      </c>
      <c r="J61" s="33" t="s">
        <v>81</v>
      </c>
      <c r="K61" s="33" t="s">
        <v>749</v>
      </c>
      <c r="L61" s="29" t="s">
        <v>776</v>
      </c>
      <c r="M61" s="35">
        <v>74</v>
      </c>
      <c r="N61" s="35">
        <v>26</v>
      </c>
      <c r="O61" s="104">
        <v>0</v>
      </c>
      <c r="P61" s="35">
        <f>SUM(M61:O61)</f>
        <v>100</v>
      </c>
      <c r="Q61" s="35">
        <f>PRODUCT(M61,100,1/P61)</f>
        <v>74</v>
      </c>
      <c r="R61" s="35">
        <f>PRODUCT(N61,100,1/P61)</f>
        <v>26</v>
      </c>
      <c r="S61" s="35">
        <f>PRODUCT(O61,100,1/P61)</f>
        <v>0</v>
      </c>
      <c r="T61" s="35">
        <f t="shared" si="5"/>
        <v>26</v>
      </c>
      <c r="U61" s="79"/>
      <c r="V61" s="33"/>
      <c r="W61" s="29"/>
      <c r="X61" s="81"/>
      <c r="Y61" s="82"/>
    </row>
    <row r="62" spans="1:25" ht="12" customHeight="1">
      <c r="A62" s="92"/>
      <c r="B62" s="108" t="s">
        <v>925</v>
      </c>
      <c r="C62" s="108"/>
      <c r="D62" s="108"/>
      <c r="E62" s="33"/>
      <c r="F62" s="33"/>
      <c r="G62" s="33"/>
      <c r="H62" s="33"/>
      <c r="I62" s="33"/>
      <c r="J62" s="33"/>
      <c r="K62" s="33"/>
      <c r="L62" s="29"/>
      <c r="M62" s="35"/>
      <c r="N62" s="35"/>
      <c r="O62" s="35"/>
      <c r="P62" s="35"/>
      <c r="Q62" s="93"/>
      <c r="R62" s="79"/>
      <c r="S62" s="79"/>
      <c r="T62" s="35"/>
      <c r="U62" s="33"/>
      <c r="V62" s="81"/>
    </row>
    <row r="63" spans="1:25" s="9" customFormat="1" ht="24" customHeight="1">
      <c r="A63" s="78"/>
      <c r="B63" s="33" t="s">
        <v>16</v>
      </c>
      <c r="C63" s="33" t="s">
        <v>22</v>
      </c>
      <c r="D63" s="29" t="s">
        <v>844</v>
      </c>
      <c r="E63" s="33" t="s">
        <v>82</v>
      </c>
      <c r="F63" s="39">
        <v>3.4</v>
      </c>
      <c r="G63" s="39">
        <v>1.1000000000000001</v>
      </c>
      <c r="H63" s="33" t="s">
        <v>110</v>
      </c>
      <c r="I63" s="33" t="s">
        <v>222</v>
      </c>
      <c r="J63" s="33" t="s">
        <v>913</v>
      </c>
      <c r="K63" s="33" t="s">
        <v>749</v>
      </c>
      <c r="L63" s="29" t="s">
        <v>20</v>
      </c>
      <c r="M63" s="35" t="s">
        <v>85</v>
      </c>
      <c r="N63" s="35"/>
      <c r="O63" s="35"/>
      <c r="P63" s="35"/>
      <c r="Q63" s="35"/>
      <c r="R63" s="35"/>
      <c r="S63" s="35"/>
      <c r="T63" s="35"/>
      <c r="U63" s="79"/>
      <c r="V63" s="33"/>
      <c r="W63" s="29"/>
      <c r="X63" s="81"/>
      <c r="Y63" s="82"/>
    </row>
    <row r="64" spans="1:25" s="9" customFormat="1" ht="24" customHeight="1">
      <c r="A64" s="78"/>
      <c r="B64" s="33" t="s">
        <v>17</v>
      </c>
      <c r="C64" s="33" t="s">
        <v>23</v>
      </c>
      <c r="D64" s="29" t="s">
        <v>844</v>
      </c>
      <c r="E64" s="33" t="s">
        <v>82</v>
      </c>
      <c r="F64" s="39">
        <v>3.1</v>
      </c>
      <c r="G64" s="39">
        <v>0.5</v>
      </c>
      <c r="H64" s="33" t="s">
        <v>110</v>
      </c>
      <c r="I64" s="33" t="s">
        <v>222</v>
      </c>
      <c r="J64" s="33" t="s">
        <v>913</v>
      </c>
      <c r="K64" s="33" t="s">
        <v>749</v>
      </c>
      <c r="L64" s="29" t="s">
        <v>20</v>
      </c>
      <c r="M64" s="35" t="s">
        <v>85</v>
      </c>
      <c r="N64" s="35"/>
      <c r="O64" s="35"/>
      <c r="P64" s="35"/>
      <c r="Q64" s="35"/>
      <c r="R64" s="35"/>
      <c r="S64" s="35"/>
      <c r="T64" s="35"/>
      <c r="U64" s="79"/>
      <c r="V64" s="33"/>
      <c r="W64" s="29"/>
      <c r="X64" s="81"/>
      <c r="Y64" s="82"/>
    </row>
    <row r="65" spans="1:25" s="17" customFormat="1" ht="24" customHeight="1">
      <c r="A65" s="78"/>
      <c r="B65" s="33" t="s">
        <v>18</v>
      </c>
      <c r="C65" s="33" t="s">
        <v>24</v>
      </c>
      <c r="D65" s="29" t="s">
        <v>844</v>
      </c>
      <c r="E65" s="33" t="s">
        <v>82</v>
      </c>
      <c r="F65" s="39">
        <v>2.8</v>
      </c>
      <c r="G65" s="39">
        <v>1.1000000000000001</v>
      </c>
      <c r="H65" s="33" t="s">
        <v>110</v>
      </c>
      <c r="I65" s="33" t="s">
        <v>222</v>
      </c>
      <c r="J65" s="33" t="s">
        <v>913</v>
      </c>
      <c r="K65" s="33" t="s">
        <v>749</v>
      </c>
      <c r="L65" s="29" t="s">
        <v>20</v>
      </c>
      <c r="M65" s="35" t="s">
        <v>85</v>
      </c>
      <c r="N65" s="35"/>
      <c r="O65" s="35"/>
      <c r="P65" s="35"/>
      <c r="Q65" s="35"/>
      <c r="R65" s="35"/>
      <c r="S65" s="35"/>
      <c r="T65" s="35"/>
      <c r="U65" s="79"/>
      <c r="V65" s="33"/>
      <c r="W65" s="29"/>
      <c r="X65" s="81"/>
      <c r="Y65" s="82"/>
    </row>
    <row r="66" spans="1:25" ht="24" customHeight="1">
      <c r="A66" s="78"/>
      <c r="B66" s="33" t="s">
        <v>19</v>
      </c>
      <c r="C66" s="33" t="s">
        <v>25</v>
      </c>
      <c r="D66" s="29" t="s">
        <v>844</v>
      </c>
      <c r="E66" s="33" t="s">
        <v>82</v>
      </c>
      <c r="F66" s="39">
        <v>2.8</v>
      </c>
      <c r="G66" s="39">
        <v>0.9</v>
      </c>
      <c r="H66" s="33" t="s">
        <v>110</v>
      </c>
      <c r="I66" s="33" t="s">
        <v>222</v>
      </c>
      <c r="J66" s="33" t="s">
        <v>913</v>
      </c>
      <c r="K66" s="33" t="s">
        <v>749</v>
      </c>
      <c r="L66" s="29" t="s">
        <v>20</v>
      </c>
      <c r="M66" s="35" t="s">
        <v>85</v>
      </c>
      <c r="N66" s="35"/>
      <c r="O66" s="35"/>
      <c r="P66" s="35"/>
      <c r="Q66" s="35"/>
      <c r="R66" s="35"/>
      <c r="S66" s="35"/>
      <c r="T66" s="35"/>
      <c r="U66" s="79"/>
      <c r="V66" s="33"/>
      <c r="W66" s="29"/>
      <c r="X66" s="81"/>
      <c r="Y66" s="82"/>
    </row>
    <row r="67" spans="1:25" ht="24" customHeight="1">
      <c r="A67" s="78"/>
      <c r="B67" s="33" t="s">
        <v>21</v>
      </c>
      <c r="C67" s="33" t="s">
        <v>26</v>
      </c>
      <c r="D67" s="29" t="s">
        <v>844</v>
      </c>
      <c r="E67" s="33" t="s">
        <v>626</v>
      </c>
      <c r="F67" s="39"/>
      <c r="G67" s="39">
        <v>0.7</v>
      </c>
      <c r="H67" s="33" t="s">
        <v>110</v>
      </c>
      <c r="I67" s="33" t="s">
        <v>222</v>
      </c>
      <c r="J67" s="33" t="s">
        <v>913</v>
      </c>
      <c r="K67" s="33" t="s">
        <v>751</v>
      </c>
      <c r="L67" s="29" t="s">
        <v>20</v>
      </c>
      <c r="M67" s="35" t="s">
        <v>86</v>
      </c>
      <c r="N67" s="35"/>
      <c r="O67" s="35"/>
      <c r="P67" s="35"/>
      <c r="Q67" s="35"/>
      <c r="R67" s="35"/>
      <c r="S67" s="35"/>
      <c r="T67" s="35"/>
      <c r="U67" s="79"/>
      <c r="V67" s="33"/>
      <c r="W67" s="29"/>
      <c r="X67" s="81"/>
      <c r="Y67" s="82"/>
    </row>
    <row r="68" spans="1:25" ht="12" customHeight="1">
      <c r="A68" s="92"/>
      <c r="B68" s="108" t="s">
        <v>928</v>
      </c>
      <c r="C68" s="108"/>
      <c r="D68" s="108"/>
      <c r="E68" s="108"/>
      <c r="F68" s="108"/>
      <c r="G68" s="33"/>
      <c r="H68" s="33"/>
      <c r="I68" s="33"/>
      <c r="J68" s="33"/>
      <c r="K68" s="33"/>
      <c r="L68" s="29"/>
      <c r="M68" s="35"/>
      <c r="N68" s="35"/>
      <c r="O68" s="35"/>
      <c r="P68" s="35"/>
      <c r="Q68" s="93"/>
      <c r="R68" s="79"/>
      <c r="S68" s="79"/>
      <c r="T68" s="35"/>
      <c r="U68" s="33"/>
      <c r="V68" s="81"/>
    </row>
    <row r="69" spans="1:25" ht="36" customHeight="1">
      <c r="A69" s="78"/>
      <c r="B69" s="33" t="s">
        <v>672</v>
      </c>
      <c r="C69" s="33" t="s">
        <v>782</v>
      </c>
      <c r="D69" s="29" t="s">
        <v>844</v>
      </c>
      <c r="E69" s="33" t="s">
        <v>838</v>
      </c>
      <c r="F69" s="39">
        <v>10.5</v>
      </c>
      <c r="G69" s="39">
        <v>4.0999999999999996</v>
      </c>
      <c r="H69" s="33" t="s">
        <v>110</v>
      </c>
      <c r="I69" s="33" t="s">
        <v>673</v>
      </c>
      <c r="J69" s="33" t="s">
        <v>674</v>
      </c>
      <c r="K69" s="33" t="s">
        <v>749</v>
      </c>
      <c r="L69" s="29" t="s">
        <v>776</v>
      </c>
      <c r="M69" s="35">
        <v>81.349999999999994</v>
      </c>
      <c r="N69" s="35">
        <v>15.35</v>
      </c>
      <c r="O69" s="35">
        <v>3.07</v>
      </c>
      <c r="P69" s="35">
        <f t="shared" ref="P69:P75" si="10">SUM(M69:O69)</f>
        <v>99.769999999999982</v>
      </c>
      <c r="Q69" s="35">
        <f t="shared" ref="Q69:Q75" si="11">PRODUCT(M69,100,1/P69)</f>
        <v>81.537536333567203</v>
      </c>
      <c r="R69" s="35">
        <f t="shared" ref="R69:R75" si="12">PRODUCT(N69,100,1/P69)</f>
        <v>15.385386388693998</v>
      </c>
      <c r="S69" s="35">
        <f t="shared" ref="S69:S75" si="13">PRODUCT(O69,100,1/P69)</f>
        <v>3.0770772777387996</v>
      </c>
      <c r="T69" s="35">
        <f t="shared" si="5"/>
        <v>15.873836608066187</v>
      </c>
      <c r="U69" s="79"/>
      <c r="V69" s="33"/>
      <c r="W69" s="29"/>
      <c r="X69" s="81"/>
      <c r="Y69" s="82"/>
    </row>
    <row r="70" spans="1:25" ht="24" customHeight="1">
      <c r="A70" s="78"/>
      <c r="B70" s="33" t="s">
        <v>675</v>
      </c>
      <c r="C70" s="33" t="s">
        <v>783</v>
      </c>
      <c r="D70" s="29" t="s">
        <v>844</v>
      </c>
      <c r="E70" s="33" t="s">
        <v>867</v>
      </c>
      <c r="F70" s="39">
        <v>8.5</v>
      </c>
      <c r="G70" s="39">
        <v>4.4000000000000004</v>
      </c>
      <c r="H70" s="33" t="s">
        <v>110</v>
      </c>
      <c r="I70" s="33" t="s">
        <v>673</v>
      </c>
      <c r="J70" s="33" t="s">
        <v>674</v>
      </c>
      <c r="K70" s="33" t="s">
        <v>747</v>
      </c>
      <c r="L70" s="29" t="s">
        <v>776</v>
      </c>
      <c r="M70" s="35">
        <v>83.05</v>
      </c>
      <c r="N70" s="35">
        <v>15.95</v>
      </c>
      <c r="O70" s="35">
        <v>1.05</v>
      </c>
      <c r="P70" s="35">
        <f t="shared" si="10"/>
        <v>100.05</v>
      </c>
      <c r="Q70" s="35">
        <f t="shared" si="11"/>
        <v>83.008495752123949</v>
      </c>
      <c r="R70" s="35">
        <f t="shared" si="12"/>
        <v>15.942028985507248</v>
      </c>
      <c r="S70" s="35">
        <f t="shared" si="13"/>
        <v>1.0494752623688157</v>
      </c>
      <c r="T70" s="35">
        <f t="shared" si="5"/>
        <v>16.111111111111111</v>
      </c>
      <c r="U70" s="79"/>
      <c r="V70" s="33"/>
      <c r="W70" s="29"/>
      <c r="X70" s="81"/>
      <c r="Y70" s="82"/>
    </row>
    <row r="71" spans="1:25" ht="24" customHeight="1">
      <c r="A71" s="78"/>
      <c r="B71" s="33" t="s">
        <v>676</v>
      </c>
      <c r="C71" s="33" t="s">
        <v>784</v>
      </c>
      <c r="D71" s="29" t="s">
        <v>844</v>
      </c>
      <c r="E71" s="33" t="s">
        <v>831</v>
      </c>
      <c r="F71" s="39">
        <v>4.4000000000000004</v>
      </c>
      <c r="G71" s="39">
        <v>5.8</v>
      </c>
      <c r="H71" s="33" t="s">
        <v>110</v>
      </c>
      <c r="I71" s="33" t="s">
        <v>673</v>
      </c>
      <c r="J71" s="33" t="s">
        <v>674</v>
      </c>
      <c r="K71" s="33" t="s">
        <v>749</v>
      </c>
      <c r="L71" s="29" t="s">
        <v>776</v>
      </c>
      <c r="M71" s="35">
        <v>81.400000000000006</v>
      </c>
      <c r="N71" s="35">
        <v>16.5</v>
      </c>
      <c r="O71" s="35">
        <v>2.0499999999999998</v>
      </c>
      <c r="P71" s="35">
        <f t="shared" si="10"/>
        <v>99.95</v>
      </c>
      <c r="Q71" s="35">
        <f t="shared" si="11"/>
        <v>81.440720360180094</v>
      </c>
      <c r="R71" s="35">
        <f t="shared" si="12"/>
        <v>16.50825412706353</v>
      </c>
      <c r="S71" s="35">
        <f t="shared" si="13"/>
        <v>2.0510255127563779</v>
      </c>
      <c r="T71" s="35">
        <f t="shared" si="5"/>
        <v>16.853932584269664</v>
      </c>
      <c r="U71" s="79"/>
      <c r="V71" s="33"/>
      <c r="W71" s="29"/>
      <c r="X71" s="81"/>
      <c r="Y71" s="82"/>
    </row>
    <row r="72" spans="1:25" ht="24" customHeight="1">
      <c r="A72" s="78"/>
      <c r="B72" s="33" t="s">
        <v>677</v>
      </c>
      <c r="C72" s="33" t="s">
        <v>785</v>
      </c>
      <c r="D72" s="29" t="s">
        <v>844</v>
      </c>
      <c r="E72" s="33" t="s">
        <v>821</v>
      </c>
      <c r="F72" s="39">
        <v>15.3</v>
      </c>
      <c r="G72" s="39">
        <v>4.7</v>
      </c>
      <c r="H72" s="33" t="s">
        <v>110</v>
      </c>
      <c r="I72" s="33" t="s">
        <v>673</v>
      </c>
      <c r="J72" s="33" t="s">
        <v>674</v>
      </c>
      <c r="K72" s="33" t="s">
        <v>749</v>
      </c>
      <c r="L72" s="29" t="s">
        <v>776</v>
      </c>
      <c r="M72" s="35">
        <v>81.650000000000006</v>
      </c>
      <c r="N72" s="35">
        <v>15.55</v>
      </c>
      <c r="O72" s="35">
        <v>2.8</v>
      </c>
      <c r="P72" s="35">
        <f t="shared" si="10"/>
        <v>100</v>
      </c>
      <c r="Q72" s="35">
        <f t="shared" si="11"/>
        <v>81.650000000000006</v>
      </c>
      <c r="R72" s="35">
        <f t="shared" si="12"/>
        <v>15.55</v>
      </c>
      <c r="S72" s="35">
        <f t="shared" si="13"/>
        <v>2.8000000000000003</v>
      </c>
      <c r="T72" s="35">
        <f t="shared" si="5"/>
        <v>15.997942386831276</v>
      </c>
      <c r="U72" s="79"/>
      <c r="V72" s="33"/>
      <c r="W72" s="29"/>
      <c r="X72" s="81"/>
      <c r="Y72" s="82"/>
    </row>
    <row r="73" spans="1:25" ht="24" customHeight="1">
      <c r="A73" s="78"/>
      <c r="B73" s="33" t="s">
        <v>678</v>
      </c>
      <c r="C73" s="33" t="s">
        <v>786</v>
      </c>
      <c r="D73" s="29" t="s">
        <v>844</v>
      </c>
      <c r="E73" s="33" t="s">
        <v>821</v>
      </c>
      <c r="F73" s="39">
        <v>17.2</v>
      </c>
      <c r="G73" s="39">
        <v>4.7</v>
      </c>
      <c r="H73" s="33" t="s">
        <v>110</v>
      </c>
      <c r="I73" s="33" t="s">
        <v>673</v>
      </c>
      <c r="J73" s="33" t="s">
        <v>674</v>
      </c>
      <c r="K73" s="33" t="s">
        <v>749</v>
      </c>
      <c r="L73" s="29" t="s">
        <v>776</v>
      </c>
      <c r="M73" s="35">
        <v>82.2</v>
      </c>
      <c r="N73" s="35">
        <v>13.7</v>
      </c>
      <c r="O73" s="35">
        <v>4.05</v>
      </c>
      <c r="P73" s="35">
        <f t="shared" si="10"/>
        <v>99.95</v>
      </c>
      <c r="Q73" s="35">
        <f t="shared" si="11"/>
        <v>82.241120560280137</v>
      </c>
      <c r="R73" s="35">
        <f t="shared" si="12"/>
        <v>13.706853426713357</v>
      </c>
      <c r="S73" s="35">
        <f t="shared" si="13"/>
        <v>4.0520260130065031</v>
      </c>
      <c r="T73" s="35">
        <f t="shared" si="5"/>
        <v>14.285714285714288</v>
      </c>
      <c r="U73" s="79"/>
      <c r="V73" s="33"/>
      <c r="W73" s="29"/>
      <c r="X73" s="81"/>
      <c r="Y73" s="82"/>
    </row>
    <row r="74" spans="1:25" ht="24" customHeight="1">
      <c r="A74" s="78"/>
      <c r="B74" s="33" t="s">
        <v>679</v>
      </c>
      <c r="C74" s="33" t="s">
        <v>787</v>
      </c>
      <c r="D74" s="29" t="s">
        <v>844</v>
      </c>
      <c r="E74" s="33" t="s">
        <v>822</v>
      </c>
      <c r="F74" s="39">
        <v>12.9</v>
      </c>
      <c r="G74" s="39">
        <v>4.5999999999999996</v>
      </c>
      <c r="H74" s="33" t="s">
        <v>110</v>
      </c>
      <c r="I74" s="33" t="s">
        <v>673</v>
      </c>
      <c r="J74" s="33" t="s">
        <v>674</v>
      </c>
      <c r="K74" s="33" t="s">
        <v>749</v>
      </c>
      <c r="L74" s="29" t="s">
        <v>776</v>
      </c>
      <c r="M74" s="35">
        <v>83.96</v>
      </c>
      <c r="N74" s="35">
        <v>13.73</v>
      </c>
      <c r="O74" s="35">
        <v>2.2599999999999998</v>
      </c>
      <c r="P74" s="35">
        <f t="shared" si="10"/>
        <v>99.95</v>
      </c>
      <c r="Q74" s="35">
        <f t="shared" si="11"/>
        <v>84.002001000500243</v>
      </c>
      <c r="R74" s="35">
        <f t="shared" si="12"/>
        <v>13.736868434217108</v>
      </c>
      <c r="S74" s="35">
        <f t="shared" si="13"/>
        <v>2.2611305652826408</v>
      </c>
      <c r="T74" s="35">
        <f t="shared" si="5"/>
        <v>14.054662708567921</v>
      </c>
      <c r="U74" s="79"/>
      <c r="V74" s="33"/>
      <c r="W74" s="29"/>
      <c r="X74" s="81"/>
      <c r="Y74" s="82"/>
    </row>
    <row r="75" spans="1:25" ht="24" customHeight="1">
      <c r="A75" s="78"/>
      <c r="B75" s="33" t="s">
        <v>680</v>
      </c>
      <c r="C75" s="33" t="s">
        <v>681</v>
      </c>
      <c r="D75" s="29" t="s">
        <v>844</v>
      </c>
      <c r="E75" s="33" t="s">
        <v>842</v>
      </c>
      <c r="F75" s="39">
        <v>1.5</v>
      </c>
      <c r="G75" s="39">
        <v>1.4</v>
      </c>
      <c r="H75" s="33" t="s">
        <v>110</v>
      </c>
      <c r="I75" s="33" t="s">
        <v>673</v>
      </c>
      <c r="J75" s="33" t="s">
        <v>674</v>
      </c>
      <c r="K75" s="33" t="s">
        <v>749</v>
      </c>
      <c r="L75" s="29" t="s">
        <v>776</v>
      </c>
      <c r="M75" s="35">
        <v>80.2</v>
      </c>
      <c r="N75" s="35">
        <v>16.5</v>
      </c>
      <c r="O75" s="35">
        <v>3.4</v>
      </c>
      <c r="P75" s="35">
        <f t="shared" si="10"/>
        <v>100.10000000000001</v>
      </c>
      <c r="Q75" s="35">
        <f t="shared" si="11"/>
        <v>80.119880119880122</v>
      </c>
      <c r="R75" s="35">
        <f t="shared" si="12"/>
        <v>16.483516483516482</v>
      </c>
      <c r="S75" s="35">
        <f t="shared" si="13"/>
        <v>3.3966033966033966</v>
      </c>
      <c r="T75" s="35">
        <f t="shared" si="5"/>
        <v>17.063081695966908</v>
      </c>
      <c r="U75" s="79"/>
      <c r="V75" s="33"/>
      <c r="W75" s="29"/>
      <c r="X75" s="81"/>
      <c r="Y75" s="82"/>
    </row>
    <row r="76" spans="1:25" ht="12" customHeight="1">
      <c r="A76" s="78"/>
      <c r="B76" s="108" t="s">
        <v>929</v>
      </c>
      <c r="C76" s="108"/>
      <c r="D76" s="108"/>
      <c r="E76" s="33"/>
      <c r="F76" s="39"/>
      <c r="G76" s="39"/>
      <c r="H76" s="33"/>
      <c r="I76" s="33"/>
      <c r="J76" s="33"/>
      <c r="K76" s="33"/>
      <c r="L76" s="29"/>
      <c r="M76" s="35"/>
      <c r="N76" s="35"/>
      <c r="O76" s="35"/>
      <c r="P76" s="35"/>
      <c r="Q76" s="35"/>
      <c r="R76" s="35"/>
      <c r="S76" s="35"/>
      <c r="T76" s="35"/>
      <c r="U76" s="79"/>
      <c r="V76" s="33"/>
      <c r="W76" s="29"/>
      <c r="X76" s="81"/>
      <c r="Y76" s="82"/>
    </row>
    <row r="77" spans="1:25" ht="24" customHeight="1">
      <c r="A77" s="28"/>
      <c r="B77" s="33" t="s">
        <v>767</v>
      </c>
      <c r="C77" s="33"/>
      <c r="D77" s="29" t="s">
        <v>844</v>
      </c>
      <c r="E77" s="33" t="s">
        <v>330</v>
      </c>
      <c r="F77" s="94">
        <v>12.6</v>
      </c>
      <c r="G77" s="94">
        <v>8.6</v>
      </c>
      <c r="H77" s="33" t="s">
        <v>110</v>
      </c>
      <c r="I77" s="33" t="s">
        <v>634</v>
      </c>
      <c r="J77" s="33" t="s">
        <v>283</v>
      </c>
      <c r="K77" s="33" t="s">
        <v>749</v>
      </c>
      <c r="L77" s="29" t="s">
        <v>803</v>
      </c>
      <c r="M77" s="35">
        <v>0.53</v>
      </c>
      <c r="N77" s="35">
        <v>0.15</v>
      </c>
      <c r="O77" s="35">
        <v>99.32</v>
      </c>
      <c r="P77" s="35">
        <f t="shared" ref="P77:P82" si="14">SUM(M77:O77)</f>
        <v>100</v>
      </c>
      <c r="Q77" s="35">
        <f>PRODUCT(M77,100,1/P77)</f>
        <v>0.53</v>
      </c>
      <c r="R77" s="35">
        <f>PRODUCT(N77,100,1/P77)</f>
        <v>0.15</v>
      </c>
      <c r="S77" s="35">
        <f>PRODUCT(O77,100,1/P77)</f>
        <v>99.320000000000007</v>
      </c>
      <c r="T77" s="35">
        <f t="shared" si="5"/>
        <v>22.058823529411764</v>
      </c>
      <c r="U77" s="79"/>
      <c r="V77" s="33"/>
      <c r="W77" s="29"/>
      <c r="X77" s="81"/>
      <c r="Y77" s="82"/>
    </row>
    <row r="78" spans="1:25" s="10" customFormat="1" ht="24">
      <c r="A78" s="95"/>
      <c r="B78" s="86" t="s">
        <v>281</v>
      </c>
      <c r="C78" s="86" t="s">
        <v>282</v>
      </c>
      <c r="D78" s="29" t="s">
        <v>844</v>
      </c>
      <c r="E78" s="86" t="s">
        <v>809</v>
      </c>
      <c r="F78" s="86">
        <v>15.3</v>
      </c>
      <c r="G78" s="86">
        <v>3.6</v>
      </c>
      <c r="H78" s="33" t="s">
        <v>110</v>
      </c>
      <c r="I78" s="33" t="s">
        <v>634</v>
      </c>
      <c r="J78" s="33" t="s">
        <v>283</v>
      </c>
      <c r="K78" s="33" t="s">
        <v>747</v>
      </c>
      <c r="L78" s="26" t="s">
        <v>808</v>
      </c>
      <c r="M78" s="88">
        <v>17.100000000000001</v>
      </c>
      <c r="N78" s="96">
        <v>0</v>
      </c>
      <c r="O78" s="88">
        <v>81.599999999999994</v>
      </c>
      <c r="P78" s="35">
        <f t="shared" si="14"/>
        <v>98.699999999999989</v>
      </c>
      <c r="Q78" s="35">
        <f>PRODUCT(M78,100,1/P78)</f>
        <v>17.32522796352584</v>
      </c>
      <c r="R78" s="35">
        <f>PRODUCT(N78,100,1/P78)</f>
        <v>0</v>
      </c>
      <c r="S78" s="35">
        <f>PRODUCT(O78,100,1/P78)</f>
        <v>82.674772036474167</v>
      </c>
      <c r="T78" s="35">
        <f t="shared" si="5"/>
        <v>0</v>
      </c>
    </row>
    <row r="79" spans="1:25" ht="24" customHeight="1">
      <c r="A79" s="28"/>
      <c r="B79" s="33" t="s">
        <v>284</v>
      </c>
      <c r="C79" s="33"/>
      <c r="D79" s="29" t="s">
        <v>844</v>
      </c>
      <c r="E79" s="33" t="s">
        <v>758</v>
      </c>
      <c r="F79" s="94">
        <v>5.6</v>
      </c>
      <c r="G79" s="94">
        <v>4.5999999999999996</v>
      </c>
      <c r="H79" s="33" t="s">
        <v>110</v>
      </c>
      <c r="I79" s="33" t="s">
        <v>634</v>
      </c>
      <c r="J79" s="33" t="s">
        <v>283</v>
      </c>
      <c r="K79" s="33" t="s">
        <v>747</v>
      </c>
      <c r="L79" s="29" t="s">
        <v>803</v>
      </c>
      <c r="M79" s="35">
        <v>0.38</v>
      </c>
      <c r="N79" s="35">
        <v>0.11</v>
      </c>
      <c r="O79" s="35">
        <v>99.5</v>
      </c>
      <c r="P79" s="35">
        <f t="shared" si="14"/>
        <v>99.99</v>
      </c>
      <c r="Q79" s="35">
        <f>PRODUCT(M79,100,1/P79)</f>
        <v>0.38003800380038005</v>
      </c>
      <c r="R79" s="35">
        <f>PRODUCT(N79,100,1/P79)</f>
        <v>0.11001100110011001</v>
      </c>
      <c r="S79" s="35">
        <f>PRODUCT(O79,100,1/P79)</f>
        <v>99.509950995099516</v>
      </c>
      <c r="T79" s="35">
        <f t="shared" si="5"/>
        <v>22.448979591836736</v>
      </c>
      <c r="U79" s="79"/>
      <c r="V79" s="33"/>
      <c r="W79" s="29"/>
      <c r="X79" s="81"/>
      <c r="Y79" s="82"/>
    </row>
    <row r="80" spans="1:25" s="10" customFormat="1" ht="24">
      <c r="A80" s="95"/>
      <c r="B80" s="86" t="s">
        <v>285</v>
      </c>
      <c r="C80" s="86" t="s">
        <v>286</v>
      </c>
      <c r="D80" s="29" t="s">
        <v>844</v>
      </c>
      <c r="E80" s="33" t="s">
        <v>822</v>
      </c>
      <c r="F80" s="86">
        <v>6.3</v>
      </c>
      <c r="G80" s="86">
        <v>3.8</v>
      </c>
      <c r="H80" s="33" t="s">
        <v>110</v>
      </c>
      <c r="I80" s="33" t="s">
        <v>634</v>
      </c>
      <c r="J80" s="33" t="s">
        <v>283</v>
      </c>
      <c r="K80" s="33" t="s">
        <v>747</v>
      </c>
      <c r="L80" s="26" t="s">
        <v>808</v>
      </c>
      <c r="M80" s="97" t="s">
        <v>380</v>
      </c>
      <c r="N80" s="97" t="s">
        <v>380</v>
      </c>
      <c r="O80" s="88">
        <v>89.5</v>
      </c>
      <c r="P80" s="86" t="s">
        <v>114</v>
      </c>
      <c r="Q80" s="86" t="s">
        <v>114</v>
      </c>
      <c r="S80" s="10">
        <v>100</v>
      </c>
      <c r="T80" s="35"/>
    </row>
    <row r="81" spans="1:25" ht="24" customHeight="1">
      <c r="A81" s="28"/>
      <c r="B81" s="33" t="s">
        <v>287</v>
      </c>
      <c r="C81" s="33"/>
      <c r="D81" s="29" t="s">
        <v>844</v>
      </c>
      <c r="E81" s="33" t="s">
        <v>758</v>
      </c>
      <c r="F81" s="94">
        <v>5.0999999999999996</v>
      </c>
      <c r="G81" s="94">
        <v>3.3</v>
      </c>
      <c r="H81" s="33" t="s">
        <v>110</v>
      </c>
      <c r="I81" s="33" t="s">
        <v>634</v>
      </c>
      <c r="J81" s="33" t="s">
        <v>283</v>
      </c>
      <c r="K81" s="33" t="s">
        <v>747</v>
      </c>
      <c r="L81" s="29" t="s">
        <v>803</v>
      </c>
      <c r="M81" s="35">
        <v>2.83</v>
      </c>
      <c r="N81" s="35">
        <v>0.75</v>
      </c>
      <c r="O81" s="35">
        <v>96.42</v>
      </c>
      <c r="P81" s="35">
        <f t="shared" si="14"/>
        <v>100</v>
      </c>
      <c r="Q81" s="35">
        <f>PRODUCT(M81,100,1/P81)</f>
        <v>2.83</v>
      </c>
      <c r="R81" s="35">
        <f>PRODUCT(N81,100,1/P81)</f>
        <v>0.75</v>
      </c>
      <c r="S81" s="35">
        <f>PRODUCT(O81,100,1/P81)</f>
        <v>96.42</v>
      </c>
      <c r="T81" s="35">
        <f t="shared" si="5"/>
        <v>20.949720670391059</v>
      </c>
      <c r="U81" s="79"/>
      <c r="V81" s="33"/>
      <c r="W81" s="29"/>
      <c r="X81" s="81"/>
      <c r="Y81" s="82"/>
    </row>
    <row r="82" spans="1:25" s="10" customFormat="1" ht="24" customHeight="1">
      <c r="A82" s="95"/>
      <c r="B82" s="86" t="s">
        <v>288</v>
      </c>
      <c r="C82" s="86" t="s">
        <v>289</v>
      </c>
      <c r="D82" s="29" t="s">
        <v>844</v>
      </c>
      <c r="E82" s="33" t="s">
        <v>758</v>
      </c>
      <c r="F82" s="86">
        <v>3.7</v>
      </c>
      <c r="G82" s="86">
        <v>2.2000000000000002</v>
      </c>
      <c r="H82" s="33" t="s">
        <v>110</v>
      </c>
      <c r="I82" s="33" t="s">
        <v>634</v>
      </c>
      <c r="J82" s="33" t="s">
        <v>283</v>
      </c>
      <c r="K82" s="33" t="s">
        <v>747</v>
      </c>
      <c r="L82" s="26" t="s">
        <v>808</v>
      </c>
      <c r="M82" s="88">
        <v>51.6</v>
      </c>
      <c r="N82" s="88">
        <v>2</v>
      </c>
      <c r="O82" s="88">
        <v>33.200000000000003</v>
      </c>
      <c r="P82" s="35">
        <f t="shared" si="14"/>
        <v>86.800000000000011</v>
      </c>
      <c r="Q82" s="35">
        <f>PRODUCT(M82,100,1/P82)</f>
        <v>59.447004608294925</v>
      </c>
      <c r="R82" s="35">
        <f>PRODUCT(N82,100,1/P82)</f>
        <v>2.3041474654377878</v>
      </c>
      <c r="S82" s="35">
        <f>PRODUCT(O82,100,1/P82)</f>
        <v>38.248847926267281</v>
      </c>
      <c r="T82" s="35">
        <f t="shared" si="5"/>
        <v>3.7313432835820897</v>
      </c>
    </row>
    <row r="83" spans="1:25" s="10" customFormat="1" ht="24">
      <c r="A83" s="95"/>
      <c r="B83" s="86" t="s">
        <v>290</v>
      </c>
      <c r="C83" s="86" t="s">
        <v>291</v>
      </c>
      <c r="D83" s="29" t="s">
        <v>844</v>
      </c>
      <c r="E83" s="86" t="s">
        <v>2</v>
      </c>
      <c r="F83" s="86">
        <v>6.1</v>
      </c>
      <c r="G83" s="86">
        <v>3.4</v>
      </c>
      <c r="H83" s="33" t="s">
        <v>110</v>
      </c>
      <c r="I83" s="33" t="s">
        <v>634</v>
      </c>
      <c r="J83" s="33" t="s">
        <v>283</v>
      </c>
      <c r="K83" s="33" t="s">
        <v>747</v>
      </c>
      <c r="L83" s="26" t="s">
        <v>808</v>
      </c>
      <c r="M83" s="97" t="s">
        <v>380</v>
      </c>
      <c r="N83" s="97" t="s">
        <v>380</v>
      </c>
      <c r="O83" s="88">
        <v>88.6</v>
      </c>
      <c r="P83" s="86" t="s">
        <v>114</v>
      </c>
      <c r="Q83" s="86" t="s">
        <v>114</v>
      </c>
      <c r="S83" s="10">
        <v>100</v>
      </c>
      <c r="T83" s="35"/>
    </row>
    <row r="84" spans="1:25" s="10" customFormat="1" ht="24">
      <c r="A84" s="24"/>
      <c r="B84" s="86" t="s">
        <v>292</v>
      </c>
      <c r="C84" s="86" t="s">
        <v>293</v>
      </c>
      <c r="D84" s="29" t="s">
        <v>844</v>
      </c>
      <c r="E84" s="86" t="s">
        <v>0</v>
      </c>
      <c r="F84" s="86">
        <v>3.7</v>
      </c>
      <c r="G84" s="86">
        <v>5.0999999999999996</v>
      </c>
      <c r="H84" s="33" t="s">
        <v>110</v>
      </c>
      <c r="I84" s="33" t="s">
        <v>634</v>
      </c>
      <c r="J84" s="33" t="s">
        <v>283</v>
      </c>
      <c r="K84" s="33" t="s">
        <v>747</v>
      </c>
      <c r="L84" s="26" t="s">
        <v>808</v>
      </c>
      <c r="M84" s="97" t="s">
        <v>380</v>
      </c>
      <c r="N84" s="97" t="s">
        <v>380</v>
      </c>
      <c r="O84" s="88">
        <v>91.2</v>
      </c>
      <c r="P84" s="86" t="s">
        <v>114</v>
      </c>
      <c r="Q84" s="86" t="s">
        <v>114</v>
      </c>
      <c r="S84" s="10">
        <v>100</v>
      </c>
      <c r="T84" s="35"/>
    </row>
    <row r="85" spans="1:25" s="10" customFormat="1" ht="24">
      <c r="A85" s="24"/>
      <c r="B85" s="86" t="s">
        <v>294</v>
      </c>
      <c r="C85" s="86" t="s">
        <v>295</v>
      </c>
      <c r="D85" s="29" t="s">
        <v>844</v>
      </c>
      <c r="E85" s="86" t="s">
        <v>810</v>
      </c>
      <c r="F85" s="86">
        <v>3.8</v>
      </c>
      <c r="G85" s="86">
        <v>2.2000000000000002</v>
      </c>
      <c r="H85" s="33" t="s">
        <v>110</v>
      </c>
      <c r="I85" s="33" t="s">
        <v>634</v>
      </c>
      <c r="J85" s="33" t="s">
        <v>283</v>
      </c>
      <c r="K85" s="33" t="s">
        <v>747</v>
      </c>
      <c r="L85" s="26" t="s">
        <v>808</v>
      </c>
      <c r="M85" s="97" t="s">
        <v>380</v>
      </c>
      <c r="N85" s="97" t="s">
        <v>380</v>
      </c>
      <c r="O85" s="88">
        <v>93</v>
      </c>
      <c r="P85" s="86" t="s">
        <v>114</v>
      </c>
      <c r="Q85" s="86" t="s">
        <v>114</v>
      </c>
      <c r="S85" s="10">
        <v>100</v>
      </c>
      <c r="T85" s="35"/>
    </row>
    <row r="86" spans="1:25" s="10" customFormat="1" ht="24">
      <c r="A86" s="24"/>
      <c r="B86" s="86" t="s">
        <v>296</v>
      </c>
      <c r="C86" s="86" t="s">
        <v>297</v>
      </c>
      <c r="D86" s="29" t="s">
        <v>844</v>
      </c>
      <c r="E86" s="86" t="s">
        <v>811</v>
      </c>
      <c r="F86" s="86">
        <v>14.3</v>
      </c>
      <c r="G86" s="86">
        <v>3.6</v>
      </c>
      <c r="H86" s="33" t="s">
        <v>110</v>
      </c>
      <c r="I86" s="33" t="s">
        <v>634</v>
      </c>
      <c r="J86" s="33" t="s">
        <v>283</v>
      </c>
      <c r="K86" s="33" t="s">
        <v>747</v>
      </c>
      <c r="L86" s="26" t="s">
        <v>808</v>
      </c>
      <c r="M86" s="97" t="s">
        <v>380</v>
      </c>
      <c r="N86" s="97" t="s">
        <v>380</v>
      </c>
      <c r="O86" s="88">
        <v>92.5</v>
      </c>
      <c r="P86" s="86" t="s">
        <v>114</v>
      </c>
      <c r="Q86" s="86" t="s">
        <v>114</v>
      </c>
      <c r="S86" s="10">
        <v>100</v>
      </c>
      <c r="T86" s="35"/>
    </row>
    <row r="87" spans="1:25" ht="12" customHeight="1">
      <c r="A87" s="28"/>
      <c r="B87" s="108" t="s">
        <v>807</v>
      </c>
      <c r="C87" s="108"/>
      <c r="D87" s="108"/>
      <c r="E87" s="33"/>
      <c r="F87" s="94"/>
      <c r="G87" s="94"/>
      <c r="H87" s="33"/>
      <c r="I87" s="33"/>
      <c r="J87" s="33"/>
      <c r="K87" s="33"/>
      <c r="L87" s="29"/>
      <c r="M87" s="35"/>
      <c r="N87" s="35"/>
      <c r="O87" s="35"/>
      <c r="P87" s="35"/>
      <c r="Q87" s="35"/>
      <c r="R87" s="35"/>
      <c r="S87" s="35"/>
      <c r="T87" s="35"/>
      <c r="U87" s="79"/>
      <c r="V87" s="33"/>
      <c r="W87" s="29"/>
      <c r="X87" s="81"/>
      <c r="Y87" s="82"/>
    </row>
    <row r="88" spans="1:25" ht="24" customHeight="1">
      <c r="A88" s="28"/>
      <c r="B88" s="33" t="s">
        <v>773</v>
      </c>
      <c r="C88" s="33"/>
      <c r="D88" s="29" t="s">
        <v>844</v>
      </c>
      <c r="E88" s="33" t="s">
        <v>82</v>
      </c>
      <c r="F88" s="15">
        <v>5.3</v>
      </c>
      <c r="G88" s="15">
        <v>2.6</v>
      </c>
      <c r="H88" s="33" t="s">
        <v>110</v>
      </c>
      <c r="I88" s="33" t="s">
        <v>772</v>
      </c>
      <c r="J88" s="33" t="s">
        <v>81</v>
      </c>
      <c r="K88" s="33" t="s">
        <v>749</v>
      </c>
      <c r="L88" s="29" t="s">
        <v>803</v>
      </c>
      <c r="M88" s="35">
        <v>0.37</v>
      </c>
      <c r="N88" s="35">
        <v>7.0000000000000007E-2</v>
      </c>
      <c r="O88" s="35">
        <v>99.56</v>
      </c>
      <c r="P88" s="35">
        <f>SUM(M88:O88)</f>
        <v>100</v>
      </c>
      <c r="Q88" s="35">
        <f>PRODUCT(M88,100,1/P88)</f>
        <v>0.37</v>
      </c>
      <c r="R88" s="35">
        <f>PRODUCT(N88,100,1/P88)</f>
        <v>7.0000000000000007E-2</v>
      </c>
      <c r="S88" s="35">
        <f>PRODUCT(O88,100,1/P88)</f>
        <v>99.56</v>
      </c>
      <c r="T88" s="35">
        <f t="shared" si="5"/>
        <v>15.909090909090912</v>
      </c>
      <c r="U88" s="79"/>
      <c r="V88" s="79"/>
      <c r="W88" s="98"/>
      <c r="X88" s="81"/>
      <c r="Y88" s="82"/>
    </row>
    <row r="89" spans="1:25" ht="24" customHeight="1">
      <c r="A89" s="28"/>
      <c r="B89" s="33" t="s">
        <v>774</v>
      </c>
      <c r="C89" s="33"/>
      <c r="D89" s="29" t="s">
        <v>844</v>
      </c>
      <c r="E89" s="33" t="s">
        <v>82</v>
      </c>
      <c r="F89" s="15">
        <v>4.4000000000000004</v>
      </c>
      <c r="G89" s="15">
        <v>1.8</v>
      </c>
      <c r="H89" s="33" t="s">
        <v>110</v>
      </c>
      <c r="I89" s="33" t="s">
        <v>772</v>
      </c>
      <c r="J89" s="33" t="s">
        <v>81</v>
      </c>
      <c r="K89" s="33" t="s">
        <v>749</v>
      </c>
      <c r="L89" s="29" t="s">
        <v>803</v>
      </c>
      <c r="M89" s="35">
        <v>5.87</v>
      </c>
      <c r="N89" s="35">
        <v>1.38</v>
      </c>
      <c r="O89" s="35">
        <v>92.75</v>
      </c>
      <c r="P89" s="35">
        <f>SUM(M89:O89)</f>
        <v>100</v>
      </c>
      <c r="Q89" s="35">
        <f>PRODUCT(M89,100,1/P89)</f>
        <v>5.87</v>
      </c>
      <c r="R89" s="35">
        <f>PRODUCT(N89,100,1/P89)</f>
        <v>1.3800000000000001</v>
      </c>
      <c r="S89" s="35">
        <f>PRODUCT(O89,100,1/P89)</f>
        <v>92.75</v>
      </c>
      <c r="T89" s="35">
        <f t="shared" si="5"/>
        <v>19.03448275862069</v>
      </c>
      <c r="U89" s="79"/>
      <c r="V89" s="79"/>
      <c r="W89" s="98"/>
      <c r="X89" s="81"/>
      <c r="Y89" s="82"/>
    </row>
    <row r="90" spans="1:25" ht="12" customHeight="1">
      <c r="A90" s="92"/>
      <c r="B90" s="108" t="s">
        <v>930</v>
      </c>
      <c r="C90" s="108"/>
      <c r="D90" s="108"/>
      <c r="E90" s="108"/>
      <c r="F90" s="108"/>
      <c r="G90" s="108"/>
      <c r="H90" s="33"/>
      <c r="I90" s="33"/>
      <c r="J90" s="33"/>
      <c r="K90" s="33"/>
      <c r="L90" s="29"/>
      <c r="M90" s="35"/>
      <c r="N90" s="35"/>
      <c r="O90" s="35"/>
      <c r="P90" s="35"/>
      <c r="Q90" s="93"/>
      <c r="R90" s="79"/>
      <c r="S90" s="79"/>
      <c r="T90" s="35"/>
      <c r="U90" s="33"/>
      <c r="V90" s="81"/>
    </row>
    <row r="91" spans="1:25" ht="24" customHeight="1">
      <c r="A91" s="78"/>
      <c r="B91" s="33" t="s">
        <v>714</v>
      </c>
      <c r="C91" s="33" t="s">
        <v>715</v>
      </c>
      <c r="D91" s="29" t="s">
        <v>846</v>
      </c>
      <c r="E91" s="33" t="s">
        <v>832</v>
      </c>
      <c r="F91" s="39">
        <v>1.9</v>
      </c>
      <c r="G91" s="39">
        <v>2.2000000000000002</v>
      </c>
      <c r="H91" s="33" t="s">
        <v>182</v>
      </c>
      <c r="I91" s="33" t="s">
        <v>363</v>
      </c>
      <c r="J91" s="33" t="s">
        <v>716</v>
      </c>
      <c r="K91" s="33" t="s">
        <v>749</v>
      </c>
      <c r="L91" s="29" t="s">
        <v>776</v>
      </c>
      <c r="M91" s="35">
        <v>84</v>
      </c>
      <c r="N91" s="35">
        <v>13</v>
      </c>
      <c r="O91" s="35">
        <v>3</v>
      </c>
      <c r="P91" s="35">
        <f>SUM(M91:O91)</f>
        <v>100</v>
      </c>
      <c r="Q91" s="35">
        <f>PRODUCT(M91,100,1/P91)</f>
        <v>84</v>
      </c>
      <c r="R91" s="35">
        <f>PRODUCT(N91,100,1/P91)</f>
        <v>13</v>
      </c>
      <c r="S91" s="35">
        <f>PRODUCT(O91,100,1/P91)</f>
        <v>3</v>
      </c>
      <c r="T91" s="35">
        <f t="shared" si="5"/>
        <v>13.402061855670103</v>
      </c>
      <c r="U91" s="79"/>
      <c r="V91" s="33"/>
      <c r="W91" s="29"/>
      <c r="X91" s="81"/>
      <c r="Y91" s="82"/>
    </row>
    <row r="92" spans="1:25" ht="24" customHeight="1">
      <c r="A92" s="78"/>
      <c r="B92" s="33" t="s">
        <v>717</v>
      </c>
      <c r="C92" s="33" t="s">
        <v>718</v>
      </c>
      <c r="D92" s="29" t="s">
        <v>846</v>
      </c>
      <c r="E92" s="33" t="s">
        <v>815</v>
      </c>
      <c r="F92" s="39">
        <v>2.4</v>
      </c>
      <c r="G92" s="39">
        <v>2</v>
      </c>
      <c r="H92" s="33" t="s">
        <v>182</v>
      </c>
      <c r="I92" s="33" t="s">
        <v>363</v>
      </c>
      <c r="J92" s="33" t="s">
        <v>716</v>
      </c>
      <c r="K92" s="33" t="s">
        <v>750</v>
      </c>
      <c r="L92" s="29" t="s">
        <v>776</v>
      </c>
      <c r="M92" s="35">
        <v>56</v>
      </c>
      <c r="N92" s="35">
        <v>10</v>
      </c>
      <c r="O92" s="35">
        <v>34</v>
      </c>
      <c r="P92" s="35">
        <f>SUM(M92:O92)</f>
        <v>100</v>
      </c>
      <c r="Q92" s="35">
        <f>PRODUCT(M92,100,1/P92)</f>
        <v>56</v>
      </c>
      <c r="R92" s="35">
        <f>PRODUCT(N92,100,1/P92)</f>
        <v>10</v>
      </c>
      <c r="S92" s="35">
        <f>PRODUCT(O92,100,1/P92)</f>
        <v>34</v>
      </c>
      <c r="T92" s="35">
        <f t="shared" si="5"/>
        <v>15.151515151515152</v>
      </c>
      <c r="U92" s="79"/>
      <c r="V92" s="33"/>
      <c r="W92" s="29"/>
      <c r="X92" s="81"/>
      <c r="Y92" s="82"/>
    </row>
    <row r="93" spans="1:25" ht="12" customHeight="1">
      <c r="A93" s="92"/>
      <c r="B93" s="108" t="s">
        <v>931</v>
      </c>
      <c r="C93" s="108"/>
      <c r="D93" s="108"/>
      <c r="E93" s="108"/>
      <c r="F93" s="108"/>
      <c r="G93" s="108"/>
      <c r="H93" s="33"/>
      <c r="I93" s="33"/>
      <c r="J93" s="33"/>
      <c r="K93" s="33"/>
      <c r="L93" s="29"/>
      <c r="M93" s="35"/>
      <c r="N93" s="35"/>
      <c r="O93" s="35"/>
      <c r="P93" s="35"/>
      <c r="Q93" s="93"/>
      <c r="R93" s="79"/>
      <c r="S93" s="79"/>
      <c r="T93" s="35"/>
      <c r="U93" s="33"/>
      <c r="V93" s="81"/>
    </row>
    <row r="94" spans="1:25" ht="24" customHeight="1">
      <c r="A94" s="78"/>
      <c r="B94" s="33" t="s">
        <v>47</v>
      </c>
      <c r="C94" s="33" t="s">
        <v>524</v>
      </c>
      <c r="D94" s="29" t="s">
        <v>844</v>
      </c>
      <c r="E94" s="33" t="s">
        <v>708</v>
      </c>
      <c r="F94" s="39">
        <v>10.9</v>
      </c>
      <c r="G94" s="39">
        <v>12.2</v>
      </c>
      <c r="H94" s="33" t="s">
        <v>182</v>
      </c>
      <c r="I94" s="33" t="s">
        <v>523</v>
      </c>
      <c r="J94" s="33" t="s">
        <v>735</v>
      </c>
      <c r="K94" s="33" t="s">
        <v>749</v>
      </c>
      <c r="L94" s="29" t="s">
        <v>845</v>
      </c>
      <c r="M94" s="84" t="s">
        <v>790</v>
      </c>
      <c r="N94" s="84"/>
      <c r="O94" s="84"/>
      <c r="P94" s="84"/>
      <c r="Q94" s="35"/>
      <c r="R94" s="35"/>
      <c r="S94" s="35"/>
      <c r="T94" s="35"/>
      <c r="U94" s="79"/>
      <c r="V94" s="33"/>
      <c r="W94" s="29"/>
      <c r="X94" s="81"/>
      <c r="Y94" s="82"/>
    </row>
    <row r="95" spans="1:25" ht="35.25" customHeight="1">
      <c r="A95" s="78"/>
      <c r="B95" s="33" t="s">
        <v>48</v>
      </c>
      <c r="C95" s="33" t="s">
        <v>522</v>
      </c>
      <c r="D95" s="29" t="s">
        <v>844</v>
      </c>
      <c r="E95" s="33" t="s">
        <v>708</v>
      </c>
      <c r="F95" s="39">
        <v>10.9</v>
      </c>
      <c r="G95" s="39">
        <v>12.2</v>
      </c>
      <c r="H95" s="33" t="s">
        <v>182</v>
      </c>
      <c r="I95" s="33" t="s">
        <v>523</v>
      </c>
      <c r="J95" s="33" t="s">
        <v>735</v>
      </c>
      <c r="K95" s="33" t="s">
        <v>749</v>
      </c>
      <c r="L95" s="29" t="s">
        <v>845</v>
      </c>
      <c r="M95" s="84" t="s">
        <v>790</v>
      </c>
      <c r="N95" s="84"/>
      <c r="O95" s="84"/>
      <c r="P95" s="84"/>
      <c r="Q95" s="35"/>
      <c r="R95" s="35"/>
      <c r="S95" s="35"/>
      <c r="T95" s="35"/>
      <c r="U95" s="79"/>
      <c r="V95" s="33"/>
      <c r="W95" s="29"/>
      <c r="X95" s="81"/>
      <c r="Y95" s="82"/>
    </row>
    <row r="96" spans="1:25" ht="24" customHeight="1">
      <c r="A96" s="78"/>
      <c r="B96" s="33" t="s">
        <v>49</v>
      </c>
      <c r="C96" s="33" t="s">
        <v>525</v>
      </c>
      <c r="D96" s="29" t="s">
        <v>844</v>
      </c>
      <c r="E96" s="33" t="s">
        <v>12</v>
      </c>
      <c r="F96" s="39">
        <v>3.7</v>
      </c>
      <c r="G96" s="39">
        <v>1.2</v>
      </c>
      <c r="H96" s="33" t="s">
        <v>182</v>
      </c>
      <c r="I96" s="33" t="s">
        <v>523</v>
      </c>
      <c r="J96" s="33" t="s">
        <v>735</v>
      </c>
      <c r="K96" s="33" t="s">
        <v>749</v>
      </c>
      <c r="L96" s="29" t="s">
        <v>776</v>
      </c>
      <c r="M96" s="35">
        <v>81</v>
      </c>
      <c r="N96" s="35">
        <v>11</v>
      </c>
      <c r="O96" s="35">
        <v>8</v>
      </c>
      <c r="P96" s="35">
        <f>SUM(M96:O96)</f>
        <v>100</v>
      </c>
      <c r="Q96" s="35">
        <f>PRODUCT(M96,100,1/P96)</f>
        <v>81</v>
      </c>
      <c r="R96" s="35">
        <f>PRODUCT(N96,100,1/P96)</f>
        <v>11</v>
      </c>
      <c r="S96" s="35">
        <f>PRODUCT(O96,100,1/P96)</f>
        <v>8</v>
      </c>
      <c r="T96" s="35">
        <f t="shared" si="5"/>
        <v>11.956521739130434</v>
      </c>
      <c r="U96" s="79"/>
      <c r="V96" s="33"/>
      <c r="W96" s="29"/>
      <c r="X96" s="81"/>
      <c r="Y96" s="82"/>
    </row>
    <row r="97" spans="1:25" ht="24" customHeight="1">
      <c r="A97" s="78"/>
      <c r="B97" s="33" t="s">
        <v>50</v>
      </c>
      <c r="C97" s="33" t="s">
        <v>853</v>
      </c>
      <c r="D97" s="29" t="s">
        <v>844</v>
      </c>
      <c r="E97" s="33" t="s">
        <v>12</v>
      </c>
      <c r="F97" s="39"/>
      <c r="G97" s="39"/>
      <c r="H97" s="33" t="s">
        <v>182</v>
      </c>
      <c r="I97" s="33" t="s">
        <v>523</v>
      </c>
      <c r="J97" s="33" t="s">
        <v>735</v>
      </c>
      <c r="K97" s="33" t="s">
        <v>749</v>
      </c>
      <c r="L97" s="29" t="s">
        <v>845</v>
      </c>
      <c r="M97" s="35" t="s">
        <v>683</v>
      </c>
      <c r="N97" s="35"/>
      <c r="O97" s="35"/>
      <c r="P97" s="35"/>
      <c r="Q97" s="35"/>
      <c r="R97" s="35"/>
      <c r="S97" s="35"/>
      <c r="T97" s="35"/>
      <c r="U97" s="79"/>
      <c r="V97" s="33"/>
      <c r="W97" s="29"/>
      <c r="X97" s="81"/>
      <c r="Y97" s="82"/>
    </row>
    <row r="98" spans="1:25" ht="24" customHeight="1">
      <c r="A98" s="78"/>
      <c r="B98" s="33" t="s">
        <v>527</v>
      </c>
      <c r="C98" s="33" t="s">
        <v>528</v>
      </c>
      <c r="D98" s="29" t="s">
        <v>844</v>
      </c>
      <c r="E98" s="33" t="s">
        <v>10</v>
      </c>
      <c r="F98" s="39">
        <v>15.9</v>
      </c>
      <c r="G98" s="39">
        <v>49</v>
      </c>
      <c r="H98" s="33" t="s">
        <v>182</v>
      </c>
      <c r="I98" s="33" t="s">
        <v>523</v>
      </c>
      <c r="J98" s="33" t="s">
        <v>735</v>
      </c>
      <c r="K98" s="33" t="s">
        <v>750</v>
      </c>
      <c r="L98" s="29" t="s">
        <v>845</v>
      </c>
      <c r="M98" s="35" t="s">
        <v>683</v>
      </c>
      <c r="N98" s="84"/>
      <c r="O98" s="84"/>
      <c r="P98" s="84"/>
      <c r="Q98" s="35"/>
      <c r="R98" s="35"/>
      <c r="S98" s="35"/>
      <c r="T98" s="35"/>
      <c r="U98" s="79"/>
      <c r="V98" s="33"/>
      <c r="W98" s="29"/>
      <c r="X98" s="81"/>
      <c r="Y98" s="82"/>
    </row>
    <row r="99" spans="1:25" ht="24" customHeight="1">
      <c r="A99" s="78"/>
      <c r="B99" s="33" t="s">
        <v>529</v>
      </c>
      <c r="C99" s="33" t="s">
        <v>530</v>
      </c>
      <c r="D99" s="29" t="s">
        <v>844</v>
      </c>
      <c r="E99" s="33" t="s">
        <v>9</v>
      </c>
      <c r="F99" s="39">
        <v>2.8</v>
      </c>
      <c r="G99" s="39">
        <v>0.7</v>
      </c>
      <c r="H99" s="33" t="s">
        <v>182</v>
      </c>
      <c r="I99" s="33" t="s">
        <v>523</v>
      </c>
      <c r="J99" s="33" t="s">
        <v>735</v>
      </c>
      <c r="K99" s="33" t="s">
        <v>748</v>
      </c>
      <c r="L99" s="29" t="s">
        <v>776</v>
      </c>
      <c r="M99" s="35">
        <v>82</v>
      </c>
      <c r="N99" s="35">
        <v>7</v>
      </c>
      <c r="O99" s="35">
        <v>10</v>
      </c>
      <c r="P99" s="35">
        <f>SUM(M99:O99)</f>
        <v>99</v>
      </c>
      <c r="Q99" s="35">
        <f>PRODUCT(M99,100,1/P99)</f>
        <v>82.828282828282838</v>
      </c>
      <c r="R99" s="35">
        <f>PRODUCT(N99,100,1/P99)</f>
        <v>7.0707070707070709</v>
      </c>
      <c r="S99" s="35">
        <f>PRODUCT(O99,100,1/P99)</f>
        <v>10.101010101010102</v>
      </c>
      <c r="T99" s="35">
        <f t="shared" si="5"/>
        <v>7.8651685393258415</v>
      </c>
      <c r="U99" s="79"/>
      <c r="V99" s="33"/>
      <c r="W99" s="29"/>
      <c r="X99" s="81"/>
      <c r="Y99" s="82"/>
    </row>
    <row r="100" spans="1:25" ht="24" customHeight="1">
      <c r="A100" s="78"/>
      <c r="B100" s="33" t="s">
        <v>532</v>
      </c>
      <c r="C100" s="33" t="s">
        <v>533</v>
      </c>
      <c r="D100" s="29" t="s">
        <v>844</v>
      </c>
      <c r="E100" s="33" t="s">
        <v>11</v>
      </c>
      <c r="F100" s="39"/>
      <c r="G100" s="39">
        <v>6.5</v>
      </c>
      <c r="H100" s="33" t="s">
        <v>182</v>
      </c>
      <c r="I100" s="33" t="s">
        <v>523</v>
      </c>
      <c r="J100" s="33" t="s">
        <v>735</v>
      </c>
      <c r="K100" s="33" t="s">
        <v>750</v>
      </c>
      <c r="L100" s="29" t="s">
        <v>845</v>
      </c>
      <c r="M100" s="35" t="s">
        <v>683</v>
      </c>
      <c r="N100" s="84"/>
      <c r="O100" s="84"/>
      <c r="P100" s="84"/>
      <c r="Q100" s="35"/>
      <c r="R100" s="35"/>
      <c r="S100" s="35"/>
      <c r="T100" s="35"/>
      <c r="U100" s="79"/>
      <c r="V100" s="33"/>
      <c r="W100" s="29"/>
      <c r="X100" s="81"/>
      <c r="Y100" s="82"/>
    </row>
    <row r="101" spans="1:25" ht="24" customHeight="1">
      <c r="A101" s="78"/>
      <c r="B101" s="33" t="s">
        <v>534</v>
      </c>
      <c r="C101" s="33" t="s">
        <v>535</v>
      </c>
      <c r="D101" s="29" t="s">
        <v>844</v>
      </c>
      <c r="E101" s="33" t="s">
        <v>11</v>
      </c>
      <c r="F101" s="39"/>
      <c r="G101" s="39">
        <v>3.5</v>
      </c>
      <c r="H101" s="33" t="s">
        <v>182</v>
      </c>
      <c r="I101" s="33" t="s">
        <v>523</v>
      </c>
      <c r="J101" s="33" t="s">
        <v>735</v>
      </c>
      <c r="K101" s="33" t="s">
        <v>750</v>
      </c>
      <c r="L101" s="29" t="s">
        <v>776</v>
      </c>
      <c r="M101" s="35">
        <v>80</v>
      </c>
      <c r="N101" s="35">
        <v>18</v>
      </c>
      <c r="O101" s="35">
        <v>0.5</v>
      </c>
      <c r="P101" s="35">
        <f>SUM(M101:O101)</f>
        <v>98.5</v>
      </c>
      <c r="Q101" s="35">
        <f>PRODUCT(M101,100,1/P101)</f>
        <v>81.218274111675115</v>
      </c>
      <c r="R101" s="35">
        <f>PRODUCT(N101,100,1/P101)</f>
        <v>18.274111675126903</v>
      </c>
      <c r="S101" s="35">
        <f>PRODUCT(O101,100,1/P101)</f>
        <v>0.50761421319796951</v>
      </c>
      <c r="T101" s="35">
        <f t="shared" si="5"/>
        <v>18.367346938775512</v>
      </c>
      <c r="U101" s="79"/>
      <c r="V101" s="33"/>
      <c r="W101" s="29"/>
      <c r="X101" s="81"/>
      <c r="Y101" s="82"/>
    </row>
    <row r="102" spans="1:25" ht="24" customHeight="1">
      <c r="A102" s="78"/>
      <c r="B102" s="33" t="s">
        <v>537</v>
      </c>
      <c r="C102" s="33" t="s">
        <v>538</v>
      </c>
      <c r="D102" s="29" t="s">
        <v>844</v>
      </c>
      <c r="E102" s="33" t="s">
        <v>14</v>
      </c>
      <c r="F102" s="39">
        <v>1.2</v>
      </c>
      <c r="G102" s="39">
        <v>1.7</v>
      </c>
      <c r="H102" s="33" t="s">
        <v>182</v>
      </c>
      <c r="I102" s="33" t="s">
        <v>523</v>
      </c>
      <c r="J102" s="33" t="s">
        <v>735</v>
      </c>
      <c r="K102" s="33" t="s">
        <v>748</v>
      </c>
      <c r="L102" s="29" t="s">
        <v>776</v>
      </c>
      <c r="M102" s="35">
        <v>82</v>
      </c>
      <c r="N102" s="35">
        <v>10</v>
      </c>
      <c r="O102" s="35">
        <v>8</v>
      </c>
      <c r="P102" s="35">
        <f>SUM(M102:O102)</f>
        <v>100</v>
      </c>
      <c r="Q102" s="35">
        <f>PRODUCT(M102,100,1/P102)</f>
        <v>82</v>
      </c>
      <c r="R102" s="35">
        <f>PRODUCT(N102,100,1/P102)</f>
        <v>10</v>
      </c>
      <c r="S102" s="35">
        <f>PRODUCT(O102,100,1/P102)</f>
        <v>8</v>
      </c>
      <c r="T102" s="35">
        <f t="shared" si="5"/>
        <v>10.869565217391305</v>
      </c>
      <c r="U102" s="79"/>
      <c r="V102" s="33"/>
      <c r="W102" s="29"/>
      <c r="X102" s="81"/>
      <c r="Y102" s="82"/>
    </row>
    <row r="103" spans="1:25" ht="24" customHeight="1">
      <c r="A103" s="78"/>
      <c r="B103" s="33" t="s">
        <v>539</v>
      </c>
      <c r="C103" s="33" t="s">
        <v>540</v>
      </c>
      <c r="D103" s="29" t="s">
        <v>844</v>
      </c>
      <c r="E103" s="33" t="s">
        <v>863</v>
      </c>
      <c r="F103" s="39"/>
      <c r="G103" s="39">
        <v>9.1999999999999993</v>
      </c>
      <c r="H103" s="33" t="s">
        <v>182</v>
      </c>
      <c r="I103" s="33" t="s">
        <v>523</v>
      </c>
      <c r="J103" s="33" t="s">
        <v>735</v>
      </c>
      <c r="K103" s="33" t="s">
        <v>747</v>
      </c>
      <c r="L103" s="29" t="s">
        <v>845</v>
      </c>
      <c r="M103" s="35" t="s">
        <v>683</v>
      </c>
      <c r="N103" s="84"/>
      <c r="O103" s="84"/>
      <c r="P103" s="84"/>
      <c r="Q103" s="35"/>
      <c r="R103" s="35"/>
      <c r="S103" s="35"/>
      <c r="T103" s="35"/>
      <c r="U103" s="79"/>
      <c r="V103" s="33"/>
      <c r="W103" s="29"/>
      <c r="X103" s="81"/>
      <c r="Y103" s="82"/>
    </row>
    <row r="104" spans="1:25" ht="24" customHeight="1">
      <c r="A104" s="78"/>
      <c r="B104" s="33" t="s">
        <v>541</v>
      </c>
      <c r="C104" s="33" t="s">
        <v>542</v>
      </c>
      <c r="D104" s="29" t="s">
        <v>844</v>
      </c>
      <c r="E104" s="33" t="s">
        <v>863</v>
      </c>
      <c r="F104" s="39"/>
      <c r="G104" s="39">
        <v>9</v>
      </c>
      <c r="H104" s="33" t="s">
        <v>182</v>
      </c>
      <c r="I104" s="33" t="s">
        <v>523</v>
      </c>
      <c r="J104" s="33" t="s">
        <v>735</v>
      </c>
      <c r="K104" s="33" t="s">
        <v>747</v>
      </c>
      <c r="L104" s="29" t="s">
        <v>845</v>
      </c>
      <c r="M104" s="35" t="s">
        <v>683</v>
      </c>
      <c r="N104" s="84"/>
      <c r="O104" s="84"/>
      <c r="P104" s="84"/>
      <c r="Q104" s="35"/>
      <c r="R104" s="35"/>
      <c r="S104" s="35"/>
      <c r="T104" s="35"/>
      <c r="U104" s="79"/>
      <c r="V104" s="33"/>
      <c r="W104" s="29"/>
      <c r="X104" s="81"/>
      <c r="Y104" s="82"/>
    </row>
    <row r="105" spans="1:25" ht="24" customHeight="1">
      <c r="A105" s="78"/>
      <c r="B105" s="33" t="s">
        <v>543</v>
      </c>
      <c r="C105" s="33" t="s">
        <v>544</v>
      </c>
      <c r="D105" s="29" t="s">
        <v>844</v>
      </c>
      <c r="E105" s="33" t="s">
        <v>839</v>
      </c>
      <c r="F105" s="39">
        <v>5.2</v>
      </c>
      <c r="G105" s="39">
        <v>1.6</v>
      </c>
      <c r="H105" s="33" t="s">
        <v>182</v>
      </c>
      <c r="I105" s="33" t="s">
        <v>523</v>
      </c>
      <c r="J105" s="33" t="s">
        <v>735</v>
      </c>
      <c r="K105" s="33" t="s">
        <v>748</v>
      </c>
      <c r="L105" s="29" t="s">
        <v>776</v>
      </c>
      <c r="M105" s="35">
        <v>81</v>
      </c>
      <c r="N105" s="35">
        <v>9</v>
      </c>
      <c r="O105" s="35">
        <v>9</v>
      </c>
      <c r="P105" s="35">
        <f>SUM(M105:O105)</f>
        <v>99</v>
      </c>
      <c r="Q105" s="35">
        <f>PRODUCT(M105,100,1/P105)</f>
        <v>81.818181818181827</v>
      </c>
      <c r="R105" s="35">
        <f>PRODUCT(N105,100,1/P105)</f>
        <v>9.0909090909090917</v>
      </c>
      <c r="S105" s="35">
        <f>PRODUCT(O105,100,1/P105)</f>
        <v>9.0909090909090917</v>
      </c>
      <c r="T105" s="35">
        <f t="shared" ref="T105:T121" si="15">PRODUCT(R105,100,1/(Q105+R105))</f>
        <v>10</v>
      </c>
      <c r="U105" s="79"/>
      <c r="V105" s="33"/>
      <c r="W105" s="29"/>
      <c r="X105" s="81"/>
      <c r="Y105" s="82"/>
    </row>
    <row r="106" spans="1:25" ht="24" customHeight="1">
      <c r="A106" s="78"/>
      <c r="B106" s="33" t="s">
        <v>545</v>
      </c>
      <c r="C106" s="33" t="s">
        <v>546</v>
      </c>
      <c r="D106" s="29" t="s">
        <v>844</v>
      </c>
      <c r="E106" s="33" t="s">
        <v>13</v>
      </c>
      <c r="F106" s="39">
        <v>3.2</v>
      </c>
      <c r="G106" s="39">
        <v>1.9</v>
      </c>
      <c r="H106" s="33" t="s">
        <v>182</v>
      </c>
      <c r="I106" s="33" t="s">
        <v>523</v>
      </c>
      <c r="J106" s="33" t="s">
        <v>735</v>
      </c>
      <c r="K106" s="33" t="s">
        <v>748</v>
      </c>
      <c r="L106" s="29" t="s">
        <v>776</v>
      </c>
      <c r="M106" s="35">
        <v>70</v>
      </c>
      <c r="N106" s="35">
        <v>18</v>
      </c>
      <c r="O106" s="35">
        <v>12</v>
      </c>
      <c r="P106" s="35">
        <f>SUM(M106:O106)</f>
        <v>100</v>
      </c>
      <c r="Q106" s="35">
        <f>PRODUCT(M106,100,1/P106)</f>
        <v>70</v>
      </c>
      <c r="R106" s="35">
        <f>PRODUCT(N106,100,1/P106)</f>
        <v>18</v>
      </c>
      <c r="S106" s="35">
        <f>PRODUCT(O106,100,1/P106)</f>
        <v>12</v>
      </c>
      <c r="T106" s="35">
        <f t="shared" si="15"/>
        <v>20.454545454545457</v>
      </c>
      <c r="U106" s="79"/>
      <c r="V106" s="33"/>
      <c r="W106" s="29"/>
      <c r="X106" s="81"/>
      <c r="Y106" s="82"/>
    </row>
    <row r="107" spans="1:25" ht="24" customHeight="1">
      <c r="A107" s="78"/>
      <c r="B107" s="33" t="s">
        <v>51</v>
      </c>
      <c r="C107" s="33" t="s">
        <v>547</v>
      </c>
      <c r="D107" s="29" t="s">
        <v>844</v>
      </c>
      <c r="E107" s="33" t="s">
        <v>872</v>
      </c>
      <c r="F107" s="39">
        <v>15</v>
      </c>
      <c r="G107" s="39">
        <v>14.5</v>
      </c>
      <c r="H107" s="33" t="s">
        <v>182</v>
      </c>
      <c r="I107" s="33" t="s">
        <v>523</v>
      </c>
      <c r="J107" s="33" t="s">
        <v>735</v>
      </c>
      <c r="K107" s="33" t="s">
        <v>749</v>
      </c>
      <c r="L107" s="29" t="s">
        <v>776</v>
      </c>
      <c r="M107" s="35">
        <v>80</v>
      </c>
      <c r="N107" s="35">
        <v>10</v>
      </c>
      <c r="O107" s="35">
        <v>9</v>
      </c>
      <c r="P107" s="35">
        <f>SUM(M107:O107)</f>
        <v>99</v>
      </c>
      <c r="Q107" s="35">
        <f>PRODUCT(M107,100,1/P107)</f>
        <v>80.808080808080817</v>
      </c>
      <c r="R107" s="35">
        <f>PRODUCT(N107,100,1/P107)</f>
        <v>10.101010101010102</v>
      </c>
      <c r="S107" s="35">
        <f>PRODUCT(O107,100,1/P107)</f>
        <v>9.0909090909090917</v>
      </c>
      <c r="T107" s="35">
        <f t="shared" si="15"/>
        <v>11.111111111111111</v>
      </c>
      <c r="U107" s="79"/>
      <c r="V107" s="33"/>
      <c r="W107" s="29"/>
      <c r="X107" s="81"/>
      <c r="Y107" s="82"/>
    </row>
    <row r="108" spans="1:25" ht="24" customHeight="1">
      <c r="A108" s="78"/>
      <c r="B108" s="33" t="s">
        <v>52</v>
      </c>
      <c r="C108" s="33" t="s">
        <v>548</v>
      </c>
      <c r="D108" s="29" t="s">
        <v>844</v>
      </c>
      <c r="E108" s="33" t="s">
        <v>873</v>
      </c>
      <c r="F108" s="39">
        <v>15</v>
      </c>
      <c r="G108" s="39">
        <v>14.5</v>
      </c>
      <c r="H108" s="33" t="s">
        <v>182</v>
      </c>
      <c r="I108" s="33" t="s">
        <v>523</v>
      </c>
      <c r="J108" s="33" t="s">
        <v>735</v>
      </c>
      <c r="K108" s="33" t="s">
        <v>749</v>
      </c>
      <c r="L108" s="29" t="s">
        <v>845</v>
      </c>
      <c r="M108" s="35" t="s">
        <v>685</v>
      </c>
      <c r="N108" s="35"/>
      <c r="O108" s="35"/>
      <c r="P108" s="35"/>
      <c r="Q108" s="35"/>
      <c r="R108" s="35"/>
      <c r="S108" s="35"/>
      <c r="T108" s="35"/>
      <c r="U108" s="79"/>
      <c r="V108" s="33"/>
      <c r="W108" s="29"/>
      <c r="X108" s="81"/>
      <c r="Y108" s="82"/>
    </row>
    <row r="109" spans="1:25" ht="24" customHeight="1">
      <c r="A109" s="78"/>
      <c r="B109" s="33" t="s">
        <v>53</v>
      </c>
      <c r="C109" s="33" t="s">
        <v>550</v>
      </c>
      <c r="D109" s="29" t="s">
        <v>844</v>
      </c>
      <c r="E109" s="33" t="s">
        <v>706</v>
      </c>
      <c r="F109" s="39">
        <v>11</v>
      </c>
      <c r="G109" s="39">
        <v>11.9</v>
      </c>
      <c r="H109" s="33" t="s">
        <v>182</v>
      </c>
      <c r="I109" s="33" t="s">
        <v>523</v>
      </c>
      <c r="J109" s="33" t="s">
        <v>735</v>
      </c>
      <c r="K109" s="33" t="s">
        <v>747</v>
      </c>
      <c r="L109" s="29" t="s">
        <v>776</v>
      </c>
      <c r="M109" s="35">
        <v>80</v>
      </c>
      <c r="N109" s="35">
        <v>9</v>
      </c>
      <c r="O109" s="35">
        <v>9</v>
      </c>
      <c r="P109" s="35">
        <f>SUM(M109:O109)</f>
        <v>98</v>
      </c>
      <c r="Q109" s="35">
        <f>PRODUCT(M109,100,1/P109)</f>
        <v>81.632653061224488</v>
      </c>
      <c r="R109" s="35">
        <f>PRODUCT(N109,100,1/P109)</f>
        <v>9.1836734693877542</v>
      </c>
      <c r="S109" s="35">
        <f>PRODUCT(O109,100,1/P109)</f>
        <v>9.1836734693877542</v>
      </c>
      <c r="T109" s="35">
        <f t="shared" si="15"/>
        <v>10.112359550561797</v>
      </c>
      <c r="U109" s="79"/>
      <c r="V109" s="33"/>
      <c r="W109" s="29"/>
      <c r="X109" s="81"/>
      <c r="Y109" s="82"/>
    </row>
    <row r="110" spans="1:25" ht="24" customHeight="1">
      <c r="A110" s="78"/>
      <c r="B110" s="33" t="s">
        <v>54</v>
      </c>
      <c r="C110" s="33" t="s">
        <v>549</v>
      </c>
      <c r="D110" s="29" t="s">
        <v>844</v>
      </c>
      <c r="E110" s="33" t="s">
        <v>706</v>
      </c>
      <c r="F110" s="39">
        <v>11</v>
      </c>
      <c r="G110" s="39">
        <v>11.9</v>
      </c>
      <c r="H110" s="33" t="s">
        <v>182</v>
      </c>
      <c r="I110" s="33" t="s">
        <v>523</v>
      </c>
      <c r="J110" s="33" t="s">
        <v>735</v>
      </c>
      <c r="K110" s="33" t="s">
        <v>747</v>
      </c>
      <c r="L110" s="29" t="s">
        <v>845</v>
      </c>
      <c r="M110" s="35" t="s">
        <v>684</v>
      </c>
      <c r="N110" s="35"/>
      <c r="O110" s="35"/>
      <c r="P110" s="35"/>
      <c r="Q110" s="35"/>
      <c r="R110" s="35"/>
      <c r="S110" s="35"/>
      <c r="T110" s="35"/>
      <c r="U110" s="79"/>
      <c r="V110" s="33"/>
      <c r="W110" s="29"/>
      <c r="X110" s="81"/>
      <c r="Y110" s="82"/>
    </row>
    <row r="111" spans="1:25" ht="24" customHeight="1">
      <c r="A111" s="78"/>
      <c r="B111" s="33" t="s">
        <v>551</v>
      </c>
      <c r="C111" s="33" t="s">
        <v>552</v>
      </c>
      <c r="D111" s="29" t="s">
        <v>844</v>
      </c>
      <c r="E111" s="33" t="s">
        <v>825</v>
      </c>
      <c r="F111" s="39">
        <v>6.6</v>
      </c>
      <c r="G111" s="39">
        <v>42</v>
      </c>
      <c r="H111" s="33" t="s">
        <v>182</v>
      </c>
      <c r="I111" s="33" t="s">
        <v>523</v>
      </c>
      <c r="J111" s="33" t="s">
        <v>735</v>
      </c>
      <c r="K111" s="33" t="s">
        <v>747</v>
      </c>
      <c r="L111" s="29" t="s">
        <v>845</v>
      </c>
      <c r="M111" s="35" t="s">
        <v>683</v>
      </c>
      <c r="N111" s="35"/>
      <c r="O111" s="35"/>
      <c r="P111" s="35"/>
      <c r="Q111" s="35"/>
      <c r="R111" s="35"/>
      <c r="S111" s="35"/>
      <c r="T111" s="35"/>
      <c r="U111" s="79"/>
      <c r="V111" s="33"/>
      <c r="W111" s="29"/>
      <c r="X111" s="81"/>
      <c r="Y111" s="82"/>
    </row>
    <row r="112" spans="1:25" ht="36.75" customHeight="1">
      <c r="A112" s="78"/>
      <c r="B112" s="33" t="s">
        <v>553</v>
      </c>
      <c r="C112" s="33" t="s">
        <v>554</v>
      </c>
      <c r="D112" s="29" t="s">
        <v>844</v>
      </c>
      <c r="E112" s="33" t="s">
        <v>826</v>
      </c>
      <c r="F112" s="39">
        <v>10</v>
      </c>
      <c r="G112" s="39">
        <v>2.2000000000000002</v>
      </c>
      <c r="H112" s="33" t="s">
        <v>182</v>
      </c>
      <c r="I112" s="33" t="s">
        <v>523</v>
      </c>
      <c r="J112" s="33" t="s">
        <v>735</v>
      </c>
      <c r="K112" s="33" t="s">
        <v>747</v>
      </c>
      <c r="L112" s="29" t="s">
        <v>776</v>
      </c>
      <c r="M112" s="35">
        <v>81</v>
      </c>
      <c r="N112" s="35">
        <v>12</v>
      </c>
      <c r="O112" s="35">
        <v>6</v>
      </c>
      <c r="P112" s="35">
        <f t="shared" ref="P112:P118" si="16">SUM(M112:O112)</f>
        <v>99</v>
      </c>
      <c r="Q112" s="35">
        <f>PRODUCT(M112,100,1/P112)</f>
        <v>81.818181818181827</v>
      </c>
      <c r="R112" s="35">
        <f>PRODUCT(N112,100,1/P112)</f>
        <v>12.121212121212123</v>
      </c>
      <c r="S112" s="35">
        <f>PRODUCT(O112,100,1/P112)</f>
        <v>6.0606060606060614</v>
      </c>
      <c r="T112" s="35">
        <f t="shared" si="15"/>
        <v>12.903225806451612</v>
      </c>
      <c r="U112" s="79"/>
      <c r="V112" s="33"/>
      <c r="W112" s="29"/>
      <c r="X112" s="81"/>
      <c r="Y112" s="82"/>
    </row>
    <row r="113" spans="1:25" ht="24" customHeight="1">
      <c r="A113" s="78"/>
      <c r="B113" s="33" t="s">
        <v>588</v>
      </c>
      <c r="C113" s="33" t="s">
        <v>590</v>
      </c>
      <c r="D113" s="29" t="s">
        <v>844</v>
      </c>
      <c r="E113" s="33" t="s">
        <v>840</v>
      </c>
      <c r="F113" s="39">
        <v>4.0999999999999996</v>
      </c>
      <c r="G113" s="39">
        <v>1.2</v>
      </c>
      <c r="H113" s="33" t="s">
        <v>182</v>
      </c>
      <c r="I113" s="33" t="s">
        <v>523</v>
      </c>
      <c r="J113" s="33" t="s">
        <v>735</v>
      </c>
      <c r="K113" s="33" t="s">
        <v>749</v>
      </c>
      <c r="L113" s="29" t="s">
        <v>776</v>
      </c>
      <c r="M113" s="35">
        <v>84.5</v>
      </c>
      <c r="N113" s="35">
        <v>10.4</v>
      </c>
      <c r="O113" s="35">
        <v>5.0999999999999996</v>
      </c>
      <c r="P113" s="35">
        <f t="shared" si="16"/>
        <v>100</v>
      </c>
      <c r="Q113" s="35">
        <f t="shared" ref="Q113:Q118" si="17">PRODUCT(M113,100,1/P113)</f>
        <v>84.5</v>
      </c>
      <c r="R113" s="35">
        <f t="shared" ref="R113:R118" si="18">PRODUCT(N113,100,1/P113)</f>
        <v>10.4</v>
      </c>
      <c r="S113" s="35">
        <f t="shared" ref="S113:S118" si="19">PRODUCT(O113,100,1/P113)</f>
        <v>5.0999999999999996</v>
      </c>
      <c r="T113" s="35">
        <f t="shared" si="15"/>
        <v>10.95890410958904</v>
      </c>
      <c r="U113" s="79"/>
      <c r="V113" s="33"/>
      <c r="W113" s="29"/>
      <c r="X113" s="81"/>
      <c r="Y113" s="82"/>
    </row>
    <row r="114" spans="1:25" ht="24" customHeight="1">
      <c r="A114" s="78"/>
      <c r="B114" s="33" t="s">
        <v>801</v>
      </c>
      <c r="C114" s="33" t="s">
        <v>594</v>
      </c>
      <c r="D114" s="29" t="s">
        <v>844</v>
      </c>
      <c r="E114" s="33" t="s">
        <v>839</v>
      </c>
      <c r="F114" s="39">
        <v>5.2</v>
      </c>
      <c r="G114" s="39">
        <v>1.6</v>
      </c>
      <c r="H114" s="33" t="s">
        <v>182</v>
      </c>
      <c r="I114" s="33" t="s">
        <v>523</v>
      </c>
      <c r="J114" s="33" t="s">
        <v>735</v>
      </c>
      <c r="K114" s="33" t="s">
        <v>748</v>
      </c>
      <c r="L114" s="29" t="s">
        <v>776</v>
      </c>
      <c r="M114" s="35">
        <v>82.9</v>
      </c>
      <c r="N114" s="35">
        <v>11.4</v>
      </c>
      <c r="O114" s="35">
        <v>5.7</v>
      </c>
      <c r="P114" s="35">
        <f t="shared" si="16"/>
        <v>100.00000000000001</v>
      </c>
      <c r="Q114" s="35">
        <f t="shared" si="17"/>
        <v>82.899999999999991</v>
      </c>
      <c r="R114" s="35">
        <f t="shared" si="18"/>
        <v>11.399999999999999</v>
      </c>
      <c r="S114" s="35">
        <f t="shared" si="19"/>
        <v>5.6999999999999993</v>
      </c>
      <c r="T114" s="35">
        <f t="shared" si="15"/>
        <v>12.089077412513255</v>
      </c>
      <c r="U114" s="79"/>
      <c r="V114" s="33"/>
      <c r="W114" s="29"/>
      <c r="X114" s="81"/>
      <c r="Y114" s="82"/>
    </row>
    <row r="115" spans="1:25" ht="24" customHeight="1">
      <c r="A115" s="78"/>
      <c r="B115" s="33" t="s">
        <v>802</v>
      </c>
      <c r="C115" s="33" t="s">
        <v>591</v>
      </c>
      <c r="D115" s="29" t="s">
        <v>844</v>
      </c>
      <c r="E115" s="33" t="s">
        <v>839</v>
      </c>
      <c r="F115" s="39">
        <v>5.2</v>
      </c>
      <c r="G115" s="39">
        <v>1.6</v>
      </c>
      <c r="H115" s="33" t="s">
        <v>182</v>
      </c>
      <c r="I115" s="33" t="s">
        <v>523</v>
      </c>
      <c r="J115" s="33" t="s">
        <v>735</v>
      </c>
      <c r="K115" s="33" t="s">
        <v>748</v>
      </c>
      <c r="L115" s="29" t="s">
        <v>776</v>
      </c>
      <c r="M115" s="35">
        <v>82.3</v>
      </c>
      <c r="N115" s="35">
        <v>11.8</v>
      </c>
      <c r="O115" s="35">
        <v>6</v>
      </c>
      <c r="P115" s="35">
        <f t="shared" si="16"/>
        <v>100.1</v>
      </c>
      <c r="Q115" s="35">
        <f t="shared" si="17"/>
        <v>82.217782217782215</v>
      </c>
      <c r="R115" s="35">
        <f t="shared" si="18"/>
        <v>11.788211788211788</v>
      </c>
      <c r="S115" s="35">
        <f t="shared" si="19"/>
        <v>5.9940059940059944</v>
      </c>
      <c r="T115" s="35">
        <f t="shared" si="15"/>
        <v>12.539851222104145</v>
      </c>
      <c r="U115" s="79"/>
      <c r="V115" s="33"/>
      <c r="W115" s="29"/>
      <c r="X115" s="81"/>
      <c r="Y115" s="82"/>
    </row>
    <row r="116" spans="1:25" ht="24" customHeight="1">
      <c r="A116" s="78"/>
      <c r="B116" s="33" t="s">
        <v>854</v>
      </c>
      <c r="C116" s="33" t="s">
        <v>593</v>
      </c>
      <c r="D116" s="29" t="s">
        <v>844</v>
      </c>
      <c r="E116" s="33" t="s">
        <v>839</v>
      </c>
      <c r="F116" s="39">
        <v>5.2</v>
      </c>
      <c r="G116" s="39">
        <v>1.6</v>
      </c>
      <c r="H116" s="33" t="s">
        <v>182</v>
      </c>
      <c r="I116" s="33" t="s">
        <v>523</v>
      </c>
      <c r="J116" s="33" t="s">
        <v>735</v>
      </c>
      <c r="K116" s="33" t="s">
        <v>749</v>
      </c>
      <c r="L116" s="29" t="s">
        <v>776</v>
      </c>
      <c r="M116" s="35">
        <v>85</v>
      </c>
      <c r="N116" s="35">
        <v>10.5</v>
      </c>
      <c r="O116" s="35">
        <v>4.5</v>
      </c>
      <c r="P116" s="35">
        <f t="shared" si="16"/>
        <v>100</v>
      </c>
      <c r="Q116" s="35">
        <f t="shared" si="17"/>
        <v>85</v>
      </c>
      <c r="R116" s="35">
        <f t="shared" si="18"/>
        <v>10.5</v>
      </c>
      <c r="S116" s="35">
        <f t="shared" si="19"/>
        <v>4.5</v>
      </c>
      <c r="T116" s="35">
        <f t="shared" si="15"/>
        <v>10.99476439790576</v>
      </c>
      <c r="U116" s="79"/>
      <c r="V116" s="33"/>
      <c r="W116" s="29"/>
      <c r="X116" s="81"/>
      <c r="Y116" s="82"/>
    </row>
    <row r="117" spans="1:25" ht="24" customHeight="1">
      <c r="A117" s="78"/>
      <c r="B117" s="33" t="s">
        <v>595</v>
      </c>
      <c r="C117" s="33" t="s">
        <v>596</v>
      </c>
      <c r="D117" s="29" t="s">
        <v>844</v>
      </c>
      <c r="E117" s="33" t="s">
        <v>707</v>
      </c>
      <c r="F117" s="39">
        <v>3.4</v>
      </c>
      <c r="G117" s="39">
        <v>1.8</v>
      </c>
      <c r="H117" s="33" t="s">
        <v>182</v>
      </c>
      <c r="I117" s="33" t="s">
        <v>523</v>
      </c>
      <c r="J117" s="33" t="s">
        <v>735</v>
      </c>
      <c r="K117" s="33" t="s">
        <v>749</v>
      </c>
      <c r="L117" s="29" t="s">
        <v>776</v>
      </c>
      <c r="M117" s="35">
        <v>82.7</v>
      </c>
      <c r="N117" s="35">
        <v>10.3</v>
      </c>
      <c r="O117" s="35">
        <v>6.9</v>
      </c>
      <c r="P117" s="35">
        <f t="shared" si="16"/>
        <v>99.9</v>
      </c>
      <c r="Q117" s="35">
        <f t="shared" si="17"/>
        <v>82.782782782782789</v>
      </c>
      <c r="R117" s="35">
        <f t="shared" si="18"/>
        <v>10.31031031031031</v>
      </c>
      <c r="S117" s="35">
        <f t="shared" si="19"/>
        <v>6.9069069069069071</v>
      </c>
      <c r="T117" s="35">
        <f t="shared" si="15"/>
        <v>11.0752688172043</v>
      </c>
      <c r="U117" s="79"/>
      <c r="V117" s="33"/>
      <c r="W117" s="29"/>
      <c r="X117" s="81"/>
      <c r="Y117" s="82"/>
    </row>
    <row r="118" spans="1:25" ht="24" customHeight="1">
      <c r="A118" s="78"/>
      <c r="B118" s="33" t="s">
        <v>742</v>
      </c>
      <c r="C118" s="33" t="s">
        <v>743</v>
      </c>
      <c r="D118" s="29" t="s">
        <v>847</v>
      </c>
      <c r="E118" s="33" t="s">
        <v>836</v>
      </c>
      <c r="F118" s="39">
        <v>5.2</v>
      </c>
      <c r="G118" s="39">
        <v>1.6</v>
      </c>
      <c r="H118" s="33" t="s">
        <v>182</v>
      </c>
      <c r="I118" s="33" t="s">
        <v>523</v>
      </c>
      <c r="J118" s="33" t="s">
        <v>81</v>
      </c>
      <c r="K118" s="33" t="s">
        <v>749</v>
      </c>
      <c r="L118" s="29" t="s">
        <v>776</v>
      </c>
      <c r="M118" s="35">
        <v>80.7</v>
      </c>
      <c r="N118" s="35">
        <v>11.8</v>
      </c>
      <c r="O118" s="35">
        <v>7.5</v>
      </c>
      <c r="P118" s="35">
        <f t="shared" si="16"/>
        <v>100</v>
      </c>
      <c r="Q118" s="35">
        <f t="shared" si="17"/>
        <v>80.7</v>
      </c>
      <c r="R118" s="35">
        <f t="shared" si="18"/>
        <v>11.8</v>
      </c>
      <c r="S118" s="35">
        <f t="shared" si="19"/>
        <v>7.5</v>
      </c>
      <c r="T118" s="35">
        <f t="shared" si="15"/>
        <v>12.756756756756758</v>
      </c>
      <c r="U118" s="79"/>
      <c r="V118" s="33"/>
      <c r="W118" s="29"/>
      <c r="X118" s="81"/>
      <c r="Y118" s="82"/>
    </row>
    <row r="119" spans="1:25" ht="12" customHeight="1">
      <c r="A119" s="92"/>
      <c r="B119" s="108" t="s">
        <v>711</v>
      </c>
      <c r="C119" s="108"/>
      <c r="D119" s="108"/>
      <c r="E119" s="108"/>
      <c r="F119" s="33"/>
      <c r="G119" s="33"/>
      <c r="H119" s="33"/>
      <c r="I119" s="33"/>
      <c r="J119" s="33"/>
      <c r="K119" s="33"/>
      <c r="L119" s="29"/>
      <c r="M119" s="35"/>
      <c r="N119" s="35"/>
      <c r="O119" s="35"/>
      <c r="P119" s="35"/>
      <c r="Q119" s="93"/>
      <c r="R119" s="79"/>
      <c r="S119" s="79"/>
      <c r="T119" s="35"/>
      <c r="U119" s="33"/>
      <c r="V119" s="81"/>
    </row>
    <row r="120" spans="1:25" ht="24" customHeight="1">
      <c r="A120" s="78"/>
      <c r="B120" s="33" t="s">
        <v>580</v>
      </c>
      <c r="C120" s="33" t="s">
        <v>581</v>
      </c>
      <c r="D120" s="29" t="s">
        <v>844</v>
      </c>
      <c r="E120" s="33" t="s">
        <v>823</v>
      </c>
      <c r="F120" s="39">
        <v>11.9</v>
      </c>
      <c r="G120" s="39">
        <v>11.5</v>
      </c>
      <c r="H120" s="33" t="s">
        <v>182</v>
      </c>
      <c r="I120" s="33" t="s">
        <v>582</v>
      </c>
      <c r="J120" s="33" t="s">
        <v>81</v>
      </c>
      <c r="K120" s="33" t="s">
        <v>749</v>
      </c>
      <c r="L120" s="29" t="s">
        <v>776</v>
      </c>
      <c r="M120" s="35">
        <v>54.6</v>
      </c>
      <c r="N120" s="35">
        <v>11.7</v>
      </c>
      <c r="O120" s="35">
        <v>33.700000000000003</v>
      </c>
      <c r="P120" s="35">
        <f>SUM(M120:O120)</f>
        <v>100</v>
      </c>
      <c r="Q120" s="35">
        <f>PRODUCT(M120,100,1/P120)</f>
        <v>54.6</v>
      </c>
      <c r="R120" s="35">
        <f>PRODUCT(N120,100,1/P120)</f>
        <v>11.700000000000001</v>
      </c>
      <c r="S120" s="35">
        <f>PRODUCT(O120,100,1/P120)</f>
        <v>33.700000000000003</v>
      </c>
      <c r="T120" s="35">
        <f t="shared" si="15"/>
        <v>17.647058823529413</v>
      </c>
      <c r="U120" s="79"/>
      <c r="V120" s="33"/>
      <c r="W120" s="29"/>
      <c r="X120" s="81"/>
      <c r="Y120" s="82"/>
    </row>
    <row r="121" spans="1:25" ht="24" customHeight="1">
      <c r="A121" s="78"/>
      <c r="B121" s="33" t="s">
        <v>583</v>
      </c>
      <c r="C121" s="33" t="s">
        <v>584</v>
      </c>
      <c r="D121" s="29" t="s">
        <v>844</v>
      </c>
      <c r="E121" s="33" t="s">
        <v>4</v>
      </c>
      <c r="F121" s="39">
        <v>8.6</v>
      </c>
      <c r="G121" s="39">
        <v>16.5</v>
      </c>
      <c r="H121" s="33" t="s">
        <v>182</v>
      </c>
      <c r="I121" s="33" t="s">
        <v>582</v>
      </c>
      <c r="J121" s="33" t="s">
        <v>81</v>
      </c>
      <c r="K121" s="33" t="s">
        <v>749</v>
      </c>
      <c r="L121" s="29" t="s">
        <v>776</v>
      </c>
      <c r="M121" s="35">
        <v>60</v>
      </c>
      <c r="N121" s="35">
        <v>15.9</v>
      </c>
      <c r="O121" s="35">
        <v>24.1</v>
      </c>
      <c r="P121" s="35">
        <f>SUM(M121:O121)</f>
        <v>100</v>
      </c>
      <c r="Q121" s="35">
        <f>PRODUCT(M121,100,1/P121)</f>
        <v>60</v>
      </c>
      <c r="R121" s="35">
        <f>PRODUCT(N121,100,1/P121)</f>
        <v>15.9</v>
      </c>
      <c r="S121" s="35">
        <f>PRODUCT(O121,100,1/P121)</f>
        <v>24.1</v>
      </c>
      <c r="T121" s="35">
        <f t="shared" si="15"/>
        <v>20.948616600790512</v>
      </c>
      <c r="U121" s="79"/>
      <c r="V121" s="33"/>
      <c r="W121" s="29"/>
      <c r="X121" s="81"/>
      <c r="Y121" s="82"/>
    </row>
    <row r="122" spans="1:25" ht="12" customHeight="1">
      <c r="A122" s="92"/>
      <c r="F122" s="33"/>
      <c r="G122" s="33"/>
      <c r="H122" s="33"/>
      <c r="I122" s="33"/>
      <c r="J122" s="33"/>
      <c r="K122" s="33"/>
      <c r="L122" s="29"/>
      <c r="M122" s="35"/>
      <c r="N122" s="35"/>
      <c r="O122" s="35"/>
      <c r="P122" s="35"/>
      <c r="Q122" s="93"/>
      <c r="R122" s="79"/>
      <c r="S122" s="79"/>
      <c r="T122" s="33"/>
      <c r="U122" s="33"/>
      <c r="V122" s="81"/>
    </row>
    <row r="123" spans="1:25" ht="12.75" customHeight="1">
      <c r="A123" s="92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29"/>
      <c r="M123" s="35"/>
      <c r="N123" s="35"/>
      <c r="O123" s="35"/>
      <c r="P123" s="35"/>
      <c r="Q123" s="93"/>
      <c r="R123" s="79"/>
      <c r="S123" s="79"/>
      <c r="T123" s="33"/>
      <c r="U123" s="33"/>
      <c r="V123" s="81"/>
    </row>
    <row r="124" spans="1:25" ht="12.75" customHeight="1">
      <c r="A124" s="92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29"/>
      <c r="M124" s="35"/>
      <c r="N124" s="35"/>
      <c r="O124" s="35"/>
      <c r="P124" s="35"/>
      <c r="Q124" s="93"/>
      <c r="R124" s="79"/>
      <c r="S124" s="79"/>
      <c r="T124" s="33"/>
      <c r="U124" s="33"/>
      <c r="V124" s="81"/>
    </row>
    <row r="125" spans="1:25" ht="12.75" customHeight="1">
      <c r="A125" s="5" t="s">
        <v>728</v>
      </c>
      <c r="B125" s="1"/>
      <c r="C125" s="2"/>
      <c r="D125" s="3"/>
      <c r="E125" s="4"/>
      <c r="F125" s="4"/>
      <c r="H125" s="33"/>
      <c r="I125" s="33"/>
      <c r="J125" s="33"/>
      <c r="K125" s="33"/>
      <c r="L125" s="29"/>
      <c r="M125" s="35"/>
      <c r="N125" s="35"/>
      <c r="O125" s="35"/>
      <c r="P125" s="35"/>
      <c r="Q125" s="93"/>
      <c r="R125" s="79"/>
      <c r="S125" s="79"/>
      <c r="T125" s="33"/>
      <c r="U125" s="33"/>
      <c r="V125" s="81"/>
    </row>
    <row r="126" spans="1:25" ht="12.75" customHeight="1">
      <c r="A126" s="5" t="s">
        <v>710</v>
      </c>
      <c r="B126" s="1"/>
      <c r="C126" s="2"/>
      <c r="D126" s="3"/>
      <c r="E126" s="4"/>
      <c r="F126" s="4"/>
      <c r="G126" s="33"/>
      <c r="H126" s="33"/>
      <c r="I126" s="33"/>
      <c r="J126" s="33"/>
      <c r="K126" s="33"/>
      <c r="L126" s="29"/>
      <c r="M126" s="84"/>
      <c r="N126" s="84"/>
      <c r="O126" s="84"/>
      <c r="P126" s="84"/>
      <c r="Q126" s="33"/>
      <c r="R126" s="79"/>
      <c r="S126" s="79"/>
      <c r="T126" s="33"/>
      <c r="U126" s="33"/>
      <c r="V126" s="81"/>
    </row>
    <row r="127" spans="1:25" ht="12.75" customHeight="1">
      <c r="A127" s="5" t="s">
        <v>812</v>
      </c>
      <c r="B127" s="1"/>
      <c r="C127" s="2"/>
      <c r="D127" s="3"/>
      <c r="E127" s="4"/>
      <c r="F127" s="4"/>
      <c r="G127" s="33"/>
      <c r="H127" s="33"/>
      <c r="I127" s="33"/>
      <c r="J127" s="33"/>
      <c r="K127" s="33"/>
      <c r="L127" s="29"/>
      <c r="M127" s="35"/>
      <c r="N127" s="35"/>
      <c r="O127" s="35"/>
      <c r="P127" s="35"/>
      <c r="Q127" s="93"/>
      <c r="R127" s="79"/>
      <c r="S127" s="79"/>
      <c r="T127" s="33"/>
      <c r="U127" s="33"/>
      <c r="V127" s="81"/>
    </row>
    <row r="128" spans="1:25" ht="12.75" customHeight="1">
      <c r="A128" s="5" t="s">
        <v>709</v>
      </c>
      <c r="B128" s="1"/>
      <c r="C128" s="2"/>
      <c r="D128" s="3"/>
      <c r="E128" s="4"/>
      <c r="F128" s="4"/>
      <c r="G128" s="33"/>
      <c r="H128" s="33"/>
      <c r="I128" s="33"/>
      <c r="J128" s="33"/>
      <c r="K128" s="33"/>
      <c r="L128" s="29"/>
      <c r="M128" s="35"/>
      <c r="N128" s="35"/>
      <c r="O128" s="35"/>
      <c r="P128" s="35"/>
      <c r="Q128" s="33"/>
      <c r="R128" s="79"/>
      <c r="S128" s="79"/>
      <c r="T128" s="33"/>
      <c r="U128" s="33"/>
      <c r="V128" s="81"/>
    </row>
    <row r="129" spans="1:22" ht="12.75" customHeight="1">
      <c r="A129" s="5" t="s">
        <v>849</v>
      </c>
      <c r="B129" s="1"/>
      <c r="C129" s="2"/>
      <c r="D129" s="1"/>
      <c r="E129" s="4"/>
      <c r="F129" s="4"/>
      <c r="G129" s="33"/>
      <c r="H129" s="33"/>
      <c r="I129" s="33"/>
      <c r="J129" s="33"/>
      <c r="K129" s="33"/>
      <c r="L129" s="29"/>
      <c r="M129" s="84"/>
      <c r="N129" s="84"/>
      <c r="O129" s="84"/>
      <c r="P129" s="84"/>
      <c r="Q129" s="33"/>
      <c r="R129" s="79"/>
      <c r="S129" s="79"/>
      <c r="T129" s="33"/>
      <c r="U129" s="33"/>
      <c r="V129" s="81"/>
    </row>
    <row r="130" spans="1:22" ht="12.75" customHeight="1">
      <c r="A130" s="5" t="s">
        <v>804</v>
      </c>
      <c r="B130" s="1"/>
      <c r="C130" s="2"/>
      <c r="D130" s="1"/>
      <c r="E130" s="4"/>
      <c r="F130" s="4"/>
      <c r="G130" s="33"/>
      <c r="H130" s="33"/>
      <c r="I130" s="33"/>
      <c r="J130" s="33"/>
      <c r="K130" s="33"/>
      <c r="L130" s="29"/>
      <c r="M130" s="35"/>
      <c r="N130" s="35"/>
      <c r="O130" s="35"/>
      <c r="P130" s="35"/>
      <c r="Q130" s="93"/>
      <c r="R130" s="79"/>
      <c r="S130" s="79"/>
      <c r="T130" s="33"/>
      <c r="U130" s="33"/>
      <c r="V130" s="81"/>
    </row>
    <row r="131" spans="1:22" ht="12.75" customHeight="1">
      <c r="A131" s="5" t="s">
        <v>933</v>
      </c>
      <c r="B131" s="1"/>
      <c r="C131" s="2"/>
      <c r="D131" s="1"/>
      <c r="E131" s="4"/>
      <c r="F131" s="4"/>
      <c r="G131" s="33"/>
      <c r="H131" s="33"/>
      <c r="I131" s="33"/>
      <c r="J131" s="33"/>
      <c r="K131" s="33"/>
      <c r="L131" s="29"/>
      <c r="M131" s="84"/>
      <c r="N131" s="84"/>
      <c r="O131" s="84"/>
      <c r="P131" s="84"/>
      <c r="Q131" s="33"/>
      <c r="R131" s="79"/>
      <c r="S131" s="79"/>
      <c r="T131" s="33"/>
      <c r="U131" s="33"/>
      <c r="V131" s="81"/>
    </row>
    <row r="132" spans="1:22" ht="12.75" customHeight="1">
      <c r="A132" s="5" t="s">
        <v>848</v>
      </c>
      <c r="B132" s="1"/>
      <c r="C132" s="2"/>
      <c r="D132" s="1"/>
      <c r="E132" s="4"/>
      <c r="F132" s="4"/>
      <c r="G132" s="33"/>
      <c r="H132" s="33"/>
      <c r="I132" s="33"/>
      <c r="J132" s="33"/>
      <c r="K132" s="33"/>
      <c r="L132" s="29"/>
      <c r="M132" s="35"/>
      <c r="N132" s="35"/>
      <c r="O132" s="35"/>
      <c r="P132" s="35"/>
      <c r="Q132" s="93"/>
      <c r="R132" s="79"/>
      <c r="S132" s="79"/>
      <c r="T132" s="33"/>
      <c r="U132" s="33"/>
      <c r="V132" s="81"/>
    </row>
    <row r="133" spans="1:22" ht="12.75" customHeight="1">
      <c r="A133" s="5" t="s">
        <v>113</v>
      </c>
      <c r="B133" s="1"/>
      <c r="C133" s="2"/>
      <c r="D133" s="1"/>
      <c r="E133" s="4"/>
      <c r="F133" s="4"/>
      <c r="G133" s="33"/>
      <c r="H133" s="33"/>
      <c r="I133" s="33"/>
      <c r="J133" s="33"/>
      <c r="K133" s="33"/>
      <c r="L133" s="29"/>
      <c r="M133" s="84"/>
      <c r="N133" s="84"/>
      <c r="O133" s="84"/>
      <c r="P133" s="84"/>
      <c r="Q133" s="33"/>
      <c r="R133" s="79"/>
      <c r="S133" s="79"/>
      <c r="T133" s="33"/>
      <c r="U133" s="33"/>
      <c r="V133" s="81"/>
    </row>
    <row r="134" spans="1:22" ht="12.75" customHeight="1">
      <c r="A134" s="5" t="s">
        <v>932</v>
      </c>
      <c r="B134" s="1"/>
      <c r="C134" s="2"/>
      <c r="D134" s="1"/>
      <c r="E134" s="4"/>
      <c r="F134" s="4"/>
      <c r="G134" s="33"/>
      <c r="H134" s="33"/>
      <c r="I134" s="33"/>
      <c r="J134" s="33"/>
      <c r="K134" s="33"/>
      <c r="L134" s="29"/>
      <c r="M134" s="35"/>
      <c r="N134" s="35"/>
      <c r="O134" s="35"/>
      <c r="P134" s="35"/>
      <c r="Q134" s="93"/>
      <c r="R134" s="79"/>
      <c r="S134" s="79"/>
      <c r="T134" s="33"/>
      <c r="U134" s="33"/>
      <c r="V134" s="81"/>
    </row>
    <row r="135" spans="1:22" ht="12.75" customHeight="1">
      <c r="A135" s="5" t="s">
        <v>753</v>
      </c>
      <c r="B135" s="1"/>
      <c r="C135" s="2"/>
      <c r="D135" s="1"/>
      <c r="E135" s="4"/>
      <c r="F135" s="4"/>
      <c r="G135" s="33"/>
      <c r="H135" s="33"/>
      <c r="I135" s="33"/>
      <c r="J135" s="33"/>
      <c r="K135" s="33"/>
      <c r="L135" s="29"/>
      <c r="M135" s="35"/>
      <c r="N135" s="35"/>
      <c r="O135" s="35"/>
      <c r="P135" s="35"/>
      <c r="Q135" s="33"/>
      <c r="R135" s="79"/>
      <c r="S135" s="79"/>
      <c r="T135" s="33"/>
      <c r="U135" s="33"/>
      <c r="V135" s="81"/>
    </row>
    <row r="136" spans="1:22" ht="12.75" customHeight="1">
      <c r="A136" s="5" t="s">
        <v>729</v>
      </c>
      <c r="B136" s="1"/>
      <c r="C136" s="2"/>
      <c r="D136" s="1"/>
      <c r="E136" s="4"/>
      <c r="F136" s="4"/>
      <c r="G136" s="33"/>
      <c r="H136" s="33"/>
      <c r="I136" s="33"/>
      <c r="J136" s="33"/>
      <c r="K136" s="33"/>
      <c r="L136" s="29"/>
      <c r="M136" s="35"/>
      <c r="N136" s="35"/>
      <c r="O136" s="35"/>
      <c r="P136" s="35"/>
      <c r="Q136" s="93"/>
      <c r="R136" s="79"/>
      <c r="S136" s="79"/>
      <c r="T136" s="33"/>
      <c r="U136" s="33"/>
      <c r="V136" s="81"/>
    </row>
    <row r="137" spans="1:22" ht="12.75" customHeight="1">
      <c r="A137" s="5" t="s">
        <v>730</v>
      </c>
      <c r="B137" s="1"/>
      <c r="C137" s="2"/>
      <c r="D137" s="1"/>
      <c r="E137" s="4"/>
      <c r="F137" s="4"/>
      <c r="G137" s="33"/>
      <c r="H137" s="33"/>
      <c r="I137" s="33"/>
      <c r="J137" s="33"/>
      <c r="K137" s="33"/>
      <c r="L137" s="29"/>
      <c r="M137" s="35"/>
      <c r="N137" s="35"/>
      <c r="O137" s="35"/>
      <c r="P137" s="35"/>
      <c r="Q137" s="33"/>
      <c r="R137" s="79"/>
      <c r="S137" s="79"/>
      <c r="T137" s="33"/>
      <c r="U137" s="33"/>
      <c r="V137" s="81"/>
    </row>
    <row r="138" spans="1:22" ht="12.75" customHeight="1">
      <c r="A138" s="5" t="s">
        <v>754</v>
      </c>
      <c r="B138" s="1"/>
      <c r="C138" s="2"/>
      <c r="D138" s="1"/>
      <c r="E138" s="4"/>
      <c r="F138" s="4"/>
      <c r="G138" s="33"/>
      <c r="H138" s="33"/>
      <c r="I138" s="33"/>
      <c r="J138" s="33"/>
      <c r="K138" s="33"/>
      <c r="L138" s="29"/>
      <c r="M138" s="35"/>
      <c r="N138" s="35"/>
      <c r="O138" s="35"/>
      <c r="P138" s="35"/>
      <c r="Q138" s="93"/>
      <c r="R138" s="79"/>
      <c r="S138" s="79"/>
      <c r="T138" s="33"/>
      <c r="U138" s="33"/>
      <c r="V138" s="81"/>
    </row>
    <row r="139" spans="1:22" ht="12.75" customHeight="1">
      <c r="A139" s="5" t="s">
        <v>756</v>
      </c>
      <c r="B139" s="1"/>
      <c r="C139" s="2"/>
      <c r="D139" s="1"/>
      <c r="E139" s="4"/>
      <c r="F139" s="4"/>
      <c r="G139" s="33"/>
      <c r="H139" s="33"/>
      <c r="I139" s="33"/>
      <c r="J139" s="33"/>
      <c r="K139" s="33"/>
      <c r="L139" s="29"/>
      <c r="M139" s="35"/>
      <c r="N139" s="35"/>
      <c r="O139" s="35"/>
      <c r="P139" s="35"/>
      <c r="Q139" s="33"/>
      <c r="R139" s="79"/>
      <c r="S139" s="79"/>
      <c r="T139" s="33"/>
      <c r="U139" s="33"/>
      <c r="V139" s="81"/>
    </row>
    <row r="140" spans="1:22" ht="12.75" customHeight="1">
      <c r="A140" s="5" t="s">
        <v>942</v>
      </c>
      <c r="B140" s="1"/>
      <c r="C140" s="2"/>
      <c r="D140" s="1"/>
      <c r="E140" s="4"/>
      <c r="F140" s="4"/>
      <c r="G140" s="33"/>
      <c r="H140" s="33"/>
      <c r="I140" s="33"/>
      <c r="J140" s="33"/>
      <c r="K140" s="33"/>
      <c r="L140" s="29"/>
      <c r="M140" s="35"/>
      <c r="N140" s="35"/>
      <c r="O140" s="35"/>
      <c r="P140" s="35"/>
      <c r="Q140" s="93"/>
      <c r="R140" s="79"/>
      <c r="S140" s="79"/>
      <c r="T140" s="33"/>
      <c r="U140" s="33"/>
      <c r="V140" s="81"/>
    </row>
    <row r="141" spans="1:22" ht="12.75" customHeight="1">
      <c r="A141" s="92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29"/>
      <c r="M141" s="35"/>
      <c r="N141" s="35"/>
      <c r="O141" s="35"/>
      <c r="P141" s="35"/>
      <c r="Q141" s="93"/>
      <c r="R141" s="79"/>
      <c r="S141" s="79"/>
      <c r="T141" s="33"/>
      <c r="U141" s="33"/>
      <c r="V141" s="81"/>
    </row>
    <row r="142" spans="1:22" ht="12.75" customHeight="1">
      <c r="A142" s="92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29"/>
      <c r="M142" s="35"/>
      <c r="N142" s="35"/>
      <c r="O142" s="35"/>
      <c r="P142" s="35"/>
      <c r="Q142" s="93"/>
      <c r="R142" s="79"/>
      <c r="S142" s="79"/>
      <c r="T142" s="33"/>
      <c r="U142" s="33"/>
      <c r="V142" s="81"/>
    </row>
    <row r="143" spans="1:22" ht="12.75" customHeight="1">
      <c r="A143" s="92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29"/>
      <c r="M143" s="35"/>
      <c r="N143" s="35"/>
      <c r="O143" s="35"/>
      <c r="P143" s="35"/>
      <c r="Q143" s="93"/>
      <c r="R143" s="79"/>
      <c r="S143" s="79"/>
      <c r="T143" s="33"/>
      <c r="U143" s="33"/>
      <c r="V143" s="81"/>
    </row>
    <row r="144" spans="1:22" ht="12.75" customHeight="1">
      <c r="A144" s="92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29"/>
      <c r="M144" s="35"/>
      <c r="N144" s="35"/>
      <c r="O144" s="35"/>
      <c r="P144" s="35"/>
      <c r="Q144" s="93"/>
      <c r="R144" s="79"/>
      <c r="S144" s="79"/>
      <c r="T144" s="33"/>
      <c r="U144" s="33"/>
      <c r="V144" s="81"/>
    </row>
    <row r="145" spans="1:22" ht="12.75" customHeight="1">
      <c r="A145" s="92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29"/>
      <c r="M145" s="35"/>
      <c r="N145" s="35"/>
      <c r="O145" s="35"/>
      <c r="P145" s="35"/>
      <c r="Q145" s="93"/>
      <c r="R145" s="79"/>
      <c r="S145" s="79"/>
      <c r="T145" s="33"/>
      <c r="U145" s="33"/>
      <c r="V145" s="81"/>
    </row>
    <row r="146" spans="1:22" ht="12.75" customHeight="1">
      <c r="A146" s="92"/>
      <c r="E146" s="33"/>
      <c r="F146" s="33"/>
      <c r="G146" s="33"/>
      <c r="H146" s="33"/>
      <c r="I146" s="33"/>
      <c r="J146" s="33"/>
      <c r="K146" s="33"/>
      <c r="L146" s="29"/>
      <c r="M146" s="35"/>
      <c r="N146" s="35"/>
      <c r="O146" s="35"/>
      <c r="P146" s="35"/>
      <c r="Q146" s="93"/>
      <c r="R146" s="79"/>
      <c r="S146" s="79"/>
      <c r="T146" s="33"/>
      <c r="U146" s="33"/>
      <c r="V146" s="81"/>
    </row>
    <row r="147" spans="1:22" ht="12.75" customHeight="1">
      <c r="A147" s="92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29"/>
      <c r="M147" s="35"/>
      <c r="N147" s="35"/>
      <c r="O147" s="35"/>
      <c r="P147" s="35"/>
      <c r="Q147" s="93"/>
      <c r="R147" s="79"/>
      <c r="S147" s="79"/>
      <c r="T147" s="33"/>
      <c r="U147" s="33"/>
      <c r="V147" s="81"/>
    </row>
    <row r="148" spans="1:22" ht="12.75" customHeight="1">
      <c r="A148" s="92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29"/>
      <c r="M148" s="35"/>
      <c r="N148" s="35"/>
      <c r="O148" s="35"/>
      <c r="P148" s="35"/>
      <c r="Q148" s="93"/>
      <c r="R148" s="79"/>
      <c r="S148" s="79"/>
      <c r="T148" s="33"/>
      <c r="U148" s="33"/>
      <c r="V148" s="81"/>
    </row>
    <row r="149" spans="1:22" ht="12.75" customHeight="1">
      <c r="S149" s="99"/>
    </row>
    <row r="150" spans="1:22">
      <c r="S150" s="99"/>
    </row>
    <row r="151" spans="1:22">
      <c r="S151" s="99"/>
    </row>
    <row r="152" spans="1:22">
      <c r="S152" s="99"/>
    </row>
    <row r="153" spans="1:22">
      <c r="S153" s="99"/>
    </row>
    <row r="154" spans="1:22">
      <c r="S154" s="99"/>
    </row>
    <row r="155" spans="1:22">
      <c r="S155" s="99"/>
    </row>
    <row r="156" spans="1:22">
      <c r="S156" s="99"/>
    </row>
    <row r="157" spans="1:22">
      <c r="S157" s="99"/>
    </row>
    <row r="158" spans="1:22">
      <c r="S158" s="99"/>
    </row>
    <row r="159" spans="1:22">
      <c r="S159" s="99"/>
    </row>
    <row r="160" spans="1:22">
      <c r="S160" s="99"/>
    </row>
    <row r="161" spans="19:19">
      <c r="S161" s="99"/>
    </row>
    <row r="162" spans="19:19">
      <c r="S162" s="99"/>
    </row>
    <row r="163" spans="19:19">
      <c r="S163" s="99"/>
    </row>
    <row r="164" spans="19:19">
      <c r="S164" s="99"/>
    </row>
    <row r="165" spans="19:19">
      <c r="S165" s="99"/>
    </row>
    <row r="166" spans="19:19">
      <c r="S166" s="99"/>
    </row>
    <row r="167" spans="19:19">
      <c r="S167" s="99"/>
    </row>
    <row r="168" spans="19:19">
      <c r="S168" s="99"/>
    </row>
    <row r="169" spans="19:19">
      <c r="S169" s="99"/>
    </row>
    <row r="170" spans="19:19">
      <c r="S170" s="99"/>
    </row>
    <row r="171" spans="19:19">
      <c r="S171" s="99"/>
    </row>
    <row r="172" spans="19:19">
      <c r="S172" s="99"/>
    </row>
    <row r="173" spans="19:19">
      <c r="S173" s="99"/>
    </row>
    <row r="174" spans="19:19">
      <c r="S174" s="99"/>
    </row>
    <row r="175" spans="19:19">
      <c r="S175" s="99"/>
    </row>
    <row r="176" spans="19:19">
      <c r="S176" s="99"/>
    </row>
    <row r="177" spans="19:19">
      <c r="S177" s="99"/>
    </row>
  </sheetData>
  <mergeCells count="15">
    <mergeCell ref="B58:D58"/>
    <mergeCell ref="B93:G93"/>
    <mergeCell ref="B68:F68"/>
    <mergeCell ref="B62:D62"/>
    <mergeCell ref="B119:E119"/>
    <mergeCell ref="B40:D40"/>
    <mergeCell ref="B34:E34"/>
    <mergeCell ref="B90:G90"/>
    <mergeCell ref="B3:D3"/>
    <mergeCell ref="B28:D28"/>
    <mergeCell ref="B54:E54"/>
    <mergeCell ref="B76:D76"/>
    <mergeCell ref="B87:D87"/>
    <mergeCell ref="B24:D24"/>
    <mergeCell ref="B46:D46"/>
  </mergeCells>
  <phoneticPr fontId="3" type="noConversion"/>
  <printOptions gridLines="1"/>
  <pageMargins left="0.59055118110236227" right="0.59055118110236227" top="0.59055118110236227" bottom="0.59055118110236227" header="0.51181102362204722" footer="0.51181102362204722"/>
  <pageSetup paperSize="9" scale="7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1"/>
  <sheetViews>
    <sheetView topLeftCell="A7" zoomScale="75" workbookViewId="0">
      <selection activeCell="B13" sqref="B13"/>
    </sheetView>
  </sheetViews>
  <sheetFormatPr defaultColWidth="11.42578125" defaultRowHeight="12.75"/>
  <cols>
    <col min="1" max="1" width="3.42578125" style="17" customWidth="1"/>
    <col min="2" max="2" width="14.85546875" style="17" customWidth="1"/>
    <col min="3" max="3" width="10.140625" style="70" customWidth="1"/>
    <col min="4" max="4" width="14.5703125" style="17" customWidth="1"/>
    <col min="5" max="5" width="8.140625" style="61" customWidth="1"/>
    <col min="6" max="6" width="11.7109375" style="17" customWidth="1"/>
    <col min="7" max="7" width="15.42578125" style="17" customWidth="1"/>
    <col min="8" max="8" width="9.140625" style="17" customWidth="1"/>
    <col min="9" max="9" width="9.140625" style="64" customWidth="1"/>
    <col min="10" max="10" width="9.140625" style="62" customWidth="1"/>
    <col min="11" max="11" width="9.140625" style="63" customWidth="1"/>
    <col min="12" max="14" width="9.140625" style="17" customWidth="1"/>
    <col min="15" max="15" width="9.140625" style="64" customWidth="1"/>
    <col min="16" max="16" width="16.7109375" style="9" customWidth="1"/>
    <col min="17" max="16384" width="11.42578125" style="17"/>
  </cols>
  <sheetData>
    <row r="1" spans="1:16" ht="24.75" customHeight="1">
      <c r="A1" s="100" t="s">
        <v>871</v>
      </c>
      <c r="B1" s="71"/>
      <c r="C1" s="71"/>
      <c r="D1" s="71"/>
    </row>
    <row r="2" spans="1:16" s="55" customFormat="1" ht="42.75" customHeight="1">
      <c r="B2" s="19" t="s">
        <v>303</v>
      </c>
      <c r="C2" s="19" t="s">
        <v>76</v>
      </c>
      <c r="D2" s="19" t="s">
        <v>73</v>
      </c>
      <c r="E2" s="65" t="s">
        <v>813</v>
      </c>
      <c r="F2" s="19" t="s">
        <v>77</v>
      </c>
      <c r="G2" s="19" t="s">
        <v>302</v>
      </c>
      <c r="H2" s="19" t="s">
        <v>814</v>
      </c>
      <c r="I2" s="66" t="s">
        <v>107</v>
      </c>
      <c r="J2" s="66" t="s">
        <v>108</v>
      </c>
      <c r="K2" s="19" t="s">
        <v>109</v>
      </c>
      <c r="L2" s="19" t="s">
        <v>59</v>
      </c>
      <c r="M2" s="19" t="s">
        <v>70</v>
      </c>
      <c r="N2" s="19" t="s">
        <v>71</v>
      </c>
      <c r="O2" s="66" t="s">
        <v>72</v>
      </c>
    </row>
    <row r="3" spans="1:16" ht="24" customHeight="1">
      <c r="A3" s="17">
        <v>1</v>
      </c>
      <c r="B3" s="14" t="s">
        <v>225</v>
      </c>
      <c r="C3" s="19" t="s">
        <v>844</v>
      </c>
      <c r="D3" s="14" t="s">
        <v>60</v>
      </c>
      <c r="E3" s="67">
        <v>52.8</v>
      </c>
      <c r="F3" s="14" t="s">
        <v>226</v>
      </c>
      <c r="G3" s="14" t="s">
        <v>227</v>
      </c>
      <c r="H3" s="19" t="s">
        <v>776</v>
      </c>
      <c r="I3" s="20">
        <v>89.5</v>
      </c>
      <c r="J3" s="20">
        <v>9</v>
      </c>
      <c r="K3" s="68" t="s">
        <v>380</v>
      </c>
      <c r="L3" s="20">
        <f t="shared" ref="L3:L37" si="0">SUM(I3:K3)</f>
        <v>98.5</v>
      </c>
      <c r="M3" s="20">
        <f t="shared" ref="M3:M10" si="1">PRODUCT(I3,100,1/L3)</f>
        <v>90.862944162436534</v>
      </c>
      <c r="N3" s="20">
        <f t="shared" ref="N3:N10" si="2">PRODUCT(J3,100/L3)</f>
        <v>9.1370558375634516</v>
      </c>
      <c r="O3" s="68" t="s">
        <v>380</v>
      </c>
      <c r="P3" s="9" t="s">
        <v>304</v>
      </c>
    </row>
    <row r="4" spans="1:16" ht="24" customHeight="1">
      <c r="A4" s="17">
        <v>2</v>
      </c>
      <c r="B4" s="14" t="s">
        <v>62</v>
      </c>
      <c r="C4" s="19" t="s">
        <v>844</v>
      </c>
      <c r="D4" s="14" t="s">
        <v>298</v>
      </c>
      <c r="E4" s="67">
        <v>34.799999999999997</v>
      </c>
      <c r="F4" s="14" t="s">
        <v>366</v>
      </c>
      <c r="G4" s="14" t="s">
        <v>367</v>
      </c>
      <c r="H4" s="19" t="s">
        <v>776</v>
      </c>
      <c r="I4" s="20">
        <v>85</v>
      </c>
      <c r="J4" s="20">
        <v>10</v>
      </c>
      <c r="K4" s="68" t="s">
        <v>380</v>
      </c>
      <c r="L4" s="20">
        <f t="shared" si="0"/>
        <v>95</v>
      </c>
      <c r="M4" s="20">
        <f t="shared" si="1"/>
        <v>89.473684210526315</v>
      </c>
      <c r="N4" s="20">
        <f t="shared" si="2"/>
        <v>10.526315789473683</v>
      </c>
      <c r="O4" s="68" t="s">
        <v>380</v>
      </c>
      <c r="P4" s="9" t="s">
        <v>304</v>
      </c>
    </row>
    <row r="5" spans="1:16" ht="24" customHeight="1">
      <c r="A5" s="17">
        <v>3</v>
      </c>
      <c r="B5" s="14" t="s">
        <v>63</v>
      </c>
      <c r="C5" s="19" t="s">
        <v>844</v>
      </c>
      <c r="D5" s="14" t="s">
        <v>300</v>
      </c>
      <c r="E5" s="67">
        <v>34.799999999999997</v>
      </c>
      <c r="F5" s="14" t="s">
        <v>366</v>
      </c>
      <c r="G5" s="14" t="s">
        <v>367</v>
      </c>
      <c r="H5" s="19" t="s">
        <v>776</v>
      </c>
      <c r="I5" s="20">
        <v>87</v>
      </c>
      <c r="J5" s="20">
        <v>8</v>
      </c>
      <c r="K5" s="68" t="s">
        <v>380</v>
      </c>
      <c r="L5" s="20">
        <f t="shared" si="0"/>
        <v>95</v>
      </c>
      <c r="M5" s="20">
        <f t="shared" si="1"/>
        <v>91.578947368421055</v>
      </c>
      <c r="N5" s="20">
        <f t="shared" si="2"/>
        <v>8.4210526315789469</v>
      </c>
      <c r="O5" s="68" t="s">
        <v>380</v>
      </c>
      <c r="P5" s="9" t="s">
        <v>304</v>
      </c>
    </row>
    <row r="6" spans="1:16" ht="24" customHeight="1">
      <c r="A6" s="17">
        <v>4</v>
      </c>
      <c r="B6" s="14" t="s">
        <v>64</v>
      </c>
      <c r="C6" s="19" t="s">
        <v>844</v>
      </c>
      <c r="D6" s="14" t="s">
        <v>60</v>
      </c>
      <c r="E6" s="67">
        <v>24.9</v>
      </c>
      <c r="F6" s="14" t="s">
        <v>228</v>
      </c>
      <c r="G6" s="14" t="s">
        <v>229</v>
      </c>
      <c r="H6" s="19" t="s">
        <v>776</v>
      </c>
      <c r="I6" s="20">
        <v>79</v>
      </c>
      <c r="J6" s="20">
        <v>20</v>
      </c>
      <c r="K6" s="68" t="s">
        <v>380</v>
      </c>
      <c r="L6" s="20">
        <f t="shared" si="0"/>
        <v>99</v>
      </c>
      <c r="M6" s="20">
        <f t="shared" si="1"/>
        <v>79.797979797979806</v>
      </c>
      <c r="N6" s="20">
        <f t="shared" si="2"/>
        <v>20.202020202020204</v>
      </c>
      <c r="O6" s="68" t="s">
        <v>380</v>
      </c>
      <c r="P6" s="9" t="s">
        <v>304</v>
      </c>
    </row>
    <row r="7" spans="1:16" ht="24" customHeight="1">
      <c r="A7" s="17">
        <v>5</v>
      </c>
      <c r="B7" s="14" t="s">
        <v>230</v>
      </c>
      <c r="C7" s="19" t="s">
        <v>844</v>
      </c>
      <c r="D7" s="14" t="s">
        <v>60</v>
      </c>
      <c r="E7" s="67">
        <v>15.2</v>
      </c>
      <c r="F7" s="14" t="s">
        <v>231</v>
      </c>
      <c r="G7" s="14" t="s">
        <v>232</v>
      </c>
      <c r="H7" s="19" t="s">
        <v>776</v>
      </c>
      <c r="I7" s="20">
        <v>78</v>
      </c>
      <c r="J7" s="20">
        <v>19</v>
      </c>
      <c r="K7" s="68" t="s">
        <v>380</v>
      </c>
      <c r="L7" s="20">
        <f t="shared" si="0"/>
        <v>97</v>
      </c>
      <c r="M7" s="20">
        <f t="shared" si="1"/>
        <v>80.412371134020617</v>
      </c>
      <c r="N7" s="20">
        <f t="shared" si="2"/>
        <v>19.587628865979379</v>
      </c>
      <c r="O7" s="68" t="s">
        <v>380</v>
      </c>
      <c r="P7" s="9" t="s">
        <v>304</v>
      </c>
    </row>
    <row r="8" spans="1:16" ht="24" customHeight="1">
      <c r="A8" s="17">
        <v>6</v>
      </c>
      <c r="B8" s="14" t="s">
        <v>233</v>
      </c>
      <c r="C8" s="19" t="s">
        <v>844</v>
      </c>
      <c r="D8" s="14" t="s">
        <v>60</v>
      </c>
      <c r="E8" s="67">
        <v>1.9</v>
      </c>
      <c r="F8" s="14" t="s">
        <v>234</v>
      </c>
      <c r="G8" s="14" t="s">
        <v>235</v>
      </c>
      <c r="H8" s="19" t="s">
        <v>776</v>
      </c>
      <c r="I8" s="20">
        <v>40</v>
      </c>
      <c r="J8" s="20">
        <v>5</v>
      </c>
      <c r="K8" s="68" t="s">
        <v>380</v>
      </c>
      <c r="L8" s="20">
        <f t="shared" si="0"/>
        <v>45</v>
      </c>
      <c r="M8" s="20">
        <f t="shared" si="1"/>
        <v>88.888888888888886</v>
      </c>
      <c r="N8" s="20">
        <f t="shared" si="2"/>
        <v>11.111111111111111</v>
      </c>
      <c r="O8" s="68" t="s">
        <v>380</v>
      </c>
      <c r="P8" s="9" t="s">
        <v>304</v>
      </c>
    </row>
    <row r="9" spans="1:16" ht="24" customHeight="1">
      <c r="A9" s="17">
        <v>7</v>
      </c>
      <c r="B9" s="14" t="s">
        <v>270</v>
      </c>
      <c r="C9" s="19" t="s">
        <v>844</v>
      </c>
      <c r="D9" s="14" t="s">
        <v>60</v>
      </c>
      <c r="E9" s="67">
        <v>16.399999999999999</v>
      </c>
      <c r="F9" s="14" t="s">
        <v>271</v>
      </c>
      <c r="G9" s="14" t="s">
        <v>272</v>
      </c>
      <c r="H9" s="19" t="s">
        <v>776</v>
      </c>
      <c r="I9" s="20">
        <v>77</v>
      </c>
      <c r="J9" s="20">
        <v>6</v>
      </c>
      <c r="K9" s="68" t="s">
        <v>380</v>
      </c>
      <c r="L9" s="20">
        <f t="shared" si="0"/>
        <v>83</v>
      </c>
      <c r="M9" s="20">
        <f t="shared" si="1"/>
        <v>92.771084337349407</v>
      </c>
      <c r="N9" s="20">
        <f t="shared" si="2"/>
        <v>7.2289156626506035</v>
      </c>
      <c r="O9" s="68" t="s">
        <v>380</v>
      </c>
      <c r="P9" s="9" t="s">
        <v>304</v>
      </c>
    </row>
    <row r="10" spans="1:16" ht="24" customHeight="1">
      <c r="A10" s="17">
        <v>8</v>
      </c>
      <c r="B10" s="14" t="s">
        <v>273</v>
      </c>
      <c r="C10" s="19" t="s">
        <v>299</v>
      </c>
      <c r="D10" s="14" t="s">
        <v>60</v>
      </c>
      <c r="E10" s="67">
        <v>1989.2</v>
      </c>
      <c r="F10" s="14" t="s">
        <v>271</v>
      </c>
      <c r="G10" s="14" t="s">
        <v>81</v>
      </c>
      <c r="H10" s="19" t="s">
        <v>776</v>
      </c>
      <c r="I10" s="20">
        <v>55.4</v>
      </c>
      <c r="J10" s="20">
        <v>4.3</v>
      </c>
      <c r="K10" s="68" t="s">
        <v>380</v>
      </c>
      <c r="L10" s="20">
        <f t="shared" si="0"/>
        <v>59.699999999999996</v>
      </c>
      <c r="M10" s="20">
        <f t="shared" si="1"/>
        <v>92.797319932998334</v>
      </c>
      <c r="N10" s="20">
        <f t="shared" si="2"/>
        <v>7.2026800670016753</v>
      </c>
      <c r="O10" s="68" t="s">
        <v>380</v>
      </c>
      <c r="P10" s="9" t="s">
        <v>304</v>
      </c>
    </row>
    <row r="11" spans="1:16" ht="24" customHeight="1">
      <c r="A11" s="17">
        <v>9</v>
      </c>
      <c r="B11" s="14" t="s">
        <v>305</v>
      </c>
      <c r="C11" s="19" t="s">
        <v>428</v>
      </c>
      <c r="D11" s="14" t="s">
        <v>179</v>
      </c>
      <c r="E11" s="67"/>
      <c r="F11" s="14" t="s">
        <v>81</v>
      </c>
      <c r="G11" s="14" t="s">
        <v>301</v>
      </c>
      <c r="H11" s="19" t="s">
        <v>430</v>
      </c>
      <c r="I11" s="20">
        <v>94</v>
      </c>
      <c r="J11" s="64">
        <v>6</v>
      </c>
      <c r="K11" s="68" t="s">
        <v>380</v>
      </c>
      <c r="L11" s="20">
        <f t="shared" si="0"/>
        <v>100</v>
      </c>
      <c r="M11" s="20">
        <v>94</v>
      </c>
      <c r="N11" s="64">
        <v>6</v>
      </c>
      <c r="O11" s="68" t="s">
        <v>380</v>
      </c>
      <c r="P11" s="9" t="s">
        <v>178</v>
      </c>
    </row>
    <row r="12" spans="1:16" ht="24" customHeight="1">
      <c r="A12" s="17">
        <v>10</v>
      </c>
      <c r="B12" s="14" t="s">
        <v>305</v>
      </c>
      <c r="C12" s="19" t="s">
        <v>428</v>
      </c>
      <c r="D12" s="14" t="s">
        <v>179</v>
      </c>
      <c r="F12" s="14" t="s">
        <v>81</v>
      </c>
      <c r="G12" s="14" t="s">
        <v>301</v>
      </c>
      <c r="H12" s="19" t="s">
        <v>430</v>
      </c>
      <c r="I12" s="62">
        <v>92.2</v>
      </c>
      <c r="J12" s="64">
        <v>7.8</v>
      </c>
      <c r="K12" s="68" t="s">
        <v>380</v>
      </c>
      <c r="L12" s="20">
        <f t="shared" si="0"/>
        <v>100</v>
      </c>
      <c r="M12" s="62">
        <v>92.2</v>
      </c>
      <c r="N12" s="64">
        <v>7.8</v>
      </c>
      <c r="O12" s="68" t="s">
        <v>380</v>
      </c>
      <c r="P12" s="9" t="s">
        <v>178</v>
      </c>
    </row>
    <row r="13" spans="1:16" ht="24" customHeight="1">
      <c r="A13" s="17">
        <v>11</v>
      </c>
      <c r="B13" s="14" t="s">
        <v>305</v>
      </c>
      <c r="C13" s="19" t="s">
        <v>428</v>
      </c>
      <c r="D13" s="14" t="s">
        <v>179</v>
      </c>
      <c r="E13" s="67"/>
      <c r="F13" s="14" t="s">
        <v>81</v>
      </c>
      <c r="G13" s="14" t="s">
        <v>301</v>
      </c>
      <c r="H13" s="19" t="s">
        <v>430</v>
      </c>
      <c r="I13" s="20">
        <v>90.6</v>
      </c>
      <c r="J13" s="64">
        <v>9.4</v>
      </c>
      <c r="K13" s="68" t="s">
        <v>380</v>
      </c>
      <c r="L13" s="20">
        <f t="shared" si="0"/>
        <v>100</v>
      </c>
      <c r="M13" s="20">
        <v>90.6</v>
      </c>
      <c r="N13" s="64">
        <v>9.4</v>
      </c>
      <c r="O13" s="68" t="s">
        <v>380</v>
      </c>
      <c r="P13" s="9" t="s">
        <v>178</v>
      </c>
    </row>
    <row r="14" spans="1:16" ht="24" customHeight="1">
      <c r="A14" s="17">
        <v>12</v>
      </c>
      <c r="B14" s="14" t="s">
        <v>305</v>
      </c>
      <c r="C14" s="19" t="s">
        <v>428</v>
      </c>
      <c r="D14" s="14" t="s">
        <v>179</v>
      </c>
      <c r="E14" s="67"/>
      <c r="F14" s="14" t="s">
        <v>81</v>
      </c>
      <c r="G14" s="14" t="s">
        <v>301</v>
      </c>
      <c r="H14" s="19" t="s">
        <v>430</v>
      </c>
      <c r="I14" s="20">
        <v>89.8</v>
      </c>
      <c r="J14" s="64">
        <v>10.199999999999999</v>
      </c>
      <c r="K14" s="68" t="s">
        <v>380</v>
      </c>
      <c r="L14" s="20">
        <f t="shared" si="0"/>
        <v>100</v>
      </c>
      <c r="M14" s="20">
        <v>89.8</v>
      </c>
      <c r="N14" s="64">
        <v>10.199999999999999</v>
      </c>
      <c r="O14" s="68" t="s">
        <v>380</v>
      </c>
      <c r="P14" s="9" t="s">
        <v>178</v>
      </c>
    </row>
    <row r="15" spans="1:16" ht="24" customHeight="1">
      <c r="A15" s="17">
        <v>13</v>
      </c>
      <c r="B15" s="14" t="s">
        <v>305</v>
      </c>
      <c r="C15" s="19" t="s">
        <v>428</v>
      </c>
      <c r="D15" s="14" t="s">
        <v>179</v>
      </c>
      <c r="E15" s="67"/>
      <c r="F15" s="14" t="s">
        <v>81</v>
      </c>
      <c r="G15" s="14" t="s">
        <v>301</v>
      </c>
      <c r="H15" s="19" t="s">
        <v>430</v>
      </c>
      <c r="I15" s="69">
        <v>89</v>
      </c>
      <c r="J15" s="64">
        <v>11</v>
      </c>
      <c r="K15" s="68" t="s">
        <v>380</v>
      </c>
      <c r="L15" s="20">
        <f t="shared" si="0"/>
        <v>100</v>
      </c>
      <c r="M15" s="69">
        <v>89</v>
      </c>
      <c r="N15" s="64">
        <v>11</v>
      </c>
      <c r="O15" s="68" t="s">
        <v>380</v>
      </c>
      <c r="P15" s="9" t="s">
        <v>178</v>
      </c>
    </row>
    <row r="16" spans="1:16" ht="24" customHeight="1">
      <c r="A16" s="17">
        <v>14</v>
      </c>
      <c r="B16" s="14" t="s">
        <v>305</v>
      </c>
      <c r="C16" s="19" t="s">
        <v>428</v>
      </c>
      <c r="D16" s="14" t="s">
        <v>179</v>
      </c>
      <c r="F16" s="14" t="s">
        <v>81</v>
      </c>
      <c r="G16" s="14" t="s">
        <v>301</v>
      </c>
      <c r="H16" s="19" t="s">
        <v>430</v>
      </c>
      <c r="I16" s="62">
        <v>86.4</v>
      </c>
      <c r="J16" s="64">
        <v>13.6</v>
      </c>
      <c r="K16" s="68" t="s">
        <v>380</v>
      </c>
      <c r="L16" s="20">
        <f t="shared" si="0"/>
        <v>100</v>
      </c>
      <c r="M16" s="62">
        <v>86.4</v>
      </c>
      <c r="N16" s="64">
        <v>13.6</v>
      </c>
      <c r="O16" s="68" t="s">
        <v>380</v>
      </c>
      <c r="P16" s="9" t="s">
        <v>178</v>
      </c>
    </row>
    <row r="17" spans="1:16" ht="24" customHeight="1">
      <c r="A17" s="17">
        <v>15</v>
      </c>
      <c r="B17" s="14" t="s">
        <v>305</v>
      </c>
      <c r="C17" s="19" t="s">
        <v>428</v>
      </c>
      <c r="D17" s="14" t="s">
        <v>179</v>
      </c>
      <c r="F17" s="14" t="s">
        <v>81</v>
      </c>
      <c r="G17" s="14" t="s">
        <v>301</v>
      </c>
      <c r="H17" s="19" t="s">
        <v>430</v>
      </c>
      <c r="I17" s="62">
        <v>85.4</v>
      </c>
      <c r="J17" s="64">
        <v>14.6</v>
      </c>
      <c r="K17" s="68" t="s">
        <v>380</v>
      </c>
      <c r="L17" s="20">
        <f t="shared" si="0"/>
        <v>100</v>
      </c>
      <c r="M17" s="62">
        <v>85.4</v>
      </c>
      <c r="N17" s="64">
        <v>14.6</v>
      </c>
      <c r="O17" s="68" t="s">
        <v>380</v>
      </c>
      <c r="P17" s="9" t="s">
        <v>178</v>
      </c>
    </row>
    <row r="18" spans="1:16" ht="24" customHeight="1">
      <c r="A18" s="17">
        <v>16</v>
      </c>
      <c r="B18" s="14" t="s">
        <v>305</v>
      </c>
      <c r="C18" s="19" t="s">
        <v>428</v>
      </c>
      <c r="D18" s="14" t="s">
        <v>179</v>
      </c>
      <c r="F18" s="14" t="s">
        <v>81</v>
      </c>
      <c r="G18" s="14" t="s">
        <v>301</v>
      </c>
      <c r="H18" s="19" t="s">
        <v>430</v>
      </c>
      <c r="I18" s="62">
        <v>83.5</v>
      </c>
      <c r="J18" s="64">
        <v>16.5</v>
      </c>
      <c r="K18" s="68" t="s">
        <v>380</v>
      </c>
      <c r="L18" s="20">
        <f t="shared" si="0"/>
        <v>100</v>
      </c>
      <c r="M18" s="62">
        <v>83.5</v>
      </c>
      <c r="N18" s="64">
        <v>16.5</v>
      </c>
      <c r="O18" s="68" t="s">
        <v>380</v>
      </c>
      <c r="P18" s="9" t="s">
        <v>178</v>
      </c>
    </row>
    <row r="19" spans="1:16" ht="24" customHeight="1">
      <c r="A19" s="17">
        <v>17</v>
      </c>
      <c r="B19" s="17" t="s">
        <v>899</v>
      </c>
      <c r="C19" s="17" t="s">
        <v>81</v>
      </c>
      <c r="D19" s="17" t="s">
        <v>306</v>
      </c>
      <c r="F19" s="17" t="s">
        <v>271</v>
      </c>
      <c r="G19" s="17" t="s">
        <v>307</v>
      </c>
      <c r="H19" s="17" t="s">
        <v>81</v>
      </c>
      <c r="I19" s="64">
        <v>96.5</v>
      </c>
      <c r="J19" s="62">
        <v>3.5</v>
      </c>
      <c r="K19" s="63" t="s">
        <v>380</v>
      </c>
      <c r="L19" s="20">
        <f t="shared" si="0"/>
        <v>100</v>
      </c>
      <c r="M19" s="20">
        <f t="shared" ref="M19:M37" si="3">PRODUCT(I19,100,1/L19)</f>
        <v>96.5</v>
      </c>
      <c r="N19" s="20">
        <f t="shared" ref="N19:N37" si="4">PRODUCT(J19,100/L19)</f>
        <v>3.5</v>
      </c>
      <c r="O19" s="68" t="s">
        <v>380</v>
      </c>
      <c r="P19" s="9" t="s">
        <v>325</v>
      </c>
    </row>
    <row r="20" spans="1:16" ht="24" customHeight="1">
      <c r="A20" s="17">
        <v>18</v>
      </c>
      <c r="B20" s="17" t="s">
        <v>899</v>
      </c>
      <c r="C20" s="17" t="s">
        <v>81</v>
      </c>
      <c r="D20" s="17" t="s">
        <v>306</v>
      </c>
      <c r="F20" s="17" t="s">
        <v>271</v>
      </c>
      <c r="G20" s="17" t="s">
        <v>389</v>
      </c>
      <c r="H20" s="17" t="s">
        <v>81</v>
      </c>
      <c r="I20" s="64">
        <v>91.3</v>
      </c>
      <c r="J20" s="62">
        <v>8.6999999999999993</v>
      </c>
      <c r="K20" s="63" t="s">
        <v>380</v>
      </c>
      <c r="L20" s="20">
        <f t="shared" si="0"/>
        <v>100</v>
      </c>
      <c r="M20" s="20">
        <f t="shared" si="3"/>
        <v>91.3</v>
      </c>
      <c r="N20" s="20">
        <f t="shared" si="4"/>
        <v>8.6999999999999993</v>
      </c>
      <c r="O20" s="68" t="s">
        <v>380</v>
      </c>
      <c r="P20" s="9" t="s">
        <v>325</v>
      </c>
    </row>
    <row r="21" spans="1:16" ht="24" customHeight="1">
      <c r="A21" s="17">
        <v>19</v>
      </c>
      <c r="B21" s="17" t="s">
        <v>899</v>
      </c>
      <c r="C21" s="17" t="s">
        <v>81</v>
      </c>
      <c r="D21" s="17" t="s">
        <v>306</v>
      </c>
      <c r="F21" s="17" t="s">
        <v>271</v>
      </c>
      <c r="G21" s="17" t="s">
        <v>308</v>
      </c>
      <c r="H21" s="17" t="s">
        <v>81</v>
      </c>
      <c r="I21" s="64">
        <v>88.3</v>
      </c>
      <c r="J21" s="62">
        <v>11.7</v>
      </c>
      <c r="K21" s="63" t="s">
        <v>380</v>
      </c>
      <c r="L21" s="20">
        <f t="shared" si="0"/>
        <v>100</v>
      </c>
      <c r="M21" s="20">
        <f t="shared" si="3"/>
        <v>88.3</v>
      </c>
      <c r="N21" s="20">
        <f t="shared" si="4"/>
        <v>11.7</v>
      </c>
      <c r="O21" s="68" t="s">
        <v>380</v>
      </c>
      <c r="P21" s="9" t="s">
        <v>325</v>
      </c>
    </row>
    <row r="22" spans="1:16" ht="24" customHeight="1">
      <c r="A22" s="17">
        <v>20</v>
      </c>
      <c r="B22" s="17" t="s">
        <v>899</v>
      </c>
      <c r="C22" s="17" t="s">
        <v>81</v>
      </c>
      <c r="D22" s="17" t="s">
        <v>306</v>
      </c>
      <c r="F22" s="17" t="s">
        <v>271</v>
      </c>
      <c r="G22" s="17" t="s">
        <v>309</v>
      </c>
      <c r="H22" s="17" t="s">
        <v>81</v>
      </c>
      <c r="I22" s="64">
        <v>86.1</v>
      </c>
      <c r="J22" s="62">
        <v>13.9</v>
      </c>
      <c r="K22" s="63" t="s">
        <v>380</v>
      </c>
      <c r="L22" s="20">
        <f t="shared" si="0"/>
        <v>100</v>
      </c>
      <c r="M22" s="20">
        <f t="shared" si="3"/>
        <v>86.100000000000009</v>
      </c>
      <c r="N22" s="20">
        <f t="shared" si="4"/>
        <v>13.9</v>
      </c>
      <c r="O22" s="68" t="s">
        <v>380</v>
      </c>
      <c r="P22" s="9" t="s">
        <v>326</v>
      </c>
    </row>
    <row r="23" spans="1:16" ht="24" customHeight="1">
      <c r="A23" s="17">
        <v>21</v>
      </c>
      <c r="B23" s="17" t="s">
        <v>899</v>
      </c>
      <c r="C23" s="17" t="s">
        <v>81</v>
      </c>
      <c r="D23" s="17" t="s">
        <v>306</v>
      </c>
      <c r="F23" s="17" t="s">
        <v>271</v>
      </c>
      <c r="G23" s="17" t="s">
        <v>310</v>
      </c>
      <c r="H23" s="17" t="s">
        <v>81</v>
      </c>
      <c r="I23" s="64">
        <v>84.1</v>
      </c>
      <c r="J23" s="62">
        <v>15.9</v>
      </c>
      <c r="K23" s="63" t="s">
        <v>380</v>
      </c>
      <c r="L23" s="20">
        <f t="shared" si="0"/>
        <v>100</v>
      </c>
      <c r="M23" s="20">
        <f t="shared" si="3"/>
        <v>84.100000000000009</v>
      </c>
      <c r="N23" s="20">
        <f t="shared" si="4"/>
        <v>15.9</v>
      </c>
      <c r="O23" s="68" t="s">
        <v>380</v>
      </c>
      <c r="P23" s="9" t="s">
        <v>326</v>
      </c>
    </row>
    <row r="24" spans="1:16" ht="24" customHeight="1">
      <c r="A24" s="17">
        <v>22</v>
      </c>
      <c r="B24" s="17" t="s">
        <v>899</v>
      </c>
      <c r="C24" s="17" t="s">
        <v>81</v>
      </c>
      <c r="D24" s="17" t="s">
        <v>306</v>
      </c>
      <c r="F24" s="17" t="s">
        <v>271</v>
      </c>
      <c r="G24" s="17" t="s">
        <v>311</v>
      </c>
      <c r="H24" s="17" t="s">
        <v>81</v>
      </c>
      <c r="I24" s="64">
        <v>76.41</v>
      </c>
      <c r="J24" s="62">
        <v>23.12</v>
      </c>
      <c r="K24" s="63">
        <v>0.03</v>
      </c>
      <c r="L24" s="20">
        <f t="shared" si="0"/>
        <v>99.56</v>
      </c>
      <c r="M24" s="20">
        <f t="shared" si="3"/>
        <v>76.74768983527521</v>
      </c>
      <c r="N24" s="20">
        <f t="shared" si="4"/>
        <v>23.222177581357975</v>
      </c>
      <c r="O24" s="64">
        <f>PRODUCT(K24,100/L24)</f>
        <v>3.0132583366813979E-2</v>
      </c>
      <c r="P24" s="9" t="s">
        <v>326</v>
      </c>
    </row>
    <row r="25" spans="1:16" ht="24" customHeight="1">
      <c r="A25" s="17">
        <v>23</v>
      </c>
      <c r="B25" s="17" t="s">
        <v>899</v>
      </c>
      <c r="C25" s="17" t="s">
        <v>81</v>
      </c>
      <c r="D25" s="17" t="s">
        <v>306</v>
      </c>
      <c r="F25" s="17" t="s">
        <v>271</v>
      </c>
      <c r="G25" s="17" t="s">
        <v>312</v>
      </c>
      <c r="H25" s="17" t="s">
        <v>81</v>
      </c>
      <c r="I25" s="64">
        <v>75</v>
      </c>
      <c r="J25" s="62">
        <v>25</v>
      </c>
      <c r="K25" s="63" t="s">
        <v>380</v>
      </c>
      <c r="L25" s="20">
        <f t="shared" si="0"/>
        <v>100</v>
      </c>
      <c r="M25" s="20">
        <f t="shared" si="3"/>
        <v>75</v>
      </c>
      <c r="N25" s="20">
        <f t="shared" si="4"/>
        <v>25</v>
      </c>
      <c r="O25" s="68" t="s">
        <v>380</v>
      </c>
      <c r="P25" s="9" t="s">
        <v>326</v>
      </c>
    </row>
    <row r="26" spans="1:16" ht="24" customHeight="1">
      <c r="A26" s="17">
        <v>24</v>
      </c>
      <c r="B26" s="17" t="s">
        <v>899</v>
      </c>
      <c r="C26" s="17" t="s">
        <v>81</v>
      </c>
      <c r="D26" s="17" t="s">
        <v>306</v>
      </c>
      <c r="F26" s="17" t="s">
        <v>271</v>
      </c>
      <c r="G26" s="17" t="s">
        <v>313</v>
      </c>
      <c r="H26" s="17" t="s">
        <v>81</v>
      </c>
      <c r="I26" s="64">
        <v>68</v>
      </c>
      <c r="J26" s="62">
        <v>32</v>
      </c>
      <c r="K26" s="63" t="s">
        <v>380</v>
      </c>
      <c r="L26" s="20">
        <f t="shared" si="0"/>
        <v>100</v>
      </c>
      <c r="M26" s="20">
        <f t="shared" si="3"/>
        <v>68</v>
      </c>
      <c r="N26" s="20">
        <f t="shared" si="4"/>
        <v>32</v>
      </c>
      <c r="O26" s="68" t="s">
        <v>380</v>
      </c>
      <c r="P26" s="9" t="s">
        <v>326</v>
      </c>
    </row>
    <row r="27" spans="1:16" ht="24" customHeight="1">
      <c r="A27" s="17">
        <v>25</v>
      </c>
      <c r="B27" s="17" t="s">
        <v>899</v>
      </c>
      <c r="C27" s="17" t="s">
        <v>81</v>
      </c>
      <c r="D27" s="17" t="s">
        <v>306</v>
      </c>
      <c r="F27" s="17" t="s">
        <v>271</v>
      </c>
      <c r="G27" s="17" t="s">
        <v>314</v>
      </c>
      <c r="H27" s="17" t="s">
        <v>81</v>
      </c>
      <c r="I27" s="64">
        <v>65.8</v>
      </c>
      <c r="J27" s="62">
        <v>34.200000000000003</v>
      </c>
      <c r="K27" s="63" t="s">
        <v>380</v>
      </c>
      <c r="L27" s="20">
        <f t="shared" si="0"/>
        <v>100</v>
      </c>
      <c r="M27" s="20">
        <f t="shared" si="3"/>
        <v>65.8</v>
      </c>
      <c r="N27" s="20">
        <f t="shared" si="4"/>
        <v>34.200000000000003</v>
      </c>
      <c r="O27" s="68" t="s">
        <v>380</v>
      </c>
      <c r="P27" s="9" t="s">
        <v>326</v>
      </c>
    </row>
    <row r="28" spans="1:16" ht="24" customHeight="1">
      <c r="A28" s="17">
        <v>26</v>
      </c>
      <c r="B28" s="17" t="s">
        <v>899</v>
      </c>
      <c r="C28" s="17" t="s">
        <v>81</v>
      </c>
      <c r="D28" s="17" t="s">
        <v>306</v>
      </c>
      <c r="F28" s="17" t="s">
        <v>271</v>
      </c>
      <c r="G28" s="17" t="s">
        <v>315</v>
      </c>
      <c r="H28" s="17" t="s">
        <v>81</v>
      </c>
      <c r="I28" s="64">
        <v>64.930000000000007</v>
      </c>
      <c r="J28" s="62">
        <v>35.07</v>
      </c>
      <c r="K28" s="63" t="s">
        <v>380</v>
      </c>
      <c r="L28" s="20">
        <f t="shared" si="0"/>
        <v>100</v>
      </c>
      <c r="M28" s="20">
        <f t="shared" si="3"/>
        <v>64.930000000000007</v>
      </c>
      <c r="N28" s="20">
        <f t="shared" si="4"/>
        <v>35.07</v>
      </c>
      <c r="O28" s="68" t="s">
        <v>380</v>
      </c>
      <c r="P28" s="9" t="s">
        <v>326</v>
      </c>
    </row>
    <row r="29" spans="1:16" ht="24" customHeight="1">
      <c r="A29" s="17">
        <v>27</v>
      </c>
      <c r="B29" s="17" t="s">
        <v>899</v>
      </c>
      <c r="C29" s="17" t="s">
        <v>81</v>
      </c>
      <c r="D29" s="17" t="s">
        <v>306</v>
      </c>
      <c r="F29" s="17" t="s">
        <v>271</v>
      </c>
      <c r="G29" s="17" t="s">
        <v>635</v>
      </c>
      <c r="H29" s="17" t="s">
        <v>81</v>
      </c>
      <c r="I29" s="64">
        <v>63.4</v>
      </c>
      <c r="J29" s="62">
        <v>36.6</v>
      </c>
      <c r="K29" s="63" t="s">
        <v>380</v>
      </c>
      <c r="L29" s="20">
        <f t="shared" si="0"/>
        <v>100</v>
      </c>
      <c r="M29" s="20">
        <f t="shared" si="3"/>
        <v>63.4</v>
      </c>
      <c r="N29" s="20">
        <f t="shared" si="4"/>
        <v>36.6</v>
      </c>
      <c r="O29" s="68" t="s">
        <v>380</v>
      </c>
      <c r="P29" s="9" t="s">
        <v>326</v>
      </c>
    </row>
    <row r="30" spans="1:16" ht="24" customHeight="1">
      <c r="A30" s="17">
        <v>28</v>
      </c>
      <c r="B30" s="17" t="s">
        <v>899</v>
      </c>
      <c r="C30" s="17" t="s">
        <v>81</v>
      </c>
      <c r="D30" s="17" t="s">
        <v>306</v>
      </c>
      <c r="F30" s="17" t="s">
        <v>318</v>
      </c>
      <c r="G30" s="17" t="s">
        <v>316</v>
      </c>
      <c r="H30" s="17" t="s">
        <v>81</v>
      </c>
      <c r="I30" s="64">
        <v>91.9</v>
      </c>
      <c r="J30" s="62">
        <v>8.1</v>
      </c>
      <c r="K30" s="63" t="s">
        <v>380</v>
      </c>
      <c r="L30" s="20">
        <f t="shared" si="0"/>
        <v>100</v>
      </c>
      <c r="M30" s="20">
        <f t="shared" si="3"/>
        <v>91.9</v>
      </c>
      <c r="N30" s="20">
        <f t="shared" si="4"/>
        <v>8.1</v>
      </c>
      <c r="O30" s="68" t="s">
        <v>380</v>
      </c>
      <c r="P30" s="9" t="s">
        <v>327</v>
      </c>
    </row>
    <row r="31" spans="1:16" ht="24" customHeight="1">
      <c r="A31" s="17">
        <v>29</v>
      </c>
      <c r="B31" s="17" t="s">
        <v>899</v>
      </c>
      <c r="C31" s="17" t="s">
        <v>81</v>
      </c>
      <c r="D31" s="17" t="s">
        <v>306</v>
      </c>
      <c r="F31" s="17" t="s">
        <v>318</v>
      </c>
      <c r="G31" s="17" t="s">
        <v>317</v>
      </c>
      <c r="H31" s="17" t="s">
        <v>81</v>
      </c>
      <c r="I31" s="64">
        <v>82.1</v>
      </c>
      <c r="J31" s="62">
        <v>17.899999999999999</v>
      </c>
      <c r="K31" s="63" t="s">
        <v>380</v>
      </c>
      <c r="L31" s="20">
        <f t="shared" si="0"/>
        <v>100</v>
      </c>
      <c r="M31" s="20">
        <f t="shared" si="3"/>
        <v>82.100000000000009</v>
      </c>
      <c r="N31" s="20">
        <f t="shared" si="4"/>
        <v>17.899999999999999</v>
      </c>
      <c r="O31" s="68" t="s">
        <v>380</v>
      </c>
      <c r="P31" s="9" t="s">
        <v>327</v>
      </c>
    </row>
    <row r="32" spans="1:16" ht="24" customHeight="1">
      <c r="A32" s="17">
        <v>30</v>
      </c>
      <c r="B32" s="17" t="s">
        <v>899</v>
      </c>
      <c r="C32" s="17" t="s">
        <v>81</v>
      </c>
      <c r="D32" s="17" t="s">
        <v>306</v>
      </c>
      <c r="F32" s="17" t="s">
        <v>318</v>
      </c>
      <c r="G32" s="17" t="s">
        <v>319</v>
      </c>
      <c r="H32" s="17" t="s">
        <v>81</v>
      </c>
      <c r="I32" s="64">
        <v>73.45</v>
      </c>
      <c r="J32" s="62">
        <v>26.48</v>
      </c>
      <c r="K32" s="63" t="s">
        <v>380</v>
      </c>
      <c r="L32" s="20">
        <f t="shared" si="0"/>
        <v>99.93</v>
      </c>
      <c r="M32" s="20">
        <f t="shared" si="3"/>
        <v>73.501451015710984</v>
      </c>
      <c r="N32" s="20">
        <f t="shared" si="4"/>
        <v>26.498548984288998</v>
      </c>
      <c r="O32" s="68" t="s">
        <v>380</v>
      </c>
      <c r="P32" s="9" t="s">
        <v>327</v>
      </c>
    </row>
    <row r="33" spans="1:16" ht="24" customHeight="1">
      <c r="A33" s="17">
        <v>31</v>
      </c>
      <c r="B33" s="17" t="s">
        <v>899</v>
      </c>
      <c r="C33" s="17" t="s">
        <v>81</v>
      </c>
      <c r="D33" s="17" t="s">
        <v>306</v>
      </c>
      <c r="F33" s="17" t="s">
        <v>280</v>
      </c>
      <c r="G33" s="17" t="s">
        <v>320</v>
      </c>
      <c r="H33" s="17" t="s">
        <v>81</v>
      </c>
      <c r="I33" s="64">
        <v>88.24</v>
      </c>
      <c r="J33" s="62">
        <v>11.76</v>
      </c>
      <c r="K33" s="63" t="s">
        <v>380</v>
      </c>
      <c r="L33" s="20">
        <f t="shared" si="0"/>
        <v>100</v>
      </c>
      <c r="M33" s="20">
        <f t="shared" si="3"/>
        <v>88.24</v>
      </c>
      <c r="N33" s="20">
        <f t="shared" si="4"/>
        <v>11.76</v>
      </c>
      <c r="O33" s="68" t="s">
        <v>380</v>
      </c>
      <c r="P33" s="9" t="s">
        <v>327</v>
      </c>
    </row>
    <row r="34" spans="1:16" ht="24" customHeight="1">
      <c r="A34" s="17">
        <v>32</v>
      </c>
      <c r="B34" s="17" t="s">
        <v>899</v>
      </c>
      <c r="C34" s="17" t="s">
        <v>81</v>
      </c>
      <c r="D34" s="17" t="s">
        <v>306</v>
      </c>
      <c r="F34" s="17" t="s">
        <v>280</v>
      </c>
      <c r="G34" s="17" t="s">
        <v>321</v>
      </c>
      <c r="H34" s="17" t="s">
        <v>81</v>
      </c>
      <c r="I34" s="64">
        <v>87.94</v>
      </c>
      <c r="J34" s="62">
        <v>12.06</v>
      </c>
      <c r="K34" s="63" t="s">
        <v>380</v>
      </c>
      <c r="L34" s="20">
        <f t="shared" si="0"/>
        <v>100</v>
      </c>
      <c r="M34" s="20">
        <f t="shared" si="3"/>
        <v>87.94</v>
      </c>
      <c r="N34" s="20">
        <f t="shared" si="4"/>
        <v>12.06</v>
      </c>
      <c r="O34" s="68" t="s">
        <v>380</v>
      </c>
      <c r="P34" s="9" t="s">
        <v>327</v>
      </c>
    </row>
    <row r="35" spans="1:16" ht="24" customHeight="1">
      <c r="A35" s="17">
        <v>33</v>
      </c>
      <c r="B35" s="17" t="s">
        <v>899</v>
      </c>
      <c r="C35" s="17" t="s">
        <v>81</v>
      </c>
      <c r="D35" s="17" t="s">
        <v>306</v>
      </c>
      <c r="F35" s="17" t="s">
        <v>366</v>
      </c>
      <c r="G35" s="17" t="s">
        <v>322</v>
      </c>
      <c r="H35" s="17" t="s">
        <v>81</v>
      </c>
      <c r="I35" s="64">
        <v>98</v>
      </c>
      <c r="J35" s="62">
        <v>2</v>
      </c>
      <c r="K35" s="63" t="s">
        <v>380</v>
      </c>
      <c r="L35" s="20">
        <f t="shared" si="0"/>
        <v>100</v>
      </c>
      <c r="M35" s="20">
        <f t="shared" si="3"/>
        <v>98</v>
      </c>
      <c r="N35" s="20">
        <f t="shared" si="4"/>
        <v>2</v>
      </c>
      <c r="O35" s="68" t="s">
        <v>380</v>
      </c>
      <c r="P35" s="9" t="s">
        <v>327</v>
      </c>
    </row>
    <row r="36" spans="1:16" ht="24" customHeight="1">
      <c r="A36" s="17">
        <v>34</v>
      </c>
      <c r="B36" s="17" t="s">
        <v>899</v>
      </c>
      <c r="C36" s="17" t="s">
        <v>81</v>
      </c>
      <c r="D36" s="17" t="s">
        <v>306</v>
      </c>
      <c r="F36" s="17" t="s">
        <v>366</v>
      </c>
      <c r="G36" s="17" t="s">
        <v>323</v>
      </c>
      <c r="H36" s="17" t="s">
        <v>81</v>
      </c>
      <c r="I36" s="64">
        <v>91.9</v>
      </c>
      <c r="J36" s="62">
        <v>8</v>
      </c>
      <c r="K36" s="63" t="s">
        <v>380</v>
      </c>
      <c r="L36" s="20">
        <f t="shared" si="0"/>
        <v>99.9</v>
      </c>
      <c r="M36" s="20">
        <f t="shared" si="3"/>
        <v>91.991991991991995</v>
      </c>
      <c r="N36" s="20">
        <f t="shared" si="4"/>
        <v>8.0080080080080069</v>
      </c>
      <c r="O36" s="68" t="s">
        <v>380</v>
      </c>
      <c r="P36" s="9" t="s">
        <v>327</v>
      </c>
    </row>
    <row r="37" spans="1:16" ht="24" customHeight="1">
      <c r="A37" s="17">
        <v>35</v>
      </c>
      <c r="B37" s="17" t="s">
        <v>899</v>
      </c>
      <c r="C37" s="17" t="s">
        <v>81</v>
      </c>
      <c r="D37" s="17" t="s">
        <v>306</v>
      </c>
      <c r="F37" s="17" t="s">
        <v>366</v>
      </c>
      <c r="G37" s="17" t="s">
        <v>324</v>
      </c>
      <c r="H37" s="17" t="s">
        <v>81</v>
      </c>
      <c r="I37" s="64">
        <v>88.15</v>
      </c>
      <c r="J37" s="62">
        <v>11.85</v>
      </c>
      <c r="K37" s="63" t="s">
        <v>380</v>
      </c>
      <c r="L37" s="20">
        <f t="shared" si="0"/>
        <v>100</v>
      </c>
      <c r="M37" s="20">
        <f t="shared" si="3"/>
        <v>88.15</v>
      </c>
      <c r="N37" s="20">
        <f t="shared" si="4"/>
        <v>11.85</v>
      </c>
      <c r="O37" s="68" t="s">
        <v>380</v>
      </c>
      <c r="P37" s="9" t="s">
        <v>327</v>
      </c>
    </row>
    <row r="38" spans="1:16" ht="24" customHeight="1">
      <c r="B38" s="111"/>
      <c r="C38" s="111"/>
    </row>
    <row r="39" spans="1:16" ht="24" customHeight="1">
      <c r="B39" s="17" t="s">
        <v>904</v>
      </c>
    </row>
    <row r="40" spans="1:16" ht="24" customHeight="1">
      <c r="A40" s="5" t="s">
        <v>849</v>
      </c>
      <c r="B40" s="1"/>
      <c r="C40" s="2"/>
      <c r="D40" s="1"/>
      <c r="E40" s="4"/>
      <c r="F40" s="4"/>
    </row>
    <row r="41" spans="1:16" ht="24" customHeight="1">
      <c r="A41" s="5" t="s">
        <v>938</v>
      </c>
      <c r="B41" s="1"/>
      <c r="C41" s="2"/>
      <c r="D41" s="1"/>
      <c r="E41" s="4"/>
      <c r="F41" s="4"/>
    </row>
    <row r="42" spans="1:16" ht="24" customHeight="1">
      <c r="A42" s="5" t="s">
        <v>933</v>
      </c>
      <c r="B42" s="1"/>
      <c r="C42" s="2"/>
      <c r="D42" s="1"/>
      <c r="E42" s="4"/>
      <c r="F42" s="4"/>
    </row>
    <row r="43" spans="1:16" ht="24" customHeight="1">
      <c r="A43" s="5" t="s">
        <v>937</v>
      </c>
      <c r="B43" s="1"/>
      <c r="C43" s="2"/>
      <c r="D43" s="1"/>
      <c r="E43" s="4"/>
      <c r="F43" s="4"/>
    </row>
    <row r="44" spans="1:16" ht="24" customHeight="1">
      <c r="A44" s="5" t="s">
        <v>932</v>
      </c>
      <c r="B44" s="1"/>
      <c r="C44" s="2"/>
      <c r="D44" s="1"/>
      <c r="E44" s="4"/>
      <c r="F44" s="4"/>
    </row>
    <row r="45" spans="1:16" ht="24" customHeight="1"/>
    <row r="46" spans="1:16" ht="24" customHeight="1"/>
    <row r="47" spans="1:16" ht="24" customHeight="1"/>
    <row r="48" spans="1:16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</sheetData>
  <mergeCells count="1">
    <mergeCell ref="B38:C38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9"/>
  <sheetViews>
    <sheetView topLeftCell="A9" workbookViewId="0">
      <selection activeCell="F18" sqref="F18"/>
    </sheetView>
  </sheetViews>
  <sheetFormatPr defaultColWidth="11.42578125" defaultRowHeight="24" customHeight="1"/>
  <cols>
    <col min="1" max="1" width="2.7109375" style="6" customWidth="1"/>
    <col min="2" max="2" width="11.85546875" style="13" customWidth="1"/>
    <col min="3" max="3" width="13.85546875" style="6" customWidth="1"/>
    <col min="4" max="4" width="13.28515625" style="6" customWidth="1"/>
    <col min="5" max="5" width="16.5703125" style="6" customWidth="1"/>
    <col min="6" max="6" width="30.85546875" style="6" customWidth="1"/>
    <col min="7" max="7" width="19.85546875" style="6" customWidth="1"/>
    <col min="8" max="8" width="12.85546875" style="6" customWidth="1"/>
    <col min="9" max="9" width="23.28515625" style="6" customWidth="1"/>
    <col min="10" max="16384" width="11.42578125" style="6"/>
  </cols>
  <sheetData>
    <row r="1" spans="1:9" ht="14.25" customHeight="1">
      <c r="A1" s="113" t="s">
        <v>883</v>
      </c>
      <c r="B1" s="113"/>
      <c r="C1" s="113"/>
      <c r="D1" s="113"/>
      <c r="E1" s="113"/>
      <c r="F1" s="113"/>
      <c r="G1" s="9"/>
      <c r="H1" s="9"/>
      <c r="I1" s="9"/>
    </row>
    <row r="2" spans="1:9" s="11" customFormat="1" ht="36" customHeight="1">
      <c r="A2" s="55"/>
      <c r="B2" s="57" t="s">
        <v>115</v>
      </c>
      <c r="C2" s="57" t="s">
        <v>116</v>
      </c>
      <c r="D2" s="57" t="s">
        <v>117</v>
      </c>
      <c r="E2" s="57" t="s">
        <v>659</v>
      </c>
      <c r="F2" s="57" t="s">
        <v>655</v>
      </c>
      <c r="G2" s="57" t="s">
        <v>118</v>
      </c>
      <c r="H2" s="57" t="s">
        <v>329</v>
      </c>
      <c r="I2" s="57" t="s">
        <v>119</v>
      </c>
    </row>
    <row r="3" spans="1:9" ht="14.25" customHeight="1">
      <c r="A3" s="9">
        <v>1</v>
      </c>
      <c r="B3" s="58" t="s">
        <v>120</v>
      </c>
      <c r="C3" s="55" t="s">
        <v>121</v>
      </c>
      <c r="D3" s="12" t="s">
        <v>888</v>
      </c>
      <c r="E3" s="12" t="s">
        <v>122</v>
      </c>
      <c r="F3" s="59" t="s">
        <v>123</v>
      </c>
      <c r="G3" s="12" t="s">
        <v>81</v>
      </c>
      <c r="H3" s="9"/>
      <c r="I3" s="12" t="s">
        <v>877</v>
      </c>
    </row>
    <row r="4" spans="1:9" ht="14.25" customHeight="1">
      <c r="A4" s="9">
        <v>2</v>
      </c>
      <c r="B4" s="58" t="s">
        <v>124</v>
      </c>
      <c r="C4" s="12" t="s">
        <v>125</v>
      </c>
      <c r="D4" s="12" t="s">
        <v>889</v>
      </c>
      <c r="E4" s="12" t="s">
        <v>126</v>
      </c>
      <c r="F4" s="12" t="s">
        <v>650</v>
      </c>
      <c r="G4" s="12" t="s">
        <v>127</v>
      </c>
      <c r="H4" s="12" t="s">
        <v>328</v>
      </c>
      <c r="I4" s="12" t="s">
        <v>138</v>
      </c>
    </row>
    <row r="5" spans="1:9" ht="14.25" customHeight="1">
      <c r="A5" s="9">
        <v>3</v>
      </c>
      <c r="B5" s="58" t="s">
        <v>128</v>
      </c>
      <c r="C5" s="12"/>
      <c r="D5" s="12" t="s">
        <v>890</v>
      </c>
      <c r="E5" s="12" t="s">
        <v>129</v>
      </c>
      <c r="F5" s="12" t="s">
        <v>130</v>
      </c>
      <c r="G5" s="12" t="s">
        <v>127</v>
      </c>
      <c r="H5" s="12"/>
      <c r="I5" s="12" t="s">
        <v>131</v>
      </c>
    </row>
    <row r="6" spans="1:9" ht="14.25" customHeight="1">
      <c r="A6" s="9">
        <v>4</v>
      </c>
      <c r="B6" s="58" t="s">
        <v>376</v>
      </c>
      <c r="C6" s="12" t="s">
        <v>132</v>
      </c>
      <c r="D6" s="12" t="s">
        <v>891</v>
      </c>
      <c r="E6" s="12" t="s">
        <v>133</v>
      </c>
      <c r="F6" s="12" t="s">
        <v>861</v>
      </c>
      <c r="G6" s="12" t="s">
        <v>134</v>
      </c>
      <c r="H6" s="12" t="s">
        <v>328</v>
      </c>
      <c r="I6" s="12" t="s">
        <v>657</v>
      </c>
    </row>
    <row r="7" spans="1:9" ht="24.75" customHeight="1">
      <c r="A7" s="9">
        <v>5</v>
      </c>
      <c r="B7" s="58" t="s">
        <v>135</v>
      </c>
      <c r="C7" s="12" t="s">
        <v>136</v>
      </c>
      <c r="D7" s="12" t="s">
        <v>892</v>
      </c>
      <c r="E7" s="12" t="s">
        <v>137</v>
      </c>
      <c r="F7" s="59" t="s">
        <v>123</v>
      </c>
      <c r="G7" s="12" t="s">
        <v>912</v>
      </c>
      <c r="H7" s="12" t="s">
        <v>328</v>
      </c>
      <c r="I7" s="12" t="s">
        <v>138</v>
      </c>
    </row>
    <row r="8" spans="1:9" ht="14.25" customHeight="1">
      <c r="A8" s="9">
        <v>6</v>
      </c>
      <c r="B8" s="58" t="s">
        <v>139</v>
      </c>
      <c r="C8" s="12"/>
      <c r="D8" s="12" t="s">
        <v>893</v>
      </c>
      <c r="E8" s="9"/>
      <c r="F8" s="12" t="s">
        <v>82</v>
      </c>
      <c r="G8" s="12" t="s">
        <v>140</v>
      </c>
      <c r="H8" s="12"/>
      <c r="I8" s="12" t="s">
        <v>141</v>
      </c>
    </row>
    <row r="9" spans="1:9" ht="14.25" customHeight="1">
      <c r="A9" s="9">
        <v>7</v>
      </c>
      <c r="B9" s="58" t="s">
        <v>142</v>
      </c>
      <c r="C9" s="12"/>
      <c r="D9" s="12" t="s">
        <v>894</v>
      </c>
      <c r="E9" s="12"/>
      <c r="F9" s="59" t="s">
        <v>143</v>
      </c>
      <c r="G9" s="12" t="s">
        <v>653</v>
      </c>
      <c r="H9" s="12" t="s">
        <v>648</v>
      </c>
      <c r="I9" s="12" t="s">
        <v>144</v>
      </c>
    </row>
    <row r="10" spans="1:9" ht="14.25" customHeight="1">
      <c r="A10" s="9">
        <v>8</v>
      </c>
      <c r="B10" s="56" t="s">
        <v>145</v>
      </c>
      <c r="C10" s="12"/>
      <c r="D10" s="12" t="s">
        <v>895</v>
      </c>
      <c r="E10" s="12" t="s">
        <v>146</v>
      </c>
      <c r="F10" s="12" t="s">
        <v>82</v>
      </c>
      <c r="G10" s="12" t="s">
        <v>81</v>
      </c>
      <c r="H10" s="9"/>
      <c r="I10" s="17" t="s">
        <v>147</v>
      </c>
    </row>
    <row r="11" spans="1:9" ht="24.75" customHeight="1">
      <c r="A11" s="9">
        <v>9</v>
      </c>
      <c r="B11" s="58" t="s">
        <v>148</v>
      </c>
      <c r="C11" s="12" t="s">
        <v>149</v>
      </c>
      <c r="D11" s="12" t="s">
        <v>896</v>
      </c>
      <c r="E11" s="12" t="s">
        <v>150</v>
      </c>
      <c r="F11" s="12" t="s">
        <v>645</v>
      </c>
      <c r="G11" s="12" t="s">
        <v>915</v>
      </c>
      <c r="H11" s="9" t="s">
        <v>647</v>
      </c>
      <c r="I11" s="9" t="s">
        <v>138</v>
      </c>
    </row>
    <row r="12" spans="1:9" ht="14.25" customHeight="1">
      <c r="A12" s="9">
        <v>10</v>
      </c>
      <c r="B12" s="58" t="s">
        <v>375</v>
      </c>
      <c r="C12" s="12" t="s">
        <v>151</v>
      </c>
      <c r="D12" s="12" t="s">
        <v>897</v>
      </c>
      <c r="E12" s="12" t="s">
        <v>152</v>
      </c>
      <c r="F12" s="12" t="s">
        <v>153</v>
      </c>
      <c r="G12" s="12" t="s">
        <v>81</v>
      </c>
      <c r="H12" s="12"/>
      <c r="I12" s="12" t="s">
        <v>658</v>
      </c>
    </row>
    <row r="13" spans="1:9" ht="14.25" customHeight="1">
      <c r="A13" s="9">
        <v>11</v>
      </c>
      <c r="B13" s="58" t="s">
        <v>154</v>
      </c>
      <c r="C13" s="12"/>
      <c r="D13" s="12" t="s">
        <v>155</v>
      </c>
      <c r="E13" s="12"/>
      <c r="F13" s="12" t="s">
        <v>156</v>
      </c>
      <c r="G13" s="59" t="s">
        <v>654</v>
      </c>
      <c r="H13" s="12" t="s">
        <v>646</v>
      </c>
      <c r="I13" s="12" t="s">
        <v>157</v>
      </c>
    </row>
    <row r="14" spans="1:9" ht="24.75" customHeight="1">
      <c r="A14" s="9">
        <v>12</v>
      </c>
      <c r="B14" s="58" t="s">
        <v>158</v>
      </c>
      <c r="C14" s="12"/>
      <c r="D14" s="12" t="s">
        <v>159</v>
      </c>
      <c r="E14" s="12" t="s">
        <v>160</v>
      </c>
      <c r="F14" s="12" t="s">
        <v>651</v>
      </c>
      <c r="G14" s="12" t="s">
        <v>919</v>
      </c>
      <c r="H14" s="12" t="s">
        <v>652</v>
      </c>
      <c r="I14" s="12" t="s">
        <v>161</v>
      </c>
    </row>
    <row r="15" spans="1:9" ht="24.75" customHeight="1">
      <c r="A15" s="9">
        <v>13</v>
      </c>
      <c r="B15" s="58" t="s">
        <v>723</v>
      </c>
      <c r="C15" s="12" t="s">
        <v>162</v>
      </c>
      <c r="D15" s="12" t="s">
        <v>898</v>
      </c>
      <c r="E15" s="12" t="s">
        <v>163</v>
      </c>
      <c r="F15" s="12" t="s">
        <v>82</v>
      </c>
      <c r="G15" s="12" t="s">
        <v>914</v>
      </c>
      <c r="H15" s="12" t="s">
        <v>328</v>
      </c>
      <c r="I15" s="12" t="s">
        <v>138</v>
      </c>
    </row>
    <row r="16" spans="1:9" ht="24.75" customHeight="1">
      <c r="A16" s="9">
        <v>14</v>
      </c>
      <c r="B16" s="60" t="s">
        <v>724</v>
      </c>
      <c r="C16" s="12"/>
      <c r="D16" s="12" t="s">
        <v>164</v>
      </c>
      <c r="E16" s="12" t="s">
        <v>165</v>
      </c>
      <c r="F16" s="12" t="s">
        <v>166</v>
      </c>
      <c r="G16" s="12" t="s">
        <v>167</v>
      </c>
      <c r="H16" s="12" t="s">
        <v>647</v>
      </c>
      <c r="I16" s="12" t="s">
        <v>168</v>
      </c>
    </row>
    <row r="17" spans="1:16" ht="24.75" customHeight="1">
      <c r="A17" s="9">
        <v>15</v>
      </c>
      <c r="B17" s="58" t="s">
        <v>169</v>
      </c>
      <c r="C17" s="12" t="s">
        <v>656</v>
      </c>
      <c r="D17" s="12" t="s">
        <v>170</v>
      </c>
      <c r="E17" s="12" t="s">
        <v>171</v>
      </c>
      <c r="F17" s="12" t="s">
        <v>82</v>
      </c>
      <c r="G17" s="12" t="s">
        <v>172</v>
      </c>
      <c r="H17" s="12" t="s">
        <v>649</v>
      </c>
      <c r="I17" s="12" t="s">
        <v>911</v>
      </c>
    </row>
    <row r="18" spans="1:16" ht="14.25" customHeight="1">
      <c r="A18" s="9">
        <v>16</v>
      </c>
      <c r="B18" s="58" t="s">
        <v>173</v>
      </c>
      <c r="C18" s="12" t="s">
        <v>174</v>
      </c>
      <c r="D18" s="12" t="s">
        <v>175</v>
      </c>
      <c r="E18" s="12" t="s">
        <v>176</v>
      </c>
      <c r="F18" s="12" t="s">
        <v>177</v>
      </c>
      <c r="G18" s="12" t="s">
        <v>81</v>
      </c>
      <c r="H18" s="12" t="s">
        <v>649</v>
      </c>
      <c r="I18" s="12" t="s">
        <v>138</v>
      </c>
    </row>
    <row r="19" spans="1:16" ht="14.25" customHeight="1">
      <c r="A19" s="9"/>
      <c r="B19" s="58"/>
      <c r="C19" s="12"/>
      <c r="D19" s="12"/>
      <c r="E19" s="12"/>
      <c r="F19" s="12"/>
      <c r="G19" s="12"/>
      <c r="H19" s="12"/>
      <c r="I19" s="12"/>
    </row>
    <row r="20" spans="1:16" ht="14.25" customHeight="1">
      <c r="B20" s="112" t="s">
        <v>874</v>
      </c>
      <c r="C20" s="112"/>
      <c r="J20" s="10"/>
      <c r="K20" s="10"/>
      <c r="L20" s="10"/>
      <c r="M20" s="10"/>
      <c r="N20" s="10"/>
      <c r="O20" s="10"/>
      <c r="P20" s="10"/>
    </row>
    <row r="21" spans="1:16" ht="14.25" customHeight="1">
      <c r="B21" s="22" t="s">
        <v>878</v>
      </c>
    </row>
    <row r="22" spans="1:16" ht="24" customHeight="1">
      <c r="B22" s="75"/>
      <c r="C22" s="14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4.25" customHeight="1">
      <c r="B23" s="6"/>
      <c r="C23" s="14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ht="14.25" customHeight="1">
      <c r="B24" s="6"/>
      <c r="C24" s="14"/>
      <c r="D24" s="9"/>
      <c r="E24" s="15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ht="14.25" customHeight="1">
      <c r="B25" s="6"/>
      <c r="C25" s="16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ht="14.25" customHeight="1">
      <c r="B26" s="6"/>
      <c r="C26" s="16"/>
      <c r="D26" s="17"/>
      <c r="E26" s="10"/>
      <c r="F26" s="10"/>
      <c r="G26" s="18"/>
      <c r="H26" s="18"/>
      <c r="I26" s="10"/>
      <c r="J26" s="14"/>
      <c r="K26" s="14"/>
      <c r="L26" s="10"/>
      <c r="M26" s="10"/>
      <c r="N26" s="10"/>
      <c r="O26" s="10"/>
      <c r="P26" s="10"/>
    </row>
    <row r="27" spans="1:16" ht="14.25" customHeight="1">
      <c r="B27" s="6"/>
      <c r="C27" s="14"/>
      <c r="D27" s="17"/>
      <c r="E27" s="19"/>
      <c r="F27" s="14"/>
      <c r="G27" s="18"/>
      <c r="H27" s="18"/>
      <c r="I27" s="14"/>
      <c r="J27" s="14"/>
      <c r="K27" s="14"/>
      <c r="L27" s="10"/>
      <c r="M27" s="10"/>
      <c r="N27" s="10"/>
      <c r="O27" s="10"/>
      <c r="P27" s="10"/>
    </row>
    <row r="28" spans="1:16" ht="14.25" customHeight="1">
      <c r="B28" s="6"/>
      <c r="C28" s="14"/>
      <c r="D28" s="9"/>
      <c r="E28" s="10"/>
      <c r="F28" s="14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ht="14.25" customHeight="1">
      <c r="B29" s="6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ht="14.25" customHeight="1">
      <c r="B30" s="6"/>
      <c r="C30" s="10"/>
      <c r="D30" s="10"/>
      <c r="E30" s="14"/>
      <c r="F30" s="19"/>
      <c r="G30" s="10"/>
      <c r="H30" s="10"/>
      <c r="I30" s="15"/>
      <c r="J30" s="14"/>
      <c r="K30" s="14"/>
      <c r="L30" s="14"/>
      <c r="M30" s="14"/>
      <c r="N30" s="19"/>
      <c r="O30" s="20"/>
      <c r="P30" s="20"/>
    </row>
    <row r="31" spans="1:16" ht="14.25" customHeight="1">
      <c r="B31" s="6"/>
    </row>
    <row r="33" spans="2:2" ht="24" customHeight="1">
      <c r="B33" s="6"/>
    </row>
    <row r="34" spans="2:2" ht="24" customHeight="1">
      <c r="B34" s="6"/>
    </row>
    <row r="35" spans="2:2" ht="24" customHeight="1">
      <c r="B35" s="6"/>
    </row>
    <row r="36" spans="2:2" ht="24" customHeight="1">
      <c r="B36" s="6"/>
    </row>
    <row r="37" spans="2:2" ht="24" customHeight="1">
      <c r="B37" s="6"/>
    </row>
    <row r="38" spans="2:2" ht="24" customHeight="1">
      <c r="B38" s="6"/>
    </row>
    <row r="39" spans="2:2" ht="24" customHeight="1">
      <c r="B39" s="6"/>
    </row>
  </sheetData>
  <mergeCells count="2">
    <mergeCell ref="B20:C20"/>
    <mergeCell ref="A1:F1"/>
  </mergeCells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3"/>
  <sheetViews>
    <sheetView workbookViewId="0">
      <selection activeCell="H35" sqref="H35"/>
    </sheetView>
  </sheetViews>
  <sheetFormatPr defaultColWidth="11.42578125" defaultRowHeight="12.75"/>
  <sheetData>
    <row r="1" spans="1:1" s="101" customFormat="1" ht="15.75">
      <c r="A1" s="101" t="s">
        <v>902</v>
      </c>
    </row>
    <row r="3" spans="1:1" ht="15">
      <c r="A3" s="74" t="s">
        <v>879</v>
      </c>
    </row>
    <row r="4" spans="1:1" ht="15">
      <c r="A4" s="73" t="s">
        <v>882</v>
      </c>
    </row>
    <row r="5" spans="1:1" ht="15">
      <c r="A5" s="74" t="s">
        <v>954</v>
      </c>
    </row>
    <row r="6" spans="1:1" ht="15">
      <c r="A6" s="74" t="s">
        <v>955</v>
      </c>
    </row>
    <row r="7" spans="1:1" ht="15">
      <c r="A7" s="74" t="s">
        <v>903</v>
      </c>
    </row>
    <row r="8" spans="1:1" ht="15">
      <c r="A8" s="74" t="s">
        <v>884</v>
      </c>
    </row>
    <row r="9" spans="1:1" ht="15">
      <c r="A9" s="74" t="s">
        <v>885</v>
      </c>
    </row>
    <row r="10" spans="1:1" ht="15">
      <c r="A10" s="74" t="s">
        <v>880</v>
      </c>
    </row>
    <row r="11" spans="1:1" ht="15">
      <c r="A11" s="74" t="s">
        <v>900</v>
      </c>
    </row>
    <row r="12" spans="1:1" ht="15">
      <c r="A12" s="74" t="s">
        <v>956</v>
      </c>
    </row>
    <row r="13" spans="1:1" ht="15">
      <c r="A13" s="74" t="s">
        <v>875</v>
      </c>
    </row>
    <row r="14" spans="1:1" ht="15">
      <c r="A14" s="74" t="s">
        <v>876</v>
      </c>
    </row>
    <row r="15" spans="1:1" ht="15">
      <c r="A15" s="74" t="s">
        <v>881</v>
      </c>
    </row>
    <row r="16" spans="1:1" ht="15">
      <c r="A16" s="74" t="s">
        <v>957</v>
      </c>
    </row>
    <row r="17" spans="1:1" ht="15">
      <c r="A17" s="74" t="s">
        <v>886</v>
      </c>
    </row>
    <row r="18" spans="1:1" ht="15">
      <c r="A18" s="74" t="s">
        <v>958</v>
      </c>
    </row>
    <row r="19" spans="1:1" ht="15">
      <c r="A19" s="74" t="s">
        <v>959</v>
      </c>
    </row>
    <row r="20" spans="1:1">
      <c r="A20" s="13"/>
    </row>
    <row r="22" spans="1:1" ht="15.75">
      <c r="A22" s="101" t="s">
        <v>952</v>
      </c>
    </row>
    <row r="24" spans="1:1" ht="15">
      <c r="A24" s="74" t="s">
        <v>960</v>
      </c>
    </row>
    <row r="25" spans="1:1" ht="15">
      <c r="A25" s="74" t="s">
        <v>961</v>
      </c>
    </row>
    <row r="26" spans="1:1" ht="15">
      <c r="A26" s="74"/>
    </row>
    <row r="28" spans="1:1" s="106" customFormat="1" ht="15.75">
      <c r="A28" s="101" t="s">
        <v>953</v>
      </c>
    </row>
    <row r="29" spans="1:1" s="106" customFormat="1" ht="15.75"/>
    <row r="30" spans="1:1" s="106" customFormat="1" ht="15.75">
      <c r="A30" s="106" t="s">
        <v>962</v>
      </c>
    </row>
    <row r="31" spans="1:1" s="106" customFormat="1" ht="15.75"/>
    <row r="32" spans="1:1" s="106" customFormat="1" ht="15.75"/>
    <row r="33" spans="1:1">
      <c r="A33" s="105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DISCLAIMER</vt:lpstr>
      <vt:lpstr>MUISCA DATA</vt:lpstr>
      <vt:lpstr>OFFERINGS</vt:lpstr>
      <vt:lpstr>NATIVE Au</vt:lpstr>
      <vt:lpstr>C14 dates</vt:lpstr>
      <vt:lpstr>REFERENCES</vt:lpstr>
      <vt:lpstr>OFFERINGS!Print_Area</vt:lpstr>
    </vt:vector>
  </TitlesOfParts>
  <Company>University College London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Muisca database</dc:title>
  <dc:creator>MA Uribe Villegas &amp; M Martinon-Torres</dc:creator>
  <dc:description>CC BY</dc:description>
  <cp:lastModifiedBy>uczcjes</cp:lastModifiedBy>
  <cp:lastPrinted>2007-07-26T20:00:09Z</cp:lastPrinted>
  <dcterms:created xsi:type="dcterms:W3CDTF">2007-04-17T22:08:58Z</dcterms:created>
  <dcterms:modified xsi:type="dcterms:W3CDTF">2012-03-22T16:28:35Z</dcterms:modified>
</cp:coreProperties>
</file>